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quilibrium1-my.sharepoint.com/personal/cquintero_equilibrium_net_co/Documents/Cquintero/Nueva carpeta/"/>
    </mc:Choice>
  </mc:AlternateContent>
  <xr:revisionPtr revIDLastSave="0" documentId="14_{334FFA82-DDD4-468D-A7E5-E68FA1607AAB}" xr6:coauthVersionLast="47" xr6:coauthVersionMax="47" xr10:uidLastSave="{00000000-0000-0000-0000-000000000000}"/>
  <bookViews>
    <workbookView xWindow="-120" yWindow="-120" windowWidth="29040" windowHeight="15840" tabRatio="869" xr2:uid="{00000000-000D-0000-FFFF-FFFF00000000}"/>
  </bookViews>
  <sheets>
    <sheet name="Datos globales " sheetId="52" r:id="rId1"/>
    <sheet name="Resumen Consolidado" sheetId="47" r:id="rId2"/>
    <sheet name="Detalle Clientes" sheetId="48" r:id="rId3"/>
    <sheet name="Ventas mes a mes" sheetId="49" r:id="rId4"/>
    <sheet name="Proyeccion Recaudos" sheetId="51" r:id="rId5"/>
    <sheet name="Proyeccion de saldos detallados" sheetId="4" r:id="rId6"/>
    <sheet name="Recaud" sheetId="50" r:id="rId7"/>
    <sheet name="Detalle inmueble" sheetId="5" r:id="rId8"/>
    <sheet name="Inventario" sheetId="26" r:id="rId9"/>
    <sheet name="Resumen Nuevos" sheetId="30" state="hidden" r:id="rId10"/>
    <sheet name="Resumen Usados" sheetId="28" state="hidden" r:id="rId11"/>
    <sheet name="Detalle Usado" sheetId="27" state="hidden" r:id="rId12"/>
    <sheet name=" IM-2" sheetId="53" state="hidden" r:id="rId13"/>
  </sheets>
  <definedNames>
    <definedName name="_xlnm._FilterDatabase" localSheetId="12" hidden="1">' IM-2'!$A$1:$D$84</definedName>
    <definedName name="_xlnm._FilterDatabase" localSheetId="2" hidden="1">'Detalle Clientes'!$C$5:$N$362</definedName>
    <definedName name="_xlnm._FilterDatabase" localSheetId="7" hidden="1">'Detalle inmueble'!$B$12:$F$212</definedName>
    <definedName name="_xlnm._FilterDatabase" localSheetId="8" hidden="1">Inventario!$B$11:$F$275</definedName>
    <definedName name="_xlnm._FilterDatabase" localSheetId="5" hidden="1">'Proyeccion de saldos detallados'!$B$3:$BE$203</definedName>
    <definedName name="_xlnm.Print_Area" localSheetId="0">'Datos globales '!$B$1:$M$23</definedName>
    <definedName name="_xlnm.Print_Area" localSheetId="2">'Detalle Clientes'!$C$1:$N$362</definedName>
    <definedName name="_xlnm.Print_Area" localSheetId="7">'Detalle inmueble'!$B$1:$F$211</definedName>
    <definedName name="_xlnm.Print_Area" localSheetId="11">'Detalle Usado'!$B$1:$Q$27</definedName>
    <definedName name="_xlnm.Print_Area" localSheetId="8">Inventario!$B$1:$E$14</definedName>
    <definedName name="_xlnm.Print_Area" localSheetId="5">'Proyeccion de saldos detallados'!$B$1:$AJ$201</definedName>
    <definedName name="_xlnm.Print_Area" localSheetId="4">'Proyeccion Recaudos'!$A$1:$M$60</definedName>
    <definedName name="_xlnm.Print_Area" localSheetId="6">Recaud!$A$1:$L$68</definedName>
    <definedName name="_xlnm.Print_Area" localSheetId="1">'Resumen Consolidado'!$B$1:$AC$19</definedName>
    <definedName name="_xlnm.Print_Area" localSheetId="9">'Resumen Nuevos'!$B$1:$AB$60</definedName>
    <definedName name="_xlnm.Print_Area" localSheetId="10">'Resumen Usados'!$B$1:$AB$12</definedName>
    <definedName name="_xlnm.Print_Area" localSheetId="3">'Ventas mes a mes'!$A$1:$G$78</definedName>
    <definedName name="Proyeccion" localSheetId="12">#REF!</definedName>
    <definedName name="Proyeccion" localSheetId="0">#REF!</definedName>
    <definedName name="Proyeccion" localSheetId="9">#REF!</definedName>
    <definedName name="Proyeccion" localSheetId="10">#REF!</definedName>
    <definedName name="Proyeccion">#REF!</definedName>
    <definedName name="_xlnm.Print_Titles" localSheetId="2">'Detalle Clientes'!$1:$5</definedName>
    <definedName name="_xlnm.Print_Titles" localSheetId="7">'Detalle inmueble'!$12:$12</definedName>
    <definedName name="_xlnm.Print_Titles" localSheetId="8">Inventario!$1:$11</definedName>
    <definedName name="_xlnm.Print_Titles" localSheetId="5">'Proyeccion de saldos detallados'!$B:$B,'Proyeccion de saldos detallados'!$1:$3</definedName>
    <definedName name="Z_934165B8_A27C_11D7_B517_000AE63EE99A_.wvu.Cols" localSheetId="3" hidden="1">'Ventas mes a mes'!#REF!</definedName>
    <definedName name="Z_934165B8_A27C_11D7_B517_000AE63EE99A_.wvu.Rows" localSheetId="3" hidden="1">'Ventas mes a mes'!#REF!</definedName>
  </definedNames>
  <calcPr calcId="181029"/>
  <fileRecoveryPr autoRecover="0"/>
</workbook>
</file>

<file path=xl/calcChain.xml><?xml version="1.0" encoding="utf-8"?>
<calcChain xmlns="http://schemas.openxmlformats.org/spreadsheetml/2006/main">
  <c r="K27" i="27" l="1"/>
  <c r="Q21" i="27"/>
  <c r="P21" i="27"/>
  <c r="O21" i="27"/>
  <c r="N21" i="27"/>
  <c r="J21" i="27"/>
  <c r="I21" i="27"/>
  <c r="H21" i="27"/>
  <c r="Q14" i="27"/>
  <c r="P14" i="27"/>
  <c r="O14" i="27"/>
  <c r="N14" i="27"/>
  <c r="I14" i="27"/>
  <c r="H14" i="27"/>
  <c r="C14" i="27"/>
  <c r="C27" i="27" s="1"/>
  <c r="J13" i="27"/>
  <c r="J12" i="27"/>
  <c r="J11" i="27"/>
  <c r="J10" i="27"/>
  <c r="J9" i="27"/>
  <c r="J8" i="27"/>
  <c r="J7" i="27"/>
  <c r="E3" i="27"/>
  <c r="AB12" i="28"/>
  <c r="AA12" i="28"/>
  <c r="Z12" i="28"/>
  <c r="Y12" i="28"/>
  <c r="W12" i="28"/>
  <c r="V12" i="28"/>
  <c r="R12" i="28"/>
  <c r="Q12" i="28"/>
  <c r="P12" i="28"/>
  <c r="N12" i="28"/>
  <c r="M12" i="28"/>
  <c r="L12" i="28"/>
  <c r="J12" i="28"/>
  <c r="I12" i="28"/>
  <c r="H12" i="28"/>
  <c r="X9" i="28"/>
  <c r="U9" i="28" s="1"/>
  <c r="S9" i="28"/>
  <c r="F9" i="28"/>
  <c r="E9" i="28"/>
  <c r="D9" i="28"/>
  <c r="X8" i="28"/>
  <c r="U8" i="28" s="1"/>
  <c r="S8" i="28"/>
  <c r="F8" i="28"/>
  <c r="E8" i="28"/>
  <c r="D8" i="28"/>
  <c r="E3" i="28"/>
  <c r="AB53" i="30"/>
  <c r="AA53" i="30"/>
  <c r="Z53" i="30"/>
  <c r="Y53" i="30"/>
  <c r="W53" i="30"/>
  <c r="R53" i="30"/>
  <c r="Q53" i="30"/>
  <c r="P53" i="30"/>
  <c r="M53" i="30"/>
  <c r="I53" i="30"/>
  <c r="X45" i="30"/>
  <c r="V45" i="30"/>
  <c r="S45" i="30"/>
  <c r="E45" i="30"/>
  <c r="X44" i="30"/>
  <c r="V44" i="30"/>
  <c r="S44" i="30"/>
  <c r="E44" i="30"/>
  <c r="X43" i="30"/>
  <c r="V43" i="30"/>
  <c r="S43" i="30"/>
  <c r="E43" i="30"/>
  <c r="X42" i="30"/>
  <c r="V42" i="30"/>
  <c r="S42" i="30"/>
  <c r="E42" i="30"/>
  <c r="AB39" i="30"/>
  <c r="AA39" i="30"/>
  <c r="Z39" i="30"/>
  <c r="Y39" i="30"/>
  <c r="W39" i="30"/>
  <c r="V39" i="30"/>
  <c r="R39" i="30"/>
  <c r="Q39" i="30"/>
  <c r="M39" i="30"/>
  <c r="I39" i="30"/>
  <c r="X31" i="30"/>
  <c r="U31" i="30" s="1"/>
  <c r="E31" i="30"/>
  <c r="D31" i="30"/>
  <c r="X30" i="30"/>
  <c r="U30" i="30" s="1"/>
  <c r="S30" i="30"/>
  <c r="E30" i="30"/>
  <c r="D30" i="30"/>
  <c r="X29" i="30"/>
  <c r="U29" i="30" s="1"/>
  <c r="E29" i="30"/>
  <c r="D29" i="30"/>
  <c r="X28" i="30"/>
  <c r="U28" i="30" s="1"/>
  <c r="S28" i="30"/>
  <c r="E28" i="30"/>
  <c r="D28" i="30"/>
  <c r="AB25" i="30"/>
  <c r="AA25" i="30"/>
  <c r="Z25" i="30"/>
  <c r="Y25" i="30"/>
  <c r="W25" i="30"/>
  <c r="X22" i="30"/>
  <c r="V22" i="30"/>
  <c r="Q22" i="30"/>
  <c r="N22" i="30"/>
  <c r="M22" i="30"/>
  <c r="L22" i="30"/>
  <c r="J22" i="30"/>
  <c r="I22" i="30"/>
  <c r="H22" i="30"/>
  <c r="X21" i="30"/>
  <c r="V21" i="30"/>
  <c r="V25" i="30" s="1"/>
  <c r="Q21" i="30"/>
  <c r="N21" i="30"/>
  <c r="M21" i="30"/>
  <c r="L21" i="30"/>
  <c r="J21" i="30"/>
  <c r="I21" i="30"/>
  <c r="H21" i="30"/>
  <c r="E18" i="30"/>
  <c r="D18" i="30"/>
  <c r="E17" i="30"/>
  <c r="D17" i="30"/>
  <c r="E16" i="30"/>
  <c r="D16" i="30"/>
  <c r="E15" i="30"/>
  <c r="D15" i="30"/>
  <c r="AB12" i="30"/>
  <c r="AA12" i="30"/>
  <c r="Z12" i="30"/>
  <c r="Y12" i="30"/>
  <c r="W12" i="30"/>
  <c r="Q12" i="30"/>
  <c r="N12" i="30"/>
  <c r="M12" i="30"/>
  <c r="L12" i="30"/>
  <c r="J12" i="30"/>
  <c r="I12" i="30"/>
  <c r="H12" i="30"/>
  <c r="F11" i="30"/>
  <c r="E11" i="30"/>
  <c r="D11" i="30"/>
  <c r="F10" i="30"/>
  <c r="E10" i="30"/>
  <c r="D10" i="30"/>
  <c r="X9" i="30"/>
  <c r="V9" i="30"/>
  <c r="R9" i="30"/>
  <c r="R22" i="30" s="1"/>
  <c r="F9" i="30"/>
  <c r="F22" i="30" s="1"/>
  <c r="E9" i="30"/>
  <c r="D9" i="30"/>
  <c r="D22" i="30" s="1"/>
  <c r="X8" i="30"/>
  <c r="F8" i="30"/>
  <c r="F21" i="30" s="1"/>
  <c r="E8" i="30"/>
  <c r="D8" i="30"/>
  <c r="D21" i="30" s="1"/>
  <c r="E3" i="30"/>
  <c r="R8" i="30"/>
  <c r="S53" i="30" l="1"/>
  <c r="X53" i="30"/>
  <c r="F25" i="30"/>
  <c r="F55" i="30" s="1"/>
  <c r="E53" i="30"/>
  <c r="H25" i="30"/>
  <c r="H55" i="30" s="1"/>
  <c r="M25" i="30"/>
  <c r="M55" i="30" s="1"/>
  <c r="X25" i="30"/>
  <c r="U9" i="30"/>
  <c r="U22" i="30"/>
  <c r="Q27" i="27"/>
  <c r="AB55" i="30"/>
  <c r="D12" i="28"/>
  <c r="U12" i="28"/>
  <c r="J14" i="27"/>
  <c r="J27" i="27" s="1"/>
  <c r="D25" i="30"/>
  <c r="D55" i="30" s="1"/>
  <c r="E12" i="28"/>
  <c r="X12" i="28"/>
  <c r="I27" i="27"/>
  <c r="W55" i="30"/>
  <c r="X12" i="30"/>
  <c r="L25" i="30"/>
  <c r="L55" i="30" s="1"/>
  <c r="Z55" i="30"/>
  <c r="I25" i="30"/>
  <c r="I55" i="30" s="1"/>
  <c r="N25" i="30"/>
  <c r="N55" i="30" s="1"/>
  <c r="U39" i="30"/>
  <c r="X39" i="30"/>
  <c r="E21" i="30"/>
  <c r="E39" i="30"/>
  <c r="J25" i="30"/>
  <c r="J55" i="30" s="1"/>
  <c r="Q25" i="30"/>
  <c r="Q55" i="30" s="1"/>
  <c r="S12" i="28"/>
  <c r="O27" i="27"/>
  <c r="P27" i="27"/>
  <c r="Y55" i="30"/>
  <c r="AA55" i="30"/>
  <c r="N27" i="27"/>
  <c r="E22" i="30"/>
  <c r="F12" i="28"/>
  <c r="H27" i="27"/>
  <c r="F12" i="30"/>
  <c r="D12" i="30"/>
  <c r="E12" i="30"/>
  <c r="U42" i="30"/>
  <c r="U53" i="30" s="1"/>
  <c r="U43" i="30"/>
  <c r="U44" i="30"/>
  <c r="U45" i="30"/>
  <c r="U21" i="30"/>
  <c r="U25" i="30" s="1"/>
  <c r="V53" i="30"/>
  <c r="V55" i="30" s="1"/>
  <c r="V8" i="30"/>
  <c r="P31" i="30"/>
  <c r="S31" i="30" s="1"/>
  <c r="P9" i="30"/>
  <c r="P22" i="30" s="1"/>
  <c r="R21" i="30"/>
  <c r="R25" i="30" s="1"/>
  <c r="R55" i="30" s="1"/>
  <c r="R12" i="30"/>
  <c r="E60" i="30"/>
  <c r="P29" i="30"/>
  <c r="P8" i="30"/>
  <c r="X55" i="30" l="1"/>
  <c r="E25" i="30"/>
  <c r="E55" i="30" s="1"/>
  <c r="U55" i="30"/>
  <c r="V12" i="30"/>
  <c r="U8" i="30"/>
  <c r="U12" i="30" s="1"/>
  <c r="S9" i="30"/>
  <c r="S22" i="30" s="1"/>
  <c r="P21" i="30"/>
  <c r="P25" i="30" s="1"/>
  <c r="P12" i="30"/>
  <c r="S29" i="30"/>
  <c r="S39" i="30" s="1"/>
  <c r="P39" i="30"/>
  <c r="S8" i="30"/>
  <c r="S21" i="30" s="1"/>
  <c r="S25" i="30" l="1"/>
  <c r="S55" i="30" s="1"/>
  <c r="P55" i="30"/>
  <c r="S12" i="30"/>
</calcChain>
</file>

<file path=xl/sharedStrings.xml><?xml version="1.0" encoding="utf-8"?>
<sst xmlns="http://schemas.openxmlformats.org/spreadsheetml/2006/main" count="2569" uniqueCount="809">
  <si>
    <t>RESUMEN EJECUTIVO CONSOLIDADO HASTA</t>
  </si>
  <si>
    <t>Proyecto Total</t>
  </si>
  <si>
    <t>Por Vender</t>
  </si>
  <si>
    <t>Vendidas</t>
  </si>
  <si>
    <t xml:space="preserve"> -en miles -</t>
  </si>
  <si>
    <t>Und.</t>
  </si>
  <si>
    <t>Valor Proyecto</t>
  </si>
  <si>
    <t>M 2</t>
  </si>
  <si>
    <t>Valor Ventas Netas</t>
  </si>
  <si>
    <t>Recaudado por Abono a K $</t>
  </si>
  <si>
    <t>Notas Contables</t>
  </si>
  <si>
    <t>Total Recibido</t>
  </si>
  <si>
    <t>Total Cartera</t>
  </si>
  <si>
    <t>Corriente</t>
  </si>
  <si>
    <t>Vencida</t>
  </si>
  <si>
    <t>1-30 días</t>
  </si>
  <si>
    <t>31-60 días</t>
  </si>
  <si>
    <t>61-90 días</t>
  </si>
  <si>
    <t>&gt; 90 días</t>
  </si>
  <si>
    <t>Torre 1</t>
  </si>
  <si>
    <t>Torre 2</t>
  </si>
  <si>
    <t xml:space="preserve"> </t>
  </si>
  <si>
    <t>Total Proyecto</t>
  </si>
  <si>
    <t>Torres</t>
  </si>
  <si>
    <t>Int.mora</t>
  </si>
  <si>
    <t>Total</t>
  </si>
  <si>
    <t>Torre</t>
  </si>
  <si>
    <t>Inmueble</t>
  </si>
  <si>
    <t>Cliente</t>
  </si>
  <si>
    <t>Concepto</t>
  </si>
  <si>
    <t>Pagado</t>
  </si>
  <si>
    <t xml:space="preserve">Saldo </t>
  </si>
  <si>
    <t xml:space="preserve"> 1-30</t>
  </si>
  <si>
    <t>31-60</t>
  </si>
  <si>
    <t>61-90</t>
  </si>
  <si>
    <t>mayor a 91</t>
  </si>
  <si>
    <t>Inicial</t>
  </si>
  <si>
    <t>TOTAL</t>
  </si>
  <si>
    <t>Consolidado</t>
  </si>
  <si>
    <t>ESTADO DEL INMUEBLE</t>
  </si>
  <si>
    <t>Producto</t>
  </si>
  <si>
    <t>Area</t>
  </si>
  <si>
    <t>Estado</t>
  </si>
  <si>
    <t>Precio Lista</t>
  </si>
  <si>
    <t>Inventario</t>
  </si>
  <si>
    <t>Precio/Unidad</t>
  </si>
  <si>
    <t>RECAUDOS POR RUBROS HASTA</t>
  </si>
  <si>
    <t>Intereses Mora</t>
  </si>
  <si>
    <t>Mayor vr. Recibido</t>
  </si>
  <si>
    <t>TOTALES</t>
  </si>
  <si>
    <t>CONSOLIDADO</t>
  </si>
  <si>
    <t>Prediales</t>
  </si>
  <si>
    <t>Unidad</t>
  </si>
  <si>
    <t xml:space="preserve">Area </t>
  </si>
  <si>
    <t>Otros Conceptos</t>
  </si>
  <si>
    <t>Ventas</t>
  </si>
  <si>
    <t>Int. Subr. T 1(gl)</t>
  </si>
  <si>
    <t>Int. Subr. T 2(gl)</t>
  </si>
  <si>
    <t>Int. Subr. T 3(gl)</t>
  </si>
  <si>
    <t>Utilidad/Pérdida Usados</t>
  </si>
  <si>
    <t>Saldos Crédito</t>
  </si>
  <si>
    <t>Subrogaciones</t>
  </si>
  <si>
    <t>Valor Por Vender</t>
  </si>
  <si>
    <t>Apartamentos T -1</t>
  </si>
  <si>
    <t>Apartamentos T -2</t>
  </si>
  <si>
    <t>Apartamentos T -3</t>
  </si>
  <si>
    <t>Apartamentos T -4</t>
  </si>
  <si>
    <t>Total Apartamentos</t>
  </si>
  <si>
    <t>Parqueaderos y Utiles</t>
  </si>
  <si>
    <t>Parq. Doble Lineal T- 1</t>
  </si>
  <si>
    <t>Parq. Sencillos T-1</t>
  </si>
  <si>
    <t>Parq. Sencillos T-2</t>
  </si>
  <si>
    <t>Utiles Torre 1</t>
  </si>
  <si>
    <t>Utiles Torre 2</t>
  </si>
  <si>
    <t>Total Parqueaderos y Utiles</t>
  </si>
  <si>
    <t>Total Ventas T -1</t>
  </si>
  <si>
    <t>Total Ventas T -2</t>
  </si>
  <si>
    <t>Total Ventas T -3</t>
  </si>
  <si>
    <t>Total Ventas T -4</t>
  </si>
  <si>
    <t>Total Ventas</t>
  </si>
  <si>
    <t>AcabadosT-1</t>
  </si>
  <si>
    <t>Reformas T-1</t>
  </si>
  <si>
    <t>AcabadosT-2</t>
  </si>
  <si>
    <t>Reformas T-2</t>
  </si>
  <si>
    <t>AcabadosT-5</t>
  </si>
  <si>
    <t>AcabadosT-6</t>
  </si>
  <si>
    <t>AcabadosT-7</t>
  </si>
  <si>
    <t>AcabadosT-8</t>
  </si>
  <si>
    <t>AcabadosT-9</t>
  </si>
  <si>
    <t>AcabadosT-10</t>
  </si>
  <si>
    <t>AcabadosT-11</t>
  </si>
  <si>
    <t>Total Otros Conceptos</t>
  </si>
  <si>
    <t>Mayor valor recibido</t>
  </si>
  <si>
    <t>Area m2</t>
  </si>
  <si>
    <t>Crédito</t>
  </si>
  <si>
    <t>Mes</t>
  </si>
  <si>
    <t>Recuperaciones</t>
  </si>
  <si>
    <t>Avaluo T-1</t>
  </si>
  <si>
    <t>Avaluo T-2</t>
  </si>
  <si>
    <t>Avaluo T-3</t>
  </si>
  <si>
    <t>Gastos Notariales T1</t>
  </si>
  <si>
    <t>Gastos Notariales T2</t>
  </si>
  <si>
    <t>Total Recuperaciones</t>
  </si>
  <si>
    <t>Unidades vendidas netas</t>
  </si>
  <si>
    <t>Desistimientos</t>
  </si>
  <si>
    <t>Valor</t>
  </si>
  <si>
    <t>Promedio mes</t>
  </si>
  <si>
    <t>Unidades</t>
  </si>
  <si>
    <t>$</t>
  </si>
  <si>
    <t>Saldo Total</t>
  </si>
  <si>
    <t>Causado</t>
  </si>
  <si>
    <t>Recaudado</t>
  </si>
  <si>
    <t>Cuota Inicial</t>
  </si>
  <si>
    <t>Unidades disponibles</t>
  </si>
  <si>
    <t>Tipologia</t>
  </si>
  <si>
    <t>PROYECCION DE SALDOS DETALLADOS</t>
  </si>
  <si>
    <t>Cartera de Ventas</t>
  </si>
  <si>
    <t>Etapa</t>
  </si>
  <si>
    <t>CLIENTES USADOS</t>
  </si>
  <si>
    <t>Cartera</t>
  </si>
  <si>
    <t>Apto. Origen</t>
  </si>
  <si>
    <t>Nombre del cliente</t>
  </si>
  <si>
    <t>Ubicación</t>
  </si>
  <si>
    <t>Recibido en</t>
  </si>
  <si>
    <t>Precio de venta</t>
  </si>
  <si>
    <t>Perdida/Utilidad Usado</t>
  </si>
  <si>
    <t>%</t>
  </si>
  <si>
    <t>Descuento Financiero</t>
  </si>
  <si>
    <t>Vencido</t>
  </si>
  <si>
    <t xml:space="preserve">Vendidos </t>
  </si>
  <si>
    <t xml:space="preserve">Disponibles </t>
  </si>
  <si>
    <t>Disponibles  T-2</t>
  </si>
  <si>
    <t>Perdida Usados</t>
  </si>
  <si>
    <t>M2</t>
  </si>
  <si>
    <t>Ventas a fecha de corte</t>
  </si>
  <si>
    <t>Informe Gerencial</t>
  </si>
  <si>
    <t>Financieros</t>
  </si>
  <si>
    <t>Recaudos por Ventas $</t>
  </si>
  <si>
    <t>Venta</t>
  </si>
  <si>
    <t>Estudio de Titulos</t>
  </si>
  <si>
    <t xml:space="preserve">VENTAS MES A MES HASTA </t>
  </si>
  <si>
    <t>Consultorios</t>
  </si>
  <si>
    <t>C. Corriente</t>
  </si>
  <si>
    <t>C. Vencida</t>
  </si>
  <si>
    <t>Unidades Brutas Inm. Ppales.</t>
  </si>
  <si>
    <t xml:space="preserve">$ Ventas </t>
  </si>
  <si>
    <t># Desistimientos</t>
  </si>
  <si>
    <t>$ Desistimientos</t>
  </si>
  <si>
    <t>Total ventas</t>
  </si>
  <si>
    <t>Acabados</t>
  </si>
  <si>
    <t>Rendimientos - Retefuente</t>
  </si>
  <si>
    <t>Intereses de Mora</t>
  </si>
  <si>
    <t>Credito</t>
  </si>
  <si>
    <t>Gastos Admin</t>
  </si>
  <si>
    <t>Ventas Netas</t>
  </si>
  <si>
    <t>Area vendida</t>
  </si>
  <si>
    <t>NOMBRE</t>
  </si>
  <si>
    <t>AGRUPACION</t>
  </si>
  <si>
    <t>Gastos Adtivos</t>
  </si>
  <si>
    <t>Ventas Unid. Netas</t>
  </si>
  <si>
    <t xml:space="preserve">Consolidado </t>
  </si>
  <si>
    <t>Vr. Prom. M2 Vendido</t>
  </si>
  <si>
    <t>Total  Proyecto</t>
  </si>
  <si>
    <t xml:space="preserve">Reformas </t>
  </si>
  <si>
    <t>Cartera de Reformas</t>
  </si>
  <si>
    <t xml:space="preserve">Precio </t>
  </si>
  <si>
    <t>Lotes</t>
  </si>
  <si>
    <t>Lotes Vendidos</t>
  </si>
  <si>
    <t>Precio Venta</t>
  </si>
  <si>
    <t>Etapa 1</t>
  </si>
  <si>
    <t>Und. Netas</t>
  </si>
  <si>
    <t>PROYECCION DE RECAUDOS</t>
  </si>
  <si>
    <t>INVENTARIO</t>
  </si>
  <si>
    <t>DETALLE DE CLIENTES</t>
  </si>
  <si>
    <t>D</t>
  </si>
  <si>
    <t/>
  </si>
  <si>
    <t>Hasta Dic-21</t>
  </si>
  <si>
    <t>MESA ESTRADA REINALDO DE JESUS</t>
  </si>
  <si>
    <t>SANTA CARDONA LAURENCE</t>
  </si>
  <si>
    <t>GIRALDO GARCIA PAOLA ANDREA</t>
  </si>
  <si>
    <t>ARANGO ZULUAGA CAMILO</t>
  </si>
  <si>
    <t>GUARIN LOPEZ TERESA MARIA</t>
  </si>
  <si>
    <t>MESA PRIETO PEDRO RODRIGO</t>
  </si>
  <si>
    <t>CHAVES CHAVES OSCAR ERNESTO</t>
  </si>
  <si>
    <t>CASTAÑO HOYOS CARLOS ANDRES</t>
  </si>
  <si>
    <t>SANCHEZ ALZATE ANDRES MAURICIO</t>
  </si>
  <si>
    <t>SANCHEZ TRUJILLO MARIA OLGA</t>
  </si>
  <si>
    <t>GOMEZ LOPEZ CATALINA</t>
  </si>
  <si>
    <t>HERNANDEZ OSMANY DE JESUS</t>
  </si>
  <si>
    <t>CARDONA MARTINEZ LUISA FERNANDA</t>
  </si>
  <si>
    <t>LLANO MEDINA LUIS MIGUEL</t>
  </si>
  <si>
    <t>GARCIA SALAZAR LUIS EMILIO</t>
  </si>
  <si>
    <t>LEGHER JARAMILLO JACK</t>
  </si>
  <si>
    <t>RESTREPO ALVAREZ WILSON ALBERTO</t>
  </si>
  <si>
    <t>JARAMILLO RAMIREZ ANGELA MARIA</t>
  </si>
  <si>
    <t>MEDINA CORREA LUIS ALBERTO</t>
  </si>
  <si>
    <t>GALLO BEDOYA LINA MARIA</t>
  </si>
  <si>
    <t>MARTINEZ VALENCIA MARIA EUGENIA</t>
  </si>
  <si>
    <t>ZULUAGA PARRA ERICA LILIANA</t>
  </si>
  <si>
    <t>HINCAPIE QUINTERO LIBIA ESTHELLA</t>
  </si>
  <si>
    <t>GÓMEZ LÓPEZ CARLOS ANDRÉS</t>
  </si>
  <si>
    <t>LOPEZ TRUJILLO JUAN JOSE</t>
  </si>
  <si>
    <t>GOMEZ HERRERA JORGE ALONSO</t>
  </si>
  <si>
    <t>LONDOÑO ARROYAVE JUAN FERNANDO</t>
  </si>
  <si>
    <t>HERNANDEZ DEPABLOS DIANA MARCELA</t>
  </si>
  <si>
    <t>LOPEZ GARCIA JHON FREDY</t>
  </si>
  <si>
    <t>SANCHEZ MERINO CARLOS ALBERTO</t>
  </si>
  <si>
    <t>URREA SUESCUN JUAN FELIPE</t>
  </si>
  <si>
    <t>MENDEZ ORTIZ CARL0S ALFONSO</t>
  </si>
  <si>
    <t>RIVERA GUISAO JUAN DAVID</t>
  </si>
  <si>
    <t>GOMEZ JARAMILLO JUAN JOSE</t>
  </si>
  <si>
    <t>ARROYAVE PUERTA MARIA DEL SOCORRO</t>
  </si>
  <si>
    <t>CALLE MAZO JUAN DANIEL</t>
  </si>
  <si>
    <t>MORENO SANCHEZ FREDY ALONZO</t>
  </si>
  <si>
    <t>GOMEZ MEDINA JUAN CARLOS</t>
  </si>
  <si>
    <t>CHOPRA PRINCE</t>
  </si>
  <si>
    <t>GARCIA RAMIREZ LUIS GABRIEL</t>
  </si>
  <si>
    <t>PATIÑO ECHEVERRI HERNAN DAVID</t>
  </si>
  <si>
    <t>TAMAYO CARDENAS JAIME ANDRES</t>
  </si>
  <si>
    <t>YEPES QUINTERO RUBEN</t>
  </si>
  <si>
    <t>BALLESTEROS ARISTIZABAL NATALIA PAULIN</t>
  </si>
  <si>
    <t>MONTOYA RAMIREZ JUAN DIEGO</t>
  </si>
  <si>
    <t>CORREA POSADA MARTHA OFELIA</t>
  </si>
  <si>
    <t>FEIJOO CARLOS ALBERTO</t>
  </si>
  <si>
    <t>LONDOÑO CORREA GUSTAVO MARIO</t>
  </si>
  <si>
    <t>BETANCUR GARZON DORA ELENA</t>
  </si>
  <si>
    <t>ZAPATA GUTIERREZ HERNAN DARIO</t>
  </si>
  <si>
    <t>GARZON TORRES MAURICIO</t>
  </si>
  <si>
    <t>GARCIA RINCON BERNARDO</t>
  </si>
  <si>
    <t>ARENAS ARBELAEZ LEONARDO</t>
  </si>
  <si>
    <t>MARTINEZ RESTREPO LUIS ADOLFO</t>
  </si>
  <si>
    <t>CORREA  POSADA  MARTHA  OFELIA</t>
  </si>
  <si>
    <t>V</t>
  </si>
  <si>
    <t>MADRID CANO JUAN PABLO</t>
  </si>
  <si>
    <t>CARMONA RENDON JUAN CARLOS</t>
  </si>
  <si>
    <t>GONZALEZ RAMIREZ GLADIS CRISTINA</t>
  </si>
  <si>
    <t>POSADA JARAMILLO LINA MARIA</t>
  </si>
  <si>
    <t>ARIAS RAMIREZ DIANA MILENA</t>
  </si>
  <si>
    <t>RODRIGUEZ BENITEZ CARLOS DAVID</t>
  </si>
  <si>
    <t>MORENO CARDONA JUAN CARLOS</t>
  </si>
  <si>
    <t>AGUIRRE BEDOYA VICTORIA EUGENIA</t>
  </si>
  <si>
    <t>Lotes Etapa 1</t>
  </si>
  <si>
    <t>Lotes Etapa 2</t>
  </si>
  <si>
    <t>Etapa 2</t>
  </si>
  <si>
    <t>Inicial Et2</t>
  </si>
  <si>
    <t>Mayor Vr. Recibido Et1</t>
  </si>
  <si>
    <t>Recuados/Mes</t>
  </si>
  <si>
    <t>Total Et2</t>
  </si>
  <si>
    <t>PROMOTORA FGL S.A.S</t>
  </si>
  <si>
    <t>EDISATECH INTERNATIONAL GROUP S.A.S.</t>
  </si>
  <si>
    <t>CEBALLOS CARDONA PASCUAL IGNACIO</t>
  </si>
  <si>
    <t>VILLALBA PEREZ AMPARO EUGENIA</t>
  </si>
  <si>
    <t>AREVALO CACERES KAROL GABRIELA</t>
  </si>
  <si>
    <t>AREVALO CACERES LUISA FERNANDA</t>
  </si>
  <si>
    <t>ENCERT INGENIERIA S.A.S</t>
  </si>
  <si>
    <t>CARVAJAL SUAREZ MARIA</t>
  </si>
  <si>
    <t>GONZALEZ GOMEZ JAVIER</t>
  </si>
  <si>
    <t>PARRA FRANCO JOHN ARLEY</t>
  </si>
  <si>
    <t>GARCIA MONTOYA ANDRES FELIPE</t>
  </si>
  <si>
    <t>AFEROX S.A.S</t>
  </si>
  <si>
    <t>COFI S.A.S.</t>
  </si>
  <si>
    <t>LT-03F</t>
  </si>
  <si>
    <t>TORO PALACIO MARTHA ELENA</t>
  </si>
  <si>
    <t>LT-19F</t>
  </si>
  <si>
    <t>GOMEZ VALENCIA DORA PATRICIA</t>
  </si>
  <si>
    <t>LT-20F</t>
  </si>
  <si>
    <t>BARRERA CORREA DANIEL</t>
  </si>
  <si>
    <t>ZULUAGA MONTOYA YURI ANDREA</t>
  </si>
  <si>
    <t>LT-22G</t>
  </si>
  <si>
    <t>LT-38F</t>
  </si>
  <si>
    <t>GUTIERREZ ALVAREZ MONICA MARCELA</t>
  </si>
  <si>
    <t>LT-01G</t>
  </si>
  <si>
    <t>INVERSORA L&amp;J S.A.S</t>
  </si>
  <si>
    <t>LT-01F</t>
  </si>
  <si>
    <t>LT-02F</t>
  </si>
  <si>
    <t>LT-17F</t>
  </si>
  <si>
    <t>VELEZ VELASQUEZ RAMIRO ORLANDO</t>
  </si>
  <si>
    <t>LT-21G</t>
  </si>
  <si>
    <t>LT-24F</t>
  </si>
  <si>
    <t>LT-25F</t>
  </si>
  <si>
    <t>LT-39F</t>
  </si>
  <si>
    <t>PORCEL DE SAINT GEORGES MARIANO</t>
  </si>
  <si>
    <t>ACOSTA JARAMILLO MARTA DOLLY</t>
  </si>
  <si>
    <t>BUILES ARISTIZABAL MARIA EUGENIA</t>
  </si>
  <si>
    <t>CARVAJAL SUAREZ ISABEL</t>
  </si>
  <si>
    <t>GIRALDO VALENCIA LUZ MARIA DULFARY</t>
  </si>
  <si>
    <t>ECHEVERRI BEDOYA CESAR AUGUSTO</t>
  </si>
  <si>
    <t>LT-07F</t>
  </si>
  <si>
    <t>LT-09F</t>
  </si>
  <si>
    <t>LT-16F</t>
  </si>
  <si>
    <t>LOPERA DUQUE JUAN JOSE</t>
  </si>
  <si>
    <t>FEIJOO  CARLOS ALBERTO</t>
  </si>
  <si>
    <t>LT-18F</t>
  </si>
  <si>
    <t>LT-20G</t>
  </si>
  <si>
    <t>CASTAÑO PRECIADO CATALINA</t>
  </si>
  <si>
    <t>Intereses x mora etp 1</t>
  </si>
  <si>
    <t>CEBALLOS CARDONA JULIAN ALBERTO</t>
  </si>
  <si>
    <t>VELEZ GOMEZ DANIEL ALEJANDRO</t>
  </si>
  <si>
    <t>LT-06F</t>
  </si>
  <si>
    <t>LT-27F</t>
  </si>
  <si>
    <t>GARCIA ALZATE AMANDA DEL SOCORRO</t>
  </si>
  <si>
    <t>LT-37F</t>
  </si>
  <si>
    <t>ALICARBEL S.A.S</t>
  </si>
  <si>
    <t xml:space="preserve">Int. de Mora </t>
  </si>
  <si>
    <t xml:space="preserve">Inicial </t>
  </si>
  <si>
    <t xml:space="preserve">Total </t>
  </si>
  <si>
    <t>ARBELAEZ ARCILA CAROLINA</t>
  </si>
  <si>
    <t>PENAGOS MEDRANO JOSIAS ELY</t>
  </si>
  <si>
    <t>LOPERA CASTAÑO MAURICIO</t>
  </si>
  <si>
    <t>VASQUEZ MAYORGA HECTOR FABIO</t>
  </si>
  <si>
    <t>ALVAREZ OCAMPO JORGE ALBEIRO</t>
  </si>
  <si>
    <t>GONZALEZ HERNANDEZ MARIA ELCY</t>
  </si>
  <si>
    <t>LOPEZ MARIN OSWALDO ANTONIO</t>
  </si>
  <si>
    <t>OLARTE OROZCO MARGARITA MARIA</t>
  </si>
  <si>
    <t>RESTREPO TOBON FELIPE</t>
  </si>
  <si>
    <t>VISION Y VALORES COMERCIALES S.A.S.</t>
  </si>
  <si>
    <t>ARENAS GALLEGO OSCAR ANTONIO</t>
  </si>
  <si>
    <t>BENAVIDES VILLOTA JAIME ERNESTO</t>
  </si>
  <si>
    <t>VELEZ GOMEZ CAROLINA</t>
  </si>
  <si>
    <t>CORDOBA ANA MARIA</t>
  </si>
  <si>
    <t>MORENO ARRUBLA RUBIELA DEL SOCORRO</t>
  </si>
  <si>
    <t>.</t>
  </si>
  <si>
    <t>ORTIZ RODRIGUEZ ANA MARIA</t>
  </si>
  <si>
    <t>CASTANO CASTANO VALERIA</t>
  </si>
  <si>
    <t>VEGA ZULUAGA FABIO ALBERTO JOSE</t>
  </si>
  <si>
    <t>BUSTAMANTE OSORIO ALEJANDRO</t>
  </si>
  <si>
    <t>HENAO PARRA MARIA TRINIDAD</t>
  </si>
  <si>
    <t>LOPEZ ZAPATA CLAUDIA NAYARITH</t>
  </si>
  <si>
    <t>GARCIA GARCIA ALEJANDRA</t>
  </si>
  <si>
    <t>HYDRAFLORA FARMS S.A.S</t>
  </si>
  <si>
    <t>DAVID ARISTIZABAL VILLEGAS</t>
  </si>
  <si>
    <t>CASTRILLON TORO JUAN ESTEBAN</t>
  </si>
  <si>
    <t>DAVID  ARISTIZABAL  VILLEGAS</t>
  </si>
  <si>
    <t>MONROY YEPES ALEJANDRO</t>
  </si>
  <si>
    <t>BUILES ZAPATA MARCEL</t>
  </si>
  <si>
    <t>Intereses x Mora</t>
  </si>
  <si>
    <t>LOPEZ ACOSTA ANDRES DAVID</t>
  </si>
  <si>
    <t>BETANCOURT BETANCOURTH DEINY JOHANA</t>
  </si>
  <si>
    <t>MARQUEZ VILLEGAS CAROLINA</t>
  </si>
  <si>
    <t>ARBOLEDA ISAZA DIANA PATRICIA</t>
  </si>
  <si>
    <t>PARRA RIVERA MARIA JULIANA</t>
  </si>
  <si>
    <t>ARBOLEDA ISAZA DIANA  PATRICIA</t>
  </si>
  <si>
    <t>OSPINA CABRERA SAMMIR ALEJANDRO</t>
  </si>
  <si>
    <t>LOPEZ ALZATE CARMENZA MARIA</t>
  </si>
  <si>
    <t>OSPINA PEREZ ISABEL CRISTINA</t>
  </si>
  <si>
    <t>GOMEZ OSPINA LUIS FELIPE</t>
  </si>
  <si>
    <t>GOMEZ OSPINA ANNY CAROLINA</t>
  </si>
  <si>
    <t>ARCILA LENIS CARLOS ALBERTO</t>
  </si>
  <si>
    <t>HOTELES DE LA MONTAÑA S.A.S</t>
  </si>
  <si>
    <t>JARAMILLO ALZATE BEATRIZ EUGENIA</t>
  </si>
  <si>
    <t>MUNERA MIGUEL MELISSA</t>
  </si>
  <si>
    <t>GOMEZ GALEANO PORFIRIO DE JESUS</t>
  </si>
  <si>
    <t>Mayor valor etp 1</t>
  </si>
  <si>
    <t>Mayor valor</t>
  </si>
  <si>
    <t>GARCIA CEBALLOS RODRIGO ELIAS</t>
  </si>
  <si>
    <t>SEGURA SANCHEZ RODMAN</t>
  </si>
  <si>
    <t>OSSA MORALES DAVID ANDRES</t>
  </si>
  <si>
    <t>GONZALEZ OLIVEROS DANIEL ALFONSO</t>
  </si>
  <si>
    <t>PATIÑO GOMEZ JOSE AURELIO</t>
  </si>
  <si>
    <t>RAMIREZ JARAMILLO LUZ DARY</t>
  </si>
  <si>
    <t>Cuota Final</t>
  </si>
  <si>
    <t xml:space="preserve">Venta Lotes </t>
  </si>
  <si>
    <t>PEREZ ESTRADA MARIA CATALINA</t>
  </si>
  <si>
    <t>MACHADO CESPEDES CAROLINA</t>
  </si>
  <si>
    <t>HERRERA CASTAÑEDA MIYER GIRLEY</t>
  </si>
  <si>
    <t>RODRIGUEZ MOYANO MARIO ALEXANDER</t>
  </si>
  <si>
    <t>MEJIA GALEANO SULEYMAN</t>
  </si>
  <si>
    <t>MARTINEZ MOLINA JOHANA SIRLEY</t>
  </si>
  <si>
    <t>CASTAÑO GONZALEZ LUDIBIA MILENA</t>
  </si>
  <si>
    <t>ALZATE AGUIRRE JOHNNATHAN</t>
  </si>
  <si>
    <t>SANTA CARDONA JUAN COSME</t>
  </si>
  <si>
    <t>PUNTO CHARLE CENTRAL DE MONITEREO S.A.S.</t>
  </si>
  <si>
    <t>PROINREDES S.A.S.</t>
  </si>
  <si>
    <t>LONDOÑO GONZALEZ DANIELA</t>
  </si>
  <si>
    <t>GOMEZ VALENZUELA NELSON</t>
  </si>
  <si>
    <t>ZULUAGA OSSA DIEGO ALEJADRO</t>
  </si>
  <si>
    <t>CARDONA MESA DANIEL</t>
  </si>
  <si>
    <t>RAMIRES HOYOS LUIS MARIO</t>
  </si>
  <si>
    <t>GUEVARA ORTIZ EDUARDO ARMANDO</t>
  </si>
  <si>
    <t>ARANGO ALARCON YURLEY JOHANA</t>
  </si>
  <si>
    <t>DESARROLLA S.A.S</t>
  </si>
  <si>
    <t>Ultimo Pago</t>
  </si>
  <si>
    <t>LT-001</t>
  </si>
  <si>
    <t>LT-003</t>
  </si>
  <si>
    <t>LT-004</t>
  </si>
  <si>
    <t>ARANGO ALARCON SANDRA MARYURY</t>
  </si>
  <si>
    <t>LT-005</t>
  </si>
  <si>
    <t>LT-006</t>
  </si>
  <si>
    <t>BETANCUR SALAZAR AYDA YEANA</t>
  </si>
  <si>
    <t>LT-007</t>
  </si>
  <si>
    <t>LT-008</t>
  </si>
  <si>
    <t>LT-011</t>
  </si>
  <si>
    <t>LT-013</t>
  </si>
  <si>
    <t>LT-016</t>
  </si>
  <si>
    <t>LT-017</t>
  </si>
  <si>
    <t>LT-018</t>
  </si>
  <si>
    <t>LT-019</t>
  </si>
  <si>
    <t>LT-020</t>
  </si>
  <si>
    <t>LT-022</t>
  </si>
  <si>
    <t>LT-023</t>
  </si>
  <si>
    <t>LT-024</t>
  </si>
  <si>
    <t>LT-025</t>
  </si>
  <si>
    <t>LT-026</t>
  </si>
  <si>
    <t>LT-027</t>
  </si>
  <si>
    <t>LT-028</t>
  </si>
  <si>
    <t>LT-029</t>
  </si>
  <si>
    <t>LT-030</t>
  </si>
  <si>
    <t>LT-031</t>
  </si>
  <si>
    <t>LT-032</t>
  </si>
  <si>
    <t>LT-033</t>
  </si>
  <si>
    <t>LT-034</t>
  </si>
  <si>
    <t>LT-035</t>
  </si>
  <si>
    <t>LT-036</t>
  </si>
  <si>
    <t>LT-037</t>
  </si>
  <si>
    <t>LT-038</t>
  </si>
  <si>
    <t>LT-039</t>
  </si>
  <si>
    <t>LT-040</t>
  </si>
  <si>
    <t>LT-041</t>
  </si>
  <si>
    <t>LT-042</t>
  </si>
  <si>
    <t>LT-043</t>
  </si>
  <si>
    <t>LT-044</t>
  </si>
  <si>
    <t>LT-045</t>
  </si>
  <si>
    <t>LT-046</t>
  </si>
  <si>
    <t>LT-047</t>
  </si>
  <si>
    <t>LT-048</t>
  </si>
  <si>
    <t>LT-049</t>
  </si>
  <si>
    <t>LT-050</t>
  </si>
  <si>
    <t>LT-051</t>
  </si>
  <si>
    <t>LT-052</t>
  </si>
  <si>
    <t>LT-053</t>
  </si>
  <si>
    <t>LT-054</t>
  </si>
  <si>
    <t>LT-055</t>
  </si>
  <si>
    <t>LT-056</t>
  </si>
  <si>
    <t>LT-057</t>
  </si>
  <si>
    <t>LT-058</t>
  </si>
  <si>
    <t>LT-059</t>
  </si>
  <si>
    <t>LT-060</t>
  </si>
  <si>
    <t>LT-061</t>
  </si>
  <si>
    <t>LT-062</t>
  </si>
  <si>
    <t>LT-063</t>
  </si>
  <si>
    <t>LT-064</t>
  </si>
  <si>
    <t>LT-065</t>
  </si>
  <si>
    <t>LT-066</t>
  </si>
  <si>
    <t>LT-067</t>
  </si>
  <si>
    <t>LT-068</t>
  </si>
  <si>
    <t>LT-069</t>
  </si>
  <si>
    <t>LT-070</t>
  </si>
  <si>
    <t>LT-071</t>
  </si>
  <si>
    <t>LT-072</t>
  </si>
  <si>
    <t>LT-073</t>
  </si>
  <si>
    <t>LT-074</t>
  </si>
  <si>
    <t>LT-075</t>
  </si>
  <si>
    <t>LT-076</t>
  </si>
  <si>
    <t>LT-077</t>
  </si>
  <si>
    <t>LT-078</t>
  </si>
  <si>
    <t>LT-079</t>
  </si>
  <si>
    <t>LT-080</t>
  </si>
  <si>
    <t>LT-081</t>
  </si>
  <si>
    <t>LT-082</t>
  </si>
  <si>
    <t>LT-083</t>
  </si>
  <si>
    <t>LT-084</t>
  </si>
  <si>
    <t>LOPEZ MENDOZA HOSMAN DE JESUS</t>
  </si>
  <si>
    <t>LT-085</t>
  </si>
  <si>
    <t>LT-086</t>
  </si>
  <si>
    <t>LT-087</t>
  </si>
  <si>
    <t>LT-088</t>
  </si>
  <si>
    <t>LT-089</t>
  </si>
  <si>
    <t>LT-090-LG</t>
  </si>
  <si>
    <t>LT-091</t>
  </si>
  <si>
    <t>LT-092</t>
  </si>
  <si>
    <t>LT-093</t>
  </si>
  <si>
    <t>LT-094</t>
  </si>
  <si>
    <t>LT-095</t>
  </si>
  <si>
    <t>LT-096</t>
  </si>
  <si>
    <t>LT-097</t>
  </si>
  <si>
    <t>LT-098</t>
  </si>
  <si>
    <t>LT-099</t>
  </si>
  <si>
    <t>LT-100</t>
  </si>
  <si>
    <t>LT-101</t>
  </si>
  <si>
    <t>LT-102</t>
  </si>
  <si>
    <t>LT-103</t>
  </si>
  <si>
    <t>LT-104</t>
  </si>
  <si>
    <t>LT-105</t>
  </si>
  <si>
    <t>LT-106</t>
  </si>
  <si>
    <t>LT-107</t>
  </si>
  <si>
    <t>LT-108</t>
  </si>
  <si>
    <t>LT-109</t>
  </si>
  <si>
    <t>LT-110</t>
  </si>
  <si>
    <t>LT-111</t>
  </si>
  <si>
    <t>LT-112</t>
  </si>
  <si>
    <t>LT-113</t>
  </si>
  <si>
    <t>LT-114</t>
  </si>
  <si>
    <t>LT-115</t>
  </si>
  <si>
    <t>LT-116</t>
  </si>
  <si>
    <t>LT-117</t>
  </si>
  <si>
    <t>LT-118</t>
  </si>
  <si>
    <t>LT-119</t>
  </si>
  <si>
    <t>LT-120</t>
  </si>
  <si>
    <t>LT-121</t>
  </si>
  <si>
    <t>LT-122</t>
  </si>
  <si>
    <t>LT-123</t>
  </si>
  <si>
    <t>LT-124</t>
  </si>
  <si>
    <t>GUANCHA ROSALES JAISON CAMILO</t>
  </si>
  <si>
    <t>LT-125</t>
  </si>
  <si>
    <t>LT-126</t>
  </si>
  <si>
    <t>LT-127</t>
  </si>
  <si>
    <t>LT-128</t>
  </si>
  <si>
    <t>LT-129</t>
  </si>
  <si>
    <t>LT-130</t>
  </si>
  <si>
    <t>LT-131</t>
  </si>
  <si>
    <t>LT-132</t>
  </si>
  <si>
    <t>LT-133</t>
  </si>
  <si>
    <t>LT-134</t>
  </si>
  <si>
    <t>LT-135</t>
  </si>
  <si>
    <t>LT-136</t>
  </si>
  <si>
    <t>LT-137</t>
  </si>
  <si>
    <t>LT-138</t>
  </si>
  <si>
    <t>LT-139</t>
  </si>
  <si>
    <t>LT-140</t>
  </si>
  <si>
    <t>LT-141</t>
  </si>
  <si>
    <t>LT-142</t>
  </si>
  <si>
    <t>LT-143</t>
  </si>
  <si>
    <t>LT-144</t>
  </si>
  <si>
    <t>LT-145</t>
  </si>
  <si>
    <t>LT-146</t>
  </si>
  <si>
    <t>LT-147</t>
  </si>
  <si>
    <t>LT-148</t>
  </si>
  <si>
    <t>LT-149</t>
  </si>
  <si>
    <t>LT-150</t>
  </si>
  <si>
    <t>LT-151</t>
  </si>
  <si>
    <t>LT-152</t>
  </si>
  <si>
    <t>LT-153</t>
  </si>
  <si>
    <t>LT-154</t>
  </si>
  <si>
    <t>LT-155</t>
  </si>
  <si>
    <t>LT-156</t>
  </si>
  <si>
    <t>LT-157</t>
  </si>
  <si>
    <t>LT-158</t>
  </si>
  <si>
    <t>LT-159</t>
  </si>
  <si>
    <t>LT-160</t>
  </si>
  <si>
    <t>LT-161</t>
  </si>
  <si>
    <t>LT-162</t>
  </si>
  <si>
    <t>LT-163</t>
  </si>
  <si>
    <t>LT-164</t>
  </si>
  <si>
    <t>LT-165</t>
  </si>
  <si>
    <t>LT-166</t>
  </si>
  <si>
    <t>LT-167</t>
  </si>
  <si>
    <t>LT-168</t>
  </si>
  <si>
    <t>LT-169</t>
  </si>
  <si>
    <t>LT-170</t>
  </si>
  <si>
    <t>LT-171</t>
  </si>
  <si>
    <t>LT-172</t>
  </si>
  <si>
    <t>GOMEZ SERNA DALLY YANNET</t>
  </si>
  <si>
    <t>LT-173</t>
  </si>
  <si>
    <t>LT-174</t>
  </si>
  <si>
    <t>LT-175</t>
  </si>
  <si>
    <t>LT-176</t>
  </si>
  <si>
    <t>LT-177</t>
  </si>
  <si>
    <t>LT-178</t>
  </si>
  <si>
    <t>LT-179</t>
  </si>
  <si>
    <t>LT-180</t>
  </si>
  <si>
    <t>LT-181</t>
  </si>
  <si>
    <t>LT-182</t>
  </si>
  <si>
    <t>LT-183</t>
  </si>
  <si>
    <t>LT-184</t>
  </si>
  <si>
    <t>LT-185</t>
  </si>
  <si>
    <t>LT-186</t>
  </si>
  <si>
    <t>LT-187</t>
  </si>
  <si>
    <t>LT-188</t>
  </si>
  <si>
    <t>LT-189</t>
  </si>
  <si>
    <t>LT-190</t>
  </si>
  <si>
    <t>LT-191</t>
  </si>
  <si>
    <t>LT-192</t>
  </si>
  <si>
    <t>LT-193</t>
  </si>
  <si>
    <t>LT-194</t>
  </si>
  <si>
    <t>LT-195</t>
  </si>
  <si>
    <t>LT-196</t>
  </si>
  <si>
    <t>LT-197</t>
  </si>
  <si>
    <t>LT-198</t>
  </si>
  <si>
    <t> 002</t>
  </si>
  <si>
    <t> 009</t>
  </si>
  <si>
    <t> 010</t>
  </si>
  <si>
    <t> 012</t>
  </si>
  <si>
    <t> 014</t>
  </si>
  <si>
    <t> 015</t>
  </si>
  <si>
    <t> 021</t>
  </si>
  <si>
    <t> 001</t>
  </si>
  <si>
    <t> 003</t>
  </si>
  <si>
    <t> 004</t>
  </si>
  <si>
    <t> 005</t>
  </si>
  <si>
    <t> 006</t>
  </si>
  <si>
    <t> 007</t>
  </si>
  <si>
    <t> 008</t>
  </si>
  <si>
    <t> 011</t>
  </si>
  <si>
    <t> 013</t>
  </si>
  <si>
    <t> 016</t>
  </si>
  <si>
    <t> 017</t>
  </si>
  <si>
    <t> 018</t>
  </si>
  <si>
    <t> 019</t>
  </si>
  <si>
    <t> 020</t>
  </si>
  <si>
    <t> 022</t>
  </si>
  <si>
    <t> 023</t>
  </si>
  <si>
    <t> 024</t>
  </si>
  <si>
    <t> 025</t>
  </si>
  <si>
    <t> 026</t>
  </si>
  <si>
    <t> 027</t>
  </si>
  <si>
    <t> 028</t>
  </si>
  <si>
    <t> 029</t>
  </si>
  <si>
    <t> 030</t>
  </si>
  <si>
    <t> 031</t>
  </si>
  <si>
    <t> 032</t>
  </si>
  <si>
    <t> 033</t>
  </si>
  <si>
    <t> 034</t>
  </si>
  <si>
    <t> 035</t>
  </si>
  <si>
    <t> 036</t>
  </si>
  <si>
    <t> 037</t>
  </si>
  <si>
    <t> 038</t>
  </si>
  <si>
    <t> 039</t>
  </si>
  <si>
    <t> 040</t>
  </si>
  <si>
    <t> 041</t>
  </si>
  <si>
    <t> 042</t>
  </si>
  <si>
    <t> 043</t>
  </si>
  <si>
    <t> 044</t>
  </si>
  <si>
    <t> 045</t>
  </si>
  <si>
    <t> 046</t>
  </si>
  <si>
    <t> 047</t>
  </si>
  <si>
    <t> 048</t>
  </si>
  <si>
    <t> 049</t>
  </si>
  <si>
    <t> 050</t>
  </si>
  <si>
    <t> 051</t>
  </si>
  <si>
    <t> 052</t>
  </si>
  <si>
    <t> 053</t>
  </si>
  <si>
    <t> 054</t>
  </si>
  <si>
    <t> 055</t>
  </si>
  <si>
    <t> 056</t>
  </si>
  <si>
    <t> 057</t>
  </si>
  <si>
    <t> 058</t>
  </si>
  <si>
    <t> 059</t>
  </si>
  <si>
    <t> 060</t>
  </si>
  <si>
    <t> 061</t>
  </si>
  <si>
    <t> 062</t>
  </si>
  <si>
    <t> 063</t>
  </si>
  <si>
    <t> 064</t>
  </si>
  <si>
    <t> 065</t>
  </si>
  <si>
    <t> 066</t>
  </si>
  <si>
    <t> 067</t>
  </si>
  <si>
    <t> 068</t>
  </si>
  <si>
    <t> 069</t>
  </si>
  <si>
    <t> 070</t>
  </si>
  <si>
    <t> 071</t>
  </si>
  <si>
    <t> 072</t>
  </si>
  <si>
    <t> 073</t>
  </si>
  <si>
    <t> 074</t>
  </si>
  <si>
    <t> 075</t>
  </si>
  <si>
    <t> 076</t>
  </si>
  <si>
    <t> 077</t>
  </si>
  <si>
    <t> 078</t>
  </si>
  <si>
    <t> 079</t>
  </si>
  <si>
    <t> 080</t>
  </si>
  <si>
    <t> 081</t>
  </si>
  <si>
    <t> 082</t>
  </si>
  <si>
    <t> 083</t>
  </si>
  <si>
    <t> 084</t>
  </si>
  <si>
    <t> 085</t>
  </si>
  <si>
    <t> 086</t>
  </si>
  <si>
    <t> 087</t>
  </si>
  <si>
    <t> 088</t>
  </si>
  <si>
    <t> 089</t>
  </si>
  <si>
    <t> 090-LG</t>
  </si>
  <si>
    <t> 091</t>
  </si>
  <si>
    <t> 092</t>
  </si>
  <si>
    <t> 093</t>
  </si>
  <si>
    <t> 094</t>
  </si>
  <si>
    <t> 095</t>
  </si>
  <si>
    <t> 096</t>
  </si>
  <si>
    <t> 097</t>
  </si>
  <si>
    <t> 098</t>
  </si>
  <si>
    <t> 099</t>
  </si>
  <si>
    <t> 100</t>
  </si>
  <si>
    <t> 101</t>
  </si>
  <si>
    <t> 102</t>
  </si>
  <si>
    <t> 103</t>
  </si>
  <si>
    <t> 104</t>
  </si>
  <si>
    <t> 105</t>
  </si>
  <si>
    <t> 106</t>
  </si>
  <si>
    <t> 107</t>
  </si>
  <si>
    <t> 108</t>
  </si>
  <si>
    <t> 109</t>
  </si>
  <si>
    <t> 110</t>
  </si>
  <si>
    <t> 111</t>
  </si>
  <si>
    <t> 112</t>
  </si>
  <si>
    <t> 113</t>
  </si>
  <si>
    <t> 114</t>
  </si>
  <si>
    <t> 115</t>
  </si>
  <si>
    <t> 116</t>
  </si>
  <si>
    <t> 117</t>
  </si>
  <si>
    <t> 118</t>
  </si>
  <si>
    <t> 119</t>
  </si>
  <si>
    <t> 120</t>
  </si>
  <si>
    <t> 121</t>
  </si>
  <si>
    <t> 122</t>
  </si>
  <si>
    <t> 123</t>
  </si>
  <si>
    <t> 124</t>
  </si>
  <si>
    <t> 125</t>
  </si>
  <si>
    <t> 126</t>
  </si>
  <si>
    <t> 127</t>
  </si>
  <si>
    <t> 128</t>
  </si>
  <si>
    <t> 129</t>
  </si>
  <si>
    <t> 130</t>
  </si>
  <si>
    <t> 131</t>
  </si>
  <si>
    <t> 132</t>
  </si>
  <si>
    <t> 133</t>
  </si>
  <si>
    <t> 134</t>
  </si>
  <si>
    <t> 135</t>
  </si>
  <si>
    <t> 136</t>
  </si>
  <si>
    <t> 137</t>
  </si>
  <si>
    <t> 138</t>
  </si>
  <si>
    <t> 139</t>
  </si>
  <si>
    <t> 140</t>
  </si>
  <si>
    <t> 141</t>
  </si>
  <si>
    <t> 142</t>
  </si>
  <si>
    <t> 143</t>
  </si>
  <si>
    <t> 144</t>
  </si>
  <si>
    <t> 145</t>
  </si>
  <si>
    <t> 146</t>
  </si>
  <si>
    <t> 147</t>
  </si>
  <si>
    <t> 148</t>
  </si>
  <si>
    <t> 149</t>
  </si>
  <si>
    <t> 150</t>
  </si>
  <si>
    <t> 151</t>
  </si>
  <si>
    <t> 152</t>
  </si>
  <si>
    <t> 153</t>
  </si>
  <si>
    <t> 154</t>
  </si>
  <si>
    <t> 155</t>
  </si>
  <si>
    <t> 156</t>
  </si>
  <si>
    <t> 157</t>
  </si>
  <si>
    <t> 158</t>
  </si>
  <si>
    <t> 159</t>
  </si>
  <si>
    <t> 160</t>
  </si>
  <si>
    <t> 161</t>
  </si>
  <si>
    <t> 162</t>
  </si>
  <si>
    <t> 163</t>
  </si>
  <si>
    <t> 164</t>
  </si>
  <si>
    <t> 165</t>
  </si>
  <si>
    <t> 166</t>
  </si>
  <si>
    <t> 167</t>
  </si>
  <si>
    <t> 168</t>
  </si>
  <si>
    <t> 169</t>
  </si>
  <si>
    <t> 170</t>
  </si>
  <si>
    <t> 171</t>
  </si>
  <si>
    <t> 172</t>
  </si>
  <si>
    <t> 173</t>
  </si>
  <si>
    <t> 174</t>
  </si>
  <si>
    <t> 175</t>
  </si>
  <si>
    <t> 176</t>
  </si>
  <si>
    <t> 177</t>
  </si>
  <si>
    <t> 178</t>
  </si>
  <si>
    <t> 179</t>
  </si>
  <si>
    <t> 180</t>
  </si>
  <si>
    <t> 181</t>
  </si>
  <si>
    <t> 182</t>
  </si>
  <si>
    <t> 183</t>
  </si>
  <si>
    <t> 184</t>
  </si>
  <si>
    <t> 185</t>
  </si>
  <si>
    <t> 186</t>
  </si>
  <si>
    <t> 187</t>
  </si>
  <si>
    <t> 188</t>
  </si>
  <si>
    <t> 189</t>
  </si>
  <si>
    <t> 190</t>
  </si>
  <si>
    <t> 191</t>
  </si>
  <si>
    <t> 192</t>
  </si>
  <si>
    <t> 193</t>
  </si>
  <si>
    <t> 194</t>
  </si>
  <si>
    <t> 195</t>
  </si>
  <si>
    <t> 196</t>
  </si>
  <si>
    <t> 197</t>
  </si>
  <si>
    <t> 198</t>
  </si>
  <si>
    <t>LT-012</t>
  </si>
  <si>
    <t>OTALVARO OROZCO ANGELA MARIA</t>
  </si>
  <si>
    <t>LT-021</t>
  </si>
  <si>
    <t>RESTREPO ARROYAVE ROSALBA</t>
  </si>
  <si>
    <t>ORTIZ MARILYN</t>
  </si>
  <si>
    <t>CADAVID VALENCIA LAURA CATALINA</t>
  </si>
  <si>
    <t>SIERRA SANCHEZ DIEGO FERNANDO</t>
  </si>
  <si>
    <t>FRANCO GÓMEZ DIANA MABEL</t>
  </si>
  <si>
    <t>HENAO LOPEZ ELDA LUCIA</t>
  </si>
  <si>
    <t>DUQUE CUELLAR JUAN CAMILO</t>
  </si>
  <si>
    <t>Saldos Credito</t>
  </si>
  <si>
    <t>Saldo Credito</t>
  </si>
  <si>
    <t>Impuesto Predial</t>
  </si>
  <si>
    <t>LT-002</t>
  </si>
  <si>
    <t>PEREZ URIBE DANIEL</t>
  </si>
  <si>
    <t>FRANCO FLOREZ JONATHAN</t>
  </si>
  <si>
    <t>CONSTRUBIENES S.A.S</t>
  </si>
  <si>
    <t>CARDONA NOREÑA DAVID ALEJANDRO</t>
  </si>
  <si>
    <t>GOMEZ HENAO CATALINA MARIA</t>
  </si>
  <si>
    <t xml:space="preserve">Impuesto Predial </t>
  </si>
  <si>
    <t>Predial</t>
  </si>
  <si>
    <t>Intereses Financieros</t>
  </si>
  <si>
    <t>Otros Gastos</t>
  </si>
  <si>
    <t>LT-014</t>
  </si>
  <si>
    <t>LT-015</t>
  </si>
  <si>
    <t>GIRALDO OCAMPO PEDRO CLAVER</t>
  </si>
  <si>
    <t>MONTOYA RAMIREZ DEIBY WILINTON</t>
  </si>
  <si>
    <t>CARDONA ESTRADA JOHN JAIRO</t>
  </si>
  <si>
    <t>MARIN ZULUAGA CHRISTIAN MAURICIO</t>
  </si>
  <si>
    <t>Otros gastos</t>
  </si>
  <si>
    <t>Desembolsos</t>
  </si>
  <si>
    <t>Desembolso</t>
  </si>
  <si>
    <t>Desembolso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</si>
</sst>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&quot;$&quot;#,##0;[Red]\-&quot;$&quot;#,##0"/>
    <numFmt numFmtId="165" formatCode="&quot;$&quot;#,##0.00;[Red]\-&quot;$&quot;#,##0.00"/>
    <numFmt numFmtId="166" formatCode="_-&quot;$&quot;* #,##0.00_-;\-&quot;$&quot;* #,##0.00_-;_-&quot;$&quot;* &quot;-&quot;??_-;_-@_-"/>
    <numFmt numFmtId="167" formatCode="_(* #,##0_);_(* \(#,##0\);_(* &quot;-&quot;_);_(@_)"/>
    <numFmt numFmtId="168" formatCode="_(&quot;$&quot;\ * #,##0.00_);_(&quot;$&quot;\ * \(#,##0.00\);_(&quot;$&quot;\ * &quot;-&quot;??_);_(@_)"/>
    <numFmt numFmtId="169" formatCode="_(* #,##0.00_);_(* \(#,##0.00\);_(* &quot;-&quot;??_);_(@_)"/>
    <numFmt numFmtId="170" formatCode="[$-C0A]d\ &quot;de&quot;\ mmmm\ &quot;de&quot;\ yyyy;@"/>
    <numFmt numFmtId="171" formatCode="_-* #,##0.00\ _$_-;\-* #,##0.00\ _$_-;_-* &quot;-&quot;??\ _$_-;_-@_-"/>
    <numFmt numFmtId="172" formatCode="_-* #,##0\ _$_-;\-* #,##0\ _$_-;_-* &quot;-&quot;??\ _$_-;_-@_-"/>
    <numFmt numFmtId="173" formatCode="#,##0_ ;[Red]\-#,##0\ "/>
    <numFmt numFmtId="174" formatCode="&quot;$&quot;#,##0"/>
    <numFmt numFmtId="175" formatCode="_ * #,##0_ ;_ * \-#,##0_ ;_ * &quot;-&quot;??_ ;_ @_ "/>
    <numFmt numFmtId="176" formatCode="yyyy"/>
    <numFmt numFmtId="177" formatCode="d\ &quot;de&quot;\ mmmm\ &quot;de&quot;\ yyyy"/>
    <numFmt numFmtId="178" formatCode="[$-240A]d&quot; de &quot;mmmm&quot; de &quot;yyyy;@"/>
    <numFmt numFmtId="179" formatCode="_-* #,##0_-;\-* #,##0_-;_-* &quot;-&quot;??_-;_-@_-"/>
    <numFmt numFmtId="180" formatCode="_(* #,##0_);_(* \(#,##0\);_(* &quot;-&quot;??_);_(@_)"/>
    <numFmt numFmtId="181" formatCode="_ * #,##0.00_ ;_ * \-#,##0.00_ ;_ * &quot;-&quot;??_ ;_ @_ "/>
    <numFmt numFmtId="182" formatCode="[$-40A]d&quot; de &quot;mmmm&quot; de &quot;yyyy;@"/>
    <numFmt numFmtId="183" formatCode="_-&quot;$&quot;* #,##0_-;\-&quot;$&quot;* #,##0_-;_-&quot;$&quot;* &quot;-&quot;??_-;_-@_-"/>
    <numFmt numFmtId="184" formatCode="0.0%"/>
    <numFmt numFmtId="185" formatCode="_-* #,##0.0\ _$_-;\-* #,##0.0\ _$_-;_-* &quot;-&quot;??\ _$_-;_-@_-"/>
    <numFmt numFmtId="186" formatCode="[$$-2C0A]\ #,##0"/>
  </numFmts>
  <fonts count="1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4"/>
      <name val="Arial"/>
      <family val="2"/>
    </font>
    <font>
      <sz val="22"/>
      <name val="Impact"/>
      <family val="2"/>
    </font>
    <font>
      <sz val="22"/>
      <name val="Arial"/>
      <family val="2"/>
    </font>
    <font>
      <b/>
      <sz val="16"/>
      <name val="Garamond"/>
      <family val="1"/>
    </font>
    <font>
      <sz val="14"/>
      <name val="Arial"/>
      <family val="2"/>
    </font>
    <font>
      <b/>
      <sz val="14"/>
      <color rgb="FFFF9933"/>
      <name val="Arial"/>
      <family val="2"/>
    </font>
    <font>
      <sz val="14"/>
      <color indexed="17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name val="Arial Narrow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10"/>
      <name val="Arial Narrow"/>
      <family val="2"/>
    </font>
    <font>
      <sz val="16"/>
      <name val="Impact"/>
      <family val="2"/>
    </font>
    <font>
      <b/>
      <sz val="12"/>
      <name val="Arial"/>
      <family val="2"/>
    </font>
    <font>
      <sz val="14"/>
      <color indexed="17"/>
      <name val="Impact"/>
      <family val="2"/>
    </font>
    <font>
      <sz val="10"/>
      <color theme="9" tint="-0.249977111117893"/>
      <name val="Arial"/>
      <family val="2"/>
    </font>
    <font>
      <b/>
      <sz val="11"/>
      <color theme="0"/>
      <name val="Arial"/>
      <family val="2"/>
    </font>
    <font>
      <b/>
      <sz val="10"/>
      <color indexed="62"/>
      <name val="Arial"/>
      <family val="2"/>
    </font>
    <font>
      <b/>
      <sz val="11"/>
      <color rgb="FFFF0000"/>
      <name val="Arial"/>
      <family val="2"/>
    </font>
    <font>
      <sz val="11"/>
      <color theme="0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b/>
      <sz val="10"/>
      <color indexed="62"/>
      <name val="Arial Narrow"/>
      <family val="2"/>
    </font>
    <font>
      <sz val="10"/>
      <color indexed="62"/>
      <name val="Arial Narrow"/>
      <family val="2"/>
    </font>
    <font>
      <sz val="12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4"/>
      <color rgb="FFF77D03"/>
      <name val="Impac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theme="5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4.9989318521683403E-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11"/>
      <color rgb="FFBBBDC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92669"/>
      <name val="Calibri"/>
      <family val="2"/>
      <scheme val="minor"/>
    </font>
    <font>
      <b/>
      <sz val="10"/>
      <color rgb="FF292669"/>
      <name val="Calibri"/>
      <family val="2"/>
      <scheme val="minor"/>
    </font>
    <font>
      <b/>
      <sz val="14"/>
      <name val="Calibri"/>
      <family val="2"/>
      <scheme val="minor"/>
    </font>
    <font>
      <sz val="22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4"/>
      <color indexed="17"/>
      <name val="Calibri"/>
      <family val="2"/>
      <scheme val="minor"/>
    </font>
    <font>
      <u/>
      <sz val="10"/>
      <color indexed="12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6"/>
      <color rgb="FFC00000"/>
      <name val="Calibri"/>
      <family val="2"/>
      <scheme val="minor"/>
    </font>
    <font>
      <b/>
      <sz val="10"/>
      <color rgb="FFBBBDC0"/>
      <name val="Calibri"/>
      <family val="2"/>
      <scheme val="minor"/>
    </font>
    <font>
      <b/>
      <sz val="8"/>
      <color rgb="FFBBBD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43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29266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92669"/>
      <name val="Calibri"/>
      <family val="2"/>
      <scheme val="minor"/>
    </font>
    <font>
      <b/>
      <sz val="18"/>
      <name val="Calibri"/>
      <family val="2"/>
      <scheme val="minor"/>
    </font>
    <font>
      <sz val="10"/>
      <color rgb="FFBBBDC0"/>
      <name val="Calibri"/>
      <family val="2"/>
      <scheme val="minor"/>
    </font>
    <font>
      <sz val="18"/>
      <name val="Calibri"/>
      <family val="2"/>
      <scheme val="minor"/>
    </font>
    <font>
      <b/>
      <sz val="8"/>
      <color rgb="FF292669"/>
      <name val="Calibri"/>
      <family val="2"/>
      <scheme val="minor"/>
    </font>
    <font>
      <b/>
      <sz val="12"/>
      <color rgb="FFBBBDC0"/>
      <name val="Calibri"/>
      <family val="2"/>
      <scheme val="minor"/>
    </font>
    <font>
      <sz val="12"/>
      <name val="Calibri"/>
      <family val="2"/>
      <scheme val="minor"/>
    </font>
    <font>
      <sz val="18"/>
      <color indexed="19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indexed="19"/>
      <name val="Calibri"/>
      <family val="2"/>
      <scheme val="minor"/>
    </font>
    <font>
      <sz val="14"/>
      <color indexed="1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8"/>
      <color indexed="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663300"/>
      <name val="Calibri"/>
      <family val="2"/>
      <scheme val="minor"/>
    </font>
    <font>
      <b/>
      <sz val="14"/>
      <color rgb="FFFF9933"/>
      <name val="Calibri"/>
      <family val="2"/>
      <scheme val="minor"/>
    </font>
    <font>
      <b/>
      <sz val="16"/>
      <color rgb="FF292669"/>
      <name val="Calibri"/>
      <family val="2"/>
      <scheme val="minor"/>
    </font>
    <font>
      <sz val="11"/>
      <color rgb="FF29266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4"/>
      <color rgb="FF29266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FF0000"/>
      <name val="Calibri"/>
      <family val="2"/>
      <scheme val="minor"/>
    </font>
    <font>
      <sz val="12"/>
      <color rgb="FF292669"/>
      <name val="Calibri"/>
      <family val="2"/>
      <scheme val="minor"/>
    </font>
    <font>
      <sz val="14"/>
      <color rgb="FF292669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212529"/>
      <name val="Roboto"/>
    </font>
    <font>
      <sz val="8"/>
      <color theme="1"/>
      <name val="Arial"/>
      <family val="2"/>
    </font>
    <font>
      <b/>
      <sz val="12"/>
      <color rgb="FF292669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2669"/>
        <bgColor indexed="64"/>
      </patternFill>
    </fill>
    <fill>
      <patternFill patternType="solid">
        <fgColor rgb="FFBBBD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/>
      <diagonal/>
    </border>
    <border>
      <left style="hair">
        <color indexed="22"/>
      </left>
      <right style="hair">
        <color indexed="22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/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/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/>
      <bottom style="hair">
        <color theme="0" tint="-4.9989318521683403E-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thin">
        <color indexed="64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 style="thin">
        <color rgb="FFBBBDC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indexed="2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22"/>
      </left>
      <right style="hair">
        <color indexed="22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/>
      <diagonal/>
    </border>
    <border>
      <left style="hair">
        <color theme="0" tint="-0.14996795556505021"/>
      </left>
      <right/>
      <top/>
      <bottom/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medium">
        <color indexed="64"/>
      </bottom>
      <diagonal/>
    </border>
    <border>
      <left/>
      <right/>
      <top/>
      <bottom style="thin">
        <color indexed="22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BBBDC0"/>
      </left>
      <right style="thin">
        <color rgb="FFBBBDC0"/>
      </right>
      <top style="thin">
        <color rgb="FFBBBDC0"/>
      </top>
      <bottom/>
      <diagonal/>
    </border>
    <border>
      <left style="thin">
        <color rgb="FFBBBDC0"/>
      </left>
      <right style="thin">
        <color rgb="FFBBBDC0"/>
      </right>
      <top/>
      <bottom style="thin">
        <color rgb="FFBBBDC0"/>
      </bottom>
      <diagonal/>
    </border>
    <border>
      <left style="thin">
        <color rgb="FFBBBDC0"/>
      </left>
      <right style="thin">
        <color rgb="FFBBBDC0"/>
      </right>
      <top style="thin">
        <color indexed="64"/>
      </top>
      <bottom style="thin">
        <color indexed="64"/>
      </bottom>
      <diagonal/>
    </border>
    <border>
      <left/>
      <right style="hair">
        <color rgb="FF999999"/>
      </right>
      <top style="hair">
        <color rgb="FF999999"/>
      </top>
      <bottom style="hair">
        <color rgb="FF999999"/>
      </bottom>
      <diagonal/>
    </border>
    <border>
      <left/>
      <right/>
      <top style="hair">
        <color theme="0" tint="-0.1499679555650502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/>
      <bottom style="thin">
        <color indexed="64"/>
      </bottom>
      <diagonal/>
    </border>
    <border>
      <left/>
      <right style="hair">
        <color indexed="22"/>
      </right>
      <top/>
      <bottom style="thin">
        <color indexed="64"/>
      </bottom>
      <diagonal/>
    </border>
  </borders>
  <cellStyleXfs count="6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1" fillId="0" borderId="0" applyFont="0" applyFill="0" applyBorder="0" applyAlignment="0" applyProtection="0"/>
    <xf numFmtId="0" fontId="11" fillId="0" borderId="0"/>
    <xf numFmtId="165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3" fillId="0" borderId="0"/>
    <xf numFmtId="181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17" fillId="0" borderId="0" applyNumberFormat="0" applyFill="0" applyBorder="0" applyAlignment="0" applyProtection="0"/>
    <xf numFmtId="0" fontId="118" fillId="0" borderId="36" applyNumberFormat="0" applyFill="0" applyAlignment="0" applyProtection="0"/>
    <xf numFmtId="0" fontId="119" fillId="0" borderId="37" applyNumberFormat="0" applyFill="0" applyAlignment="0" applyProtection="0"/>
    <xf numFmtId="0" fontId="120" fillId="0" borderId="38" applyNumberFormat="0" applyFill="0" applyAlignment="0" applyProtection="0"/>
    <xf numFmtId="0" fontId="120" fillId="0" borderId="0" applyNumberFormat="0" applyFill="0" applyBorder="0" applyAlignment="0" applyProtection="0"/>
    <xf numFmtId="0" fontId="121" fillId="25" borderId="0" applyNumberFormat="0" applyBorder="0" applyAlignment="0" applyProtection="0"/>
    <xf numFmtId="0" fontId="122" fillId="26" borderId="0" applyNumberFormat="0" applyBorder="0" applyAlignment="0" applyProtection="0"/>
    <xf numFmtId="0" fontId="123" fillId="27" borderId="0" applyNumberFormat="0" applyBorder="0" applyAlignment="0" applyProtection="0"/>
    <xf numFmtId="0" fontId="124" fillId="28" borderId="39" applyNumberFormat="0" applyAlignment="0" applyProtection="0"/>
    <xf numFmtId="0" fontId="125" fillId="29" borderId="40" applyNumberFormat="0" applyAlignment="0" applyProtection="0"/>
    <xf numFmtId="0" fontId="126" fillId="29" borderId="39" applyNumberFormat="0" applyAlignment="0" applyProtection="0"/>
    <xf numFmtId="0" fontId="127" fillId="0" borderId="41" applyNumberFormat="0" applyFill="0" applyAlignment="0" applyProtection="0"/>
    <xf numFmtId="0" fontId="128" fillId="30" borderId="42" applyNumberFormat="0" applyAlignment="0" applyProtection="0"/>
    <xf numFmtId="0" fontId="41" fillId="0" borderId="0" applyNumberFormat="0" applyFill="0" applyBorder="0" applyAlignment="0" applyProtection="0"/>
    <xf numFmtId="0" fontId="1" fillId="31" borderId="43" applyNumberFormat="0" applyFont="0" applyAlignment="0" applyProtection="0"/>
    <xf numFmtId="0" fontId="129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37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37" fillId="55" borderId="0" applyNumberFormat="0" applyBorder="0" applyAlignment="0" applyProtection="0"/>
  </cellStyleXfs>
  <cellXfs count="578">
    <xf numFmtId="0" fontId="0" fillId="0" borderId="0" xfId="0"/>
    <xf numFmtId="0" fontId="10" fillId="3" borderId="0" xfId="3" applyFill="1" applyBorder="1" applyAlignment="1" applyProtection="1">
      <alignment horizontal="center" vertical="center"/>
    </xf>
    <xf numFmtId="0" fontId="3" fillId="3" borderId="0" xfId="11" applyFont="1" applyFill="1" applyAlignment="1">
      <alignment vertical="center"/>
    </xf>
    <xf numFmtId="0" fontId="11" fillId="3" borderId="0" xfId="11" applyFill="1" applyAlignment="1">
      <alignment vertical="center"/>
    </xf>
    <xf numFmtId="0" fontId="26" fillId="3" borderId="0" xfId="11" applyFont="1" applyFill="1" applyAlignment="1">
      <alignment vertical="center"/>
    </xf>
    <xf numFmtId="0" fontId="19" fillId="3" borderId="0" xfId="11" applyFont="1" applyFill="1" applyAlignment="1">
      <alignment vertical="center"/>
    </xf>
    <xf numFmtId="174" fontId="19" fillId="3" borderId="0" xfId="11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3" fillId="3" borderId="0" xfId="11" applyFont="1" applyFill="1" applyAlignment="1">
      <alignment horizontal="center" vertical="center"/>
    </xf>
    <xf numFmtId="0" fontId="3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horizontal="center" vertical="center"/>
    </xf>
    <xf numFmtId="0" fontId="6" fillId="2" borderId="0" xfId="11" applyFont="1" applyFill="1" applyAlignment="1">
      <alignment horizontal="center" vertical="center"/>
    </xf>
    <xf numFmtId="0" fontId="7" fillId="3" borderId="0" xfId="11" applyFont="1" applyFill="1" applyAlignment="1">
      <alignment horizontal="center" vertical="center"/>
    </xf>
    <xf numFmtId="164" fontId="9" fillId="3" borderId="0" xfId="11" applyNumberFormat="1" applyFont="1" applyFill="1" applyAlignment="1">
      <alignment horizontal="center" vertical="center"/>
    </xf>
    <xf numFmtId="0" fontId="11" fillId="2" borderId="0" xfId="11" applyFill="1" applyAlignment="1">
      <alignment vertical="center"/>
    </xf>
    <xf numFmtId="0" fontId="14" fillId="2" borderId="0" xfId="1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/>
    </xf>
    <xf numFmtId="173" fontId="18" fillId="2" borderId="0" xfId="11" applyNumberFormat="1" applyFont="1" applyFill="1" applyAlignment="1">
      <alignment vertical="center"/>
    </xf>
    <xf numFmtId="0" fontId="19" fillId="3" borderId="0" xfId="11" applyFont="1" applyFill="1" applyAlignment="1">
      <alignment horizontal="center" vertical="center"/>
    </xf>
    <xf numFmtId="164" fontId="19" fillId="3" borderId="0" xfId="11" applyNumberFormat="1" applyFont="1" applyFill="1" applyAlignment="1">
      <alignment vertical="center"/>
    </xf>
    <xf numFmtId="164" fontId="11" fillId="3" borderId="0" xfId="11" applyNumberFormat="1" applyFill="1" applyAlignment="1">
      <alignment vertical="center"/>
    </xf>
    <xf numFmtId="164" fontId="11" fillId="2" borderId="0" xfId="11" applyNumberFormat="1" applyFill="1" applyAlignment="1">
      <alignment vertical="center"/>
    </xf>
    <xf numFmtId="0" fontId="28" fillId="3" borderId="0" xfId="11" applyFont="1" applyFill="1" applyAlignment="1">
      <alignment vertical="center"/>
    </xf>
    <xf numFmtId="164" fontId="13" fillId="3" borderId="0" xfId="11" applyNumberFormat="1" applyFont="1" applyFill="1" applyAlignment="1">
      <alignment vertical="center"/>
    </xf>
    <xf numFmtId="164" fontId="12" fillId="2" borderId="0" xfId="11" applyNumberFormat="1" applyFont="1" applyFill="1" applyAlignment="1">
      <alignment vertical="center"/>
    </xf>
    <xf numFmtId="174" fontId="14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vertical="center"/>
    </xf>
    <xf numFmtId="173" fontId="19" fillId="3" borderId="0" xfId="11" applyNumberFormat="1" applyFont="1" applyFill="1" applyAlignment="1">
      <alignment vertical="center"/>
    </xf>
    <xf numFmtId="164" fontId="19" fillId="2" borderId="0" xfId="11" applyNumberFormat="1" applyFont="1" applyFill="1" applyAlignment="1">
      <alignment vertical="center"/>
    </xf>
    <xf numFmtId="172" fontId="19" fillId="2" borderId="0" xfId="13" applyNumberFormat="1" applyFont="1" applyFill="1" applyAlignment="1">
      <alignment vertical="center"/>
    </xf>
    <xf numFmtId="173" fontId="19" fillId="2" borderId="0" xfId="11" applyNumberFormat="1" applyFont="1" applyFill="1" applyAlignment="1">
      <alignment vertical="center"/>
    </xf>
    <xf numFmtId="0" fontId="19" fillId="2" borderId="0" xfId="11" applyFont="1" applyFill="1" applyAlignment="1">
      <alignment horizontal="center" vertical="center"/>
    </xf>
    <xf numFmtId="0" fontId="6" fillId="3" borderId="0" xfId="11" applyFont="1" applyFill="1" applyAlignment="1">
      <alignment vertical="center"/>
    </xf>
    <xf numFmtId="0" fontId="12" fillId="14" borderId="0" xfId="1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/>
    </xf>
    <xf numFmtId="0" fontId="12" fillId="11" borderId="1" xfId="11" applyFont="1" applyFill="1" applyBorder="1" applyAlignment="1">
      <alignment horizontal="center" vertical="center" wrapText="1" shrinkToFit="1"/>
    </xf>
    <xf numFmtId="0" fontId="11" fillId="9" borderId="1" xfId="11" applyFill="1" applyBorder="1" applyAlignment="1">
      <alignment horizontal="center" vertical="center" wrapText="1"/>
    </xf>
    <xf numFmtId="0" fontId="11" fillId="3" borderId="1" xfId="11" applyFill="1" applyBorder="1" applyAlignment="1">
      <alignment horizontal="center" vertical="center" wrapText="1"/>
    </xf>
    <xf numFmtId="0" fontId="15" fillId="3" borderId="1" xfId="11" applyFont="1" applyFill="1" applyBorder="1" applyAlignment="1">
      <alignment horizontal="center" vertical="center" wrapText="1" shrinkToFit="1"/>
    </xf>
    <xf numFmtId="173" fontId="11" fillId="3" borderId="0" xfId="11" applyNumberFormat="1" applyFill="1" applyAlignment="1">
      <alignment vertical="center"/>
    </xf>
    <xf numFmtId="173" fontId="7" fillId="3" borderId="0" xfId="11" applyNumberFormat="1" applyFont="1" applyFill="1" applyAlignment="1">
      <alignment horizontal="left" vertical="center"/>
    </xf>
    <xf numFmtId="172" fontId="16" fillId="3" borderId="1" xfId="13" applyNumberFormat="1" applyFont="1" applyFill="1" applyBorder="1" applyAlignment="1">
      <alignment horizontal="center" vertical="center"/>
    </xf>
    <xf numFmtId="172" fontId="16" fillId="11" borderId="1" xfId="13" applyNumberFormat="1" applyFont="1" applyFill="1" applyBorder="1" applyAlignment="1">
      <alignment vertical="center"/>
    </xf>
    <xf numFmtId="180" fontId="16" fillId="3" borderId="1" xfId="13" applyNumberFormat="1" applyFont="1" applyFill="1" applyBorder="1" applyAlignment="1">
      <alignment horizontal="center" vertical="center"/>
    </xf>
    <xf numFmtId="173" fontId="11" fillId="2" borderId="0" xfId="11" applyNumberFormat="1" applyFill="1" applyAlignment="1">
      <alignment vertical="center"/>
    </xf>
    <xf numFmtId="173" fontId="11" fillId="3" borderId="0" xfId="11" applyNumberFormat="1" applyFill="1" applyAlignment="1">
      <alignment horizontal="left" vertical="center"/>
    </xf>
    <xf numFmtId="172" fontId="16" fillId="3" borderId="16" xfId="13" applyNumberFormat="1" applyFont="1" applyFill="1" applyBorder="1" applyAlignment="1">
      <alignment horizontal="center" vertical="center"/>
    </xf>
    <xf numFmtId="172" fontId="16" fillId="11" borderId="16" xfId="13" applyNumberFormat="1" applyFont="1" applyFill="1" applyBorder="1" applyAlignment="1">
      <alignment vertical="center"/>
    </xf>
    <xf numFmtId="180" fontId="16" fillId="3" borderId="16" xfId="13" applyNumberFormat="1" applyFont="1" applyFill="1" applyBorder="1" applyAlignment="1">
      <alignment horizontal="center" vertical="center"/>
    </xf>
    <xf numFmtId="173" fontId="24" fillId="14" borderId="2" xfId="11" applyNumberFormat="1" applyFont="1" applyFill="1" applyBorder="1" applyAlignment="1">
      <alignment horizontal="center" vertical="center"/>
    </xf>
    <xf numFmtId="3" fontId="17" fillId="14" borderId="2" xfId="11" applyNumberFormat="1" applyFont="1" applyFill="1" applyBorder="1" applyAlignment="1">
      <alignment horizontal="center" vertical="center"/>
    </xf>
    <xf numFmtId="164" fontId="17" fillId="14" borderId="2" xfId="11" applyNumberFormat="1" applyFont="1" applyFill="1" applyBorder="1" applyAlignment="1">
      <alignment horizontal="center" vertical="center"/>
    </xf>
    <xf numFmtId="173" fontId="17" fillId="11" borderId="2" xfId="11" applyNumberFormat="1" applyFont="1" applyFill="1" applyBorder="1" applyAlignment="1">
      <alignment horizontal="center" vertical="center"/>
    </xf>
    <xf numFmtId="172" fontId="16" fillId="0" borderId="1" xfId="13" applyNumberFormat="1" applyFont="1" applyFill="1" applyBorder="1" applyAlignment="1">
      <alignment vertical="center"/>
    </xf>
    <xf numFmtId="173" fontId="12" fillId="11" borderId="0" xfId="11" applyNumberFormat="1" applyFont="1" applyFill="1" applyAlignment="1">
      <alignment horizontal="center" vertical="center"/>
    </xf>
    <xf numFmtId="172" fontId="16" fillId="0" borderId="17" xfId="13" applyNumberFormat="1" applyFont="1" applyFill="1" applyBorder="1" applyAlignment="1">
      <alignment vertical="center"/>
    </xf>
    <xf numFmtId="172" fontId="18" fillId="0" borderId="0" xfId="13" applyNumberFormat="1" applyFont="1" applyFill="1" applyBorder="1" applyAlignment="1">
      <alignment vertical="center"/>
    </xf>
    <xf numFmtId="172" fontId="30" fillId="3" borderId="0" xfId="13" applyNumberFormat="1" applyFont="1" applyFill="1" applyBorder="1" applyAlignment="1">
      <alignment vertical="center"/>
    </xf>
    <xf numFmtId="172" fontId="27" fillId="0" borderId="0" xfId="11" applyNumberFormat="1" applyFont="1" applyAlignment="1">
      <alignment vertical="center"/>
    </xf>
    <xf numFmtId="164" fontId="27" fillId="0" borderId="0" xfId="11" applyNumberFormat="1" applyFont="1" applyAlignment="1">
      <alignment vertical="center"/>
    </xf>
    <xf numFmtId="10" fontId="13" fillId="2" borderId="0" xfId="14" applyNumberFormat="1" applyFont="1" applyFill="1" applyBorder="1" applyAlignment="1">
      <alignment horizontal="center" vertical="center"/>
    </xf>
    <xf numFmtId="9" fontId="13" fillId="2" borderId="0" xfId="14" applyFont="1" applyFill="1" applyBorder="1" applyAlignment="1">
      <alignment horizontal="center" vertical="center"/>
    </xf>
    <xf numFmtId="9" fontId="12" fillId="2" borderId="0" xfId="14" applyFont="1" applyFill="1" applyBorder="1" applyAlignment="1">
      <alignment horizontal="center" vertical="center"/>
    </xf>
    <xf numFmtId="173" fontId="11" fillId="0" borderId="0" xfId="11" applyNumberFormat="1" applyAlignment="1">
      <alignment vertical="center"/>
    </xf>
    <xf numFmtId="172" fontId="16" fillId="2" borderId="1" xfId="13" applyNumberFormat="1" applyFont="1" applyFill="1" applyBorder="1" applyAlignment="1">
      <alignment horizontal="center" vertical="center"/>
    </xf>
    <xf numFmtId="172" fontId="16" fillId="2" borderId="1" xfId="13" applyNumberFormat="1" applyFont="1" applyFill="1" applyBorder="1" applyAlignment="1">
      <alignment vertical="center"/>
    </xf>
    <xf numFmtId="172" fontId="16" fillId="2" borderId="17" xfId="13" applyNumberFormat="1" applyFont="1" applyFill="1" applyBorder="1" applyAlignment="1">
      <alignment vertical="center"/>
    </xf>
    <xf numFmtId="172" fontId="18" fillId="2" borderId="0" xfId="13" applyNumberFormat="1" applyFont="1" applyFill="1" applyBorder="1" applyAlignment="1">
      <alignment vertical="center"/>
    </xf>
    <xf numFmtId="172" fontId="18" fillId="3" borderId="0" xfId="13" applyNumberFormat="1" applyFont="1" applyFill="1" applyBorder="1" applyAlignment="1">
      <alignment vertical="center"/>
    </xf>
    <xf numFmtId="173" fontId="2" fillId="3" borderId="0" xfId="11" applyNumberFormat="1" applyFont="1" applyFill="1" applyAlignment="1">
      <alignment vertical="center"/>
    </xf>
    <xf numFmtId="172" fontId="16" fillId="0" borderId="0" xfId="13" applyNumberFormat="1" applyFont="1" applyFill="1" applyBorder="1" applyAlignment="1">
      <alignment vertical="center"/>
    </xf>
    <xf numFmtId="173" fontId="7" fillId="3" borderId="0" xfId="11" applyNumberFormat="1" applyFont="1" applyFill="1" applyAlignment="1">
      <alignment vertical="center"/>
    </xf>
    <xf numFmtId="3" fontId="17" fillId="2" borderId="0" xfId="11" applyNumberFormat="1" applyFont="1" applyFill="1" applyAlignment="1">
      <alignment horizontal="center" vertical="center"/>
    </xf>
    <xf numFmtId="3" fontId="29" fillId="2" borderId="0" xfId="11" applyNumberFormat="1" applyFont="1" applyFill="1" applyAlignment="1">
      <alignment horizontal="center" vertical="center"/>
    </xf>
    <xf numFmtId="172" fontId="16" fillId="3" borderId="0" xfId="13" applyNumberFormat="1" applyFont="1" applyFill="1" applyBorder="1" applyAlignment="1">
      <alignment horizontal="left" vertical="center"/>
    </xf>
    <xf numFmtId="173" fontId="30" fillId="2" borderId="0" xfId="11" applyNumberFormat="1" applyFont="1" applyFill="1" applyAlignment="1">
      <alignment vertical="center"/>
    </xf>
    <xf numFmtId="172" fontId="16" fillId="3" borderId="0" xfId="13" applyNumberFormat="1" applyFont="1" applyFill="1" applyBorder="1" applyAlignment="1">
      <alignment vertical="center"/>
    </xf>
    <xf numFmtId="172" fontId="16" fillId="2" borderId="16" xfId="13" applyNumberFormat="1" applyFont="1" applyFill="1" applyBorder="1" applyAlignment="1">
      <alignment horizontal="center" vertical="center"/>
    </xf>
    <xf numFmtId="172" fontId="16" fillId="2" borderId="16" xfId="13" applyNumberFormat="1" applyFont="1" applyFill="1" applyBorder="1" applyAlignment="1">
      <alignment vertical="center"/>
    </xf>
    <xf numFmtId="172" fontId="16" fillId="2" borderId="0" xfId="13" applyNumberFormat="1" applyFont="1" applyFill="1" applyBorder="1" applyAlignment="1">
      <alignment horizontal="center" vertical="center"/>
    </xf>
    <xf numFmtId="172" fontId="16" fillId="2" borderId="18" xfId="13" applyNumberFormat="1" applyFont="1" applyFill="1" applyBorder="1" applyAlignment="1">
      <alignment vertical="center"/>
    </xf>
    <xf numFmtId="0" fontId="20" fillId="14" borderId="2" xfId="11" applyFont="1" applyFill="1" applyBorder="1" applyAlignment="1">
      <alignment horizontal="center" vertical="center" wrapText="1"/>
    </xf>
    <xf numFmtId="172" fontId="17" fillId="14" borderId="2" xfId="11" applyNumberFormat="1" applyFont="1" applyFill="1" applyBorder="1" applyAlignment="1">
      <alignment horizontal="center" vertical="center"/>
    </xf>
    <xf numFmtId="173" fontId="3" fillId="15" borderId="0" xfId="11" applyNumberFormat="1" applyFont="1" applyFill="1" applyAlignment="1">
      <alignment horizontal="left" vertical="center"/>
    </xf>
    <xf numFmtId="172" fontId="17" fillId="3" borderId="1" xfId="13" applyNumberFormat="1" applyFont="1" applyFill="1" applyBorder="1" applyAlignment="1">
      <alignment horizontal="center" vertical="center"/>
    </xf>
    <xf numFmtId="172" fontId="17" fillId="11" borderId="1" xfId="13" applyNumberFormat="1" applyFont="1" applyFill="1" applyBorder="1" applyAlignment="1">
      <alignment vertical="center"/>
    </xf>
    <xf numFmtId="180" fontId="17" fillId="3" borderId="1" xfId="13" applyNumberFormat="1" applyFont="1" applyFill="1" applyBorder="1" applyAlignment="1">
      <alignment horizontal="center" vertical="center"/>
    </xf>
    <xf numFmtId="173" fontId="12" fillId="2" borderId="0" xfId="11" applyNumberFormat="1" applyFont="1" applyFill="1" applyAlignment="1">
      <alignment vertical="center"/>
    </xf>
    <xf numFmtId="173" fontId="12" fillId="3" borderId="0" xfId="11" applyNumberFormat="1" applyFont="1" applyFill="1" applyAlignment="1">
      <alignment vertical="center"/>
    </xf>
    <xf numFmtId="173" fontId="3" fillId="4" borderId="19" xfId="11" applyNumberFormat="1" applyFont="1" applyFill="1" applyBorder="1" applyAlignment="1">
      <alignment horizontal="center" vertical="center"/>
    </xf>
    <xf numFmtId="3" fontId="17" fillId="4" borderId="19" xfId="11" applyNumberFormat="1" applyFont="1" applyFill="1" applyBorder="1" applyAlignment="1">
      <alignment horizontal="center" vertical="center"/>
    </xf>
    <xf numFmtId="172" fontId="17" fillId="4" borderId="19" xfId="11" applyNumberFormat="1" applyFont="1" applyFill="1" applyBorder="1" applyAlignment="1">
      <alignment horizontal="center" vertical="center"/>
    </xf>
    <xf numFmtId="173" fontId="17" fillId="11" borderId="19" xfId="11" applyNumberFormat="1" applyFont="1" applyFill="1" applyBorder="1" applyAlignment="1">
      <alignment horizontal="center" vertical="center"/>
    </xf>
    <xf numFmtId="172" fontId="16" fillId="2" borderId="20" xfId="13" applyNumberFormat="1" applyFont="1" applyFill="1" applyBorder="1" applyAlignment="1">
      <alignment vertical="center"/>
    </xf>
    <xf numFmtId="0" fontId="28" fillId="3" borderId="0" xfId="11" applyFont="1" applyFill="1" applyAlignment="1">
      <alignment horizontal="center" vertical="center"/>
    </xf>
    <xf numFmtId="0" fontId="12" fillId="13" borderId="0" xfId="11" applyFont="1" applyFill="1" applyAlignment="1">
      <alignment horizontal="center" vertical="center"/>
    </xf>
    <xf numFmtId="0" fontId="11" fillId="3" borderId="0" xfId="11" applyFill="1" applyAlignment="1">
      <alignment horizontal="center" vertical="center"/>
    </xf>
    <xf numFmtId="3" fontId="12" fillId="3" borderId="0" xfId="11" applyNumberFormat="1" applyFont="1" applyFill="1" applyAlignment="1">
      <alignment vertical="center"/>
    </xf>
    <xf numFmtId="3" fontId="11" fillId="3" borderId="0" xfId="11" applyNumberFormat="1" applyFill="1" applyAlignment="1">
      <alignment vertical="center"/>
    </xf>
    <xf numFmtId="164" fontId="2" fillId="3" borderId="0" xfId="11" applyNumberFormat="1" applyFont="1" applyFill="1" applyAlignment="1">
      <alignment vertical="center"/>
    </xf>
    <xf numFmtId="3" fontId="2" fillId="3" borderId="0" xfId="11" applyNumberFormat="1" applyFont="1" applyFill="1" applyAlignment="1">
      <alignment vertical="center"/>
    </xf>
    <xf numFmtId="173" fontId="12" fillId="8" borderId="2" xfId="11" applyNumberFormat="1" applyFont="1" applyFill="1" applyBorder="1" applyAlignment="1">
      <alignment horizontal="center" vertical="center"/>
    </xf>
    <xf numFmtId="3" fontId="17" fillId="8" borderId="2" xfId="11" applyNumberFormat="1" applyFont="1" applyFill="1" applyBorder="1" applyAlignment="1">
      <alignment horizontal="center" vertical="center"/>
    </xf>
    <xf numFmtId="0" fontId="31" fillId="16" borderId="21" xfId="11" applyFont="1" applyFill="1" applyBorder="1" applyAlignment="1">
      <alignment horizontal="center" vertical="center" wrapText="1" shrinkToFit="1"/>
    </xf>
    <xf numFmtId="41" fontId="31" fillId="16" borderId="21" xfId="11" applyNumberFormat="1" applyFont="1" applyFill="1" applyBorder="1" applyAlignment="1">
      <alignment horizontal="center" vertical="center"/>
    </xf>
    <xf numFmtId="173" fontId="27" fillId="16" borderId="21" xfId="11" applyNumberFormat="1" applyFont="1" applyFill="1" applyBorder="1" applyAlignment="1">
      <alignment vertical="center"/>
    </xf>
    <xf numFmtId="164" fontId="31" fillId="2" borderId="0" xfId="11" applyNumberFormat="1" applyFont="1" applyFill="1" applyAlignment="1">
      <alignment vertical="center"/>
    </xf>
    <xf numFmtId="0" fontId="32" fillId="3" borderId="0" xfId="11" applyFont="1" applyFill="1" applyAlignment="1">
      <alignment vertical="center"/>
    </xf>
    <xf numFmtId="3" fontId="12" fillId="3" borderId="0" xfId="11" applyNumberFormat="1" applyFont="1" applyFill="1" applyAlignment="1">
      <alignment horizontal="center" vertical="center"/>
    </xf>
    <xf numFmtId="10" fontId="12" fillId="12" borderId="0" xfId="14" applyNumberFormat="1" applyFont="1" applyFill="1" applyBorder="1" applyAlignment="1">
      <alignment horizontal="center" vertical="center"/>
    </xf>
    <xf numFmtId="173" fontId="12" fillId="3" borderId="0" xfId="11" applyNumberFormat="1" applyFont="1" applyFill="1" applyAlignment="1">
      <alignment horizontal="center" vertical="center" wrapText="1"/>
    </xf>
    <xf numFmtId="0" fontId="12" fillId="2" borderId="0" xfId="11" applyFont="1" applyFill="1" applyAlignment="1">
      <alignment horizontal="center" vertical="center" wrapText="1"/>
    </xf>
    <xf numFmtId="173" fontId="12" fillId="2" borderId="0" xfId="11" applyNumberFormat="1" applyFont="1" applyFill="1" applyAlignment="1">
      <alignment horizontal="center" vertical="center"/>
    </xf>
    <xf numFmtId="0" fontId="2" fillId="2" borderId="0" xfId="11" applyFont="1" applyFill="1" applyAlignment="1">
      <alignment vertical="center"/>
    </xf>
    <xf numFmtId="173" fontId="12" fillId="2" borderId="0" xfId="11" applyNumberFormat="1" applyFont="1" applyFill="1" applyAlignment="1">
      <alignment vertical="center" wrapText="1"/>
    </xf>
    <xf numFmtId="0" fontId="11" fillId="0" borderId="0" xfId="11" applyAlignment="1">
      <alignment vertical="center"/>
    </xf>
    <xf numFmtId="0" fontId="2" fillId="0" borderId="0" xfId="11" applyFont="1" applyAlignment="1">
      <alignment vertical="center"/>
    </xf>
    <xf numFmtId="179" fontId="0" fillId="0" borderId="0" xfId="1" applyNumberFormat="1" applyFont="1" applyAlignment="1">
      <alignment horizontal="center"/>
    </xf>
    <xf numFmtId="173" fontId="12" fillId="8" borderId="0" xfId="11" applyNumberFormat="1" applyFont="1" applyFill="1" applyAlignment="1">
      <alignment horizontal="center" vertical="center" wrapText="1"/>
    </xf>
    <xf numFmtId="0" fontId="23" fillId="3" borderId="0" xfId="11" applyFont="1" applyFill="1" applyAlignment="1">
      <alignment horizontal="center" vertical="center"/>
    </xf>
    <xf numFmtId="178" fontId="25" fillId="0" borderId="0" xfId="16" applyNumberFormat="1" applyFont="1" applyAlignment="1">
      <alignment horizontal="center" vertical="center" wrapText="1"/>
    </xf>
    <xf numFmtId="0" fontId="2" fillId="3" borderId="0" xfId="11" applyFont="1" applyFill="1" applyAlignment="1">
      <alignment vertical="center"/>
    </xf>
    <xf numFmtId="0" fontId="14" fillId="3" borderId="0" xfId="11" applyFont="1" applyFill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11" fillId="8" borderId="4" xfId="11" applyFill="1" applyBorder="1" applyAlignment="1">
      <alignment horizontal="center" vertical="center" wrapText="1"/>
    </xf>
    <xf numFmtId="9" fontId="12" fillId="8" borderId="4" xfId="14" applyFont="1" applyFill="1" applyBorder="1" applyAlignment="1">
      <alignment horizontal="center" vertical="center" wrapText="1"/>
    </xf>
    <xf numFmtId="0" fontId="21" fillId="3" borderId="0" xfId="11" applyFont="1" applyFill="1" applyAlignment="1">
      <alignment horizontal="center" vertical="center"/>
    </xf>
    <xf numFmtId="0" fontId="12" fillId="3" borderId="0" xfId="11" applyFont="1" applyFill="1" applyAlignment="1">
      <alignment horizontal="center" vertical="center"/>
    </xf>
    <xf numFmtId="0" fontId="14" fillId="3" borderId="4" xfId="11" applyFont="1" applyFill="1" applyBorder="1" applyAlignment="1">
      <alignment horizontal="center" vertical="center" wrapText="1"/>
    </xf>
    <xf numFmtId="0" fontId="14" fillId="3" borderId="4" xfId="11" applyFont="1" applyFill="1" applyBorder="1" applyAlignment="1">
      <alignment horizontal="center" vertical="center"/>
    </xf>
    <xf numFmtId="9" fontId="14" fillId="3" borderId="4" xfId="14" applyFont="1" applyFill="1" applyBorder="1" applyAlignment="1">
      <alignment horizontal="center" vertical="center" wrapText="1"/>
    </xf>
    <xf numFmtId="0" fontId="15" fillId="3" borderId="0" xfId="11" applyFont="1" applyFill="1" applyAlignment="1" applyProtection="1">
      <alignment horizontal="center" vertical="center"/>
      <protection locked="0"/>
    </xf>
    <xf numFmtId="0" fontId="15" fillId="3" borderId="4" xfId="11" applyFont="1" applyFill="1" applyBorder="1" applyAlignment="1" applyProtection="1">
      <alignment horizontal="center" vertical="center"/>
      <protection locked="0"/>
    </xf>
    <xf numFmtId="0" fontId="15" fillId="3" borderId="0" xfId="11" applyFont="1" applyFill="1" applyAlignment="1">
      <alignment vertical="center"/>
    </xf>
    <xf numFmtId="0" fontId="15" fillId="3" borderId="4" xfId="11" applyFont="1" applyFill="1" applyBorder="1" applyAlignment="1">
      <alignment vertical="center"/>
    </xf>
    <xf numFmtId="0" fontId="15" fillId="3" borderId="4" xfId="11" applyFont="1" applyFill="1" applyBorder="1" applyAlignment="1">
      <alignment horizontal="center" vertical="center"/>
    </xf>
    <xf numFmtId="3" fontId="15" fillId="3" borderId="4" xfId="11" applyNumberFormat="1" applyFont="1" applyFill="1" applyBorder="1" applyAlignment="1">
      <alignment vertical="center"/>
    </xf>
    <xf numFmtId="173" fontId="15" fillId="3" borderId="4" xfId="11" applyNumberFormat="1" applyFont="1" applyFill="1" applyBorder="1" applyAlignment="1">
      <alignment vertical="center"/>
    </xf>
    <xf numFmtId="9" fontId="15" fillId="3" borderId="4" xfId="14" applyFont="1" applyFill="1" applyBorder="1" applyAlignment="1">
      <alignment horizontal="center" vertical="center"/>
    </xf>
    <xf numFmtId="175" fontId="15" fillId="3" borderId="4" xfId="17" applyNumberFormat="1" applyFont="1" applyFill="1" applyBorder="1" applyAlignment="1">
      <alignment vertical="center"/>
    </xf>
    <xf numFmtId="0" fontId="15" fillId="3" borderId="4" xfId="11" applyFont="1" applyFill="1" applyBorder="1" applyAlignment="1" applyProtection="1">
      <alignment horizontal="left" vertical="center"/>
      <protection locked="0"/>
    </xf>
    <xf numFmtId="0" fontId="22" fillId="17" borderId="4" xfId="11" applyFont="1" applyFill="1" applyBorder="1" applyAlignment="1" applyProtection="1">
      <alignment horizontal="center" vertical="center"/>
      <protection locked="0"/>
    </xf>
    <xf numFmtId="0" fontId="15" fillId="17" borderId="4" xfId="11" applyFont="1" applyFill="1" applyBorder="1" applyAlignment="1" applyProtection="1">
      <alignment horizontal="center" vertical="center"/>
      <protection locked="0"/>
    </xf>
    <xf numFmtId="0" fontId="22" fillId="17" borderId="4" xfId="11" applyFont="1" applyFill="1" applyBorder="1" applyAlignment="1" applyProtection="1">
      <alignment horizontal="left" vertical="center"/>
      <protection locked="0"/>
    </xf>
    <xf numFmtId="0" fontId="15" fillId="17" borderId="4" xfId="11" applyFont="1" applyFill="1" applyBorder="1" applyAlignment="1">
      <alignment vertical="center"/>
    </xf>
    <xf numFmtId="0" fontId="15" fillId="17" borderId="4" xfId="11" applyFont="1" applyFill="1" applyBorder="1" applyAlignment="1">
      <alignment horizontal="center" vertical="center"/>
    </xf>
    <xf numFmtId="3" fontId="22" fillId="17" borderId="4" xfId="11" applyNumberFormat="1" applyFont="1" applyFill="1" applyBorder="1" applyAlignment="1">
      <alignment vertical="center"/>
    </xf>
    <xf numFmtId="3" fontId="15" fillId="3" borderId="4" xfId="16" applyNumberFormat="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center" vertical="center"/>
      <protection locked="0"/>
    </xf>
    <xf numFmtId="0" fontId="15" fillId="7" borderId="4" xfId="11" applyFont="1" applyFill="1" applyBorder="1" applyAlignment="1" applyProtection="1">
      <alignment horizontal="center" vertical="center"/>
      <protection locked="0"/>
    </xf>
    <xf numFmtId="0" fontId="22" fillId="7" borderId="4" xfId="11" applyFont="1" applyFill="1" applyBorder="1" applyAlignment="1" applyProtection="1">
      <alignment horizontal="left" vertical="center"/>
      <protection locked="0"/>
    </xf>
    <xf numFmtId="0" fontId="15" fillId="7" borderId="4" xfId="11" applyFont="1" applyFill="1" applyBorder="1" applyAlignment="1">
      <alignment vertical="center"/>
    </xf>
    <xf numFmtId="0" fontId="15" fillId="7" borderId="4" xfId="11" applyFont="1" applyFill="1" applyBorder="1" applyAlignment="1">
      <alignment horizontal="center" vertical="center"/>
    </xf>
    <xf numFmtId="3" fontId="22" fillId="7" borderId="4" xfId="11" applyNumberFormat="1" applyFont="1" applyFill="1" applyBorder="1" applyAlignment="1">
      <alignment vertical="center"/>
    </xf>
    <xf numFmtId="0" fontId="34" fillId="18" borderId="4" xfId="11" applyFont="1" applyFill="1" applyBorder="1" applyAlignment="1" applyProtection="1">
      <alignment horizontal="center" vertical="center"/>
      <protection locked="0"/>
    </xf>
    <xf numFmtId="0" fontId="15" fillId="18" borderId="4" xfId="11" applyFont="1" applyFill="1" applyBorder="1" applyAlignment="1" applyProtection="1">
      <alignment horizontal="center" vertical="center"/>
      <protection locked="0"/>
    </xf>
    <xf numFmtId="0" fontId="34" fillId="18" borderId="4" xfId="11" applyFont="1" applyFill="1" applyBorder="1" applyAlignment="1" applyProtection="1">
      <alignment horizontal="left" vertical="center"/>
      <protection locked="0"/>
    </xf>
    <xf numFmtId="0" fontId="35" fillId="18" borderId="4" xfId="11" applyFont="1" applyFill="1" applyBorder="1" applyAlignment="1">
      <alignment vertical="center"/>
    </xf>
    <xf numFmtId="0" fontId="35" fillId="18" borderId="4" xfId="11" applyFont="1" applyFill="1" applyBorder="1" applyAlignment="1">
      <alignment horizontal="center" vertical="center"/>
    </xf>
    <xf numFmtId="3" fontId="34" fillId="18" borderId="4" xfId="11" applyNumberFormat="1" applyFont="1" applyFill="1" applyBorder="1" applyAlignment="1">
      <alignment vertical="center"/>
    </xf>
    <xf numFmtId="0" fontId="22" fillId="8" borderId="4" xfId="11" applyFont="1" applyFill="1" applyBorder="1" applyAlignment="1">
      <alignment horizontal="center" vertical="center" wrapText="1"/>
    </xf>
    <xf numFmtId="0" fontId="22" fillId="8" borderId="4" xfId="11" applyFont="1" applyFill="1" applyBorder="1" applyAlignment="1">
      <alignment vertical="center" wrapText="1"/>
    </xf>
    <xf numFmtId="0" fontId="22" fillId="8" borderId="4" xfId="11" applyFont="1" applyFill="1" applyBorder="1" applyAlignment="1">
      <alignment horizontal="center" vertical="center"/>
    </xf>
    <xf numFmtId="3" fontId="12" fillId="8" borderId="4" xfId="11" applyNumberFormat="1" applyFont="1" applyFill="1" applyBorder="1" applyAlignment="1">
      <alignment vertical="center"/>
    </xf>
    <xf numFmtId="0" fontId="11" fillId="3" borderId="0" xfId="11" applyFill="1" applyAlignment="1" applyProtection="1">
      <alignment horizontal="center" vertical="center"/>
      <protection locked="0"/>
    </xf>
    <xf numFmtId="180" fontId="17" fillId="14" borderId="2" xfId="11" applyNumberFormat="1" applyFont="1" applyFill="1" applyBorder="1" applyAlignment="1">
      <alignment horizontal="center" vertical="center"/>
    </xf>
    <xf numFmtId="172" fontId="17" fillId="8" borderId="2" xfId="11" applyNumberFormat="1" applyFont="1" applyFill="1" applyBorder="1" applyAlignment="1">
      <alignment horizontal="center" vertical="center"/>
    </xf>
    <xf numFmtId="172" fontId="31" fillId="16" borderId="21" xfId="11" applyNumberFormat="1" applyFont="1" applyFill="1" applyBorder="1" applyAlignment="1">
      <alignment vertical="center"/>
    </xf>
    <xf numFmtId="0" fontId="36" fillId="3" borderId="0" xfId="11" applyFont="1" applyFill="1" applyAlignment="1">
      <alignment vertical="center"/>
    </xf>
    <xf numFmtId="0" fontId="12" fillId="12" borderId="0" xfId="14" applyNumberFormat="1" applyFont="1" applyFill="1" applyBorder="1" applyAlignment="1">
      <alignment horizontal="center" vertical="center"/>
    </xf>
    <xf numFmtId="0" fontId="12" fillId="2" borderId="0" xfId="14" applyNumberFormat="1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58" fillId="5" borderId="1" xfId="11" applyFont="1" applyFill="1" applyBorder="1" applyAlignment="1">
      <alignment horizontal="center" vertical="center" wrapText="1"/>
    </xf>
    <xf numFmtId="0" fontId="58" fillId="5" borderId="1" xfId="11" applyFont="1" applyFill="1" applyBorder="1" applyAlignment="1">
      <alignment horizontal="center" vertical="center" wrapText="1" shrinkToFit="1"/>
    </xf>
    <xf numFmtId="0" fontId="59" fillId="3" borderId="0" xfId="11" applyFont="1" applyFill="1" applyAlignment="1">
      <alignment vertical="center"/>
    </xf>
    <xf numFmtId="0" fontId="51" fillId="2" borderId="0" xfId="11" applyFont="1" applyFill="1" applyAlignment="1">
      <alignment vertical="center"/>
    </xf>
    <xf numFmtId="0" fontId="59" fillId="2" borderId="0" xfId="11" applyFont="1" applyFill="1" applyAlignment="1">
      <alignment horizontal="center" vertical="center"/>
    </xf>
    <xf numFmtId="0" fontId="59" fillId="0" borderId="0" xfId="11" applyFont="1" applyAlignment="1">
      <alignment vertical="center"/>
    </xf>
    <xf numFmtId="0" fontId="61" fillId="3" borderId="0" xfId="11" applyFont="1" applyFill="1" applyAlignment="1">
      <alignment vertical="center"/>
    </xf>
    <xf numFmtId="0" fontId="61" fillId="3" borderId="0" xfId="11" applyFont="1" applyFill="1" applyAlignment="1">
      <alignment horizontal="center" vertical="center"/>
    </xf>
    <xf numFmtId="0" fontId="61" fillId="2" borderId="0" xfId="11" applyFont="1" applyFill="1" applyAlignment="1">
      <alignment horizontal="center" vertical="center"/>
    </xf>
    <xf numFmtId="0" fontId="61" fillId="0" borderId="0" xfId="11" applyFont="1" applyAlignment="1">
      <alignment vertical="center"/>
    </xf>
    <xf numFmtId="0" fontId="59" fillId="3" borderId="0" xfId="11" applyFont="1" applyFill="1" applyAlignment="1">
      <alignment horizontal="center" vertical="center"/>
    </xf>
    <xf numFmtId="0" fontId="62" fillId="3" borderId="0" xfId="11" applyFont="1" applyFill="1" applyAlignment="1">
      <alignment horizontal="center" vertical="center"/>
    </xf>
    <xf numFmtId="164" fontId="63" fillId="3" borderId="0" xfId="11" applyNumberFormat="1" applyFont="1" applyFill="1" applyAlignment="1">
      <alignment horizontal="center" vertical="center"/>
    </xf>
    <xf numFmtId="0" fontId="64" fillId="3" borderId="0" xfId="3" applyFont="1" applyFill="1" applyBorder="1" applyAlignment="1" applyProtection="1">
      <alignment horizontal="center" vertical="center"/>
    </xf>
    <xf numFmtId="0" fontId="65" fillId="3" borderId="0" xfId="11" applyFont="1" applyFill="1" applyAlignment="1">
      <alignment horizontal="center" vertical="center"/>
    </xf>
    <xf numFmtId="0" fontId="47" fillId="3" borderId="0" xfId="11" applyFont="1" applyFill="1" applyAlignment="1">
      <alignment vertical="center"/>
    </xf>
    <xf numFmtId="0" fontId="47" fillId="2" borderId="0" xfId="11" applyFont="1" applyFill="1" applyAlignment="1">
      <alignment vertical="center"/>
    </xf>
    <xf numFmtId="164" fontId="47" fillId="3" borderId="0" xfId="11" applyNumberFormat="1" applyFont="1" applyFill="1" applyAlignment="1">
      <alignment vertical="center"/>
    </xf>
    <xf numFmtId="0" fontId="67" fillId="3" borderId="0" xfId="11" applyFont="1" applyFill="1" applyAlignment="1">
      <alignment vertical="center"/>
    </xf>
    <xf numFmtId="0" fontId="66" fillId="2" borderId="0" xfId="11" applyFont="1" applyFill="1" applyAlignment="1">
      <alignment horizontal="center" vertical="center"/>
    </xf>
    <xf numFmtId="0" fontId="47" fillId="0" borderId="0" xfId="11" applyFont="1" applyAlignment="1">
      <alignment vertical="center"/>
    </xf>
    <xf numFmtId="0" fontId="66" fillId="5" borderId="0" xfId="11" applyFont="1" applyFill="1" applyAlignment="1">
      <alignment horizontal="center" vertical="center"/>
    </xf>
    <xf numFmtId="0" fontId="68" fillId="2" borderId="0" xfId="11" applyFont="1" applyFill="1" applyAlignment="1">
      <alignment horizontal="center" vertical="center" wrapText="1"/>
    </xf>
    <xf numFmtId="173" fontId="47" fillId="3" borderId="0" xfId="11" applyNumberFormat="1" applyFont="1" applyFill="1" applyAlignment="1">
      <alignment vertical="center"/>
    </xf>
    <xf numFmtId="173" fontId="66" fillId="3" borderId="0" xfId="11" applyNumberFormat="1" applyFont="1" applyFill="1" applyAlignment="1">
      <alignment horizontal="left" vertical="center"/>
    </xf>
    <xf numFmtId="172" fontId="69" fillId="3" borderId="1" xfId="13" applyNumberFormat="1" applyFont="1" applyFill="1" applyBorder="1" applyAlignment="1">
      <alignment horizontal="center" vertical="center"/>
    </xf>
    <xf numFmtId="173" fontId="47" fillId="2" borderId="0" xfId="11" applyNumberFormat="1" applyFont="1" applyFill="1" applyAlignment="1">
      <alignment vertical="center"/>
    </xf>
    <xf numFmtId="173" fontId="47" fillId="0" borderId="0" xfId="11" applyNumberFormat="1" applyFont="1" applyAlignment="1">
      <alignment vertical="center"/>
    </xf>
    <xf numFmtId="173" fontId="47" fillId="3" borderId="0" xfId="11" applyNumberFormat="1" applyFont="1" applyFill="1" applyAlignment="1">
      <alignment horizontal="left" vertical="center"/>
    </xf>
    <xf numFmtId="172" fontId="69" fillId="3" borderId="20" xfId="13" applyNumberFormat="1" applyFont="1" applyFill="1" applyBorder="1" applyAlignment="1">
      <alignment horizontal="center" vertical="center"/>
    </xf>
    <xf numFmtId="172" fontId="70" fillId="5" borderId="20" xfId="13" applyNumberFormat="1" applyFont="1" applyFill="1" applyBorder="1" applyAlignment="1">
      <alignment vertical="center"/>
    </xf>
    <xf numFmtId="172" fontId="37" fillId="2" borderId="20" xfId="13" applyNumberFormat="1" applyFont="1" applyFill="1" applyBorder="1" applyAlignment="1">
      <alignment horizontal="center" vertical="center"/>
    </xf>
    <xf numFmtId="164" fontId="73" fillId="3" borderId="0" xfId="11" applyNumberFormat="1" applyFont="1" applyFill="1" applyAlignment="1">
      <alignment vertical="center"/>
    </xf>
    <xf numFmtId="173" fontId="66" fillId="6" borderId="2" xfId="11" applyNumberFormat="1" applyFont="1" applyFill="1" applyBorder="1" applyAlignment="1">
      <alignment horizontal="left" vertical="center"/>
    </xf>
    <xf numFmtId="3" fontId="56" fillId="6" borderId="2" xfId="11" applyNumberFormat="1" applyFont="1" applyFill="1" applyBorder="1" applyAlignment="1">
      <alignment horizontal="center" vertical="center"/>
    </xf>
    <xf numFmtId="172" fontId="56" fillId="6" borderId="2" xfId="11" applyNumberFormat="1" applyFont="1" applyFill="1" applyBorder="1" applyAlignment="1">
      <alignment horizontal="center" vertical="center"/>
    </xf>
    <xf numFmtId="173" fontId="72" fillId="6" borderId="2" xfId="11" applyNumberFormat="1" applyFont="1" applyFill="1" applyBorder="1" applyAlignment="1">
      <alignment horizontal="center" vertical="center"/>
    </xf>
    <xf numFmtId="3" fontId="74" fillId="3" borderId="0" xfId="11" applyNumberFormat="1" applyFont="1" applyFill="1" applyAlignment="1">
      <alignment horizontal="center" vertical="center"/>
    </xf>
    <xf numFmtId="0" fontId="73" fillId="3" borderId="0" xfId="11" applyFont="1" applyFill="1" applyAlignment="1">
      <alignment vertical="center"/>
    </xf>
    <xf numFmtId="0" fontId="73" fillId="2" borderId="0" xfId="11" applyFont="1" applyFill="1" applyAlignment="1">
      <alignment vertical="center"/>
    </xf>
    <xf numFmtId="174" fontId="68" fillId="2" borderId="0" xfId="11" applyNumberFormat="1" applyFont="1" applyFill="1" applyAlignment="1">
      <alignment vertical="center"/>
    </xf>
    <xf numFmtId="0" fontId="73" fillId="2" borderId="0" xfId="11" applyFont="1" applyFill="1" applyAlignment="1">
      <alignment horizontal="center" vertical="center"/>
    </xf>
    <xf numFmtId="174" fontId="73" fillId="2" borderId="0" xfId="11" applyNumberFormat="1" applyFont="1" applyFill="1" applyAlignment="1">
      <alignment vertical="center"/>
    </xf>
    <xf numFmtId="174" fontId="73" fillId="3" borderId="0" xfId="11" applyNumberFormat="1" applyFont="1" applyFill="1" applyAlignment="1">
      <alignment vertical="center"/>
    </xf>
    <xf numFmtId="173" fontId="66" fillId="3" borderId="0" xfId="11" applyNumberFormat="1" applyFont="1" applyFill="1" applyAlignment="1">
      <alignment horizontal="center" vertical="center" wrapText="1"/>
    </xf>
    <xf numFmtId="173" fontId="49" fillId="2" borderId="0" xfId="11" applyNumberFormat="1" applyFont="1" applyFill="1" applyAlignment="1">
      <alignment vertical="center" wrapText="1"/>
    </xf>
    <xf numFmtId="173" fontId="74" fillId="2" borderId="0" xfId="11" applyNumberFormat="1" applyFont="1" applyFill="1" applyAlignment="1">
      <alignment vertical="center" wrapText="1"/>
    </xf>
    <xf numFmtId="172" fontId="73" fillId="3" borderId="0" xfId="11" applyNumberFormat="1" applyFont="1" applyFill="1" applyAlignment="1">
      <alignment vertical="center"/>
    </xf>
    <xf numFmtId="173" fontId="49" fillId="2" borderId="0" xfId="11" applyNumberFormat="1" applyFont="1" applyFill="1" applyAlignment="1">
      <alignment horizontal="center" vertical="center"/>
    </xf>
    <xf numFmtId="173" fontId="74" fillId="2" borderId="0" xfId="11" applyNumberFormat="1" applyFont="1" applyFill="1" applyAlignment="1">
      <alignment vertical="center"/>
    </xf>
    <xf numFmtId="173" fontId="73" fillId="3" borderId="0" xfId="11" applyNumberFormat="1" applyFont="1" applyFill="1" applyAlignment="1">
      <alignment vertical="center"/>
    </xf>
    <xf numFmtId="0" fontId="73" fillId="0" borderId="0" xfId="11" applyFont="1" applyAlignment="1">
      <alignment vertical="center"/>
    </xf>
    <xf numFmtId="173" fontId="73" fillId="2" borderId="0" xfId="11" applyNumberFormat="1" applyFont="1" applyFill="1" applyAlignment="1">
      <alignment vertical="center"/>
    </xf>
    <xf numFmtId="0" fontId="51" fillId="0" borderId="0" xfId="11" applyFont="1" applyAlignment="1">
      <alignment vertical="center"/>
    </xf>
    <xf numFmtId="0" fontId="51" fillId="2" borderId="0" xfId="11" applyFont="1" applyFill="1" applyAlignment="1">
      <alignment horizontal="center" vertical="center"/>
    </xf>
    <xf numFmtId="172" fontId="73" fillId="2" borderId="0" xfId="13" applyNumberFormat="1" applyFont="1" applyFill="1" applyAlignment="1">
      <alignment vertical="center"/>
    </xf>
    <xf numFmtId="172" fontId="73" fillId="2" borderId="0" xfId="11" applyNumberFormat="1" applyFont="1" applyFill="1" applyAlignment="1">
      <alignment vertical="center"/>
    </xf>
    <xf numFmtId="0" fontId="79" fillId="3" borderId="0" xfId="11" applyFont="1" applyFill="1" applyAlignment="1">
      <alignment vertical="center"/>
    </xf>
    <xf numFmtId="0" fontId="80" fillId="2" borderId="0" xfId="6" applyFont="1" applyFill="1" applyAlignment="1">
      <alignment vertical="center"/>
    </xf>
    <xf numFmtId="0" fontId="81" fillId="2" borderId="0" xfId="6" applyFont="1" applyFill="1"/>
    <xf numFmtId="167" fontId="81" fillId="0" borderId="9" xfId="8" applyNumberFormat="1" applyFont="1" applyBorder="1" applyAlignment="1">
      <alignment vertical="center"/>
    </xf>
    <xf numFmtId="167" fontId="81" fillId="0" borderId="9" xfId="8" applyNumberFormat="1" applyFont="1" applyBorder="1" applyAlignment="1">
      <alignment horizontal="center" vertical="center"/>
    </xf>
    <xf numFmtId="179" fontId="81" fillId="0" borderId="9" xfId="1" applyNumberFormat="1" applyFont="1" applyBorder="1" applyAlignment="1">
      <alignment horizontal="right" vertical="center"/>
    </xf>
    <xf numFmtId="0" fontId="82" fillId="2" borderId="0" xfId="6" applyFont="1" applyFill="1"/>
    <xf numFmtId="0" fontId="82" fillId="2" borderId="0" xfId="6" applyFont="1" applyFill="1" applyAlignment="1">
      <alignment horizontal="center"/>
    </xf>
    <xf numFmtId="0" fontId="83" fillId="3" borderId="0" xfId="11" applyFont="1" applyFill="1"/>
    <xf numFmtId="0" fontId="47" fillId="3" borderId="0" xfId="11" applyFont="1" applyFill="1"/>
    <xf numFmtId="0" fontId="47" fillId="2" borderId="0" xfId="11" applyFont="1" applyFill="1"/>
    <xf numFmtId="0" fontId="59" fillId="3" borderId="0" xfId="11" applyFont="1" applyFill="1"/>
    <xf numFmtId="0" fontId="84" fillId="3" borderId="0" xfId="11" applyFont="1" applyFill="1"/>
    <xf numFmtId="176" fontId="85" fillId="5" borderId="4" xfId="11" applyNumberFormat="1" applyFont="1" applyFill="1" applyBorder="1" applyAlignment="1">
      <alignment horizontal="center" vertical="center" wrapText="1" shrinkToFit="1"/>
    </xf>
    <xf numFmtId="176" fontId="58" fillId="5" borderId="4" xfId="11" applyNumberFormat="1" applyFont="1" applyFill="1" applyBorder="1" applyAlignment="1">
      <alignment horizontal="center" vertical="center" wrapText="1" shrinkToFit="1"/>
    </xf>
    <xf numFmtId="176" fontId="72" fillId="0" borderId="0" xfId="11" applyNumberFormat="1" applyFont="1" applyAlignment="1">
      <alignment horizontal="center" vertical="center" wrapText="1" shrinkToFit="1"/>
    </xf>
    <xf numFmtId="0" fontId="47" fillId="0" borderId="0" xfId="11" applyFont="1"/>
    <xf numFmtId="17" fontId="47" fillId="5" borderId="4" xfId="11" applyNumberFormat="1" applyFont="1" applyFill="1" applyBorder="1" applyAlignment="1">
      <alignment horizontal="center"/>
    </xf>
    <xf numFmtId="172" fontId="47" fillId="3" borderId="4" xfId="13" applyNumberFormat="1" applyFont="1" applyFill="1" applyBorder="1" applyAlignment="1">
      <alignment vertical="center"/>
    </xf>
    <xf numFmtId="175" fontId="47" fillId="5" borderId="4" xfId="13" applyNumberFormat="1" applyFont="1" applyFill="1" applyBorder="1" applyAlignment="1">
      <alignment vertical="center"/>
    </xf>
    <xf numFmtId="172" fontId="73" fillId="2" borderId="0" xfId="13" applyNumberFormat="1" applyFont="1" applyFill="1"/>
    <xf numFmtId="17" fontId="77" fillId="22" borderId="6" xfId="11" applyNumberFormat="1" applyFont="1" applyFill="1" applyBorder="1" applyAlignment="1">
      <alignment horizontal="center"/>
    </xf>
    <xf numFmtId="0" fontId="73" fillId="2" borderId="0" xfId="11" applyFont="1" applyFill="1"/>
    <xf numFmtId="3" fontId="73" fillId="2" borderId="0" xfId="11" applyNumberFormat="1" applyFont="1" applyFill="1"/>
    <xf numFmtId="0" fontId="73" fillId="0" borderId="0" xfId="11" applyFont="1"/>
    <xf numFmtId="175" fontId="73" fillId="2" borderId="0" xfId="11" applyNumberFormat="1" applyFont="1" applyFill="1"/>
    <xf numFmtId="175" fontId="75" fillId="2" borderId="0" xfId="11" applyNumberFormat="1" applyFont="1" applyFill="1"/>
    <xf numFmtId="0" fontId="66" fillId="3" borderId="0" xfId="11" applyFont="1" applyFill="1" applyAlignment="1">
      <alignment horizontal="center"/>
    </xf>
    <xf numFmtId="0" fontId="47" fillId="3" borderId="0" xfId="11" applyFont="1" applyFill="1" applyAlignment="1">
      <alignment horizontal="center"/>
    </xf>
    <xf numFmtId="175" fontId="47" fillId="3" borderId="0" xfId="13" applyNumberFormat="1" applyFont="1" applyFill="1"/>
    <xf numFmtId="167" fontId="81" fillId="0" borderId="0" xfId="11" applyNumberFormat="1" applyFont="1" applyAlignment="1">
      <alignment vertical="center"/>
    </xf>
    <xf numFmtId="167" fontId="47" fillId="3" borderId="0" xfId="11" applyNumberFormat="1" applyFont="1" applyFill="1" applyAlignment="1">
      <alignment horizontal="center"/>
    </xf>
    <xf numFmtId="0" fontId="47" fillId="2" borderId="15" xfId="11" applyFont="1" applyFill="1" applyBorder="1" applyAlignment="1">
      <alignment vertical="center"/>
    </xf>
    <xf numFmtId="0" fontId="1" fillId="2" borderId="0" xfId="20" applyFill="1"/>
    <xf numFmtId="0" fontId="47" fillId="2" borderId="15" xfId="11" applyFont="1" applyFill="1" applyBorder="1"/>
    <xf numFmtId="175" fontId="74" fillId="2" borderId="0" xfId="13" applyNumberFormat="1" applyFont="1" applyFill="1" applyBorder="1" applyAlignment="1">
      <alignment horizontal="center" vertical="center"/>
    </xf>
    <xf numFmtId="3" fontId="73" fillId="2" borderId="0" xfId="11" applyNumberFormat="1" applyFont="1" applyFill="1" applyAlignment="1">
      <alignment horizontal="center"/>
    </xf>
    <xf numFmtId="0" fontId="73" fillId="2" borderId="0" xfId="11" applyFont="1" applyFill="1" applyAlignment="1">
      <alignment horizontal="center"/>
    </xf>
    <xf numFmtId="0" fontId="47" fillId="0" borderId="0" xfId="11" applyFont="1" applyAlignment="1">
      <alignment horizontal="center"/>
    </xf>
    <xf numFmtId="0" fontId="47" fillId="2" borderId="0" xfId="11" applyFont="1" applyFill="1" applyAlignment="1">
      <alignment horizontal="center"/>
    </xf>
    <xf numFmtId="0" fontId="84" fillId="0" borderId="0" xfId="11" applyFont="1"/>
    <xf numFmtId="0" fontId="91" fillId="5" borderId="4" xfId="11" applyFont="1" applyFill="1" applyBorder="1" applyAlignment="1">
      <alignment horizontal="center" vertical="center" wrapText="1" shrinkToFit="1"/>
    </xf>
    <xf numFmtId="3" fontId="66" fillId="2" borderId="4" xfId="11" applyNumberFormat="1" applyFont="1" applyFill="1" applyBorder="1" applyAlignment="1">
      <alignment horizontal="center" vertical="center"/>
    </xf>
    <xf numFmtId="0" fontId="87" fillId="5" borderId="7" xfId="11" applyFont="1" applyFill="1" applyBorder="1" applyAlignment="1">
      <alignment horizontal="left" vertical="center"/>
    </xf>
    <xf numFmtId="0" fontId="73" fillId="0" borderId="0" xfId="11" applyFont="1" applyAlignment="1">
      <alignment horizontal="center"/>
    </xf>
    <xf numFmtId="0" fontId="87" fillId="5" borderId="4" xfId="11" applyFont="1" applyFill="1" applyBorder="1" applyAlignment="1">
      <alignment horizontal="center" vertical="center" wrapText="1" shrinkToFit="1"/>
    </xf>
    <xf numFmtId="164" fontId="66" fillId="2" borderId="4" xfId="11" applyNumberFormat="1" applyFont="1" applyFill="1" applyBorder="1" applyAlignment="1">
      <alignment horizontal="center" vertical="center"/>
    </xf>
    <xf numFmtId="164" fontId="47" fillId="3" borderId="0" xfId="11" applyNumberFormat="1" applyFont="1" applyFill="1"/>
    <xf numFmtId="0" fontId="58" fillId="5" borderId="4" xfId="11" applyFont="1" applyFill="1" applyBorder="1" applyAlignment="1">
      <alignment horizontal="center" vertical="center" wrapText="1"/>
    </xf>
    <xf numFmtId="0" fontId="91" fillId="5" borderId="4" xfId="11" applyFont="1" applyFill="1" applyBorder="1" applyAlignment="1">
      <alignment horizontal="center" vertical="center" wrapText="1"/>
    </xf>
    <xf numFmtId="0" fontId="58" fillId="5" borderId="0" xfId="11" applyFont="1" applyFill="1" applyAlignment="1">
      <alignment horizontal="center" vertical="center" wrapText="1"/>
    </xf>
    <xf numFmtId="0" fontId="66" fillId="0" borderId="0" xfId="11" applyFont="1" applyAlignment="1">
      <alignment wrapText="1"/>
    </xf>
    <xf numFmtId="173" fontId="73" fillId="3" borderId="4" xfId="11" applyNumberFormat="1" applyFont="1" applyFill="1" applyBorder="1" applyAlignment="1">
      <alignment horizontal="center" vertical="center"/>
    </xf>
    <xf numFmtId="0" fontId="66" fillId="0" borderId="0" xfId="11" applyFont="1" applyAlignment="1">
      <alignment vertical="center"/>
    </xf>
    <xf numFmtId="0" fontId="66" fillId="0" borderId="0" xfId="11" applyFont="1"/>
    <xf numFmtId="164" fontId="92" fillId="22" borderId="6" xfId="11" applyNumberFormat="1" applyFont="1" applyFill="1" applyBorder="1" applyAlignment="1">
      <alignment horizontal="center" vertical="center"/>
    </xf>
    <xf numFmtId="3" fontId="92" fillId="22" borderId="2" xfId="11" applyNumberFormat="1" applyFont="1" applyFill="1" applyBorder="1" applyAlignment="1">
      <alignment horizontal="center"/>
    </xf>
    <xf numFmtId="0" fontId="93" fillId="0" borderId="0" xfId="11" applyFont="1"/>
    <xf numFmtId="185" fontId="73" fillId="2" borderId="0" xfId="13" applyNumberFormat="1" applyFont="1" applyFill="1"/>
    <xf numFmtId="185" fontId="73" fillId="2" borderId="0" xfId="13" applyNumberFormat="1" applyFont="1" applyFill="1" applyBorder="1"/>
    <xf numFmtId="185" fontId="73" fillId="2" borderId="0" xfId="13" applyNumberFormat="1" applyFont="1" applyFill="1" applyBorder="1" applyAlignment="1">
      <alignment horizontal="center"/>
    </xf>
    <xf numFmtId="166" fontId="73" fillId="2" borderId="0" xfId="18" applyFont="1" applyFill="1" applyBorder="1" applyAlignment="1">
      <alignment horizontal="center"/>
    </xf>
    <xf numFmtId="0" fontId="51" fillId="0" borderId="0" xfId="11" applyFont="1"/>
    <xf numFmtId="0" fontId="73" fillId="3" borderId="0" xfId="11" applyFont="1" applyFill="1"/>
    <xf numFmtId="3" fontId="73" fillId="3" borderId="0" xfId="11" applyNumberFormat="1" applyFont="1" applyFill="1"/>
    <xf numFmtId="0" fontId="73" fillId="3" borderId="0" xfId="11" applyFont="1" applyFill="1" applyAlignment="1">
      <alignment horizontal="center"/>
    </xf>
    <xf numFmtId="0" fontId="51" fillId="3" borderId="0" xfId="11" applyFont="1" applyFill="1" applyAlignment="1">
      <alignment horizontal="center"/>
    </xf>
    <xf numFmtId="3" fontId="73" fillId="3" borderId="0" xfId="11" applyNumberFormat="1" applyFont="1" applyFill="1" applyAlignment="1">
      <alignment horizontal="center"/>
    </xf>
    <xf numFmtId="0" fontId="91" fillId="5" borderId="9" xfId="7" applyFont="1" applyFill="1" applyBorder="1" applyAlignment="1">
      <alignment horizontal="center" vertical="center"/>
    </xf>
    <xf numFmtId="17" fontId="91" fillId="5" borderId="9" xfId="7" applyNumberFormat="1" applyFont="1" applyFill="1" applyBorder="1" applyAlignment="1">
      <alignment horizontal="center" vertical="center"/>
    </xf>
    <xf numFmtId="179" fontId="78" fillId="22" borderId="9" xfId="1" applyNumberFormat="1" applyFont="1" applyFill="1" applyBorder="1" applyAlignment="1">
      <alignment horizontal="center" vertical="center"/>
    </xf>
    <xf numFmtId="0" fontId="83" fillId="3" borderId="0" xfId="11" applyFont="1" applyFill="1" applyAlignment="1">
      <alignment vertical="center"/>
    </xf>
    <xf numFmtId="0" fontId="94" fillId="3" borderId="0" xfId="11" applyFont="1" applyFill="1" applyAlignment="1">
      <alignment vertical="center"/>
    </xf>
    <xf numFmtId="0" fontId="94" fillId="0" borderId="0" xfId="11" applyFont="1" applyAlignment="1">
      <alignment vertical="center"/>
    </xf>
    <xf numFmtId="0" fontId="95" fillId="0" borderId="0" xfId="11" applyFont="1" applyAlignment="1">
      <alignment horizontal="center" vertical="center"/>
    </xf>
    <xf numFmtId="0" fontId="96" fillId="0" borderId="0" xfId="11" applyFont="1" applyAlignment="1">
      <alignment vertical="center"/>
    </xf>
    <xf numFmtId="0" fontId="95" fillId="3" borderId="0" xfId="11" applyFont="1" applyFill="1" applyAlignment="1">
      <alignment horizontal="center" vertical="center"/>
    </xf>
    <xf numFmtId="0" fontId="97" fillId="3" borderId="0" xfId="11" applyFont="1" applyFill="1" applyAlignment="1">
      <alignment horizontal="center" vertical="center"/>
    </xf>
    <xf numFmtId="0" fontId="97" fillId="3" borderId="0" xfId="11" applyFont="1" applyFill="1" applyAlignment="1">
      <alignment vertical="center"/>
    </xf>
    <xf numFmtId="0" fontId="97" fillId="0" borderId="0" xfId="11" applyFont="1" applyAlignment="1">
      <alignment vertical="center"/>
    </xf>
    <xf numFmtId="0" fontId="84" fillId="3" borderId="0" xfId="11" applyFont="1" applyFill="1" applyAlignment="1">
      <alignment vertical="center"/>
    </xf>
    <xf numFmtId="177" fontId="98" fillId="3" borderId="0" xfId="11" applyNumberFormat="1" applyFont="1" applyFill="1" applyAlignment="1">
      <alignment vertical="center"/>
    </xf>
    <xf numFmtId="177" fontId="98" fillId="0" borderId="0" xfId="11" applyNumberFormat="1" applyFont="1" applyAlignment="1">
      <alignment vertical="center"/>
    </xf>
    <xf numFmtId="177" fontId="62" fillId="0" borderId="0" xfId="11" applyNumberFormat="1" applyFont="1" applyAlignment="1">
      <alignment horizontal="center" vertical="center"/>
    </xf>
    <xf numFmtId="0" fontId="84" fillId="0" borderId="0" xfId="11" applyFont="1" applyAlignment="1">
      <alignment vertical="center"/>
    </xf>
    <xf numFmtId="0" fontId="99" fillId="0" borderId="0" xfId="11" applyFont="1" applyAlignment="1">
      <alignment vertical="center"/>
    </xf>
    <xf numFmtId="0" fontId="100" fillId="3" borderId="0" xfId="11" applyFont="1" applyFill="1" applyAlignment="1">
      <alignment vertical="center"/>
    </xf>
    <xf numFmtId="17" fontId="86" fillId="0" borderId="11" xfId="11" applyNumberFormat="1" applyFont="1" applyBorder="1" applyAlignment="1">
      <alignment horizontal="left" vertical="center"/>
    </xf>
    <xf numFmtId="167" fontId="71" fillId="0" borderId="11" xfId="11" applyNumberFormat="1" applyFont="1" applyBorder="1" applyAlignment="1">
      <alignment vertical="center"/>
    </xf>
    <xf numFmtId="164" fontId="71" fillId="0" borderId="11" xfId="11" applyNumberFormat="1" applyFont="1" applyBorder="1" applyAlignment="1">
      <alignment vertical="center"/>
    </xf>
    <xf numFmtId="17" fontId="86" fillId="0" borderId="11" xfId="11" applyNumberFormat="1" applyFont="1" applyBorder="1" applyAlignment="1">
      <alignment horizontal="left" vertical="center" wrapText="1" shrinkToFit="1"/>
    </xf>
    <xf numFmtId="17" fontId="72" fillId="20" borderId="11" xfId="11" applyNumberFormat="1" applyFont="1" applyFill="1" applyBorder="1" applyAlignment="1">
      <alignment horizontal="left" vertical="center" wrapText="1" shrinkToFit="1"/>
    </xf>
    <xf numFmtId="167" fontId="71" fillId="21" borderId="11" xfId="11" applyNumberFormat="1" applyFont="1" applyFill="1" applyBorder="1" applyAlignment="1">
      <alignment vertical="center"/>
    </xf>
    <xf numFmtId="3" fontId="101" fillId="3" borderId="0" xfId="12" applyNumberFormat="1" applyFont="1" applyFill="1" applyBorder="1" applyAlignment="1">
      <alignment horizontal="center" vertical="center"/>
    </xf>
    <xf numFmtId="3" fontId="101" fillId="0" borderId="0" xfId="12" applyNumberFormat="1" applyFont="1" applyFill="1" applyBorder="1" applyAlignment="1">
      <alignment horizontal="center" vertical="center"/>
    </xf>
    <xf numFmtId="0" fontId="102" fillId="3" borderId="0" xfId="11" applyFont="1" applyFill="1" applyAlignment="1">
      <alignment vertical="center"/>
    </xf>
    <xf numFmtId="0" fontId="102" fillId="0" borderId="0" xfId="11" applyFont="1" applyAlignment="1">
      <alignment vertical="center"/>
    </xf>
    <xf numFmtId="0" fontId="103" fillId="0" borderId="0" xfId="11" applyFont="1" applyAlignment="1">
      <alignment vertical="center"/>
    </xf>
    <xf numFmtId="17" fontId="104" fillId="0" borderId="11" xfId="11" applyNumberFormat="1" applyFont="1" applyBorder="1" applyAlignment="1">
      <alignment horizontal="center" vertical="center" wrapText="1" shrinkToFit="1"/>
    </xf>
    <xf numFmtId="172" fontId="82" fillId="0" borderId="11" xfId="13" applyNumberFormat="1" applyFont="1" applyFill="1" applyBorder="1" applyAlignment="1">
      <alignment vertical="center"/>
    </xf>
    <xf numFmtId="164" fontId="51" fillId="0" borderId="0" xfId="11" applyNumberFormat="1" applyFont="1"/>
    <xf numFmtId="164" fontId="70" fillId="0" borderId="0" xfId="11" applyNumberFormat="1" applyFont="1"/>
    <xf numFmtId="164" fontId="105" fillId="0" borderId="0" xfId="11" applyNumberFormat="1" applyFont="1" applyAlignment="1">
      <alignment horizontal="center" vertical="center"/>
    </xf>
    <xf numFmtId="164" fontId="105" fillId="0" borderId="29" xfId="11" applyNumberFormat="1" applyFont="1" applyBorder="1" applyAlignment="1">
      <alignment horizontal="center" vertical="center"/>
    </xf>
    <xf numFmtId="172" fontId="66" fillId="4" borderId="28" xfId="11" applyNumberFormat="1" applyFont="1" applyFill="1" applyBorder="1" applyAlignment="1">
      <alignment horizontal="center" vertical="center"/>
    </xf>
    <xf numFmtId="0" fontId="105" fillId="0" borderId="0" xfId="11" applyFont="1" applyAlignment="1">
      <alignment vertical="center"/>
    </xf>
    <xf numFmtId="3" fontId="78" fillId="22" borderId="19" xfId="11" applyNumberFormat="1" applyFont="1" applyFill="1" applyBorder="1" applyAlignment="1">
      <alignment horizontal="center"/>
    </xf>
    <xf numFmtId="172" fontId="77" fillId="22" borderId="27" xfId="11" applyNumberFormat="1" applyFont="1" applyFill="1" applyBorder="1" applyAlignment="1">
      <alignment vertical="center"/>
    </xf>
    <xf numFmtId="0" fontId="78" fillId="22" borderId="11" xfId="11" applyFont="1" applyFill="1" applyBorder="1" applyAlignment="1">
      <alignment horizontal="center" vertical="center"/>
    </xf>
    <xf numFmtId="173" fontId="78" fillId="22" borderId="11" xfId="11" applyNumberFormat="1" applyFont="1" applyFill="1" applyBorder="1" applyAlignment="1">
      <alignment vertical="center"/>
    </xf>
    <xf numFmtId="176" fontId="66" fillId="5" borderId="11" xfId="11" applyNumberFormat="1" applyFont="1" applyFill="1" applyBorder="1" applyAlignment="1">
      <alignment horizontal="center" vertical="center"/>
    </xf>
    <xf numFmtId="176" fontId="58" fillId="5" borderId="11" xfId="11" applyNumberFormat="1" applyFont="1" applyFill="1" applyBorder="1" applyAlignment="1">
      <alignment horizontal="center" vertical="center"/>
    </xf>
    <xf numFmtId="172" fontId="82" fillId="5" borderId="11" xfId="13" applyNumberFormat="1" applyFont="1" applyFill="1" applyBorder="1" applyAlignment="1">
      <alignment vertical="center"/>
    </xf>
    <xf numFmtId="170" fontId="106" fillId="3" borderId="0" xfId="0" applyNumberFormat="1" applyFont="1" applyFill="1" applyAlignment="1">
      <alignment horizontal="center" vertical="center"/>
    </xf>
    <xf numFmtId="170" fontId="106" fillId="2" borderId="0" xfId="0" applyNumberFormat="1" applyFont="1" applyFill="1" applyAlignment="1">
      <alignment horizontal="center" vertical="center"/>
    </xf>
    <xf numFmtId="0" fontId="70" fillId="2" borderId="0" xfId="0" applyFont="1" applyFill="1"/>
    <xf numFmtId="0" fontId="92" fillId="22" borderId="2" xfId="0" applyFont="1" applyFill="1" applyBorder="1" applyAlignment="1">
      <alignment vertical="center"/>
    </xf>
    <xf numFmtId="0" fontId="93" fillId="23" borderId="5" xfId="0" applyFont="1" applyFill="1" applyBorder="1" applyAlignment="1">
      <alignment horizontal="center" vertical="center" wrapText="1"/>
    </xf>
    <xf numFmtId="0" fontId="93" fillId="5" borderId="0" xfId="0" applyFont="1" applyFill="1" applyAlignment="1">
      <alignment horizontal="left" vertical="center" wrapText="1"/>
    </xf>
    <xf numFmtId="3" fontId="93" fillId="5" borderId="0" xfId="0" applyNumberFormat="1" applyFont="1" applyFill="1" applyAlignment="1">
      <alignment horizontal="center" vertical="center" wrapText="1"/>
    </xf>
    <xf numFmtId="172" fontId="93" fillId="5" borderId="0" xfId="13" applyNumberFormat="1" applyFont="1" applyFill="1" applyBorder="1" applyAlignment="1">
      <alignment horizontal="center" vertical="center" wrapText="1"/>
    </xf>
    <xf numFmtId="3" fontId="92" fillId="22" borderId="30" xfId="0" applyNumberFormat="1" applyFont="1" applyFill="1" applyBorder="1" applyAlignment="1">
      <alignment horizontal="center" vertical="center"/>
    </xf>
    <xf numFmtId="176" fontId="56" fillId="5" borderId="10" xfId="0" applyNumberFormat="1" applyFont="1" applyFill="1" applyBorder="1" applyAlignment="1">
      <alignment horizontal="center" vertical="center"/>
    </xf>
    <xf numFmtId="176" fontId="56" fillId="5" borderId="10" xfId="0" applyNumberFormat="1" applyFont="1" applyFill="1" applyBorder="1" applyAlignment="1">
      <alignment horizontal="center" vertical="center" wrapText="1" shrinkToFit="1"/>
    </xf>
    <xf numFmtId="0" fontId="69" fillId="0" borderId="10" xfId="0" applyFont="1" applyBorder="1" applyAlignment="1">
      <alignment horizontal="center" vertical="center"/>
    </xf>
    <xf numFmtId="171" fontId="69" fillId="0" borderId="10" xfId="13" applyFont="1" applyFill="1" applyBorder="1" applyAlignment="1">
      <alignment horizontal="center" vertical="center"/>
    </xf>
    <xf numFmtId="172" fontId="69" fillId="0" borderId="10" xfId="13" applyNumberFormat="1" applyFont="1" applyFill="1" applyBorder="1" applyAlignment="1">
      <alignment horizontal="center" vertical="center"/>
    </xf>
    <xf numFmtId="3" fontId="56" fillId="5" borderId="10" xfId="13" applyNumberFormat="1" applyFont="1" applyFill="1" applyBorder="1" applyAlignment="1">
      <alignment horizontal="center" vertical="center"/>
    </xf>
    <xf numFmtId="166" fontId="41" fillId="2" borderId="0" xfId="18" applyFont="1" applyFill="1"/>
    <xf numFmtId="0" fontId="69" fillId="2" borderId="0" xfId="0" applyFont="1" applyFill="1"/>
    <xf numFmtId="0" fontId="47" fillId="3" borderId="0" xfId="11" applyFont="1" applyFill="1" applyAlignment="1">
      <alignment horizontal="center" vertical="center"/>
    </xf>
    <xf numFmtId="172" fontId="70" fillId="3" borderId="0" xfId="13" applyNumberFormat="1" applyFont="1" applyFill="1" applyAlignment="1">
      <alignment vertical="center"/>
    </xf>
    <xf numFmtId="0" fontId="62" fillId="3" borderId="0" xfId="11" applyFont="1" applyFill="1" applyAlignment="1">
      <alignment vertical="center"/>
    </xf>
    <xf numFmtId="170" fontId="109" fillId="3" borderId="0" xfId="11" applyNumberFormat="1" applyFont="1" applyFill="1" applyAlignment="1">
      <alignment vertical="center"/>
    </xf>
    <xf numFmtId="170" fontId="109" fillId="3" borderId="0" xfId="11" applyNumberFormat="1" applyFont="1" applyFill="1" applyAlignment="1">
      <alignment horizontal="center" vertical="center"/>
    </xf>
    <xf numFmtId="0" fontId="1" fillId="2" borderId="0" xfId="0" applyFont="1" applyFill="1"/>
    <xf numFmtId="0" fontId="71" fillId="5" borderId="5" xfId="11" applyFont="1" applyFill="1" applyBorder="1" applyAlignment="1">
      <alignment horizontal="center" vertical="center" wrapText="1"/>
    </xf>
    <xf numFmtId="2" fontId="47" fillId="10" borderId="15" xfId="11" applyNumberFormat="1" applyFont="1" applyFill="1" applyBorder="1" applyAlignment="1">
      <alignment horizontal="center" vertical="center"/>
    </xf>
    <xf numFmtId="172" fontId="1" fillId="3" borderId="0" xfId="13" applyNumberFormat="1" applyFont="1" applyFill="1" applyAlignment="1">
      <alignment vertical="center"/>
    </xf>
    <xf numFmtId="179" fontId="47" fillId="10" borderId="15" xfId="1" applyNumberFormat="1" applyFont="1" applyFill="1" applyBorder="1" applyAlignment="1">
      <alignment horizontal="center" vertical="center"/>
    </xf>
    <xf numFmtId="179" fontId="47" fillId="10" borderId="22" xfId="1" applyNumberFormat="1" applyFont="1" applyFill="1" applyBorder="1" applyAlignment="1">
      <alignment horizontal="center" vertical="center"/>
    </xf>
    <xf numFmtId="179" fontId="47" fillId="10" borderId="15" xfId="1" applyNumberFormat="1" applyFont="1" applyFill="1" applyBorder="1" applyAlignment="1">
      <alignment vertical="center"/>
    </xf>
    <xf numFmtId="0" fontId="66" fillId="3" borderId="0" xfId="11" applyFont="1" applyFill="1" applyAlignment="1">
      <alignment vertical="center" wrapText="1"/>
    </xf>
    <xf numFmtId="0" fontId="74" fillId="3" borderId="0" xfId="11" applyFont="1" applyFill="1" applyAlignment="1">
      <alignment vertical="center" wrapText="1"/>
    </xf>
    <xf numFmtId="3" fontId="74" fillId="3" borderId="0" xfId="11" applyNumberFormat="1" applyFont="1" applyFill="1" applyAlignment="1">
      <alignment vertical="center" wrapText="1"/>
    </xf>
    <xf numFmtId="0" fontId="73" fillId="3" borderId="0" xfId="11" applyFont="1" applyFill="1" applyAlignment="1">
      <alignment horizontal="center" vertical="center"/>
    </xf>
    <xf numFmtId="172" fontId="73" fillId="3" borderId="0" xfId="13" applyNumberFormat="1" applyFont="1" applyFill="1" applyAlignment="1">
      <alignment vertical="center"/>
    </xf>
    <xf numFmtId="3" fontId="73" fillId="3" borderId="0" xfId="11" applyNumberFormat="1" applyFont="1" applyFill="1" applyAlignment="1">
      <alignment horizontal="center" vertical="center"/>
    </xf>
    <xf numFmtId="3" fontId="47" fillId="3" borderId="0" xfId="11" applyNumberFormat="1" applyFont="1" applyFill="1" applyAlignment="1">
      <alignment horizontal="center" vertical="center"/>
    </xf>
    <xf numFmtId="0" fontId="54" fillId="22" borderId="2" xfId="11" applyFont="1" applyFill="1" applyBorder="1" applyAlignment="1">
      <alignment horizontal="center" vertical="center" wrapText="1"/>
    </xf>
    <xf numFmtId="3" fontId="54" fillId="22" borderId="2" xfId="11" applyNumberFormat="1" applyFont="1" applyFill="1" applyBorder="1" applyAlignment="1">
      <alignment horizontal="center" vertical="center" wrapText="1"/>
    </xf>
    <xf numFmtId="0" fontId="108" fillId="5" borderId="5" xfId="11" applyFont="1" applyFill="1" applyBorder="1" applyAlignment="1">
      <alignment horizontal="center" vertical="center" wrapText="1"/>
    </xf>
    <xf numFmtId="1" fontId="66" fillId="5" borderId="2" xfId="11" applyNumberFormat="1" applyFont="1" applyFill="1" applyBorder="1" applyAlignment="1">
      <alignment horizontal="center" vertical="center" wrapText="1"/>
    </xf>
    <xf numFmtId="1" fontId="66" fillId="5" borderId="6" xfId="11" applyNumberFormat="1" applyFont="1" applyFill="1" applyBorder="1" applyAlignment="1">
      <alignment horizontal="center" vertical="center"/>
    </xf>
    <xf numFmtId="179" fontId="66" fillId="5" borderId="6" xfId="1" applyNumberFormat="1" applyFont="1" applyFill="1" applyBorder="1" applyAlignment="1">
      <alignment horizontal="center" vertical="center"/>
    </xf>
    <xf numFmtId="2" fontId="47" fillId="3" borderId="15" xfId="0" applyNumberFormat="1" applyFont="1" applyFill="1" applyBorder="1" applyAlignment="1">
      <alignment horizontal="center" vertical="center"/>
    </xf>
    <xf numFmtId="172" fontId="47" fillId="3" borderId="15" xfId="13" applyNumberFormat="1" applyFont="1" applyFill="1" applyBorder="1" applyAlignment="1">
      <alignment horizontal="center" vertical="center"/>
    </xf>
    <xf numFmtId="2" fontId="47" fillId="3" borderId="26" xfId="0" applyNumberFormat="1" applyFont="1" applyFill="1" applyBorder="1" applyAlignment="1">
      <alignment horizontal="center" vertical="center"/>
    </xf>
    <xf numFmtId="0" fontId="66" fillId="5" borderId="12" xfId="11" applyFont="1" applyFill="1" applyBorder="1" applyAlignment="1">
      <alignment horizontal="center" vertical="center"/>
    </xf>
    <xf numFmtId="0" fontId="66" fillId="5" borderId="13" xfId="11" applyFont="1" applyFill="1" applyBorder="1" applyAlignment="1">
      <alignment horizontal="center" vertical="center" wrapText="1"/>
    </xf>
    <xf numFmtId="172" fontId="66" fillId="5" borderId="14" xfId="13" applyNumberFormat="1" applyFont="1" applyFill="1" applyBorder="1" applyAlignment="1">
      <alignment horizontal="center" vertical="center" wrapText="1"/>
    </xf>
    <xf numFmtId="183" fontId="73" fillId="2" borderId="0" xfId="18" applyNumberFormat="1" applyFont="1" applyFill="1"/>
    <xf numFmtId="176" fontId="91" fillId="5" borderId="11" xfId="11" applyNumberFormat="1" applyFont="1" applyFill="1" applyBorder="1" applyAlignment="1">
      <alignment horizontal="center" vertical="center"/>
    </xf>
    <xf numFmtId="164" fontId="73" fillId="2" borderId="0" xfId="18" applyNumberFormat="1" applyFont="1" applyFill="1" applyBorder="1" applyAlignment="1">
      <alignment horizontal="center"/>
    </xf>
    <xf numFmtId="173" fontId="77" fillId="22" borderId="19" xfId="11" applyNumberFormat="1" applyFont="1" applyFill="1" applyBorder="1" applyAlignment="1">
      <alignment horizontal="center" vertical="center"/>
    </xf>
    <xf numFmtId="3" fontId="54" fillId="22" borderId="19" xfId="11" applyNumberFormat="1" applyFont="1" applyFill="1" applyBorder="1" applyAlignment="1">
      <alignment horizontal="center" vertical="center"/>
    </xf>
    <xf numFmtId="172" fontId="54" fillId="22" borderId="19" xfId="11" applyNumberFormat="1" applyFont="1" applyFill="1" applyBorder="1" applyAlignment="1">
      <alignment horizontal="center" vertical="center"/>
    </xf>
    <xf numFmtId="173" fontId="78" fillId="22" borderId="19" xfId="11" applyNumberFormat="1" applyFont="1" applyFill="1" applyBorder="1" applyAlignment="1">
      <alignment horizontal="center" vertical="center"/>
    </xf>
    <xf numFmtId="184" fontId="66" fillId="5" borderId="0" xfId="14" applyNumberFormat="1" applyFont="1" applyFill="1" applyBorder="1" applyAlignment="1">
      <alignment horizontal="center" vertical="center"/>
    </xf>
    <xf numFmtId="167" fontId="81" fillId="5" borderId="9" xfId="8" applyNumberFormat="1" applyFont="1" applyFill="1" applyBorder="1" applyAlignment="1">
      <alignment horizontal="right" vertical="center"/>
    </xf>
    <xf numFmtId="0" fontId="0" fillId="2" borderId="0" xfId="0" applyFill="1" applyProtection="1">
      <protection locked="0"/>
    </xf>
    <xf numFmtId="0" fontId="38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9" fillId="2" borderId="0" xfId="0" applyFont="1" applyFill="1" applyProtection="1">
      <protection locked="0"/>
    </xf>
    <xf numFmtId="0" fontId="52" fillId="22" borderId="0" xfId="11" applyFont="1" applyFill="1" applyAlignment="1" applyProtection="1">
      <alignment horizontal="center" vertical="center"/>
      <protection locked="0"/>
    </xf>
    <xf numFmtId="0" fontId="111" fillId="2" borderId="0" xfId="11" applyFont="1" applyFill="1" applyAlignment="1" applyProtection="1">
      <alignment horizontal="left" indent="2"/>
      <protection locked="0"/>
    </xf>
    <xf numFmtId="170" fontId="43" fillId="2" borderId="0" xfId="11" applyNumberFormat="1" applyFont="1" applyFill="1" applyAlignment="1" applyProtection="1">
      <alignment horizontal="left" vertical="center"/>
      <protection locked="0"/>
    </xf>
    <xf numFmtId="0" fontId="44" fillId="2" borderId="0" xfId="0" applyFont="1" applyFill="1" applyProtection="1">
      <protection locked="0"/>
    </xf>
    <xf numFmtId="182" fontId="76" fillId="2" borderId="0" xfId="0" applyNumberFormat="1" applyFont="1" applyFill="1" applyAlignment="1" applyProtection="1">
      <alignment vertical="top"/>
      <protection locked="0"/>
    </xf>
    <xf numFmtId="0" fontId="37" fillId="2" borderId="0" xfId="0" applyFont="1" applyFill="1" applyProtection="1">
      <protection locked="0"/>
    </xf>
    <xf numFmtId="0" fontId="46" fillId="2" borderId="0" xfId="11" applyFont="1" applyFill="1" applyProtection="1">
      <protection locked="0"/>
    </xf>
    <xf numFmtId="0" fontId="53" fillId="2" borderId="0" xfId="11" applyFont="1" applyFill="1" applyAlignment="1" applyProtection="1">
      <alignment horizontal="left" indent="2"/>
      <protection locked="0"/>
    </xf>
    <xf numFmtId="0" fontId="54" fillId="22" borderId="0" xfId="11" applyFont="1" applyFill="1" applyAlignment="1" applyProtection="1">
      <alignment horizontal="center" vertical="center"/>
      <protection locked="0"/>
    </xf>
    <xf numFmtId="0" fontId="50" fillId="2" borderId="0" xfId="11" applyFont="1" applyFill="1" applyProtection="1">
      <protection locked="0"/>
    </xf>
    <xf numFmtId="3" fontId="45" fillId="2" borderId="31" xfId="11" applyNumberFormat="1" applyFont="1" applyFill="1" applyBorder="1" applyProtection="1">
      <protection locked="0"/>
    </xf>
    <xf numFmtId="179" fontId="47" fillId="2" borderId="31" xfId="1" applyNumberFormat="1" applyFont="1" applyFill="1" applyBorder="1" applyProtection="1">
      <protection locked="0"/>
    </xf>
    <xf numFmtId="9" fontId="47" fillId="2" borderId="31" xfId="2" applyFont="1" applyFill="1" applyBorder="1" applyAlignment="1" applyProtection="1">
      <alignment horizontal="center"/>
      <protection locked="0"/>
    </xf>
    <xf numFmtId="0" fontId="48" fillId="2" borderId="0" xfId="11" applyFont="1" applyFill="1" applyProtection="1">
      <protection locked="0"/>
    </xf>
    <xf numFmtId="3" fontId="56" fillId="2" borderId="31" xfId="11" applyNumberFormat="1" applyFont="1" applyFill="1" applyBorder="1" applyAlignment="1">
      <alignment horizontal="center" vertical="center"/>
    </xf>
    <xf numFmtId="170" fontId="84" fillId="3" borderId="32" xfId="0" applyNumberFormat="1" applyFont="1" applyFill="1" applyBorder="1"/>
    <xf numFmtId="9" fontId="56" fillId="2" borderId="31" xfId="2" applyFont="1" applyFill="1" applyBorder="1" applyAlignment="1" applyProtection="1">
      <alignment horizontal="center" vertical="center"/>
    </xf>
    <xf numFmtId="0" fontId="55" fillId="3" borderId="0" xfId="11" applyFont="1" applyFill="1" applyAlignment="1">
      <alignment vertical="center"/>
    </xf>
    <xf numFmtId="170" fontId="56" fillId="3" borderId="0" xfId="11" applyNumberFormat="1" applyFont="1" applyFill="1" applyAlignment="1">
      <alignment vertical="center"/>
    </xf>
    <xf numFmtId="0" fontId="61" fillId="3" borderId="0" xfId="0" applyFont="1" applyFill="1" applyAlignment="1">
      <alignment vertical="center"/>
    </xf>
    <xf numFmtId="170" fontId="59" fillId="3" borderId="0" xfId="0" applyNumberFormat="1" applyFont="1" applyFill="1" applyAlignment="1">
      <alignment vertical="center"/>
    </xf>
    <xf numFmtId="0" fontId="114" fillId="2" borderId="0" xfId="6" applyFont="1" applyFill="1"/>
    <xf numFmtId="0" fontId="114" fillId="2" borderId="0" xfId="6" applyFont="1" applyFill="1" applyAlignment="1">
      <alignment horizontal="center"/>
    </xf>
    <xf numFmtId="3" fontId="114" fillId="2" borderId="0" xfId="6" applyNumberFormat="1" applyFont="1" applyFill="1"/>
    <xf numFmtId="179" fontId="54" fillId="22" borderId="2" xfId="11" applyNumberFormat="1" applyFont="1" applyFill="1" applyBorder="1" applyAlignment="1">
      <alignment horizontal="center" vertical="center" wrapText="1"/>
    </xf>
    <xf numFmtId="0" fontId="115" fillId="3" borderId="0" xfId="11" applyFont="1" applyFill="1" applyAlignment="1">
      <alignment vertical="center"/>
    </xf>
    <xf numFmtId="0" fontId="116" fillId="2" borderId="0" xfId="6" applyFont="1" applyFill="1" applyAlignment="1">
      <alignment vertical="center"/>
    </xf>
    <xf numFmtId="17" fontId="58" fillId="3" borderId="4" xfId="11" applyNumberFormat="1" applyFont="1" applyFill="1" applyBorder="1" applyAlignment="1">
      <alignment horizontal="center" vertical="center"/>
    </xf>
    <xf numFmtId="183" fontId="114" fillId="3" borderId="0" xfId="18" applyNumberFormat="1" applyFont="1" applyFill="1" applyBorder="1" applyAlignment="1">
      <alignment vertical="center"/>
    </xf>
    <xf numFmtId="164" fontId="114" fillId="3" borderId="0" xfId="11" applyNumberFormat="1" applyFont="1" applyFill="1" applyAlignment="1">
      <alignment vertical="center"/>
    </xf>
    <xf numFmtId="183" fontId="114" fillId="2" borderId="0" xfId="18" applyNumberFormat="1" applyFont="1" applyFill="1" applyAlignment="1">
      <alignment vertical="center"/>
    </xf>
    <xf numFmtId="172" fontId="47" fillId="5" borderId="1" xfId="13" applyNumberFormat="1" applyFont="1" applyFill="1" applyBorder="1" applyAlignment="1">
      <alignment vertical="center"/>
    </xf>
    <xf numFmtId="172" fontId="47" fillId="3" borderId="1" xfId="13" applyNumberFormat="1" applyFont="1" applyFill="1" applyBorder="1" applyAlignment="1">
      <alignment horizontal="center" vertical="center"/>
    </xf>
    <xf numFmtId="0" fontId="112" fillId="24" borderId="34" xfId="0" applyFont="1" applyFill="1" applyBorder="1" applyAlignment="1">
      <alignment horizontal="center"/>
    </xf>
    <xf numFmtId="172" fontId="112" fillId="24" borderId="34" xfId="13" applyNumberFormat="1" applyFont="1" applyFill="1" applyBorder="1" applyAlignment="1">
      <alignment horizontal="center"/>
    </xf>
    <xf numFmtId="3" fontId="113" fillId="0" borderId="0" xfId="0" applyNumberFormat="1" applyFont="1" applyAlignment="1">
      <alignment horizontal="right" vertical="center"/>
    </xf>
    <xf numFmtId="164" fontId="41" fillId="2" borderId="0" xfId="0" applyNumberFormat="1" applyFont="1" applyFill="1"/>
    <xf numFmtId="172" fontId="47" fillId="3" borderId="35" xfId="13" applyNumberFormat="1" applyFont="1" applyFill="1" applyBorder="1" applyAlignment="1">
      <alignment vertical="center"/>
    </xf>
    <xf numFmtId="166" fontId="73" fillId="0" borderId="0" xfId="18" applyFont="1"/>
    <xf numFmtId="179" fontId="82" fillId="2" borderId="0" xfId="6" applyNumberFormat="1" applyFont="1" applyFill="1"/>
    <xf numFmtId="3" fontId="47" fillId="0" borderId="0" xfId="11" applyNumberFormat="1" applyFont="1"/>
    <xf numFmtId="167" fontId="87" fillId="5" borderId="22" xfId="11" applyNumberFormat="1" applyFont="1" applyFill="1" applyBorder="1" applyAlignment="1">
      <alignment horizontal="center" vertical="center" wrapText="1"/>
    </xf>
    <xf numFmtId="167" fontId="87" fillId="5" borderId="22" xfId="11" applyNumberFormat="1" applyFont="1" applyFill="1" applyBorder="1" applyAlignment="1">
      <alignment horizontal="center" vertical="center" wrapText="1" shrinkToFit="1"/>
    </xf>
    <xf numFmtId="43" fontId="73" fillId="3" borderId="0" xfId="1" applyFont="1" applyFill="1" applyBorder="1" applyAlignment="1">
      <alignment vertical="center"/>
    </xf>
    <xf numFmtId="9" fontId="58" fillId="19" borderId="0" xfId="14" applyFont="1" applyFill="1" applyAlignment="1">
      <alignment horizontal="center"/>
    </xf>
    <xf numFmtId="9" fontId="42" fillId="2" borderId="0" xfId="2" applyFont="1" applyFill="1" applyAlignment="1" applyProtection="1">
      <alignment horizontal="center" vertical="center"/>
      <protection locked="0"/>
    </xf>
    <xf numFmtId="179" fontId="70" fillId="0" borderId="9" xfId="1" applyNumberFormat="1" applyFont="1" applyBorder="1" applyAlignment="1">
      <alignment horizontal="right" vertical="center"/>
    </xf>
    <xf numFmtId="43" fontId="112" fillId="24" borderId="34" xfId="1" applyFont="1" applyFill="1" applyBorder="1" applyAlignment="1">
      <alignment horizontal="center"/>
    </xf>
    <xf numFmtId="43" fontId="113" fillId="0" borderId="0" xfId="1" applyFont="1" applyFill="1" applyBorder="1" applyAlignment="1">
      <alignment horizontal="right" vertical="center"/>
    </xf>
    <xf numFmtId="43" fontId="0" fillId="0" borderId="0" xfId="1" applyFont="1" applyAlignment="1">
      <alignment horizontal="center"/>
    </xf>
    <xf numFmtId="172" fontId="47" fillId="0" borderId="0" xfId="11" applyNumberFormat="1" applyFont="1"/>
    <xf numFmtId="0" fontId="113" fillId="0" borderId="0" xfId="0" applyFont="1" applyAlignment="1">
      <alignment horizontal="center" vertical="center"/>
    </xf>
    <xf numFmtId="0" fontId="113" fillId="0" borderId="0" xfId="0" applyFont="1" applyAlignment="1">
      <alignment horizontal="center"/>
    </xf>
    <xf numFmtId="0" fontId="112" fillId="24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77" fillId="22" borderId="48" xfId="11" applyNumberFormat="1" applyFont="1" applyFill="1" applyBorder="1" applyAlignment="1">
      <alignment horizontal="center" vertical="center"/>
    </xf>
    <xf numFmtId="167" fontId="89" fillId="22" borderId="48" xfId="11" applyNumberFormat="1" applyFont="1" applyFill="1" applyBorder="1" applyAlignment="1">
      <alignment horizontal="center" vertical="center"/>
    </xf>
    <xf numFmtId="167" fontId="77" fillId="22" borderId="48" xfId="13" applyNumberFormat="1" applyFont="1" applyFill="1" applyBorder="1" applyAlignment="1">
      <alignment vertical="center"/>
    </xf>
    <xf numFmtId="179" fontId="70" fillId="2" borderId="47" xfId="1" applyNumberFormat="1" applyFont="1" applyFill="1" applyBorder="1" applyAlignment="1">
      <alignment horizontal="right" vertical="center" wrapText="1"/>
    </xf>
    <xf numFmtId="179" fontId="70" fillId="19" borderId="47" xfId="1" applyNumberFormat="1" applyFont="1" applyFill="1" applyBorder="1" applyAlignment="1">
      <alignment horizontal="right" vertical="center" wrapText="1"/>
    </xf>
    <xf numFmtId="179" fontId="82" fillId="2" borderId="0" xfId="6" applyNumberFormat="1" applyFont="1" applyFill="1" applyAlignment="1">
      <alignment horizontal="center"/>
    </xf>
    <xf numFmtId="3" fontId="0" fillId="0" borderId="0" xfId="0" applyNumberFormat="1"/>
    <xf numFmtId="170" fontId="56" fillId="3" borderId="0" xfId="11" applyNumberFormat="1" applyFont="1" applyFill="1" applyAlignment="1">
      <alignment horizontal="center" vertical="center"/>
    </xf>
    <xf numFmtId="0" fontId="42" fillId="11" borderId="25" xfId="8" applyFont="1" applyFill="1" applyBorder="1" applyAlignment="1">
      <alignment horizontal="center" vertical="center" textRotation="90"/>
    </xf>
    <xf numFmtId="177" fontId="84" fillId="3" borderId="0" xfId="11" applyNumberFormat="1" applyFont="1" applyFill="1" applyAlignment="1">
      <alignment horizontal="center" vertical="center"/>
    </xf>
    <xf numFmtId="9" fontId="47" fillId="2" borderId="0" xfId="14" applyFont="1" applyFill="1" applyBorder="1" applyAlignment="1">
      <alignment horizontal="center" vertical="center"/>
    </xf>
    <xf numFmtId="1" fontId="47" fillId="3" borderId="26" xfId="0" applyNumberFormat="1" applyFont="1" applyFill="1" applyBorder="1" applyAlignment="1">
      <alignment horizontal="center" vertical="center"/>
    </xf>
    <xf numFmtId="0" fontId="107" fillId="5" borderId="0" xfId="0" applyFont="1" applyFill="1" applyAlignment="1">
      <alignment horizontal="center" vertical="center"/>
    </xf>
    <xf numFmtId="180" fontId="0" fillId="2" borderId="0" xfId="0" applyNumberFormat="1" applyFill="1" applyAlignment="1">
      <alignment vertical="center"/>
    </xf>
    <xf numFmtId="186" fontId="92" fillId="22" borderId="30" xfId="0" applyNumberFormat="1" applyFont="1" applyFill="1" applyBorder="1" applyAlignment="1">
      <alignment horizontal="center" vertical="center"/>
    </xf>
    <xf numFmtId="176" fontId="91" fillId="5" borderId="11" xfId="11" applyNumberFormat="1" applyFont="1" applyFill="1" applyBorder="1" applyAlignment="1">
      <alignment horizontal="center" vertical="center" wrapText="1" shrinkToFit="1"/>
    </xf>
    <xf numFmtId="167" fontId="81" fillId="0" borderId="24" xfId="8" applyNumberFormat="1" applyFont="1" applyBorder="1" applyAlignment="1">
      <alignment vertical="center"/>
    </xf>
    <xf numFmtId="167" fontId="81" fillId="0" borderId="24" xfId="8" applyNumberFormat="1" applyFont="1" applyBorder="1" applyAlignment="1">
      <alignment horizontal="center" vertical="center"/>
    </xf>
    <xf numFmtId="179" fontId="70" fillId="0" borderId="24" xfId="1" applyNumberFormat="1" applyFont="1" applyBorder="1" applyAlignment="1">
      <alignment horizontal="right" vertical="center"/>
    </xf>
    <xf numFmtId="179" fontId="81" fillId="0" borderId="24" xfId="1" applyNumberFormat="1" applyFont="1" applyBorder="1" applyAlignment="1">
      <alignment horizontal="right" vertical="center"/>
    </xf>
    <xf numFmtId="167" fontId="81" fillId="0" borderId="53" xfId="8" applyNumberFormat="1" applyFont="1" applyBorder="1" applyAlignment="1">
      <alignment vertical="center"/>
    </xf>
    <xf numFmtId="167" fontId="81" fillId="0" borderId="53" xfId="8" applyNumberFormat="1" applyFont="1" applyBorder="1" applyAlignment="1">
      <alignment horizontal="center" vertical="center"/>
    </xf>
    <xf numFmtId="179" fontId="70" fillId="0" borderId="53" xfId="1" applyNumberFormat="1" applyFont="1" applyBorder="1" applyAlignment="1">
      <alignment horizontal="right" vertical="center"/>
    </xf>
    <xf numFmtId="179" fontId="81" fillId="0" borderId="53" xfId="1" applyNumberFormat="1" applyFont="1" applyBorder="1" applyAlignment="1">
      <alignment horizontal="right" vertical="center"/>
    </xf>
    <xf numFmtId="167" fontId="81" fillId="15" borderId="52" xfId="8" applyNumberFormat="1" applyFont="1" applyFill="1" applyBorder="1" applyAlignment="1">
      <alignment vertical="center"/>
    </xf>
    <xf numFmtId="167" fontId="81" fillId="15" borderId="52" xfId="8" applyNumberFormat="1" applyFont="1" applyFill="1" applyBorder="1" applyAlignment="1">
      <alignment horizontal="center" vertical="center"/>
    </xf>
    <xf numFmtId="179" fontId="70" fillId="15" borderId="52" xfId="1" applyNumberFormat="1" applyFont="1" applyFill="1" applyBorder="1" applyAlignment="1">
      <alignment horizontal="right" vertical="center"/>
    </xf>
    <xf numFmtId="179" fontId="72" fillId="15" borderId="52" xfId="1" applyNumberFormat="1" applyFont="1" applyFill="1" applyBorder="1" applyAlignment="1">
      <alignment horizontal="right" vertical="center"/>
    </xf>
    <xf numFmtId="170" fontId="57" fillId="3" borderId="3" xfId="11" applyNumberFormat="1" applyFont="1" applyFill="1" applyBorder="1"/>
    <xf numFmtId="170" fontId="57" fillId="3" borderId="3" xfId="11" applyNumberFormat="1" applyFont="1" applyFill="1" applyBorder="1" applyAlignment="1">
      <alignment horizontal="center"/>
    </xf>
    <xf numFmtId="176" fontId="85" fillId="15" borderId="4" xfId="11" applyNumberFormat="1" applyFont="1" applyFill="1" applyBorder="1" applyAlignment="1">
      <alignment horizontal="center" vertical="center" wrapText="1" shrinkToFit="1"/>
    </xf>
    <xf numFmtId="172" fontId="47" fillId="15" borderId="4" xfId="13" applyNumberFormat="1" applyFont="1" applyFill="1" applyBorder="1" applyAlignment="1">
      <alignment vertical="center"/>
    </xf>
    <xf numFmtId="0" fontId="47" fillId="2" borderId="0" xfId="11" applyFont="1" applyFill="1" applyAlignment="1">
      <alignment horizontal="center" vertical="center"/>
    </xf>
    <xf numFmtId="0" fontId="38" fillId="2" borderId="0" xfId="11" applyFont="1" applyFill="1" applyAlignment="1" applyProtection="1">
      <alignment horizontal="right" indent="2"/>
      <protection locked="0"/>
    </xf>
    <xf numFmtId="3" fontId="69" fillId="2" borderId="31" xfId="11" applyNumberFormat="1" applyFont="1" applyFill="1" applyBorder="1" applyAlignment="1">
      <alignment horizontal="center" vertical="center"/>
    </xf>
    <xf numFmtId="167" fontId="72" fillId="5" borderId="45" xfId="11" applyNumberFormat="1" applyFont="1" applyFill="1" applyBorder="1" applyAlignment="1">
      <alignment vertical="center" textRotation="255" wrapText="1" shrinkToFit="1"/>
    </xf>
    <xf numFmtId="167" fontId="72" fillId="5" borderId="46" xfId="11" applyNumberFormat="1" applyFont="1" applyFill="1" applyBorder="1" applyAlignment="1">
      <alignment vertical="center" textRotation="255" wrapText="1" shrinkToFit="1"/>
    </xf>
    <xf numFmtId="0" fontId="130" fillId="10" borderId="54" xfId="0" applyFont="1" applyFill="1" applyBorder="1" applyAlignment="1">
      <alignment vertical="top"/>
    </xf>
    <xf numFmtId="0" fontId="130" fillId="10" borderId="54" xfId="0" applyFont="1" applyFill="1" applyBorder="1" applyAlignment="1">
      <alignment horizontal="right" vertical="top"/>
    </xf>
    <xf numFmtId="3" fontId="130" fillId="10" borderId="54" xfId="0" applyNumberFormat="1" applyFont="1" applyFill="1" applyBorder="1" applyAlignment="1">
      <alignment horizontal="right" vertical="top"/>
    </xf>
    <xf numFmtId="3" fontId="131" fillId="0" borderId="55" xfId="0" applyNumberFormat="1" applyFont="1" applyBorder="1" applyAlignment="1">
      <alignment horizontal="right" vertical="center"/>
    </xf>
    <xf numFmtId="0" fontId="132" fillId="3" borderId="0" xfId="11" applyFont="1" applyFill="1" applyAlignment="1">
      <alignment vertical="center"/>
    </xf>
    <xf numFmtId="3" fontId="56" fillId="2" borderId="56" xfId="11" applyNumberFormat="1" applyFont="1" applyFill="1" applyBorder="1" applyAlignment="1">
      <alignment horizontal="center" vertical="center"/>
    </xf>
    <xf numFmtId="9" fontId="56" fillId="2" borderId="56" xfId="2" applyFont="1" applyFill="1" applyBorder="1" applyAlignment="1" applyProtection="1">
      <alignment horizontal="center" vertical="center"/>
    </xf>
    <xf numFmtId="3" fontId="69" fillId="2" borderId="57" xfId="11" applyNumberFormat="1" applyFont="1" applyFill="1" applyBorder="1" applyAlignment="1">
      <alignment horizontal="center" vertical="center"/>
    </xf>
    <xf numFmtId="9" fontId="56" fillId="2" borderId="57" xfId="2" applyFont="1" applyFill="1" applyBorder="1" applyAlignment="1" applyProtection="1">
      <alignment horizontal="center" vertical="center"/>
    </xf>
    <xf numFmtId="0" fontId="111" fillId="2" borderId="2" xfId="11" applyFont="1" applyFill="1" applyBorder="1" applyAlignment="1" applyProtection="1">
      <alignment horizontal="left" indent="2"/>
      <protection locked="0"/>
    </xf>
    <xf numFmtId="3" fontId="56" fillId="2" borderId="58" xfId="11" applyNumberFormat="1" applyFont="1" applyFill="1" applyBorder="1" applyAlignment="1">
      <alignment horizontal="center" vertical="center"/>
    </xf>
    <xf numFmtId="9" fontId="56" fillId="2" borderId="58" xfId="2" applyFont="1" applyFill="1" applyBorder="1" applyAlignment="1" applyProtection="1">
      <alignment horizontal="center" vertical="center"/>
    </xf>
    <xf numFmtId="169" fontId="70" fillId="2" borderId="59" xfId="19" applyNumberFormat="1" applyFont="1" applyFill="1" applyBorder="1" applyAlignment="1">
      <alignment vertical="center"/>
    </xf>
    <xf numFmtId="172" fontId="103" fillId="0" borderId="0" xfId="11" applyNumberFormat="1" applyFont="1" applyAlignment="1">
      <alignment vertical="center"/>
    </xf>
    <xf numFmtId="1" fontId="84" fillId="5" borderId="33" xfId="11" applyNumberFormat="1" applyFont="1" applyFill="1" applyBorder="1" applyAlignment="1">
      <alignment vertical="center" wrapText="1"/>
    </xf>
    <xf numFmtId="167" fontId="77" fillId="22" borderId="48" xfId="11" applyNumberFormat="1" applyFont="1" applyFill="1" applyBorder="1" applyAlignment="1">
      <alignment vertical="center"/>
    </xf>
    <xf numFmtId="172" fontId="47" fillId="15" borderId="35" xfId="13" applyNumberFormat="1" applyFont="1" applyFill="1" applyBorder="1" applyAlignment="1">
      <alignment vertical="center"/>
    </xf>
    <xf numFmtId="175" fontId="47" fillId="5" borderId="5" xfId="13" applyNumberFormat="1" applyFont="1" applyFill="1" applyBorder="1" applyAlignment="1">
      <alignment vertical="center"/>
    </xf>
    <xf numFmtId="3" fontId="77" fillId="22" borderId="62" xfId="11" applyNumberFormat="1" applyFont="1" applyFill="1" applyBorder="1" applyAlignment="1">
      <alignment vertical="center"/>
    </xf>
    <xf numFmtId="0" fontId="47" fillId="0" borderId="4" xfId="11" applyFont="1" applyBorder="1"/>
    <xf numFmtId="173" fontId="47" fillId="3" borderId="4" xfId="11" applyNumberFormat="1" applyFont="1" applyFill="1" applyBorder="1" applyAlignment="1">
      <alignment horizontal="center" vertical="center"/>
    </xf>
    <xf numFmtId="173" fontId="47" fillId="3" borderId="4" xfId="13" applyNumberFormat="1" applyFont="1" applyFill="1" applyBorder="1" applyAlignment="1">
      <alignment horizontal="right" vertical="center"/>
    </xf>
    <xf numFmtId="173" fontId="73" fillId="3" borderId="4" xfId="13" applyNumberFormat="1" applyFont="1" applyFill="1" applyBorder="1" applyAlignment="1">
      <alignment horizontal="right" vertical="center"/>
    </xf>
    <xf numFmtId="173" fontId="47" fillId="5" borderId="4" xfId="13" applyNumberFormat="1" applyFont="1" applyFill="1" applyBorder="1" applyAlignment="1">
      <alignment horizontal="right" vertical="center"/>
    </xf>
    <xf numFmtId="173" fontId="47" fillId="5" borderId="4" xfId="11" applyNumberFormat="1" applyFont="1" applyFill="1" applyBorder="1" applyAlignment="1">
      <alignment horizontal="right" vertical="center"/>
    </xf>
    <xf numFmtId="172" fontId="47" fillId="3" borderId="0" xfId="13" applyNumberFormat="1" applyFont="1" applyFill="1" applyBorder="1" applyAlignment="1">
      <alignment horizontal="center" vertical="center"/>
    </xf>
    <xf numFmtId="173" fontId="73" fillId="3" borderId="0" xfId="11" applyNumberFormat="1" applyFont="1" applyFill="1" applyAlignment="1">
      <alignment horizontal="left" vertical="center"/>
    </xf>
    <xf numFmtId="167" fontId="72" fillId="15" borderId="0" xfId="11" applyNumberFormat="1" applyFont="1" applyFill="1" applyAlignment="1">
      <alignment horizontal="center" vertical="center" textRotation="255" wrapText="1" shrinkToFit="1"/>
    </xf>
    <xf numFmtId="172" fontId="82" fillId="0" borderId="0" xfId="13" applyNumberFormat="1" applyFont="1" applyFill="1" applyBorder="1" applyAlignment="1">
      <alignment vertical="center"/>
    </xf>
    <xf numFmtId="0" fontId="81" fillId="0" borderId="61" xfId="0" applyFont="1" applyBorder="1" applyAlignment="1">
      <alignment horizontal="left" vertical="center"/>
    </xf>
    <xf numFmtId="0" fontId="47" fillId="0" borderId="35" xfId="11" applyFont="1" applyBorder="1"/>
    <xf numFmtId="172" fontId="47" fillId="5" borderId="20" xfId="13" applyNumberFormat="1" applyFont="1" applyFill="1" applyBorder="1" applyAlignment="1">
      <alignment vertical="center"/>
    </xf>
    <xf numFmtId="172" fontId="47" fillId="3" borderId="20" xfId="13" applyNumberFormat="1" applyFont="1" applyFill="1" applyBorder="1" applyAlignment="1">
      <alignment horizontal="center" vertical="center"/>
    </xf>
    <xf numFmtId="172" fontId="47" fillId="3" borderId="5" xfId="13" applyNumberFormat="1" applyFont="1" applyFill="1" applyBorder="1" applyAlignment="1">
      <alignment vertical="center"/>
    </xf>
    <xf numFmtId="0" fontId="88" fillId="2" borderId="0" xfId="0" applyFont="1" applyFill="1" applyAlignment="1" applyProtection="1">
      <alignment horizontal="center" vertical="center"/>
      <protection locked="0"/>
    </xf>
    <xf numFmtId="182" fontId="62" fillId="2" borderId="0" xfId="0" applyNumberFormat="1" applyFont="1" applyFill="1" applyAlignment="1" applyProtection="1">
      <alignment horizontal="center" vertical="center"/>
      <protection locked="0"/>
    </xf>
    <xf numFmtId="0" fontId="60" fillId="3" borderId="0" xfId="11" applyFont="1" applyFill="1" applyAlignment="1">
      <alignment horizontal="center" vertical="center" wrapText="1" shrinkToFit="1"/>
    </xf>
    <xf numFmtId="0" fontId="60" fillId="0" borderId="0" xfId="11" applyFont="1" applyAlignment="1">
      <alignment horizontal="center" vertical="center" wrapText="1" shrinkToFit="1"/>
    </xf>
    <xf numFmtId="170" fontId="59" fillId="0" borderId="0" xfId="11" applyNumberFormat="1" applyFont="1" applyAlignment="1">
      <alignment horizontal="center" vertical="center"/>
    </xf>
    <xf numFmtId="0" fontId="57" fillId="5" borderId="1" xfId="11" applyFont="1" applyFill="1" applyBorder="1" applyAlignment="1">
      <alignment horizontal="center" vertical="center" wrapText="1" shrinkToFit="1"/>
    </xf>
    <xf numFmtId="0" fontId="81" fillId="0" borderId="61" xfId="0" applyFont="1" applyBorder="1" applyAlignment="1">
      <alignment horizontal="left" vertical="center"/>
    </xf>
    <xf numFmtId="167" fontId="72" fillId="15" borderId="60" xfId="11" applyNumberFormat="1" applyFont="1" applyFill="1" applyBorder="1" applyAlignment="1">
      <alignment horizontal="center" vertical="center" textRotation="255" wrapText="1" shrinkToFit="1"/>
    </xf>
    <xf numFmtId="167" fontId="72" fillId="15" borderId="0" xfId="11" applyNumberFormat="1" applyFont="1" applyFill="1" applyAlignment="1">
      <alignment horizontal="center" vertical="center" textRotation="255" wrapText="1" shrinkToFit="1"/>
    </xf>
    <xf numFmtId="0" fontId="116" fillId="3" borderId="0" xfId="11" applyFont="1" applyFill="1" applyAlignment="1">
      <alignment horizontal="center"/>
    </xf>
    <xf numFmtId="170" fontId="84" fillId="3" borderId="0" xfId="11" applyNumberFormat="1" applyFont="1" applyFill="1" applyAlignment="1">
      <alignment horizontal="center"/>
    </xf>
    <xf numFmtId="0" fontId="90" fillId="3" borderId="0" xfId="11" applyFont="1" applyFill="1" applyAlignment="1">
      <alignment horizontal="center"/>
    </xf>
    <xf numFmtId="177" fontId="62" fillId="3" borderId="0" xfId="11" applyNumberFormat="1" applyFont="1" applyFill="1" applyAlignment="1">
      <alignment horizontal="center"/>
    </xf>
    <xf numFmtId="170" fontId="56" fillId="3" borderId="0" xfId="11" applyNumberFormat="1" applyFont="1" applyFill="1" applyAlignment="1">
      <alignment horizontal="center" vertical="center"/>
    </xf>
    <xf numFmtId="170" fontId="57" fillId="3" borderId="3" xfId="11" applyNumberFormat="1" applyFont="1" applyFill="1" applyBorder="1" applyAlignment="1">
      <alignment horizontal="center"/>
    </xf>
    <xf numFmtId="0" fontId="42" fillId="11" borderId="24" xfId="8" applyFont="1" applyFill="1" applyBorder="1" applyAlignment="1">
      <alignment horizontal="center" vertical="center" textRotation="90"/>
    </xf>
    <xf numFmtId="0" fontId="42" fillId="11" borderId="25" xfId="8" applyFont="1" applyFill="1" applyBorder="1" applyAlignment="1">
      <alignment horizontal="center" vertical="center" textRotation="90"/>
    </xf>
    <xf numFmtId="177" fontId="84" fillId="3" borderId="0" xfId="11" applyNumberFormat="1" applyFont="1" applyFill="1" applyAlignment="1">
      <alignment horizontal="center" vertical="center"/>
    </xf>
    <xf numFmtId="176" fontId="91" fillId="5" borderId="50" xfId="11" applyNumberFormat="1" applyFont="1" applyFill="1" applyBorder="1" applyAlignment="1">
      <alignment horizontal="center" vertical="center"/>
    </xf>
    <xf numFmtId="176" fontId="91" fillId="5" borderId="51" xfId="11" applyNumberFormat="1" applyFont="1" applyFill="1" applyBorder="1" applyAlignment="1">
      <alignment horizontal="center" vertical="center"/>
    </xf>
    <xf numFmtId="0" fontId="59" fillId="5" borderId="49" xfId="11" applyFont="1" applyFill="1" applyBorder="1" applyAlignment="1">
      <alignment horizontal="center" vertical="center"/>
    </xf>
    <xf numFmtId="0" fontId="107" fillId="3" borderId="0" xfId="0" applyFont="1" applyFill="1" applyAlignment="1">
      <alignment horizontal="center" vertical="center"/>
    </xf>
    <xf numFmtId="170" fontId="59" fillId="3" borderId="0" xfId="0" applyNumberFormat="1" applyFont="1" applyFill="1" applyAlignment="1">
      <alignment horizontal="center" vertical="center"/>
    </xf>
    <xf numFmtId="0" fontId="107" fillId="5" borderId="3" xfId="0" applyFont="1" applyFill="1" applyBorder="1" applyAlignment="1">
      <alignment horizontal="center" vertical="center"/>
    </xf>
    <xf numFmtId="0" fontId="59" fillId="5" borderId="3" xfId="11" applyFont="1" applyFill="1" applyBorder="1" applyAlignment="1">
      <alignment horizontal="center" vertical="center"/>
    </xf>
    <xf numFmtId="0" fontId="110" fillId="2" borderId="0" xfId="11" applyFont="1" applyFill="1" applyAlignment="1">
      <alignment horizontal="center" vertical="center"/>
    </xf>
    <xf numFmtId="170" fontId="56" fillId="3" borderId="3" xfId="11" applyNumberFormat="1" applyFont="1" applyFill="1" applyBorder="1" applyAlignment="1">
      <alignment horizontal="center" vertical="center"/>
    </xf>
    <xf numFmtId="1" fontId="84" fillId="5" borderId="33" xfId="11" applyNumberFormat="1" applyFont="1" applyFill="1" applyBorder="1" applyAlignment="1">
      <alignment horizontal="center" vertical="center" wrapText="1"/>
    </xf>
    <xf numFmtId="1" fontId="84" fillId="5" borderId="63" xfId="11" applyNumberFormat="1" applyFont="1" applyFill="1" applyBorder="1" applyAlignment="1">
      <alignment horizontal="center" vertical="center" wrapText="1"/>
    </xf>
    <xf numFmtId="173" fontId="12" fillId="8" borderId="0" xfId="11" applyNumberFormat="1" applyFont="1" applyFill="1" applyAlignment="1">
      <alignment horizontal="center" vertical="center" wrapText="1"/>
    </xf>
    <xf numFmtId="0" fontId="4" fillId="3" borderId="0" xfId="11" applyFont="1" applyFill="1" applyAlignment="1">
      <alignment horizontal="center" vertical="center" wrapText="1" shrinkToFit="1"/>
    </xf>
    <xf numFmtId="0" fontId="5" fillId="0" borderId="0" xfId="11" applyFont="1" applyAlignment="1">
      <alignment horizontal="center" vertical="center" wrapText="1" shrinkToFit="1"/>
    </xf>
    <xf numFmtId="170" fontId="8" fillId="3" borderId="0" xfId="11" applyNumberFormat="1" applyFont="1" applyFill="1" applyAlignment="1">
      <alignment horizontal="center" vertical="center"/>
    </xf>
    <xf numFmtId="0" fontId="12" fillId="14" borderId="1" xfId="11" applyFont="1" applyFill="1" applyBorder="1" applyAlignment="1">
      <alignment horizontal="center" vertical="center" wrapText="1" shrinkToFit="1"/>
    </xf>
    <xf numFmtId="0" fontId="23" fillId="3" borderId="0" xfId="11" applyFont="1" applyFill="1" applyAlignment="1">
      <alignment horizontal="center" vertical="center"/>
    </xf>
    <xf numFmtId="178" fontId="40" fillId="0" borderId="0" xfId="16" applyNumberFormat="1" applyFont="1" applyAlignment="1">
      <alignment horizontal="center" vertical="center" wrapText="1"/>
    </xf>
    <xf numFmtId="0" fontId="12" fillId="8" borderId="4" xfId="11" applyFont="1" applyFill="1" applyBorder="1" applyAlignment="1">
      <alignment horizontal="center" vertical="center"/>
    </xf>
    <xf numFmtId="0" fontId="3" fillId="17" borderId="7" xfId="11" applyFont="1" applyFill="1" applyBorder="1" applyAlignment="1">
      <alignment horizontal="center" vertical="center" wrapText="1"/>
    </xf>
    <xf numFmtId="0" fontId="3" fillId="17" borderId="23" xfId="11" applyFont="1" applyFill="1" applyBorder="1" applyAlignment="1">
      <alignment horizontal="center" vertical="center" wrapText="1"/>
    </xf>
    <xf numFmtId="0" fontId="3" fillId="17" borderId="8" xfId="11" applyFont="1" applyFill="1" applyBorder="1" applyAlignment="1">
      <alignment horizontal="center" vertical="center" wrapText="1"/>
    </xf>
    <xf numFmtId="0" fontId="3" fillId="17" borderId="4" xfId="11" applyFont="1" applyFill="1" applyBorder="1" applyAlignment="1">
      <alignment horizontal="center" vertical="center" wrapText="1"/>
    </xf>
    <xf numFmtId="169" fontId="75" fillId="2" borderId="59" xfId="19" applyNumberFormat="1" applyFont="1" applyFill="1" applyBorder="1" applyAlignment="1">
      <alignment vertical="center"/>
    </xf>
    <xf numFmtId="179" fontId="75" fillId="2" borderId="47" xfId="1" applyNumberFormat="1" applyFont="1" applyFill="1" applyBorder="1" applyAlignment="1">
      <alignment horizontal="right" vertical="center" wrapText="1"/>
    </xf>
    <xf numFmtId="179" fontId="75" fillId="19" borderId="47" xfId="1" applyNumberFormat="1" applyFont="1" applyFill="1" applyBorder="1" applyAlignment="1">
      <alignment horizontal="right" vertical="center" wrapText="1"/>
    </xf>
    <xf numFmtId="169" fontId="75" fillId="20" borderId="59" xfId="19" applyNumberFormat="1" applyFont="1" applyFill="1" applyBorder="1" applyAlignment="1">
      <alignment vertical="center"/>
    </xf>
    <xf numFmtId="179" fontId="75" fillId="20" borderId="47" xfId="1" applyNumberFormat="1" applyFont="1" applyFill="1" applyBorder="1" applyAlignment="1">
      <alignment horizontal="right" vertical="center" wrapText="1"/>
    </xf>
    <xf numFmtId="179" fontId="47" fillId="2" borderId="0" xfId="11" applyNumberFormat="1" applyFont="1" applyFill="1" applyAlignment="1">
      <alignment vertical="center"/>
    </xf>
  </cellXfs>
  <cellStyles count="62">
    <cellStyle name="20% - Énfasis1" xfId="39" builtinId="30" customBuiltin="1"/>
    <cellStyle name="20% - Énfasis2" xfId="43" builtinId="34" customBuiltin="1"/>
    <cellStyle name="20% - Énfasis3" xfId="47" builtinId="38" customBuiltin="1"/>
    <cellStyle name="20% - Énfasis4" xfId="51" builtinId="42" customBuiltin="1"/>
    <cellStyle name="20% - Énfasis5" xfId="55" builtinId="46" customBuiltin="1"/>
    <cellStyle name="20% - Énfasis6" xfId="59" builtinId="50" customBuiltin="1"/>
    <cellStyle name="40% - Énfasis1" xfId="40" builtinId="31" customBuiltin="1"/>
    <cellStyle name="40% - Énfasis2" xfId="44" builtinId="35" customBuiltin="1"/>
    <cellStyle name="40% - Énfasis3" xfId="48" builtinId="39" customBuiltin="1"/>
    <cellStyle name="40% - Énfasis4" xfId="52" builtinId="43" customBuiltin="1"/>
    <cellStyle name="40% - Énfasis5" xfId="56" builtinId="47" customBuiltin="1"/>
    <cellStyle name="40% - Énfasis6" xfId="60" builtinId="51" customBuiltin="1"/>
    <cellStyle name="60% - Énfasis1" xfId="41" builtinId="32" customBuiltin="1"/>
    <cellStyle name="60% - Énfasis2" xfId="45" builtinId="36" customBuiltin="1"/>
    <cellStyle name="60% - Énfasis3" xfId="49" builtinId="40" customBuiltin="1"/>
    <cellStyle name="60% - Énfasis4" xfId="53" builtinId="44" customBuiltin="1"/>
    <cellStyle name="60% - Énfasis5" xfId="57" builtinId="48" customBuiltin="1"/>
    <cellStyle name="60% - Énfasis6" xfId="61" builtinId="52" customBuiltin="1"/>
    <cellStyle name="Bueno" xfId="26" builtinId="26" customBuiltin="1"/>
    <cellStyle name="Cálculo" xfId="31" builtinId="22" customBuiltin="1"/>
    <cellStyle name="Celda de comprobación" xfId="33" builtinId="23" customBuiltin="1"/>
    <cellStyle name="Celda vinculada" xfId="32" builtinId="24" customBuiltin="1"/>
    <cellStyle name="Encabezado 1" xfId="22" builtinId="16" customBuiltin="1"/>
    <cellStyle name="Encabezado 4" xfId="25" builtinId="19" customBuiltin="1"/>
    <cellStyle name="Énfasis1" xfId="38" builtinId="29" customBuiltin="1"/>
    <cellStyle name="Énfasis2" xfId="42" builtinId="33" customBuiltin="1"/>
    <cellStyle name="Énfasis3" xfId="46" builtinId="37" customBuiltin="1"/>
    <cellStyle name="Énfasis4" xfId="50" builtinId="41" customBuiltin="1"/>
    <cellStyle name="Énfasis5" xfId="54" builtinId="45" customBuiltin="1"/>
    <cellStyle name="Énfasis6" xfId="58" builtinId="49" customBuiltin="1"/>
    <cellStyle name="Entrada" xfId="29" builtinId="20" customBuiltin="1"/>
    <cellStyle name="Hipervínculo" xfId="3" builtinId="8"/>
    <cellStyle name="Incorrecto" xfId="27" builtinId="27" customBuiltin="1"/>
    <cellStyle name="Millares" xfId="1" builtinId="3"/>
    <cellStyle name="Millares 2" xfId="12" xr:uid="{00000000-0005-0000-0000-000021000000}"/>
    <cellStyle name="Millares 3" xfId="15" xr:uid="{00000000-0005-0000-0000-000022000000}"/>
    <cellStyle name="Millares 4" xfId="17" xr:uid="{00000000-0005-0000-0000-000023000000}"/>
    <cellStyle name="Millares 7" xfId="13" xr:uid="{00000000-0005-0000-0000-000024000000}"/>
    <cellStyle name="Moneda" xfId="18" builtinId="4"/>
    <cellStyle name="Moneda 2" xfId="10" xr:uid="{00000000-0005-0000-0000-000026000000}"/>
    <cellStyle name="Neutral" xfId="28" builtinId="28" customBuiltin="1"/>
    <cellStyle name="Normal" xfId="0" builtinId="0"/>
    <cellStyle name="Normal 112 3" xfId="6" xr:uid="{00000000-0005-0000-0000-000029000000}"/>
    <cellStyle name="Normal 115 2" xfId="7" xr:uid="{00000000-0005-0000-0000-00002A000000}"/>
    <cellStyle name="Normal 117 2" xfId="8" xr:uid="{00000000-0005-0000-0000-00002B000000}"/>
    <cellStyle name="Normal 132" xfId="5" xr:uid="{00000000-0005-0000-0000-00002C000000}"/>
    <cellStyle name="Normal 146" xfId="4" xr:uid="{00000000-0005-0000-0000-00002D000000}"/>
    <cellStyle name="Normal 149" xfId="19" xr:uid="{00000000-0005-0000-0000-00002E000000}"/>
    <cellStyle name="Normal 16" xfId="9" xr:uid="{00000000-0005-0000-0000-00002F000000}"/>
    <cellStyle name="Normal 2" xfId="11" xr:uid="{00000000-0005-0000-0000-000030000000}"/>
    <cellStyle name="Normal 3" xfId="16" xr:uid="{00000000-0005-0000-0000-000031000000}"/>
    <cellStyle name="Normal 3 2" xfId="20" xr:uid="{00000000-0005-0000-0000-000032000000}"/>
    <cellStyle name="Notas" xfId="35" builtinId="10" customBuiltin="1"/>
    <cellStyle name="Porcentaje" xfId="2" builtinId="5"/>
    <cellStyle name="Porcentaje 2" xfId="14" xr:uid="{00000000-0005-0000-0000-000035000000}"/>
    <cellStyle name="Salida" xfId="30" builtinId="21" customBuiltin="1"/>
    <cellStyle name="Texto de advertencia" xfId="34" builtinId="11" customBuiltin="1"/>
    <cellStyle name="Texto explicativo" xfId="36" builtinId="53" customBuiltin="1"/>
    <cellStyle name="Título" xfId="21" builtinId="15" customBuiltin="1"/>
    <cellStyle name="Título 2" xfId="23" builtinId="17" customBuiltin="1"/>
    <cellStyle name="Título 3" xfId="24" builtinId="18" customBuiltin="1"/>
    <cellStyle name="Total" xfId="37" builtinId="25" customBuiltin="1"/>
  </cellStyles>
  <dxfs count="1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92669"/>
      <color rgb="FF000066"/>
      <color rgb="FFBBBDC0"/>
      <color rgb="FFFFFFCC"/>
      <color rgb="FFF77D03"/>
      <color rgb="FFF98F01"/>
      <color rgb="FF99FFCC"/>
      <color rgb="FFFDC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76717213164261"/>
          <c:y val="7.1010613939572809E-2"/>
          <c:w val="0.82170594614262604"/>
          <c:h val="0.84370604107647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'Datos globales '!$E$3</c:f>
              <c:strCache>
                <c:ptCount val="1"/>
                <c:pt idx="0">
                  <c:v>Total  Proyecto</c:v>
                </c:pt>
              </c:strCache>
            </c:strRef>
          </c:tx>
          <c:spPr>
            <a:solidFill>
              <a:srgbClr val="292669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C-4892-AB2A-0DF3D912085F}"/>
            </c:ext>
          </c:extLst>
        </c:ser>
        <c:ser>
          <c:idx val="1"/>
          <c:order val="1"/>
          <c:tx>
            <c:strRef>
              <c:f>'Datos globales '!$E$4</c:f>
              <c:strCache>
                <c:ptCount val="1"/>
                <c:pt idx="0">
                  <c:v>Ventas a fecha de corte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0800" dist="50800" dir="5400000" algn="ctr" rotWithShape="0">
                <a:schemeClr val="bg1">
                  <a:lumMod val="95000"/>
                </a:scheme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6.2100472697062649E-3"/>
                  <c:y val="-2.98245517902167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C-4892-AB2A-0DF3D9120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globales '!$F$2</c:f>
              <c:strCache>
                <c:ptCount val="1"/>
                <c:pt idx="0">
                  <c:v>Unidades</c:v>
                </c:pt>
              </c:strCache>
            </c:strRef>
          </c:cat>
          <c:val>
            <c:numRef>
              <c:f>'Datos globales '!$G$4</c:f>
              <c:numCache>
                <c:formatCode>0%</c:formatCode>
                <c:ptCount val="1"/>
                <c:pt idx="0">
                  <c:v>0.98989898989898994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0C-4892-AB2A-0DF3D9120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1953536"/>
        <c:axId val="83084800"/>
      </c:barChart>
      <c:catAx>
        <c:axId val="81953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084800"/>
        <c:crosses val="autoZero"/>
        <c:auto val="1"/>
        <c:lblAlgn val="ctr"/>
        <c:lblOffset val="100"/>
        <c:noMultiLvlLbl val="0"/>
      </c:catAx>
      <c:valAx>
        <c:axId val="8308480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819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5.0464091160938853E-3"/>
          <c:w val="1"/>
          <c:h val="0.7994771988707217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C0A-40D8-A9DE-893C3CCE725E}"/>
              </c:ext>
            </c:extLst>
          </c:dPt>
          <c:dPt>
            <c:idx val="1"/>
            <c:bubble3D val="0"/>
            <c:spPr>
              <a:solidFill>
                <a:srgbClr val="292669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C0A-40D8-A9DE-893C3CCE725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C0A-40D8-A9DE-893C3CCE725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'Datos globales '!$G$16:$I$16</c:f>
              <c:strCache>
                <c:ptCount val="3"/>
                <c:pt idx="0">
                  <c:v>Saldo Credito</c:v>
                </c:pt>
                <c:pt idx="1">
                  <c:v>C. Corriente</c:v>
                </c:pt>
                <c:pt idx="2">
                  <c:v>C. Vencida</c:v>
                </c:pt>
              </c:strCache>
            </c:strRef>
          </c:cat>
          <c:val>
            <c:numRef>
              <c:f>'Datos globales '!$G$17:$I$17</c:f>
              <c:numCache>
                <c:formatCode>#,##0</c:formatCode>
                <c:ptCount val="3"/>
                <c:pt idx="0">
                  <c:v>2485935.4709999999</c:v>
                </c:pt>
                <c:pt idx="1">
                  <c:v>2609762.3640000001</c:v>
                </c:pt>
                <c:pt idx="2">
                  <c:v>7289759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A-40D8-A9DE-893C3CCE725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79072700260361761"/>
          <c:w val="0.98945747010322083"/>
          <c:h val="0.2031616057112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CO"/>
              <a:t>Ventas</a:t>
            </a:r>
          </a:p>
        </c:rich>
      </c:tx>
      <c:layout>
        <c:manualLayout>
          <c:xMode val="edge"/>
          <c:yMode val="edge"/>
          <c:x val="0.45123994303246751"/>
          <c:y val="2.774010798624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587483284910434"/>
          <c:y val="0.15279844410829499"/>
          <c:w val="0.82528346156168109"/>
          <c:h val="0.47381832463254342"/>
        </c:manualLayout>
      </c:layout>
      <c:lineChart>
        <c:grouping val="standard"/>
        <c:varyColors val="0"/>
        <c:ser>
          <c:idx val="0"/>
          <c:order val="0"/>
          <c:tx>
            <c:strRef>
              <c:f>'Ventas mes a mes'!$F$10</c:f>
              <c:strCache>
                <c:ptCount val="1"/>
                <c:pt idx="0">
                  <c:v>Und. Netas</c:v>
                </c:pt>
              </c:strCache>
            </c:strRef>
          </c:tx>
          <c:spPr>
            <a:ln w="25400"/>
          </c:spPr>
          <c:marker>
            <c:symbol val="none"/>
          </c:marker>
          <c:cat>
            <c:numRef>
              <c:f>'Ventas mes a mes'!$A$11:$A$55</c:f>
              <c:numCache>
                <c:formatCode>mmm\-yy</c:formatCode>
                <c:ptCount val="45"/>
                <c:pt idx="0">
                  <c:v>44531</c:v>
                </c:pt>
                <c:pt idx="1">
                  <c:v>44562</c:v>
                </c:pt>
                <c:pt idx="2">
                  <c:v>44593</c:v>
                </c:pt>
                <c:pt idx="3">
                  <c:v>44621</c:v>
                </c:pt>
                <c:pt idx="4">
                  <c:v>44652</c:v>
                </c:pt>
                <c:pt idx="5">
                  <c:v>44682</c:v>
                </c:pt>
                <c:pt idx="6">
                  <c:v>44713</c:v>
                </c:pt>
                <c:pt idx="7">
                  <c:v>44743</c:v>
                </c:pt>
                <c:pt idx="8">
                  <c:v>44774</c:v>
                </c:pt>
                <c:pt idx="9">
                  <c:v>44805</c:v>
                </c:pt>
                <c:pt idx="10">
                  <c:v>44835</c:v>
                </c:pt>
                <c:pt idx="11">
                  <c:v>44866</c:v>
                </c:pt>
                <c:pt idx="12">
                  <c:v>44896</c:v>
                </c:pt>
                <c:pt idx="13">
                  <c:v>44927</c:v>
                </c:pt>
                <c:pt idx="14">
                  <c:v>44958</c:v>
                </c:pt>
                <c:pt idx="15">
                  <c:v>44986</c:v>
                </c:pt>
                <c:pt idx="16">
                  <c:v>45017</c:v>
                </c:pt>
                <c:pt idx="17">
                  <c:v>45047</c:v>
                </c:pt>
                <c:pt idx="18">
                  <c:v>45078</c:v>
                </c:pt>
                <c:pt idx="19">
                  <c:v>45108</c:v>
                </c:pt>
                <c:pt idx="20">
                  <c:v>45139</c:v>
                </c:pt>
                <c:pt idx="21">
                  <c:v>45170</c:v>
                </c:pt>
                <c:pt idx="22">
                  <c:v>45200</c:v>
                </c:pt>
                <c:pt idx="23">
                  <c:v>45231</c:v>
                </c:pt>
                <c:pt idx="24">
                  <c:v>45261</c:v>
                </c:pt>
                <c:pt idx="25">
                  <c:v>45292</c:v>
                </c:pt>
                <c:pt idx="26">
                  <c:v>45323</c:v>
                </c:pt>
                <c:pt idx="27">
                  <c:v>45352</c:v>
                </c:pt>
                <c:pt idx="28">
                  <c:v>45383</c:v>
                </c:pt>
                <c:pt idx="29">
                  <c:v>45413</c:v>
                </c:pt>
                <c:pt idx="30">
                  <c:v>45444</c:v>
                </c:pt>
                <c:pt idx="31">
                  <c:v>45474</c:v>
                </c:pt>
                <c:pt idx="32">
                  <c:v>45505</c:v>
                </c:pt>
                <c:pt idx="33">
                  <c:v>45536</c:v>
                </c:pt>
                <c:pt idx="34">
                  <c:v>45566</c:v>
                </c:pt>
                <c:pt idx="35">
                  <c:v>45597</c:v>
                </c:pt>
                <c:pt idx="36">
                  <c:v>45627</c:v>
                </c:pt>
                <c:pt idx="37">
                  <c:v>45658</c:v>
                </c:pt>
                <c:pt idx="38">
                  <c:v>45689</c:v>
                </c:pt>
                <c:pt idx="39">
                  <c:v>45717</c:v>
                </c:pt>
                <c:pt idx="40">
                  <c:v>45748</c:v>
                </c:pt>
                <c:pt idx="41">
                  <c:v>45778</c:v>
                </c:pt>
                <c:pt idx="42">
                  <c:v>45809</c:v>
                </c:pt>
                <c:pt idx="43">
                  <c:v>45839</c:v>
                </c:pt>
                <c:pt idx="44">
                  <c:v>45870</c:v>
                </c:pt>
              </c:numCache>
            </c:numRef>
          </c:cat>
          <c:val>
            <c:numRef>
              <c:f>'Ventas mes a mes'!$F$11:$F$55</c:f>
              <c:numCache>
                <c:formatCode>#,##0_ ;[Red]\-#,##0\ </c:formatCode>
                <c:ptCount val="45"/>
                <c:pt idx="0">
                  <c:v>0</c:v>
                </c:pt>
                <c:pt idx="1">
                  <c:v>93</c:v>
                </c:pt>
                <c:pt idx="2">
                  <c:v>18</c:v>
                </c:pt>
                <c:pt idx="3">
                  <c:v>25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-1</c:v>
                </c:pt>
                <c:pt idx="14">
                  <c:v>0</c:v>
                </c:pt>
                <c:pt idx="15">
                  <c:v>0</c:v>
                </c:pt>
                <c:pt idx="16">
                  <c:v>-8</c:v>
                </c:pt>
                <c:pt idx="17">
                  <c:v>-6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4</c:v>
                </c:pt>
                <c:pt idx="22">
                  <c:v>2</c:v>
                </c:pt>
                <c:pt idx="23">
                  <c:v>-3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-1</c:v>
                </c:pt>
                <c:pt idx="31">
                  <c:v>0</c:v>
                </c:pt>
                <c:pt idx="32">
                  <c:v>6</c:v>
                </c:pt>
                <c:pt idx="33">
                  <c:v>4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790-4A85-8067-E14E56579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41248"/>
        <c:axId val="81942784"/>
      </c:lineChart>
      <c:dateAx>
        <c:axId val="81941248"/>
        <c:scaling>
          <c:orientation val="minMax"/>
        </c:scaling>
        <c:delete val="0"/>
        <c:axPos val="b"/>
        <c:numFmt formatCode="[$-C0A]mmm\-yy;@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1942784"/>
        <c:crosses val="autoZero"/>
        <c:auto val="1"/>
        <c:lblOffset val="100"/>
        <c:baseTimeUnit val="months"/>
      </c:dateAx>
      <c:valAx>
        <c:axId val="81942784"/>
        <c:scaling>
          <c:orientation val="minMax"/>
        </c:scaling>
        <c:delete val="0"/>
        <c:axPos val="l"/>
        <c:numFmt formatCode="#,##0_ ;[Red]\-#,##0\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81941248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Ventas mes a mes'!A1"/><Relationship Id="rId3" Type="http://schemas.openxmlformats.org/officeDocument/2006/relationships/chart" Target="../charts/chart2.xml"/><Relationship Id="rId7" Type="http://schemas.openxmlformats.org/officeDocument/2006/relationships/hyperlink" Target="#Inventario!A1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hyperlink" Target="#'Detalle inmueble'!A1"/><Relationship Id="rId5" Type="http://schemas.openxmlformats.org/officeDocument/2006/relationships/hyperlink" Target="#'Proyeccion Recaudos'!A1"/><Relationship Id="rId10" Type="http://schemas.openxmlformats.org/officeDocument/2006/relationships/image" Target="../media/image2.jpeg"/><Relationship Id="rId4" Type="http://schemas.openxmlformats.org/officeDocument/2006/relationships/hyperlink" Target="#'Resumen Consolidado'!A1"/><Relationship Id="rId9" Type="http://schemas.openxmlformats.org/officeDocument/2006/relationships/hyperlink" Target="#'Detalle client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atos globales'!&#193;rea_de_impresi&#243;n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Datos globales '!&#193;rea_de_impresi&#243;n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3.xml"/><Relationship Id="rId1" Type="http://schemas.openxmlformats.org/officeDocument/2006/relationships/hyperlink" Target="#'Datos globales '!&#193;rea_de_impresi&#243;n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Datos globales '!&#193;rea_de_impresi&#243;n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Datos globales '!&#193;rea_de_impresi&#243;n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hyperlink" Target="#'Datos globales '!&#193;rea_de_impresi&#243;n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579905</xdr:colOff>
      <xdr:row>0</xdr:row>
      <xdr:rowOff>61919</xdr:rowOff>
    </xdr:from>
    <xdr:to>
      <xdr:col>12</xdr:col>
      <xdr:colOff>437310</xdr:colOff>
      <xdr:row>2</xdr:row>
      <xdr:rowOff>201146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7434" y="61919"/>
          <a:ext cx="1157288" cy="56187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11</xdr:col>
      <xdr:colOff>596153</xdr:colOff>
      <xdr:row>3</xdr:row>
      <xdr:rowOff>126069</xdr:rowOff>
    </xdr:from>
    <xdr:ext cx="1790700" cy="1428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...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𝐿𝑜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h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𝑎𝑐𝑒𝑚𝑜𝑠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𝑈𝑠𝑡𝑒𝑑</m:t>
                    </m:r>
                    <m:r>
                      <a:rPr lang="es-CO" sz="700" i="1">
                        <a:solidFill>
                          <a:srgbClr val="F98F01"/>
                        </a:solidFill>
                        <a:latin typeface="Cambria Math" panose="02040503050406030204" pitchFamily="18" charset="0"/>
                      </a:rPr>
                      <m:t>!</m:t>
                    </m:r>
                  </m:oMath>
                </m:oMathPara>
              </a14:m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xmlns="" xmlns:a14="http://schemas.microsoft.com/office/drawing/2010/main" id="{00000000-0008-0000-0000-000015000000}"/>
                </a:ext>
              </a:extLst>
            </xdr:cNvPr>
            <xdr:cNvSpPr txBox="1"/>
          </xdr:nvSpPr>
          <xdr:spPr>
            <a:xfrm>
              <a:off x="8843682" y="787216"/>
              <a:ext cx="1790700" cy="1428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s-CO" sz="700" i="0">
                  <a:solidFill>
                    <a:srgbClr val="F98F01"/>
                  </a:solidFill>
                  <a:latin typeface="Cambria Math" panose="02040503050406030204" pitchFamily="18" charset="0"/>
                </a:rPr>
                <a:t>... 𝐿𝑜 ℎ𝑎𝑐𝑒𝑚𝑜𝑠 𝑝𝑜𝑟 𝑈𝑠𝑡𝑒𝑑!</a:t>
              </a:r>
              <a:endParaRPr lang="es-ES" sz="700">
                <a:solidFill>
                  <a:srgbClr val="F98F01"/>
                </a:solidFill>
              </a:endParaRPr>
            </a:p>
            <a:p>
              <a:endParaRPr lang="es-ES" sz="700">
                <a:solidFill>
                  <a:srgbClr val="F98F01"/>
                </a:solidFill>
              </a:endParaRPr>
            </a:p>
          </xdr:txBody>
        </xdr:sp>
      </mc:Fallback>
    </mc:AlternateContent>
    <xdr:clientData/>
  </xdr:oneCellAnchor>
  <xdr:twoCellAnchor>
    <xdr:from>
      <xdr:col>4</xdr:col>
      <xdr:colOff>1053354</xdr:colOff>
      <xdr:row>6</xdr:row>
      <xdr:rowOff>11206</xdr:rowOff>
    </xdr:from>
    <xdr:to>
      <xdr:col>10</xdr:col>
      <xdr:colOff>33618</xdr:colOff>
      <xdr:row>9</xdr:row>
      <xdr:rowOff>134470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89647</xdr:colOff>
      <xdr:row>10</xdr:row>
      <xdr:rowOff>134471</xdr:rowOff>
    </xdr:from>
    <xdr:to>
      <xdr:col>12</xdr:col>
      <xdr:colOff>739588</xdr:colOff>
      <xdr:row>20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2</xdr:col>
      <xdr:colOff>1041447</xdr:colOff>
      <xdr:row>12</xdr:row>
      <xdr:rowOff>98052</xdr:rowOff>
    </xdr:to>
    <xdr:sp macro="" textlink="">
      <xdr:nvSpPr>
        <xdr:cNvPr id="13" name="AutoShape 7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134471" y="2375647"/>
          <a:ext cx="1837064" cy="479052"/>
        </a:xfrm>
        <a:prstGeom prst="roundRect">
          <a:avLst>
            <a:gd name="adj" fmla="val 16667"/>
          </a:avLst>
        </a:prstGeom>
        <a:solidFill>
          <a:srgbClr val="292669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1">
              <a:lumMod val="9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Resumen Consolidado</a:t>
          </a:r>
        </a:p>
      </xdr:txBody>
    </xdr:sp>
    <xdr:clientData/>
  </xdr:twoCellAnchor>
  <xdr:twoCellAnchor>
    <xdr:from>
      <xdr:col>1</xdr:col>
      <xdr:colOff>27314</xdr:colOff>
      <xdr:row>17</xdr:row>
      <xdr:rowOff>16953</xdr:rowOff>
    </xdr:from>
    <xdr:to>
      <xdr:col>2</xdr:col>
      <xdr:colOff>1041447</xdr:colOff>
      <xdr:row>18</xdr:row>
      <xdr:rowOff>77881</xdr:rowOff>
    </xdr:to>
    <xdr:sp macro="" textlink="">
      <xdr:nvSpPr>
        <xdr:cNvPr id="14" name="AutoShape 7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161785" y="3737306"/>
          <a:ext cx="1809750" cy="251428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Proyección Pagos</a:t>
          </a:r>
        </a:p>
      </xdr:txBody>
    </xdr:sp>
    <xdr:clientData/>
  </xdr:twoCellAnchor>
  <xdr:twoCellAnchor>
    <xdr:from>
      <xdr:col>1</xdr:col>
      <xdr:colOff>46286</xdr:colOff>
      <xdr:row>18</xdr:row>
      <xdr:rowOff>168084</xdr:rowOff>
    </xdr:from>
    <xdr:to>
      <xdr:col>2</xdr:col>
      <xdr:colOff>1030241</xdr:colOff>
      <xdr:row>19</xdr:row>
      <xdr:rowOff>268941</xdr:rowOff>
    </xdr:to>
    <xdr:sp macro="" textlink="">
      <xdr:nvSpPr>
        <xdr:cNvPr id="15" name="AutoShape 8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180757" y="4101349"/>
          <a:ext cx="1779572" cy="29135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Inmuebles</a:t>
          </a:r>
        </a:p>
      </xdr:txBody>
    </xdr:sp>
    <xdr:clientData/>
  </xdr:twoCellAnchor>
  <xdr:twoCellAnchor>
    <xdr:from>
      <xdr:col>1</xdr:col>
      <xdr:colOff>55889</xdr:colOff>
      <xdr:row>20</xdr:row>
      <xdr:rowOff>23481</xdr:rowOff>
    </xdr:from>
    <xdr:to>
      <xdr:col>2</xdr:col>
      <xdr:colOff>1041447</xdr:colOff>
      <xdr:row>21</xdr:row>
      <xdr:rowOff>82918</xdr:rowOff>
    </xdr:to>
    <xdr:sp macro="" textlink="">
      <xdr:nvSpPr>
        <xdr:cNvPr id="16" name="AutoShape 8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Arrowheads="1"/>
        </xdr:cNvSpPr>
      </xdr:nvSpPr>
      <xdr:spPr bwMode="auto">
        <a:xfrm>
          <a:off x="190360" y="4472216"/>
          <a:ext cx="1781175" cy="249937"/>
        </a:xfrm>
        <a:prstGeom prst="roundRect">
          <a:avLst/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Inventario</a:t>
          </a:r>
        </a:p>
      </xdr:txBody>
    </xdr:sp>
    <xdr:clientData/>
  </xdr:twoCellAnchor>
  <xdr:twoCellAnchor>
    <xdr:from>
      <xdr:col>1</xdr:col>
      <xdr:colOff>17789</xdr:colOff>
      <xdr:row>13</xdr:row>
      <xdr:rowOff>6868</xdr:rowOff>
    </xdr:from>
    <xdr:to>
      <xdr:col>2</xdr:col>
      <xdr:colOff>1041447</xdr:colOff>
      <xdr:row>14</xdr:row>
      <xdr:rowOff>146237</xdr:rowOff>
    </xdr:to>
    <xdr:sp macro="" textlink="">
      <xdr:nvSpPr>
        <xdr:cNvPr id="17" name="AutoShape 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152260" y="2954015"/>
          <a:ext cx="1819275" cy="3410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Ventas mes a mes</a:t>
          </a:r>
        </a:p>
      </xdr:txBody>
    </xdr:sp>
    <xdr:clientData/>
  </xdr:twoCellAnchor>
  <xdr:twoCellAnchor>
    <xdr:from>
      <xdr:col>1</xdr:col>
      <xdr:colOff>27310</xdr:colOff>
      <xdr:row>15</xdr:row>
      <xdr:rowOff>50987</xdr:rowOff>
    </xdr:from>
    <xdr:to>
      <xdr:col>2</xdr:col>
      <xdr:colOff>1041447</xdr:colOff>
      <xdr:row>16</xdr:row>
      <xdr:rowOff>117662</xdr:rowOff>
    </xdr:to>
    <xdr:sp macro="" textlink="">
      <xdr:nvSpPr>
        <xdr:cNvPr id="18" name="AutoShape 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rrowheads="1"/>
        </xdr:cNvSpPr>
      </xdr:nvSpPr>
      <xdr:spPr bwMode="auto">
        <a:xfrm>
          <a:off x="161781" y="3390340"/>
          <a:ext cx="1809754" cy="257175"/>
        </a:xfrm>
        <a:prstGeom prst="roundRect">
          <a:avLst>
            <a:gd name="adj" fmla="val 16667"/>
          </a:avLst>
        </a:prstGeom>
        <a:solidFill>
          <a:schemeClr val="bg1"/>
        </a:solidFill>
        <a:ln w="12700" algn="ctr">
          <a:solidFill>
            <a:schemeClr val="bg1"/>
          </a:solidFill>
          <a:round/>
          <a:headEnd/>
          <a:tailEnd/>
        </a:ln>
        <a:effectLst>
          <a:outerShdw dist="35921" dir="2700000" algn="ctr" rotWithShape="0">
            <a:schemeClr val="bg2">
              <a:lumMod val="75000"/>
            </a:schemeClr>
          </a:outerShdw>
        </a:effectLst>
      </xdr:spPr>
      <xdr:txBody>
        <a:bodyPr vertOverflow="clip" wrap="square" lIns="36576" tIns="32004" rIns="36576" bIns="32004" anchor="ctr" upright="1"/>
        <a:lstStyle/>
        <a:p>
          <a:pPr marL="0" indent="0" algn="ctr" rtl="1">
            <a:defRPr sz="1000"/>
          </a:pPr>
          <a:r>
            <a:rPr lang="es-ES" sz="1400" b="0" i="0" strike="noStrike">
              <a:solidFill>
                <a:srgbClr val="BBBDC0"/>
              </a:solidFill>
              <a:latin typeface="Franklin Gothic Demi Cond" panose="020B0706030402020204" pitchFamily="34" charset="0"/>
              <a:ea typeface="+mn-ea"/>
              <a:cs typeface="+mn-cs"/>
            </a:rPr>
            <a:t>Detalle de clientes</a:t>
          </a:r>
        </a:p>
      </xdr:txBody>
    </xdr:sp>
    <xdr:clientData/>
  </xdr:twoCellAnchor>
  <xdr:twoCellAnchor editAs="oneCell">
    <xdr:from>
      <xdr:col>1</xdr:col>
      <xdr:colOff>100853</xdr:colOff>
      <xdr:row>0</xdr:row>
      <xdr:rowOff>112058</xdr:rowOff>
    </xdr:from>
    <xdr:to>
      <xdr:col>2</xdr:col>
      <xdr:colOff>1008530</xdr:colOff>
      <xdr:row>3</xdr:row>
      <xdr:rowOff>160057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324" y="112058"/>
          <a:ext cx="1703294" cy="7059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333376</xdr:colOff>
      <xdr:row>1</xdr:row>
      <xdr:rowOff>47626</xdr:rowOff>
    </xdr:from>
    <xdr:to>
      <xdr:col>1</xdr:col>
      <xdr:colOff>1301750</xdr:colOff>
      <xdr:row>4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396876" y="269876"/>
          <a:ext cx="968374" cy="523874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600" b="1"/>
            <a:t>Volver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2</xdr:row>
      <xdr:rowOff>31750</xdr:rowOff>
    </xdr:from>
    <xdr:to>
      <xdr:col>1</xdr:col>
      <xdr:colOff>1301750</xdr:colOff>
      <xdr:row>3</xdr:row>
      <xdr:rowOff>63500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587375" y="365125"/>
          <a:ext cx="777875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 b="1"/>
            <a:t>Volver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160421</xdr:colOff>
      <xdr:row>2</xdr:row>
      <xdr:rowOff>0</xdr:rowOff>
    </xdr:from>
    <xdr:to>
      <xdr:col>3</xdr:col>
      <xdr:colOff>211554</xdr:colOff>
      <xdr:row>4</xdr:row>
      <xdr:rowOff>15040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330868" y="431132"/>
          <a:ext cx="552449" cy="285750"/>
        </a:xfrm>
        <a:prstGeom prst="roundRect">
          <a:avLst/>
        </a:prstGeom>
        <a:gradFill>
          <a:gsLst>
            <a:gs pos="0">
              <a:schemeClr val="accent4">
                <a:lumMod val="110000"/>
                <a:satMod val="105000"/>
                <a:tint val="67000"/>
              </a:schemeClr>
            </a:gs>
            <a:gs pos="50000">
              <a:schemeClr val="accent4">
                <a:lumMod val="105000"/>
                <a:satMod val="103000"/>
                <a:tint val="73000"/>
              </a:schemeClr>
            </a:gs>
            <a:gs pos="100000">
              <a:schemeClr val="accent4"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>
          <a:innerShdw blurRad="114300">
            <a:schemeClr val="accent4">
              <a:lumMod val="75000"/>
            </a:schemeClr>
          </a:innerShdw>
        </a:effectLst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900" b="1"/>
            <a:t>Volver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61913</xdr:colOff>
      <xdr:row>1</xdr:row>
      <xdr:rowOff>219075</xdr:rowOff>
    </xdr:from>
    <xdr:to>
      <xdr:col>1</xdr:col>
      <xdr:colOff>760413</xdr:colOff>
      <xdr:row>3</xdr:row>
      <xdr:rowOff>11905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121444" y="457200"/>
          <a:ext cx="698500" cy="29289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 editAs="oneCell">
    <xdr:from>
      <xdr:col>27</xdr:col>
      <xdr:colOff>654844</xdr:colOff>
      <xdr:row>0</xdr:row>
      <xdr:rowOff>71438</xdr:rowOff>
    </xdr:from>
    <xdr:to>
      <xdr:col>28</xdr:col>
      <xdr:colOff>698407</xdr:colOff>
      <xdr:row>3</xdr:row>
      <xdr:rowOff>39221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4844" y="71438"/>
          <a:ext cx="941294" cy="7059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104776</xdr:colOff>
      <xdr:row>2</xdr:row>
      <xdr:rowOff>38101</xdr:rowOff>
    </xdr:from>
    <xdr:to>
      <xdr:col>2</xdr:col>
      <xdr:colOff>533400</xdr:colOff>
      <xdr:row>3</xdr:row>
      <xdr:rowOff>9526</xdr:rowOff>
    </xdr:to>
    <xdr:sp macro="" textlink="">
      <xdr:nvSpPr>
        <xdr:cNvPr id="2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142876" y="314326"/>
          <a:ext cx="428624" cy="1714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cmpd="dbl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12</xdr:col>
      <xdr:colOff>745956</xdr:colOff>
      <xdr:row>0</xdr:row>
      <xdr:rowOff>0</xdr:rowOff>
    </xdr:from>
    <xdr:to>
      <xdr:col>13</xdr:col>
      <xdr:colOff>696818</xdr:colOff>
      <xdr:row>2</xdr:row>
      <xdr:rowOff>95250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9156" y="0"/>
          <a:ext cx="91923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0</xdr:rowOff>
    </xdr:from>
    <xdr:to>
      <xdr:col>0</xdr:col>
      <xdr:colOff>781050</xdr:colOff>
      <xdr:row>4</xdr:row>
      <xdr:rowOff>276225</xdr:rowOff>
    </xdr:to>
    <xdr:sp macro="" textlink="">
      <xdr:nvSpPr>
        <xdr:cNvPr id="2" name="AutoShape 3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200025" y="809625"/>
          <a:ext cx="581025" cy="247650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</a:p>
      </xdr:txBody>
    </xdr:sp>
    <xdr:clientData fPrintsWithSheet="0"/>
  </xdr:twoCellAnchor>
  <xdr:twoCellAnchor>
    <xdr:from>
      <xdr:col>0</xdr:col>
      <xdr:colOff>1042148</xdr:colOff>
      <xdr:row>63</xdr:row>
      <xdr:rowOff>34177</xdr:rowOff>
    </xdr:from>
    <xdr:to>
      <xdr:col>5</xdr:col>
      <xdr:colOff>493058</xdr:colOff>
      <xdr:row>77</xdr:row>
      <xdr:rowOff>105334</xdr:rowOff>
    </xdr:to>
    <xdr:graphicFrame macro="">
      <xdr:nvGraphicFramePr>
        <xdr:cNvPr id="3" name="6 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44823</xdr:colOff>
      <xdr:row>0</xdr:row>
      <xdr:rowOff>67236</xdr:rowOff>
    </xdr:from>
    <xdr:to>
      <xdr:col>7</xdr:col>
      <xdr:colOff>11205</xdr:colOff>
      <xdr:row>2</xdr:row>
      <xdr:rowOff>145677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6794" y="67236"/>
          <a:ext cx="1131793" cy="64994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229659</xdr:colOff>
      <xdr:row>4</xdr:row>
      <xdr:rowOff>190501</xdr:rowOff>
    </xdr:from>
    <xdr:to>
      <xdr:col>0</xdr:col>
      <xdr:colOff>740834</xdr:colOff>
      <xdr:row>5</xdr:row>
      <xdr:rowOff>193673</xdr:rowOff>
    </xdr:to>
    <xdr:sp macro="" textlink="">
      <xdr:nvSpPr>
        <xdr:cNvPr id="2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229659" y="963084"/>
          <a:ext cx="511175" cy="204256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1">
            <a:defRPr sz="1000"/>
          </a:pPr>
          <a:r>
            <a:rPr lang="es-MX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MX" sz="6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0</xdr:col>
      <xdr:colOff>63499</xdr:colOff>
      <xdr:row>0</xdr:row>
      <xdr:rowOff>105832</xdr:rowOff>
    </xdr:from>
    <xdr:to>
      <xdr:col>0</xdr:col>
      <xdr:colOff>1026582</xdr:colOff>
      <xdr:row>2</xdr:row>
      <xdr:rowOff>106013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99" y="105832"/>
          <a:ext cx="963083" cy="39917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53</xdr:col>
      <xdr:colOff>38099</xdr:colOff>
      <xdr:row>0</xdr:row>
      <xdr:rowOff>47626</xdr:rowOff>
    </xdr:from>
    <xdr:ext cx="771526" cy="333374"/>
    <xdr:pic>
      <xdr:nvPicPr>
        <xdr:cNvPr id="3" name="3 Imagen">
          <a:extLst>
            <a:ext uri="{FF2B5EF4-FFF2-40B4-BE49-F238E27FC236}">
              <a16:creationId xmlns:a16="http://schemas.microsoft.com/office/drawing/2014/main" id="{38AC34E7-579A-49A0-81CB-5BE9C0735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97974" y="47626"/>
          <a:ext cx="771526" cy="3333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</xdr:row>
      <xdr:rowOff>76201</xdr:rowOff>
    </xdr:from>
    <xdr:to>
      <xdr:col>0</xdr:col>
      <xdr:colOff>628650</xdr:colOff>
      <xdr:row>3</xdr:row>
      <xdr:rowOff>0</xdr:rowOff>
    </xdr:to>
    <xdr:sp macro="" textlink="">
      <xdr:nvSpPr>
        <xdr:cNvPr id="2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180975" y="209551"/>
          <a:ext cx="447675" cy="209549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11</xdr:col>
      <xdr:colOff>123825</xdr:colOff>
      <xdr:row>1</xdr:row>
      <xdr:rowOff>1</xdr:rowOff>
    </xdr:from>
    <xdr:to>
      <xdr:col>11</xdr:col>
      <xdr:colOff>933450</xdr:colOff>
      <xdr:row>4</xdr:row>
      <xdr:rowOff>44451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33351"/>
          <a:ext cx="809625" cy="571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180227</xdr:colOff>
      <xdr:row>1</xdr:row>
      <xdr:rowOff>201840</xdr:rowOff>
    </xdr:from>
    <xdr:to>
      <xdr:col>1</xdr:col>
      <xdr:colOff>854981</xdr:colOff>
      <xdr:row>2</xdr:row>
      <xdr:rowOff>181428</xdr:rowOff>
    </xdr:to>
    <xdr:sp macro="" textlink="">
      <xdr:nvSpPr>
        <xdr:cNvPr id="5" name="AutoShap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rrowheads="1"/>
        </xdr:cNvSpPr>
      </xdr:nvSpPr>
      <xdr:spPr bwMode="auto">
        <a:xfrm>
          <a:off x="236923" y="473983"/>
          <a:ext cx="674754" cy="217713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0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0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6</xdr:col>
      <xdr:colOff>147410</xdr:colOff>
      <xdr:row>0</xdr:row>
      <xdr:rowOff>56696</xdr:rowOff>
    </xdr:from>
    <xdr:to>
      <xdr:col>6</xdr:col>
      <xdr:colOff>1122589</xdr:colOff>
      <xdr:row>2</xdr:row>
      <xdr:rowOff>136071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2142" y="56696"/>
          <a:ext cx="975179" cy="58964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0</xdr:colOff>
      <xdr:row>2</xdr:row>
      <xdr:rowOff>19503</xdr:rowOff>
    </xdr:to>
    <xdr:pic>
      <xdr:nvPicPr>
        <xdr:cNvPr id="2" name="Picture 2070" descr="logoequilibrium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0"/>
          <a:ext cx="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234088</xdr:colOff>
      <xdr:row>1</xdr:row>
      <xdr:rowOff>26985</xdr:rowOff>
    </xdr:from>
    <xdr:to>
      <xdr:col>1</xdr:col>
      <xdr:colOff>714030</xdr:colOff>
      <xdr:row>1</xdr:row>
      <xdr:rowOff>226017</xdr:rowOff>
    </xdr:to>
    <xdr:sp macro="" textlink="">
      <xdr:nvSpPr>
        <xdr:cNvPr id="7" name="Auto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rrowheads="1"/>
        </xdr:cNvSpPr>
      </xdr:nvSpPr>
      <xdr:spPr bwMode="auto">
        <a:xfrm>
          <a:off x="395529" y="91561"/>
          <a:ext cx="479942" cy="199032"/>
        </a:xfrm>
        <a:prstGeom prst="roundRect">
          <a:avLst>
            <a:gd name="adj" fmla="val 16667"/>
          </a:avLst>
        </a:prstGeom>
        <a:solidFill>
          <a:schemeClr val="bg1">
            <a:lumMod val="95000"/>
          </a:schemeClr>
        </a:solidFill>
        <a:ln w="9525" algn="ctr">
          <a:noFill/>
          <a:round/>
          <a:headEnd/>
          <a:tailEnd/>
        </a:ln>
        <a:effectLst/>
      </xdr:spPr>
      <xdr:txBody>
        <a:bodyPr vertOverflow="clip" wrap="square" lIns="27432" tIns="32004" rIns="27432" bIns="32004" anchor="ctr" upright="1"/>
        <a:lstStyle/>
        <a:p>
          <a:pPr algn="ctr" rtl="0">
            <a:defRPr sz="1000"/>
          </a:pPr>
          <a:r>
            <a:rPr lang="es-ES" sz="800" b="1" i="0" strike="noStrike">
              <a:solidFill>
                <a:sysClr val="windowText" lastClr="000000"/>
              </a:solidFill>
              <a:latin typeface="+mn-lt"/>
            </a:rPr>
            <a:t>Volver</a:t>
          </a:r>
          <a:endParaRPr lang="es-ES" sz="700" b="1" i="0" strike="noStrike">
            <a:solidFill>
              <a:sysClr val="windowText" lastClr="000000"/>
            </a:solidFill>
            <a:latin typeface="+mn-lt"/>
          </a:endParaRPr>
        </a:p>
      </xdr:txBody>
    </xdr:sp>
    <xdr:clientData fPrintsWithSheet="0"/>
  </xdr:twoCellAnchor>
  <xdr:twoCellAnchor editAs="oneCell">
    <xdr:from>
      <xdr:col>4</xdr:col>
      <xdr:colOff>497417</xdr:colOff>
      <xdr:row>1</xdr:row>
      <xdr:rowOff>42334</xdr:rowOff>
    </xdr:from>
    <xdr:to>
      <xdr:col>4</xdr:col>
      <xdr:colOff>1350381</xdr:colOff>
      <xdr:row>2</xdr:row>
      <xdr:rowOff>169333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5500" y="105834"/>
          <a:ext cx="852964" cy="412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40"/>
  <sheetViews>
    <sheetView tabSelected="1" zoomScale="85" zoomScaleNormal="85" workbookViewId="0">
      <selection activeCell="G30" sqref="G30"/>
    </sheetView>
  </sheetViews>
  <sheetFormatPr baseColWidth="10" defaultColWidth="0" defaultRowHeight="15" zeroHeight="1" x14ac:dyDescent="0.25"/>
  <cols>
    <col min="1" max="1" width="2" style="403" customWidth="1"/>
    <col min="2" max="2" width="11.85546875" style="403" customWidth="1"/>
    <col min="3" max="3" width="20.42578125" style="403" customWidth="1"/>
    <col min="4" max="4" width="2.5703125" style="403" customWidth="1"/>
    <col min="5" max="5" width="23.85546875" style="403" customWidth="1"/>
    <col min="6" max="6" width="16.140625" style="403" bestFit="1" customWidth="1"/>
    <col min="7" max="7" width="15.42578125" style="403" customWidth="1"/>
    <col min="8" max="8" width="11.42578125" style="403" bestFit="1" customWidth="1"/>
    <col min="9" max="9" width="11" style="403" customWidth="1"/>
    <col min="10" max="10" width="1.5703125" style="403" customWidth="1"/>
    <col min="11" max="11" width="13.42578125" style="403" customWidth="1"/>
    <col min="12" max="12" width="19.5703125" style="403" customWidth="1"/>
    <col min="13" max="13" width="12.42578125" style="403" customWidth="1"/>
    <col min="14" max="17" width="0" style="403" hidden="1" customWidth="1"/>
    <col min="18" max="16384" width="1.42578125" style="403" hidden="1"/>
  </cols>
  <sheetData>
    <row r="1" spans="1:13" x14ac:dyDescent="0.25">
      <c r="A1" s="401"/>
      <c r="B1" s="402"/>
      <c r="C1" s="401"/>
      <c r="D1" s="402"/>
      <c r="E1" s="402"/>
      <c r="F1" s="402"/>
      <c r="G1" s="402"/>
      <c r="H1" s="402"/>
      <c r="I1" s="402"/>
      <c r="J1" s="402"/>
      <c r="K1" s="402"/>
      <c r="L1" s="402"/>
      <c r="M1" s="402"/>
    </row>
    <row r="2" spans="1:13" ht="18.75" x14ac:dyDescent="0.3">
      <c r="A2" s="401"/>
      <c r="B2" s="402"/>
      <c r="C2" s="404"/>
      <c r="D2" s="402"/>
      <c r="E2" s="402"/>
      <c r="F2" s="405" t="s">
        <v>107</v>
      </c>
      <c r="G2" s="405" t="s">
        <v>126</v>
      </c>
      <c r="H2" s="405" t="s">
        <v>108</v>
      </c>
      <c r="I2" s="405" t="s">
        <v>133</v>
      </c>
      <c r="J2" s="402"/>
      <c r="K2" s="402"/>
      <c r="L2" s="402"/>
      <c r="M2" s="402"/>
    </row>
    <row r="3" spans="1:13" ht="18.75" x14ac:dyDescent="0.3">
      <c r="A3" s="401"/>
      <c r="B3" s="402"/>
      <c r="C3" s="404"/>
      <c r="D3" s="402"/>
      <c r="E3" s="406" t="s">
        <v>162</v>
      </c>
      <c r="F3" s="502">
        <v>198</v>
      </c>
      <c r="G3" s="503">
        <v>1</v>
      </c>
      <c r="H3" s="502">
        <v>61117284</v>
      </c>
      <c r="I3" s="502">
        <v>19797</v>
      </c>
      <c r="J3" s="407"/>
      <c r="K3" s="407"/>
      <c r="L3" s="407"/>
      <c r="M3" s="402"/>
    </row>
    <row r="4" spans="1:13" x14ac:dyDescent="0.25">
      <c r="A4" s="401"/>
      <c r="B4" s="402"/>
      <c r="C4" s="401"/>
      <c r="D4" s="402"/>
      <c r="E4" s="506" t="s">
        <v>134</v>
      </c>
      <c r="F4" s="507">
        <v>196</v>
      </c>
      <c r="G4" s="508">
        <v>0.98989898989898994</v>
      </c>
      <c r="H4" s="507">
        <v>60437284.325999998</v>
      </c>
      <c r="I4" s="507">
        <v>19588.480000000032</v>
      </c>
      <c r="J4" s="402"/>
      <c r="K4" s="402"/>
      <c r="L4" s="402"/>
      <c r="M4" s="402"/>
    </row>
    <row r="5" spans="1:13" ht="19.5" hidden="1" customHeight="1" x14ac:dyDescent="0.45">
      <c r="A5" s="401"/>
      <c r="B5" s="401"/>
      <c r="C5" s="408"/>
      <c r="D5"/>
      <c r="E5" s="493" t="s">
        <v>169</v>
      </c>
      <c r="F5" s="504">
        <v>196</v>
      </c>
      <c r="G5" s="505">
        <v>0.98989898989898994</v>
      </c>
      <c r="H5" s="504">
        <v>60437284.325999998</v>
      </c>
      <c r="I5" s="504">
        <v>19588.480000000032</v>
      </c>
      <c r="J5" s="401"/>
      <c r="K5" s="401"/>
      <c r="L5" s="401"/>
      <c r="M5" s="401"/>
    </row>
    <row r="6" spans="1:13" ht="19.5" hidden="1" customHeight="1" x14ac:dyDescent="0.25">
      <c r="A6" s="401"/>
      <c r="B6" s="401"/>
      <c r="C6" s="409"/>
      <c r="D6" s="410"/>
      <c r="E6" s="493" t="s">
        <v>243</v>
      </c>
      <c r="F6" s="494" t="e">
        <v>#REF!</v>
      </c>
      <c r="G6" s="421" t="e">
        <v>#REF!</v>
      </c>
      <c r="H6" s="494" t="e">
        <v>#REF!</v>
      </c>
      <c r="I6" s="494" t="e">
        <v>#REF!</v>
      </c>
      <c r="J6" s="401"/>
      <c r="K6" s="401"/>
      <c r="L6" s="401"/>
      <c r="M6" s="401"/>
    </row>
    <row r="7" spans="1:13" ht="23.25" x14ac:dyDescent="0.25">
      <c r="A7" s="401"/>
      <c r="B7" s="531" t="s">
        <v>135</v>
      </c>
      <c r="C7" s="531"/>
      <c r="D7" s="410"/>
      <c r="E7" s="401"/>
      <c r="F7" s="401"/>
      <c r="G7" s="401"/>
      <c r="H7" s="401"/>
      <c r="I7" s="401"/>
      <c r="J7" s="401"/>
      <c r="K7" s="401"/>
      <c r="L7" s="401"/>
      <c r="M7" s="401"/>
    </row>
    <row r="8" spans="1:13" x14ac:dyDescent="0.25">
      <c r="A8" s="401"/>
      <c r="B8" s="401"/>
      <c r="C8" s="401"/>
      <c r="D8" s="401"/>
      <c r="E8" s="401"/>
      <c r="F8" s="401"/>
      <c r="G8" s="401"/>
      <c r="H8" s="401"/>
      <c r="I8" s="401"/>
      <c r="J8" s="401"/>
      <c r="K8" s="401"/>
      <c r="L8" s="401"/>
      <c r="M8" s="401"/>
    </row>
    <row r="9" spans="1:13" ht="18.75" x14ac:dyDescent="0.25">
      <c r="A9" s="401"/>
      <c r="B9" s="532">
        <v>45900</v>
      </c>
      <c r="C9" s="532"/>
      <c r="D9" s="401"/>
      <c r="E9" s="401"/>
      <c r="F9" s="401"/>
      <c r="G9" s="401"/>
      <c r="H9" s="401"/>
      <c r="I9" s="410"/>
      <c r="J9" s="410"/>
      <c r="K9" s="410"/>
      <c r="L9" s="410"/>
      <c r="M9" s="410"/>
    </row>
    <row r="10" spans="1:13" x14ac:dyDescent="0.25">
      <c r="A10" s="401"/>
      <c r="B10" s="401"/>
      <c r="C10" s="401"/>
      <c r="D10" s="401"/>
      <c r="E10" s="401"/>
      <c r="F10" s="401"/>
      <c r="G10" s="401"/>
      <c r="H10" s="401"/>
      <c r="I10" s="410"/>
      <c r="J10" s="410"/>
      <c r="K10" s="410"/>
      <c r="L10" s="410"/>
      <c r="M10" s="410"/>
    </row>
    <row r="11" spans="1:13" x14ac:dyDescent="0.25">
      <c r="A11" s="401"/>
      <c r="B11" s="411"/>
      <c r="C11" s="410"/>
      <c r="D11" s="410"/>
      <c r="E11" s="401"/>
      <c r="F11" s="401"/>
      <c r="G11" s="401"/>
      <c r="H11" s="401"/>
      <c r="I11" s="401"/>
      <c r="J11" s="401"/>
      <c r="K11" s="401"/>
      <c r="L11" s="401"/>
      <c r="M11" s="401"/>
    </row>
    <row r="12" spans="1:13" x14ac:dyDescent="0.25">
      <c r="A12" s="401"/>
      <c r="B12" s="401"/>
      <c r="C12" s="401"/>
      <c r="D12" s="401"/>
      <c r="E12" s="406" t="s">
        <v>137</v>
      </c>
      <c r="F12" s="405" t="s">
        <v>112</v>
      </c>
      <c r="G12" s="405" t="s">
        <v>61</v>
      </c>
      <c r="H12" s="405" t="s">
        <v>163</v>
      </c>
      <c r="I12" s="401"/>
      <c r="J12" s="401"/>
      <c r="K12" s="401"/>
      <c r="L12" s="401"/>
      <c r="M12" s="401"/>
    </row>
    <row r="13" spans="1:13" x14ac:dyDescent="0.25">
      <c r="A13" s="401"/>
      <c r="B13" s="401"/>
      <c r="C13" s="401"/>
      <c r="D13" s="401"/>
      <c r="E13" s="411"/>
      <c r="F13" s="419">
        <v>46794825.107000001</v>
      </c>
      <c r="G13" s="419">
        <v>1257002.8929999999</v>
      </c>
      <c r="H13" s="419">
        <v>0</v>
      </c>
      <c r="I13" s="401"/>
      <c r="J13" s="401"/>
      <c r="K13" s="401"/>
      <c r="L13" s="401"/>
      <c r="M13" s="401"/>
    </row>
    <row r="14" spans="1:13" x14ac:dyDescent="0.25">
      <c r="A14" s="401"/>
      <c r="B14" s="401"/>
      <c r="C14" s="401"/>
      <c r="D14" s="401"/>
      <c r="E14" s="401"/>
      <c r="F14" s="401"/>
      <c r="G14" s="401"/>
      <c r="H14" s="401"/>
      <c r="I14" s="401"/>
      <c r="J14" s="401"/>
      <c r="K14" s="401"/>
      <c r="L14" s="401"/>
      <c r="M14" s="401"/>
    </row>
    <row r="15" spans="1:13" x14ac:dyDescent="0.25">
      <c r="A15" s="401"/>
      <c r="B15" s="401"/>
      <c r="C15" s="401"/>
      <c r="D15" s="401"/>
      <c r="E15" s="401"/>
      <c r="F15" s="401"/>
      <c r="G15" s="401"/>
      <c r="H15" s="401"/>
      <c r="I15" s="401"/>
      <c r="J15" s="401"/>
      <c r="K15" s="401"/>
      <c r="L15" s="401"/>
      <c r="M15" s="401"/>
    </row>
    <row r="16" spans="1:13" x14ac:dyDescent="0.25">
      <c r="A16" s="401"/>
      <c r="B16" s="401"/>
      <c r="C16" s="401"/>
      <c r="D16" s="401"/>
      <c r="E16" s="411"/>
      <c r="F16" s="405" t="s">
        <v>109</v>
      </c>
      <c r="G16" s="405" t="s">
        <v>787</v>
      </c>
      <c r="H16" s="405" t="s">
        <v>142</v>
      </c>
      <c r="I16" s="405" t="s">
        <v>143</v>
      </c>
      <c r="J16" s="401"/>
      <c r="K16" s="401"/>
      <c r="L16" s="401"/>
      <c r="M16" s="401"/>
    </row>
    <row r="17" spans="1:13" x14ac:dyDescent="0.25">
      <c r="A17" s="401"/>
      <c r="B17" s="401"/>
      <c r="C17" s="401"/>
      <c r="D17" s="401"/>
      <c r="E17" s="406" t="s">
        <v>116</v>
      </c>
      <c r="F17" s="419">
        <v>12385456</v>
      </c>
      <c r="G17" s="419">
        <v>2485935.4709999999</v>
      </c>
      <c r="H17" s="419">
        <v>2609762.3640000001</v>
      </c>
      <c r="I17" s="419">
        <v>7289759</v>
      </c>
      <c r="J17" s="401"/>
      <c r="K17" s="401"/>
      <c r="L17" s="401"/>
      <c r="M17" s="401"/>
    </row>
    <row r="18" spans="1:13" x14ac:dyDescent="0.25">
      <c r="A18" s="401"/>
      <c r="B18" s="401"/>
      <c r="C18" s="401"/>
      <c r="D18" s="401"/>
      <c r="E18" s="406" t="s">
        <v>164</v>
      </c>
      <c r="F18" s="419"/>
      <c r="G18" s="419"/>
      <c r="H18" s="419"/>
      <c r="I18" s="419"/>
      <c r="J18" s="401"/>
      <c r="K18" s="401"/>
      <c r="L18" s="401"/>
      <c r="M18" s="401"/>
    </row>
    <row r="19" spans="1:13" x14ac:dyDescent="0.25">
      <c r="A19" s="401"/>
      <c r="B19" s="401"/>
      <c r="C19" s="401"/>
      <c r="D19" s="401"/>
      <c r="E19" s="401"/>
      <c r="F19" s="401"/>
      <c r="G19" s="450">
        <v>0.20071408521414147</v>
      </c>
      <c r="H19" s="450">
        <v>0.21071185138439796</v>
      </c>
      <c r="I19" s="450">
        <v>0.58857413081924481</v>
      </c>
      <c r="J19" s="401"/>
      <c r="K19" s="401"/>
      <c r="L19" s="401"/>
      <c r="M19" s="401"/>
    </row>
    <row r="20" spans="1:13" ht="25.5" customHeight="1" x14ac:dyDescent="0.25">
      <c r="A20" s="401"/>
      <c r="B20" s="401"/>
      <c r="C20" s="401"/>
      <c r="D20" s="401"/>
      <c r="E20" s="401"/>
      <c r="F20" s="401"/>
      <c r="G20" s="401"/>
      <c r="H20" s="401"/>
      <c r="I20" s="401"/>
      <c r="J20" s="401"/>
      <c r="K20" s="401"/>
      <c r="L20" s="401"/>
      <c r="M20" s="401"/>
    </row>
    <row r="21" spans="1:13" x14ac:dyDescent="0.25">
      <c r="A21" s="401"/>
      <c r="B21" s="401"/>
      <c r="C21" s="401"/>
      <c r="D21" s="401"/>
      <c r="E21" s="401"/>
      <c r="F21" s="401"/>
      <c r="G21" s="401"/>
      <c r="H21" s="401"/>
      <c r="I21" s="401"/>
      <c r="J21" s="401"/>
      <c r="K21" s="401"/>
      <c r="L21" s="401"/>
      <c r="M21" s="401"/>
    </row>
    <row r="22" spans="1:13" x14ac:dyDescent="0.25">
      <c r="A22" s="401"/>
      <c r="B22" s="401"/>
      <c r="C22" s="401"/>
      <c r="D22" s="401"/>
      <c r="E22" s="401"/>
      <c r="F22" s="410"/>
      <c r="G22" s="410"/>
      <c r="H22" s="401"/>
      <c r="I22" s="401"/>
      <c r="J22" s="401"/>
      <c r="K22" s="401"/>
      <c r="L22" s="401"/>
      <c r="M22" s="401"/>
    </row>
    <row r="23" spans="1:13" ht="15.75" x14ac:dyDescent="0.25">
      <c r="A23" s="401"/>
      <c r="B23" s="401"/>
      <c r="C23" s="401"/>
      <c r="D23" s="401"/>
      <c r="E23" s="412" t="s">
        <v>96</v>
      </c>
      <c r="F23" s="413" t="s">
        <v>29</v>
      </c>
      <c r="G23" s="413" t="s">
        <v>110</v>
      </c>
      <c r="H23" s="413" t="s">
        <v>111</v>
      </c>
      <c r="I23" s="413" t="s">
        <v>126</v>
      </c>
      <c r="J23" s="401"/>
      <c r="K23" s="401"/>
      <c r="L23" s="401"/>
      <c r="M23" s="401"/>
    </row>
    <row r="24" spans="1:13" x14ac:dyDescent="0.25">
      <c r="A24" s="401"/>
      <c r="B24" s="401"/>
      <c r="C24" s="401"/>
      <c r="D24" s="401"/>
      <c r="E24" s="414"/>
      <c r="F24" s="415" t="s">
        <v>335</v>
      </c>
      <c r="G24" s="416">
        <v>357859.85200000001</v>
      </c>
      <c r="H24" s="416">
        <v>86663.851999999999</v>
      </c>
      <c r="I24" s="417">
        <v>0.24217260336876234</v>
      </c>
      <c r="J24" s="401"/>
      <c r="K24" s="401"/>
      <c r="L24" s="401"/>
      <c r="M24" s="401"/>
    </row>
    <row r="25" spans="1:13" hidden="1" x14ac:dyDescent="0.25">
      <c r="A25" s="401"/>
      <c r="B25" s="401"/>
      <c r="C25" s="401"/>
      <c r="D25" s="401"/>
      <c r="E25" s="414"/>
      <c r="F25" s="415" t="s">
        <v>139</v>
      </c>
      <c r="G25" s="416"/>
      <c r="H25" s="416"/>
      <c r="I25" s="417">
        <v>0</v>
      </c>
      <c r="J25" s="401"/>
      <c r="K25" s="401"/>
      <c r="L25" s="401"/>
      <c r="M25" s="401"/>
    </row>
    <row r="26" spans="1:13" ht="18.75" x14ac:dyDescent="0.3">
      <c r="A26" s="401"/>
      <c r="B26" s="411"/>
      <c r="C26" s="418"/>
      <c r="D26" s="418"/>
      <c r="E26" s="414"/>
      <c r="F26" s="415" t="s">
        <v>805</v>
      </c>
      <c r="G26" s="416">
        <v>620</v>
      </c>
      <c r="H26" s="416">
        <v>0</v>
      </c>
      <c r="I26" s="417">
        <v>0</v>
      </c>
      <c r="J26" s="401"/>
      <c r="K26" s="401"/>
      <c r="L26" s="401"/>
      <c r="M26" s="401"/>
    </row>
    <row r="27" spans="1:13" x14ac:dyDescent="0.25">
      <c r="A27" s="401"/>
      <c r="B27" s="401"/>
      <c r="C27" s="401"/>
      <c r="D27" s="401"/>
      <c r="E27" s="414"/>
      <c r="F27" s="415" t="s">
        <v>51</v>
      </c>
      <c r="G27" s="416">
        <v>50073.224999999999</v>
      </c>
      <c r="H27" s="416">
        <v>29405.224999999999</v>
      </c>
      <c r="I27" s="417">
        <v>0.58724448045836874</v>
      </c>
      <c r="J27" s="401"/>
      <c r="K27" s="401"/>
      <c r="L27" s="401"/>
      <c r="M27" s="401"/>
    </row>
    <row r="28" spans="1:13" hidden="1" x14ac:dyDescent="0.25">
      <c r="A28" s="401"/>
      <c r="B28" s="401"/>
      <c r="C28" s="401"/>
      <c r="D28" s="401"/>
      <c r="E28" s="402"/>
      <c r="F28" s="415" t="s">
        <v>158</v>
      </c>
      <c r="G28" s="416"/>
      <c r="H28" s="416"/>
      <c r="I28" s="417">
        <v>0</v>
      </c>
      <c r="J28" s="401"/>
      <c r="K28" s="401"/>
      <c r="L28" s="401"/>
      <c r="M28" s="401"/>
    </row>
    <row r="29" spans="1:13" hidden="1" x14ac:dyDescent="0.25">
      <c r="A29" s="401"/>
      <c r="B29" s="401"/>
      <c r="C29" s="401"/>
      <c r="D29" s="401"/>
      <c r="E29" s="410"/>
      <c r="F29" s="415" t="s">
        <v>136</v>
      </c>
      <c r="G29" s="416">
        <v>357859.85200000001</v>
      </c>
      <c r="H29" s="416">
        <v>86663.851999999999</v>
      </c>
      <c r="I29" s="417">
        <v>0.24217260336876234</v>
      </c>
      <c r="J29" s="401"/>
      <c r="K29" s="401"/>
      <c r="L29" s="401"/>
      <c r="M29" s="401"/>
    </row>
    <row r="30" spans="1:13" x14ac:dyDescent="0.25">
      <c r="A30" s="401"/>
      <c r="B30" s="401"/>
      <c r="C30" s="401"/>
      <c r="D30" s="401"/>
      <c r="E30" s="401"/>
      <c r="F30" s="415" t="s">
        <v>353</v>
      </c>
      <c r="G30" s="416">
        <v>11833.035</v>
      </c>
      <c r="H30" s="416">
        <v>11833.035</v>
      </c>
      <c r="I30" s="417">
        <v>1</v>
      </c>
      <c r="J30" s="401"/>
      <c r="K30" s="401"/>
      <c r="L30" s="401"/>
      <c r="M30" s="401"/>
    </row>
    <row r="31" spans="1:13" x14ac:dyDescent="0.25">
      <c r="A31" s="401"/>
      <c r="B31" s="401"/>
      <c r="C31" s="401"/>
      <c r="D31" s="401"/>
      <c r="E31" s="401"/>
      <c r="F31" s="401"/>
      <c r="G31" s="401"/>
      <c r="H31" s="401"/>
      <c r="I31" s="401"/>
      <c r="J31" s="401"/>
      <c r="K31" s="401"/>
      <c r="L31" s="401"/>
      <c r="M31" s="401"/>
    </row>
    <row r="32" spans="1:13" hidden="1" x14ac:dyDescent="0.25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</row>
    <row r="33" spans="1:13" hidden="1" x14ac:dyDescent="0.25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</row>
    <row r="34" spans="1:13" hidden="1" x14ac:dyDescent="0.25">
      <c r="A34" s="401"/>
      <c r="B34" s="401"/>
      <c r="C34" s="401"/>
      <c r="D34" s="401"/>
      <c r="E34" s="401"/>
      <c r="G34" s="401"/>
      <c r="H34" s="401"/>
      <c r="I34" s="401"/>
      <c r="J34" s="401"/>
      <c r="K34" s="401"/>
      <c r="L34" s="401"/>
      <c r="M34" s="401"/>
    </row>
    <row r="35" spans="1:13" hidden="1" x14ac:dyDescent="0.25">
      <c r="A35" s="401"/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</row>
    <row r="36" spans="1:13" hidden="1" x14ac:dyDescent="0.25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</row>
    <row r="37" spans="1:13" hidden="1" x14ac:dyDescent="0.25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</row>
    <row r="38" spans="1:13" hidden="1" x14ac:dyDescent="0.25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</row>
    <row r="39" spans="1:13" hidden="1" x14ac:dyDescent="0.25">
      <c r="B39" s="401"/>
      <c r="C39" s="401"/>
      <c r="D39" s="401"/>
      <c r="E39" s="401"/>
      <c r="F39" s="401"/>
      <c r="G39" s="401"/>
      <c r="H39" s="401"/>
      <c r="I39" s="401"/>
      <c r="J39" s="401"/>
      <c r="K39" s="401"/>
      <c r="L39" s="401"/>
      <c r="M39" s="401"/>
    </row>
    <row r="40" spans="1:13" hidden="1" x14ac:dyDescent="0.25"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</row>
  </sheetData>
  <mergeCells count="2">
    <mergeCell ref="B7:C7"/>
    <mergeCell ref="B9:C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84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theme="0" tint="-0.14999847407452621"/>
    <pageSetUpPr fitToPage="1"/>
  </sheetPr>
  <dimension ref="A1:AC125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R18" sqref="R18"/>
    </sheetView>
  </sheetViews>
  <sheetFormatPr baseColWidth="10" defaultColWidth="0" defaultRowHeight="28.5" customHeight="1" zeroHeight="1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5703125" style="14" bestFit="1" customWidth="1"/>
    <col min="6" max="6" width="13.5703125" style="14" bestFit="1" customWidth="1"/>
    <col min="7" max="7" width="0.42578125" style="14" customWidth="1"/>
    <col min="8" max="8" width="10.140625" style="14" bestFit="1" customWidth="1"/>
    <col min="9" max="9" width="21.140625" style="14" bestFit="1" customWidth="1"/>
    <col min="10" max="10" width="13.5703125" style="14" bestFit="1" customWidth="1"/>
    <col min="11" max="11" width="0.42578125" style="14" customWidth="1"/>
    <col min="12" max="12" width="9.85546875" style="31" customWidth="1"/>
    <col min="13" max="13" width="23.42578125" style="26" bestFit="1" customWidth="1"/>
    <col min="14" max="14" width="12.5703125" style="26" bestFit="1" customWidth="1"/>
    <col min="15" max="15" width="1" style="26" customWidth="1"/>
    <col min="16" max="16" width="17.5703125" style="26" bestFit="1" customWidth="1"/>
    <col min="17" max="17" width="12.42578125" style="26" bestFit="1" customWidth="1"/>
    <col min="18" max="18" width="12.570312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42578125" style="14" customWidth="1"/>
    <col min="30" max="16384" width="0" style="115" hidden="1"/>
  </cols>
  <sheetData>
    <row r="1" spans="1:29" s="2" customFormat="1" ht="17.25" customHeight="1" x14ac:dyDescent="0.25">
      <c r="B1" s="8"/>
      <c r="C1" s="9"/>
      <c r="D1" s="561" t="s">
        <v>0</v>
      </c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Z1" s="562"/>
      <c r="AA1" s="562"/>
      <c r="AB1" s="562"/>
      <c r="AC1" s="9"/>
    </row>
    <row r="2" spans="1:29" s="32" customFormat="1" ht="9" customHeight="1" x14ac:dyDescent="0.25">
      <c r="B2" s="10"/>
      <c r="C2" s="11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Z2" s="562"/>
      <c r="AA2" s="562"/>
      <c r="AB2" s="562"/>
      <c r="AC2" s="11"/>
    </row>
    <row r="3" spans="1:29" s="2" customFormat="1" ht="19.5" customHeight="1" x14ac:dyDescent="0.25">
      <c r="B3" s="8"/>
      <c r="C3" s="9"/>
      <c r="D3" s="12"/>
      <c r="E3" s="563" t="e">
        <f>++#REF!</f>
        <v>#REF!</v>
      </c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  <c r="U3" s="563"/>
      <c r="V3" s="563"/>
      <c r="W3" s="563"/>
      <c r="X3" s="563"/>
      <c r="Y3" s="563"/>
      <c r="Z3" s="13"/>
      <c r="AA3" s="12"/>
      <c r="AB3" s="12"/>
      <c r="AC3" s="9"/>
    </row>
    <row r="4" spans="1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1:29" s="3" customFormat="1" ht="28.5" customHeight="1" x14ac:dyDescent="0.25">
      <c r="C5" s="14"/>
      <c r="D5" s="564" t="s">
        <v>1</v>
      </c>
      <c r="E5" s="564"/>
      <c r="F5" s="564"/>
      <c r="G5" s="14"/>
      <c r="H5" s="564" t="s">
        <v>2</v>
      </c>
      <c r="I5" s="564"/>
      <c r="J5" s="564"/>
      <c r="K5" s="14"/>
      <c r="L5" s="564" t="s">
        <v>3</v>
      </c>
      <c r="M5" s="564"/>
      <c r="N5" s="564"/>
      <c r="T5" s="14"/>
      <c r="U5" s="169" t="s">
        <v>4</v>
      </c>
      <c r="V5" s="4"/>
      <c r="AC5" s="16"/>
    </row>
    <row r="6" spans="1:29" s="3" customFormat="1" ht="28.5" customHeight="1" x14ac:dyDescent="0.25">
      <c r="B6" s="33" t="s">
        <v>55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62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61</v>
      </c>
      <c r="S6" s="34" t="s">
        <v>11</v>
      </c>
      <c r="T6" s="15"/>
      <c r="U6" s="34" t="s">
        <v>12</v>
      </c>
      <c r="V6" s="36" t="s">
        <v>60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1:29" s="14" customFormat="1" ht="6.75" customHeight="1" x14ac:dyDescent="0.25">
      <c r="AC7" s="16"/>
    </row>
    <row r="8" spans="1:29" s="39" customFormat="1" ht="28.5" customHeight="1" x14ac:dyDescent="0.25">
      <c r="B8" s="40" t="s">
        <v>63</v>
      </c>
      <c r="C8" s="14"/>
      <c r="D8" s="41">
        <f>+H8+L8</f>
        <v>0</v>
      </c>
      <c r="E8" s="41">
        <f>+I8+M8</f>
        <v>0</v>
      </c>
      <c r="F8" s="42">
        <f>+J8+N8</f>
        <v>0</v>
      </c>
      <c r="G8" s="14"/>
      <c r="H8" s="41"/>
      <c r="I8" s="41"/>
      <c r="J8" s="42"/>
      <c r="K8" s="14"/>
      <c r="L8" s="41"/>
      <c r="M8" s="41"/>
      <c r="N8" s="42"/>
      <c r="O8" s="3"/>
      <c r="P8" s="43" t="e">
        <f>+(+#REF!+#REF!)/1000</f>
        <v>#REF!</v>
      </c>
      <c r="Q8" s="43"/>
      <c r="R8" s="43" t="e">
        <f>+#REF!/1000</f>
        <v>#REF!</v>
      </c>
      <c r="S8" s="43" t="e">
        <f>+R8+Q8+P8</f>
        <v>#REF!</v>
      </c>
      <c r="T8" s="15"/>
      <c r="U8" s="43" t="e">
        <f>+V8+W8+X8</f>
        <v>#REF!</v>
      </c>
      <c r="V8" s="43" t="e">
        <f>+#REF!</f>
        <v>#REF!</v>
      </c>
      <c r="W8" s="43"/>
      <c r="X8" s="41">
        <f>SUM(Y8:AB8)</f>
        <v>0</v>
      </c>
      <c r="Y8" s="43"/>
      <c r="Z8" s="43"/>
      <c r="AA8" s="43"/>
      <c r="AB8" s="43"/>
      <c r="AC8" s="44"/>
    </row>
    <row r="9" spans="1:29" s="39" customFormat="1" ht="27" customHeight="1" x14ac:dyDescent="0.25">
      <c r="B9" s="40" t="s">
        <v>64</v>
      </c>
      <c r="C9" s="14"/>
      <c r="D9" s="41">
        <f t="shared" ref="D9:F11" si="0">+H9+L9</f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 t="e">
        <f>+(#REF!+#REF!)/1000</f>
        <v>#REF!</v>
      </c>
      <c r="Q9" s="43"/>
      <c r="R9" s="43" t="e">
        <f>+#REF!/1000</f>
        <v>#REF!</v>
      </c>
      <c r="S9" s="43" t="e">
        <f>+R9+Q9+P9</f>
        <v>#REF!</v>
      </c>
      <c r="T9" s="15"/>
      <c r="U9" s="43" t="e">
        <f>+V9+W9+X9</f>
        <v>#REF!</v>
      </c>
      <c r="V9" s="43" t="e">
        <f>+#REF!</f>
        <v>#REF!</v>
      </c>
      <c r="W9" s="43"/>
      <c r="X9" s="41">
        <f>SUM(Y9:AB9)</f>
        <v>0</v>
      </c>
      <c r="Y9" s="43"/>
      <c r="Z9" s="43"/>
      <c r="AA9" s="43"/>
      <c r="AB9" s="43"/>
      <c r="AC9" s="44"/>
    </row>
    <row r="10" spans="1:29" s="39" customFormat="1" ht="14.25" hidden="1" x14ac:dyDescent="0.25">
      <c r="B10" s="45" t="s">
        <v>65</v>
      </c>
      <c r="C10" s="14"/>
      <c r="D10" s="41">
        <f t="shared" si="0"/>
        <v>0</v>
      </c>
      <c r="E10" s="41">
        <f t="shared" si="0"/>
        <v>0</v>
      </c>
      <c r="F10" s="42">
        <f t="shared" si="0"/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1:29" s="44" customFormat="1" ht="14.25" hidden="1" x14ac:dyDescent="0.25">
      <c r="B11" s="45" t="s">
        <v>66</v>
      </c>
      <c r="C11" s="14"/>
      <c r="D11" s="41">
        <f t="shared" si="0"/>
        <v>0</v>
      </c>
      <c r="E11" s="41">
        <f t="shared" si="0"/>
        <v>0</v>
      </c>
      <c r="F11" s="42">
        <f t="shared" si="0"/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1:29" s="39" customFormat="1" ht="18.75" customHeight="1" x14ac:dyDescent="0.25">
      <c r="B12" s="49" t="s">
        <v>67</v>
      </c>
      <c r="C12" s="14"/>
      <c r="D12" s="50">
        <f>SUM(D8:D9)</f>
        <v>0</v>
      </c>
      <c r="E12" s="51">
        <f>SUM(E8:E9)</f>
        <v>0</v>
      </c>
      <c r="F12" s="52">
        <f>SUM(F8:F9)</f>
        <v>0</v>
      </c>
      <c r="G12" s="14"/>
      <c r="H12" s="50">
        <f>SUM(H8:H9)</f>
        <v>0</v>
      </c>
      <c r="I12" s="51">
        <f>SUM(I8:I9)</f>
        <v>0</v>
      </c>
      <c r="J12" s="52">
        <f>SUM(J8:J9)</f>
        <v>0</v>
      </c>
      <c r="K12" s="14"/>
      <c r="L12" s="50">
        <f>SUM(L8:L9)</f>
        <v>0</v>
      </c>
      <c r="M12" s="51">
        <f>SUM(M8:M9)</f>
        <v>0</v>
      </c>
      <c r="N12" s="52">
        <f>SUM(N8:N9)</f>
        <v>0</v>
      </c>
      <c r="O12" s="3"/>
      <c r="P12" s="166" t="e">
        <f>SUM(P8:P9)</f>
        <v>#REF!</v>
      </c>
      <c r="Q12" s="166">
        <f>SUM(Q8:Q9)</f>
        <v>0</v>
      </c>
      <c r="R12" s="166" t="e">
        <f>SUM(R8:R9)</f>
        <v>#REF!</v>
      </c>
      <c r="S12" s="166" t="e">
        <f>SUM(S8:S9)</f>
        <v>#REF!</v>
      </c>
      <c r="T12" s="15"/>
      <c r="U12" s="166" t="e">
        <f>SUM(U8:U9)</f>
        <v>#REF!</v>
      </c>
      <c r="V12" s="166" t="e">
        <f t="shared" ref="V12:AB12" si="1">SUM(V8:V9)</f>
        <v>#REF!</v>
      </c>
      <c r="W12" s="166">
        <f t="shared" si="1"/>
        <v>0</v>
      </c>
      <c r="X12" s="166">
        <f t="shared" si="1"/>
        <v>0</v>
      </c>
      <c r="Y12" s="166">
        <f t="shared" si="1"/>
        <v>0</v>
      </c>
      <c r="Z12" s="166">
        <f t="shared" si="1"/>
        <v>0</v>
      </c>
      <c r="AA12" s="166">
        <f t="shared" si="1"/>
        <v>0</v>
      </c>
      <c r="AB12" s="166">
        <f t="shared" si="1"/>
        <v>0</v>
      </c>
      <c r="AC12" s="44"/>
    </row>
    <row r="13" spans="1:29" s="63" customFormat="1" ht="15" hidden="1" x14ac:dyDescent="0.25">
      <c r="A13" s="53"/>
      <c r="B13" s="54" t="s">
        <v>68</v>
      </c>
      <c r="C13" s="14"/>
      <c r="D13" s="53"/>
      <c r="E13" s="53"/>
      <c r="F13" s="53"/>
      <c r="G13" s="14"/>
      <c r="H13" s="53"/>
      <c r="I13" s="53"/>
      <c r="J13" s="53"/>
      <c r="K13" s="14"/>
      <c r="L13" s="53"/>
      <c r="M13" s="55"/>
      <c r="N13" s="56"/>
      <c r="O13" s="3"/>
      <c r="P13" s="57"/>
      <c r="Q13" s="56"/>
      <c r="R13" s="56"/>
      <c r="S13" s="56"/>
      <c r="T13" s="15"/>
      <c r="U13" s="58"/>
      <c r="V13" s="58"/>
      <c r="W13" s="59"/>
      <c r="X13" s="60"/>
      <c r="Y13" s="61"/>
      <c r="Z13" s="61"/>
      <c r="AA13" s="61"/>
      <c r="AB13" s="62"/>
      <c r="AC13" s="44"/>
    </row>
    <row r="14" spans="1:29" s="39" customFormat="1" ht="15" hidden="1" x14ac:dyDescent="0.25">
      <c r="B14" s="39" t="s">
        <v>69</v>
      </c>
      <c r="C14" s="14"/>
      <c r="D14" s="64">
        <v>0</v>
      </c>
      <c r="E14" s="65">
        <v>0</v>
      </c>
      <c r="F14" s="65"/>
      <c r="G14" s="14"/>
      <c r="H14" s="64">
        <v>0</v>
      </c>
      <c r="I14" s="65"/>
      <c r="J14" s="65"/>
      <c r="K14" s="14"/>
      <c r="L14" s="64"/>
      <c r="M14" s="66"/>
      <c r="N14" s="67"/>
      <c r="O14" s="3"/>
      <c r="P14" s="57"/>
      <c r="Q14" s="68"/>
      <c r="R14" s="68"/>
      <c r="S14" s="68"/>
      <c r="T14" s="15"/>
      <c r="U14" s="69"/>
      <c r="V14" s="69"/>
      <c r="W14" s="59"/>
      <c r="X14" s="56"/>
      <c r="Y14" s="56"/>
      <c r="Z14" s="56"/>
      <c r="AA14" s="56"/>
      <c r="AB14" s="70"/>
      <c r="AC14" s="44"/>
    </row>
    <row r="15" spans="1:29" s="39" customFormat="1" ht="18" x14ac:dyDescent="0.25">
      <c r="B15" s="71" t="s">
        <v>70</v>
      </c>
      <c r="C15" s="14"/>
      <c r="D15" s="64">
        <f t="shared" ref="D15:E18" si="2">+H15+L15</f>
        <v>0</v>
      </c>
      <c r="E15" s="65">
        <f t="shared" si="2"/>
        <v>0</v>
      </c>
      <c r="F15" s="72"/>
      <c r="G15" s="14"/>
      <c r="H15" s="64"/>
      <c r="I15" s="65"/>
      <c r="J15" s="72"/>
      <c r="K15" s="14"/>
      <c r="L15" s="64"/>
      <c r="M15" s="66"/>
      <c r="N15" s="73"/>
      <c r="O15" s="3"/>
      <c r="P15" s="74"/>
      <c r="Q15" s="27"/>
      <c r="R15" s="68"/>
      <c r="S15" s="68"/>
      <c r="T15" s="15"/>
      <c r="U15" s="75"/>
      <c r="V15" s="75"/>
      <c r="W15" s="59"/>
      <c r="X15" s="56"/>
      <c r="Y15" s="56"/>
      <c r="Z15" s="56"/>
      <c r="AA15" s="56"/>
      <c r="AB15" s="70"/>
      <c r="AC15" s="44"/>
    </row>
    <row r="16" spans="1:29" s="39" customFormat="1" ht="28.5" customHeight="1" x14ac:dyDescent="0.25">
      <c r="B16" s="71" t="s">
        <v>72</v>
      </c>
      <c r="C16" s="14"/>
      <c r="D16" s="64">
        <f t="shared" si="2"/>
        <v>0</v>
      </c>
      <c r="E16" s="65">
        <f t="shared" si="2"/>
        <v>0</v>
      </c>
      <c r="F16" s="72"/>
      <c r="G16" s="14"/>
      <c r="H16" s="64"/>
      <c r="I16" s="65"/>
      <c r="J16" s="72"/>
      <c r="K16" s="14"/>
      <c r="L16" s="64"/>
      <c r="M16" s="66"/>
      <c r="N16" s="73"/>
      <c r="O16" s="3"/>
      <c r="P16" s="76"/>
      <c r="Q16" s="27"/>
      <c r="R16" s="68"/>
      <c r="S16" s="68"/>
      <c r="T16" s="15"/>
      <c r="U16" s="75"/>
      <c r="V16" s="75"/>
      <c r="W16" s="59"/>
      <c r="X16" s="56"/>
      <c r="Y16" s="56"/>
      <c r="Z16" s="56"/>
      <c r="AA16" s="56"/>
      <c r="AB16" s="70"/>
      <c r="AC16" s="44"/>
    </row>
    <row r="17" spans="2:29" s="39" customFormat="1" ht="28.5" customHeight="1" x14ac:dyDescent="0.25">
      <c r="B17" s="71" t="s">
        <v>71</v>
      </c>
      <c r="C17" s="14"/>
      <c r="D17" s="64">
        <f t="shared" si="2"/>
        <v>0</v>
      </c>
      <c r="E17" s="65">
        <f t="shared" si="2"/>
        <v>0</v>
      </c>
      <c r="F17" s="72"/>
      <c r="G17" s="14"/>
      <c r="H17" s="64"/>
      <c r="I17" s="65"/>
      <c r="J17" s="72"/>
      <c r="K17" s="14"/>
      <c r="L17" s="64"/>
      <c r="M17" s="66"/>
      <c r="N17" s="73"/>
      <c r="O17" s="3"/>
      <c r="P17" s="74"/>
      <c r="Q17" s="27"/>
      <c r="R17" s="68"/>
      <c r="S17" s="68"/>
      <c r="T17" s="15"/>
      <c r="U17" s="75"/>
      <c r="V17" s="75"/>
      <c r="W17" s="59"/>
      <c r="X17" s="56"/>
      <c r="Y17" s="56"/>
      <c r="Z17" s="56"/>
      <c r="AA17" s="56"/>
      <c r="AB17" s="70"/>
      <c r="AC17" s="44"/>
    </row>
    <row r="18" spans="2:29" s="39" customFormat="1" ht="28.5" customHeight="1" x14ac:dyDescent="0.25">
      <c r="B18" s="71" t="s">
        <v>73</v>
      </c>
      <c r="C18" s="14"/>
      <c r="D18" s="77">
        <f t="shared" si="2"/>
        <v>0</v>
      </c>
      <c r="E18" s="78">
        <f t="shared" si="2"/>
        <v>0</v>
      </c>
      <c r="F18" s="72"/>
      <c r="G18" s="14"/>
      <c r="H18" s="79"/>
      <c r="I18" s="78"/>
      <c r="J18" s="72"/>
      <c r="K18" s="14"/>
      <c r="L18" s="77"/>
      <c r="M18" s="80"/>
      <c r="N18" s="73"/>
      <c r="O18" s="3"/>
      <c r="P18" s="68"/>
      <c r="Q18" s="27"/>
      <c r="R18" s="68"/>
      <c r="S18" s="68"/>
      <c r="T18" s="15"/>
      <c r="U18" s="75"/>
      <c r="V18" s="75"/>
      <c r="W18" s="59"/>
      <c r="X18" s="56"/>
      <c r="Y18" s="56"/>
      <c r="Z18" s="56"/>
      <c r="AA18" s="56"/>
      <c r="AB18" s="70"/>
      <c r="AC18" s="44"/>
    </row>
    <row r="19" spans="2:29" s="39" customFormat="1" ht="28.5" hidden="1" customHeight="1" x14ac:dyDescent="0.25">
      <c r="B19" s="81" t="s">
        <v>74</v>
      </c>
      <c r="C19" s="14"/>
      <c r="D19" s="50">
        <v>443</v>
      </c>
      <c r="E19" s="82">
        <v>6749500</v>
      </c>
      <c r="F19" s="72"/>
      <c r="G19" s="14"/>
      <c r="H19" s="50"/>
      <c r="I19" s="51"/>
      <c r="J19" s="72"/>
      <c r="K19" s="14"/>
      <c r="L19" s="50"/>
      <c r="M19" s="51"/>
      <c r="N19" s="73"/>
      <c r="O19" s="3"/>
      <c r="P19" s="68"/>
      <c r="Q19" s="27"/>
      <c r="R19" s="68"/>
      <c r="S19" s="68"/>
      <c r="T19" s="15"/>
      <c r="U19" s="17"/>
      <c r="V19" s="17"/>
      <c r="W19" s="56"/>
      <c r="X19" s="56"/>
      <c r="Y19" s="56"/>
      <c r="Z19" s="56"/>
      <c r="AA19" s="56"/>
      <c r="AB19" s="70"/>
      <c r="AC19" s="44"/>
    </row>
    <row r="20" spans="2:29" s="39" customFormat="1" ht="28.5" hidden="1" customHeight="1" x14ac:dyDescent="0.25">
      <c r="B20" s="40"/>
      <c r="C20" s="14"/>
      <c r="D20" s="40"/>
      <c r="E20" s="40"/>
      <c r="F20" s="40"/>
      <c r="G20" s="14"/>
      <c r="H20" s="40"/>
      <c r="I20" s="40"/>
      <c r="J20" s="40"/>
      <c r="K20" s="14"/>
      <c r="L20" s="40"/>
      <c r="M20" s="40"/>
      <c r="N20" s="40"/>
      <c r="O20" s="3"/>
      <c r="P20" s="40"/>
      <c r="Q20" s="43"/>
      <c r="R20" s="43"/>
      <c r="S20" s="68"/>
      <c r="T20" s="15"/>
      <c r="U20" s="43"/>
      <c r="V20" s="43"/>
      <c r="W20" s="43"/>
      <c r="X20" s="43"/>
      <c r="Y20" s="43"/>
      <c r="Z20" s="43"/>
      <c r="AA20" s="43"/>
      <c r="AB20" s="43"/>
      <c r="AC20" s="44"/>
    </row>
    <row r="21" spans="2:29" s="88" customFormat="1" ht="28.5" customHeight="1" x14ac:dyDescent="0.25">
      <c r="B21" s="83" t="s">
        <v>75</v>
      </c>
      <c r="C21" s="14"/>
      <c r="D21" s="84">
        <f>+D8</f>
        <v>0</v>
      </c>
      <c r="E21" s="84">
        <f>+E8+E15+E16</f>
        <v>0</v>
      </c>
      <c r="F21" s="85">
        <f>+F8</f>
        <v>0</v>
      </c>
      <c r="G21" s="14"/>
      <c r="H21" s="84">
        <f>+H8</f>
        <v>0</v>
      </c>
      <c r="I21" s="84">
        <f>+I8+I15+I16</f>
        <v>0</v>
      </c>
      <c r="J21" s="85">
        <f>+J8</f>
        <v>0</v>
      </c>
      <c r="K21" s="14"/>
      <c r="L21" s="84">
        <f>+L8</f>
        <v>0</v>
      </c>
      <c r="M21" s="84">
        <f>+M8+M15+M16</f>
        <v>0</v>
      </c>
      <c r="N21" s="85">
        <f>+N8</f>
        <v>0</v>
      </c>
      <c r="O21" s="3"/>
      <c r="P21" s="86" t="e">
        <f t="shared" ref="P21:S22" si="3">+P8</f>
        <v>#REF!</v>
      </c>
      <c r="Q21" s="86">
        <f t="shared" si="3"/>
        <v>0</v>
      </c>
      <c r="R21" s="86" t="e">
        <f t="shared" si="3"/>
        <v>#REF!</v>
      </c>
      <c r="S21" s="86" t="e">
        <f t="shared" si="3"/>
        <v>#REF!</v>
      </c>
      <c r="T21" s="15"/>
      <c r="U21" s="86" t="e">
        <f>+V21+W21+X21</f>
        <v>#REF!</v>
      </c>
      <c r="V21" s="86" t="e">
        <f>+#REF!</f>
        <v>#REF!</v>
      </c>
      <c r="W21" s="86"/>
      <c r="X21" s="41">
        <f>SUM(Y21:AB21)</f>
        <v>0</v>
      </c>
      <c r="Y21" s="86"/>
      <c r="Z21" s="86"/>
      <c r="AA21" s="86"/>
      <c r="AB21" s="86"/>
      <c r="AC21" s="87"/>
    </row>
    <row r="22" spans="2:29" s="88" customFormat="1" ht="28.5" customHeight="1" x14ac:dyDescent="0.25">
      <c r="B22" s="83" t="s">
        <v>76</v>
      </c>
      <c r="C22" s="14"/>
      <c r="D22" s="84">
        <f>+D9</f>
        <v>0</v>
      </c>
      <c r="E22" s="84">
        <f>+E9+E17+E18</f>
        <v>0</v>
      </c>
      <c r="F22" s="85">
        <f>+F9</f>
        <v>0</v>
      </c>
      <c r="G22" s="14"/>
      <c r="H22" s="84">
        <f>+H9</f>
        <v>0</v>
      </c>
      <c r="I22" s="84">
        <f>+I9+I17+I18</f>
        <v>0</v>
      </c>
      <c r="J22" s="85">
        <f>+J9</f>
        <v>0</v>
      </c>
      <c r="K22" s="14"/>
      <c r="L22" s="84">
        <f>+L9</f>
        <v>0</v>
      </c>
      <c r="M22" s="84">
        <f>+M9+M17+M18</f>
        <v>0</v>
      </c>
      <c r="N22" s="85">
        <f>+N9</f>
        <v>0</v>
      </c>
      <c r="O22" s="3"/>
      <c r="P22" s="86" t="e">
        <f t="shared" si="3"/>
        <v>#REF!</v>
      </c>
      <c r="Q22" s="86">
        <f t="shared" si="3"/>
        <v>0</v>
      </c>
      <c r="R22" s="86" t="e">
        <f t="shared" si="3"/>
        <v>#REF!</v>
      </c>
      <c r="S22" s="86" t="e">
        <f t="shared" si="3"/>
        <v>#REF!</v>
      </c>
      <c r="T22" s="15"/>
      <c r="U22" s="86" t="e">
        <f>+V22+W22+X22</f>
        <v>#REF!</v>
      </c>
      <c r="V22" s="86" t="e">
        <f>+#REF!</f>
        <v>#REF!</v>
      </c>
      <c r="W22" s="86"/>
      <c r="X22" s="41">
        <f>SUM(Y22:AB22)</f>
        <v>0</v>
      </c>
      <c r="Y22" s="86"/>
      <c r="Z22" s="86"/>
      <c r="AA22" s="86"/>
      <c r="AB22" s="86"/>
      <c r="AC22" s="87"/>
    </row>
    <row r="23" spans="2:29" s="39" customFormat="1" ht="28.5" hidden="1" customHeight="1" x14ac:dyDescent="0.25">
      <c r="B23" s="40" t="s">
        <v>77</v>
      </c>
      <c r="C23" s="14"/>
      <c r="D23" s="41"/>
      <c r="E23" s="41"/>
      <c r="F23" s="42"/>
      <c r="G23" s="14"/>
      <c r="H23" s="41"/>
      <c r="I23" s="41"/>
      <c r="J23" s="42"/>
      <c r="K23" s="14"/>
      <c r="L23" s="41"/>
      <c r="M23" s="41"/>
      <c r="N23" s="42"/>
      <c r="O23" s="3"/>
      <c r="P23" s="43"/>
      <c r="Q23" s="43"/>
      <c r="R23" s="43"/>
      <c r="S23" s="43"/>
      <c r="T23" s="15"/>
      <c r="U23" s="43"/>
      <c r="V23" s="43"/>
      <c r="W23" s="43"/>
      <c r="X23" s="43"/>
      <c r="Y23" s="43"/>
      <c r="Z23" s="43"/>
      <c r="AA23" s="43"/>
      <c r="AB23" s="43"/>
      <c r="AC23" s="44"/>
    </row>
    <row r="24" spans="2:29" s="39" customFormat="1" ht="28.5" hidden="1" customHeight="1" x14ac:dyDescent="0.25">
      <c r="B24" s="40" t="s">
        <v>78</v>
      </c>
      <c r="C24" s="14"/>
      <c r="D24" s="46"/>
      <c r="E24" s="46"/>
      <c r="F24" s="47"/>
      <c r="G24" s="14"/>
      <c r="H24" s="46"/>
      <c r="I24" s="46"/>
      <c r="J24" s="47"/>
      <c r="K24" s="14"/>
      <c r="L24" s="46"/>
      <c r="M24" s="46"/>
      <c r="N24" s="47"/>
      <c r="O24" s="3"/>
      <c r="P24" s="48"/>
      <c r="Q24" s="48"/>
      <c r="R24" s="48"/>
      <c r="S24" s="48"/>
      <c r="T24" s="15"/>
      <c r="U24" s="48"/>
      <c r="V24" s="48"/>
      <c r="W24" s="48"/>
      <c r="X24" s="48"/>
      <c r="Y24" s="48"/>
      <c r="Z24" s="48"/>
      <c r="AA24" s="48"/>
      <c r="AB24" s="48"/>
      <c r="AC24" s="44"/>
    </row>
    <row r="25" spans="2:29" s="39" customFormat="1" ht="28.5" customHeight="1" thickBot="1" x14ac:dyDescent="0.3">
      <c r="B25" s="89" t="s">
        <v>79</v>
      </c>
      <c r="C25" s="14"/>
      <c r="D25" s="90">
        <f>SUM(D21:D24)</f>
        <v>0</v>
      </c>
      <c r="E25" s="91">
        <f>SUM(E21:E24)</f>
        <v>0</v>
      </c>
      <c r="F25" s="92">
        <f>SUM(F21:F22)</f>
        <v>0</v>
      </c>
      <c r="G25" s="14"/>
      <c r="H25" s="90">
        <f>SUM(H21:H24)</f>
        <v>0</v>
      </c>
      <c r="I25" s="91">
        <f>SUM(I21:I24)</f>
        <v>0</v>
      </c>
      <c r="J25" s="92">
        <f>SUM(J21:J22)</f>
        <v>0</v>
      </c>
      <c r="K25" s="14"/>
      <c r="L25" s="90">
        <f>SUM(L21:L24)</f>
        <v>0</v>
      </c>
      <c r="M25" s="91">
        <f>SUM(M21:M24)</f>
        <v>0</v>
      </c>
      <c r="N25" s="92">
        <f>SUM(N21:N22)</f>
        <v>0</v>
      </c>
      <c r="O25" s="3"/>
      <c r="P25" s="91" t="e">
        <f>SUM(P21:P22)</f>
        <v>#REF!</v>
      </c>
      <c r="Q25" s="91">
        <f t="shared" ref="Q25:AB25" si="4">SUM(Q21:Q22)</f>
        <v>0</v>
      </c>
      <c r="R25" s="91" t="e">
        <f t="shared" si="4"/>
        <v>#REF!</v>
      </c>
      <c r="S25" s="91" t="e">
        <f t="shared" si="4"/>
        <v>#REF!</v>
      </c>
      <c r="T25" s="15"/>
      <c r="U25" s="91" t="e">
        <f t="shared" si="4"/>
        <v>#REF!</v>
      </c>
      <c r="V25" s="91" t="e">
        <f t="shared" si="4"/>
        <v>#REF!</v>
      </c>
      <c r="W25" s="91">
        <f t="shared" si="4"/>
        <v>0</v>
      </c>
      <c r="X25" s="91">
        <f t="shared" si="4"/>
        <v>0</v>
      </c>
      <c r="Y25" s="91">
        <f t="shared" si="4"/>
        <v>0</v>
      </c>
      <c r="Z25" s="91">
        <f t="shared" si="4"/>
        <v>0</v>
      </c>
      <c r="AA25" s="91">
        <f t="shared" si="4"/>
        <v>0</v>
      </c>
      <c r="AB25" s="91">
        <f t="shared" si="4"/>
        <v>0</v>
      </c>
      <c r="AC25" s="44"/>
    </row>
    <row r="26" spans="2:29" s="3" customFormat="1" ht="3.75" customHeight="1" x14ac:dyDescent="0.25">
      <c r="B26" s="22"/>
      <c r="C26" s="14"/>
      <c r="D26" s="22"/>
      <c r="E26" s="22"/>
      <c r="F26" s="22"/>
      <c r="G26" s="14"/>
      <c r="H26" s="22"/>
      <c r="I26" s="22"/>
      <c r="J26" s="93"/>
      <c r="K26" s="14"/>
      <c r="L26" s="94"/>
      <c r="M26" s="22"/>
      <c r="N26" s="22"/>
      <c r="P26" s="23"/>
      <c r="Q26" s="23"/>
      <c r="R26" s="23"/>
      <c r="S26" s="39"/>
      <c r="T26" s="15"/>
      <c r="U26" s="56"/>
      <c r="V26" s="56"/>
      <c r="W26" s="56"/>
      <c r="X26" s="70"/>
      <c r="Y26" s="70"/>
      <c r="Z26" s="70"/>
      <c r="AA26" s="70"/>
      <c r="AB26" s="70"/>
      <c r="AC26" s="24"/>
    </row>
    <row r="27" spans="2:29" s="3" customFormat="1" ht="19.5" customHeight="1" x14ac:dyDescent="0.25">
      <c r="B27" s="95" t="s">
        <v>54</v>
      </c>
      <c r="C27" s="14"/>
      <c r="D27" s="96"/>
      <c r="G27" s="14"/>
      <c r="H27" s="96"/>
      <c r="J27" s="97"/>
      <c r="K27" s="14"/>
      <c r="L27" s="96"/>
      <c r="M27" s="98"/>
      <c r="P27" s="99"/>
      <c r="Q27" s="100"/>
      <c r="R27" s="100"/>
      <c r="S27" s="39"/>
      <c r="T27" s="15"/>
      <c r="U27" s="99"/>
      <c r="V27" s="99"/>
      <c r="W27" s="99"/>
      <c r="X27" s="20"/>
      <c r="Y27" s="20"/>
      <c r="Z27" s="20"/>
      <c r="AA27" s="20"/>
      <c r="AB27" s="20"/>
      <c r="AC27" s="21"/>
    </row>
    <row r="28" spans="2:29" s="39" customFormat="1" ht="28.5" customHeight="1" x14ac:dyDescent="0.25">
      <c r="B28" s="40" t="s">
        <v>80</v>
      </c>
      <c r="C28" s="14"/>
      <c r="D28" s="41">
        <f t="shared" ref="D28:E31" si="5">+H28+L28</f>
        <v>0</v>
      </c>
      <c r="E28" s="41">
        <f t="shared" si="5"/>
        <v>0</v>
      </c>
      <c r="F28" s="42"/>
      <c r="G28" s="14"/>
      <c r="H28" s="41"/>
      <c r="I28" s="41"/>
      <c r="J28" s="42"/>
      <c r="K28" s="14"/>
      <c r="L28" s="41"/>
      <c r="M28" s="41"/>
      <c r="N28" s="42"/>
      <c r="O28" s="3"/>
      <c r="P28" s="41"/>
      <c r="Q28" s="41"/>
      <c r="R28" s="41"/>
      <c r="S28" s="43">
        <f>+R28+Q28+P28</f>
        <v>0</v>
      </c>
      <c r="T28" s="15"/>
      <c r="U28" s="41">
        <f>+V28+W28+X28</f>
        <v>0</v>
      </c>
      <c r="V28" s="41"/>
      <c r="W28" s="41"/>
      <c r="X28" s="41">
        <f>SUM(Y28:AB28)</f>
        <v>0</v>
      </c>
      <c r="Y28" s="41"/>
      <c r="Z28" s="41"/>
      <c r="AA28" s="41"/>
      <c r="AB28" s="41"/>
      <c r="AC28" s="44"/>
    </row>
    <row r="29" spans="2:29" s="39" customFormat="1" ht="28.5" customHeight="1" x14ac:dyDescent="0.25">
      <c r="B29" s="40" t="s">
        <v>81</v>
      </c>
      <c r="C29" s="14"/>
      <c r="D29" s="41">
        <f t="shared" si="5"/>
        <v>0</v>
      </c>
      <c r="E29" s="41">
        <f t="shared" si="5"/>
        <v>0</v>
      </c>
      <c r="F29" s="42"/>
      <c r="G29" s="14"/>
      <c r="H29" s="41"/>
      <c r="I29" s="41"/>
      <c r="J29" s="42"/>
      <c r="K29" s="14"/>
      <c r="L29" s="41"/>
      <c r="M29" s="41"/>
      <c r="N29" s="42"/>
      <c r="O29" s="3"/>
      <c r="P29" s="41" t="e">
        <f>++#REF!/1000</f>
        <v>#REF!</v>
      </c>
      <c r="Q29" s="41"/>
      <c r="R29" s="41"/>
      <c r="S29" s="43" t="e">
        <f>+R29+Q29+P29</f>
        <v>#REF!</v>
      </c>
      <c r="T29" s="15"/>
      <c r="U29" s="41">
        <f>+V29+W29+X29</f>
        <v>0</v>
      </c>
      <c r="V29" s="41"/>
      <c r="W29" s="41"/>
      <c r="X29" s="41">
        <f>SUM(Y29:AB29)</f>
        <v>0</v>
      </c>
      <c r="Y29" s="41"/>
      <c r="Z29" s="41"/>
      <c r="AA29" s="41"/>
      <c r="AB29" s="41"/>
      <c r="AC29" s="44"/>
    </row>
    <row r="30" spans="2:29" s="39" customFormat="1" ht="28.5" customHeight="1" x14ac:dyDescent="0.25">
      <c r="B30" s="40" t="s">
        <v>82</v>
      </c>
      <c r="C30" s="14"/>
      <c r="D30" s="41">
        <f t="shared" si="5"/>
        <v>0</v>
      </c>
      <c r="E30" s="41">
        <f t="shared" si="5"/>
        <v>0</v>
      </c>
      <c r="F30" s="42"/>
      <c r="G30" s="14"/>
      <c r="H30" s="41"/>
      <c r="I30" s="41"/>
      <c r="J30" s="42"/>
      <c r="K30" s="14"/>
      <c r="L30" s="41"/>
      <c r="M30" s="41"/>
      <c r="N30" s="42"/>
      <c r="O30" s="3"/>
      <c r="P30" s="41"/>
      <c r="Q30" s="41"/>
      <c r="R30" s="41"/>
      <c r="S30" s="43">
        <f>+R30+Q30+P30</f>
        <v>0</v>
      </c>
      <c r="T30" s="15"/>
      <c r="U30" s="41">
        <f>+V30+W30+X30</f>
        <v>0</v>
      </c>
      <c r="V30" s="41"/>
      <c r="W30" s="41"/>
      <c r="X30" s="41">
        <f>SUM(Y30:AB30)</f>
        <v>0</v>
      </c>
      <c r="Y30" s="41"/>
      <c r="Z30" s="41"/>
      <c r="AA30" s="41"/>
      <c r="AB30" s="41"/>
      <c r="AC30" s="44"/>
    </row>
    <row r="31" spans="2:29" s="39" customFormat="1" ht="28.5" customHeight="1" x14ac:dyDescent="0.25">
      <c r="B31" s="40" t="s">
        <v>83</v>
      </c>
      <c r="C31" s="14"/>
      <c r="D31" s="41">
        <f t="shared" si="5"/>
        <v>0</v>
      </c>
      <c r="E31" s="41">
        <f t="shared" si="5"/>
        <v>0</v>
      </c>
      <c r="F31" s="42"/>
      <c r="G31" s="14"/>
      <c r="H31" s="41"/>
      <c r="I31" s="41"/>
      <c r="J31" s="42"/>
      <c r="K31" s="14"/>
      <c r="L31" s="41"/>
      <c r="M31" s="41"/>
      <c r="N31" s="42"/>
      <c r="O31" s="3"/>
      <c r="P31" s="41" t="e">
        <f>+#REF!/1000</f>
        <v>#REF!</v>
      </c>
      <c r="Q31" s="41"/>
      <c r="R31" s="41"/>
      <c r="S31" s="43" t="e">
        <f>+R31+Q31+P31</f>
        <v>#REF!</v>
      </c>
      <c r="T31" s="15"/>
      <c r="U31" s="41">
        <f>+V31+W31+X31</f>
        <v>0</v>
      </c>
      <c r="V31" s="41"/>
      <c r="W31" s="41"/>
      <c r="X31" s="41">
        <f>SUM(Y31:AB31)</f>
        <v>0</v>
      </c>
      <c r="Y31" s="41"/>
      <c r="Z31" s="41"/>
      <c r="AA31" s="41"/>
      <c r="AB31" s="41"/>
      <c r="AC31" s="44"/>
    </row>
    <row r="32" spans="2:29" s="39" customFormat="1" ht="14.25" hidden="1" customHeight="1" x14ac:dyDescent="0.25">
      <c r="B32" s="45" t="s">
        <v>84</v>
      </c>
      <c r="C32" s="14"/>
      <c r="D32" s="41"/>
      <c r="E32" s="41">
        <v>0</v>
      </c>
      <c r="F32" s="42"/>
      <c r="G32" s="14"/>
      <c r="H32" s="41"/>
      <c r="I32" s="41"/>
      <c r="J32" s="42"/>
      <c r="K32" s="14"/>
      <c r="L32" s="41"/>
      <c r="M32" s="41"/>
      <c r="N32" s="42"/>
      <c r="O32" s="3"/>
      <c r="P32" s="41"/>
      <c r="Q32" s="41"/>
      <c r="R32" s="41"/>
      <c r="S32" s="41"/>
      <c r="T32" s="15"/>
      <c r="U32" s="41"/>
      <c r="V32" s="41"/>
      <c r="W32" s="41"/>
      <c r="X32" s="41"/>
      <c r="Y32" s="41"/>
      <c r="Z32" s="41"/>
      <c r="AA32" s="41"/>
      <c r="AB32" s="41"/>
      <c r="AC32" s="44"/>
    </row>
    <row r="33" spans="2:29" s="39" customFormat="1" ht="14.25" hidden="1" customHeight="1" x14ac:dyDescent="0.25">
      <c r="B33" s="45" t="s">
        <v>85</v>
      </c>
      <c r="C33" s="14"/>
      <c r="D33" s="41"/>
      <c r="E33" s="41">
        <v>0</v>
      </c>
      <c r="F33" s="42"/>
      <c r="G33" s="14"/>
      <c r="H33" s="41"/>
      <c r="I33" s="41"/>
      <c r="J33" s="42"/>
      <c r="K33" s="14"/>
      <c r="L33" s="41"/>
      <c r="M33" s="41"/>
      <c r="N33" s="42"/>
      <c r="O33" s="3"/>
      <c r="P33" s="41"/>
      <c r="Q33" s="41"/>
      <c r="R33" s="41"/>
      <c r="S33" s="41"/>
      <c r="T33" s="15"/>
      <c r="U33" s="41"/>
      <c r="V33" s="41"/>
      <c r="W33" s="41"/>
      <c r="X33" s="41"/>
      <c r="Y33" s="41"/>
      <c r="Z33" s="41"/>
      <c r="AA33" s="41"/>
      <c r="AB33" s="41"/>
      <c r="AC33" s="44"/>
    </row>
    <row r="34" spans="2:29" s="39" customFormat="1" ht="14.25" hidden="1" customHeight="1" x14ac:dyDescent="0.25">
      <c r="B34" s="45" t="s">
        <v>86</v>
      </c>
      <c r="C34" s="14"/>
      <c r="D34" s="41"/>
      <c r="E34" s="41">
        <v>0</v>
      </c>
      <c r="F34" s="42"/>
      <c r="G34" s="14"/>
      <c r="H34" s="41"/>
      <c r="I34" s="41"/>
      <c r="J34" s="42"/>
      <c r="K34" s="14"/>
      <c r="L34" s="41"/>
      <c r="M34" s="41"/>
      <c r="N34" s="42"/>
      <c r="O34" s="3"/>
      <c r="P34" s="41"/>
      <c r="Q34" s="41"/>
      <c r="R34" s="41"/>
      <c r="S34" s="41"/>
      <c r="T34" s="15"/>
      <c r="U34" s="41"/>
      <c r="V34" s="41"/>
      <c r="W34" s="41"/>
      <c r="X34" s="41"/>
      <c r="Y34" s="41"/>
      <c r="Z34" s="41"/>
      <c r="AA34" s="41"/>
      <c r="AB34" s="41"/>
      <c r="AC34" s="44"/>
    </row>
    <row r="35" spans="2:29" s="39" customFormat="1" ht="14.25" hidden="1" customHeight="1" x14ac:dyDescent="0.25">
      <c r="B35" s="45" t="s">
        <v>87</v>
      </c>
      <c r="C35" s="14"/>
      <c r="D35" s="41"/>
      <c r="E35" s="41">
        <v>0</v>
      </c>
      <c r="F35" s="42"/>
      <c r="G35" s="14"/>
      <c r="H35" s="41"/>
      <c r="I35" s="41"/>
      <c r="J35" s="42"/>
      <c r="K35" s="14"/>
      <c r="L35" s="41"/>
      <c r="M35" s="41"/>
      <c r="N35" s="42"/>
      <c r="O35" s="3"/>
      <c r="P35" s="41"/>
      <c r="Q35" s="41"/>
      <c r="R35" s="41"/>
      <c r="S35" s="41"/>
      <c r="T35" s="15"/>
      <c r="U35" s="41"/>
      <c r="V35" s="41"/>
      <c r="W35" s="41"/>
      <c r="X35" s="41"/>
      <c r="Y35" s="41"/>
      <c r="Z35" s="41"/>
      <c r="AA35" s="41"/>
      <c r="AB35" s="41"/>
      <c r="AC35" s="41">
        <v>0</v>
      </c>
    </row>
    <row r="36" spans="2:29" s="39" customFormat="1" ht="14.25" hidden="1" customHeight="1" x14ac:dyDescent="0.25">
      <c r="B36" s="45" t="s">
        <v>88</v>
      </c>
      <c r="C36" s="14"/>
      <c r="D36" s="41"/>
      <c r="E36" s="41" t="s">
        <v>21</v>
      </c>
      <c r="F36" s="42"/>
      <c r="G36" s="14"/>
      <c r="H36" s="41"/>
      <c r="I36" s="41"/>
      <c r="J36" s="42"/>
      <c r="K36" s="14"/>
      <c r="L36" s="41"/>
      <c r="M36" s="41"/>
      <c r="N36" s="42"/>
      <c r="O36" s="3"/>
      <c r="P36" s="41"/>
      <c r="Q36" s="41"/>
      <c r="R36" s="41"/>
      <c r="S36" s="41"/>
      <c r="T36" s="15"/>
      <c r="U36" s="41"/>
      <c r="V36" s="41"/>
      <c r="W36" s="41"/>
      <c r="X36" s="41"/>
      <c r="Y36" s="41"/>
      <c r="Z36" s="41"/>
      <c r="AA36" s="41"/>
      <c r="AB36" s="41"/>
      <c r="AC36" s="44"/>
    </row>
    <row r="37" spans="2:29" s="39" customFormat="1" ht="14.25" hidden="1" customHeight="1" x14ac:dyDescent="0.25">
      <c r="B37" s="45" t="s">
        <v>89</v>
      </c>
      <c r="C37" s="14"/>
      <c r="D37" s="41"/>
      <c r="E37" s="41">
        <v>0</v>
      </c>
      <c r="F37" s="42"/>
      <c r="G37" s="14"/>
      <c r="H37" s="41"/>
      <c r="I37" s="41"/>
      <c r="J37" s="42"/>
      <c r="K37" s="14"/>
      <c r="L37" s="41"/>
      <c r="M37" s="41"/>
      <c r="N37" s="42"/>
      <c r="O37" s="3"/>
      <c r="P37" s="41"/>
      <c r="Q37" s="41"/>
      <c r="R37" s="41"/>
      <c r="S37" s="41"/>
      <c r="T37" s="15"/>
      <c r="U37" s="41"/>
      <c r="V37" s="41"/>
      <c r="W37" s="41"/>
      <c r="X37" s="41"/>
      <c r="Y37" s="41"/>
      <c r="Z37" s="41"/>
      <c r="AA37" s="41"/>
      <c r="AB37" s="41"/>
      <c r="AC37" s="44"/>
    </row>
    <row r="38" spans="2:29" s="39" customFormat="1" ht="14.25" hidden="1" customHeight="1" x14ac:dyDescent="0.25">
      <c r="B38" s="45" t="s">
        <v>90</v>
      </c>
      <c r="C38" s="14"/>
      <c r="D38" s="46"/>
      <c r="E38" s="46">
        <v>0</v>
      </c>
      <c r="F38" s="47"/>
      <c r="G38" s="14"/>
      <c r="H38" s="46"/>
      <c r="I38" s="46"/>
      <c r="J38" s="47"/>
      <c r="K38" s="14"/>
      <c r="L38" s="46"/>
      <c r="M38" s="46"/>
      <c r="N38" s="47"/>
      <c r="O38" s="3"/>
      <c r="P38" s="46"/>
      <c r="Q38" s="46"/>
      <c r="R38" s="46"/>
      <c r="S38" s="46"/>
      <c r="T38" s="15"/>
      <c r="U38" s="46"/>
      <c r="V38" s="46"/>
      <c r="W38" s="46"/>
      <c r="X38" s="46"/>
      <c r="Y38" s="46"/>
      <c r="Z38" s="46"/>
      <c r="AA38" s="46"/>
      <c r="AB38" s="46"/>
      <c r="AC38" s="44"/>
    </row>
    <row r="39" spans="2:29" s="39" customFormat="1" ht="28.5" customHeight="1" x14ac:dyDescent="0.25">
      <c r="B39" s="101" t="s">
        <v>91</v>
      </c>
      <c r="C39" s="14"/>
      <c r="D39" s="102"/>
      <c r="E39" s="167">
        <f>SUM(E28:E31)</f>
        <v>0</v>
      </c>
      <c r="F39" s="52"/>
      <c r="G39" s="14"/>
      <c r="H39" s="102"/>
      <c r="I39" s="167">
        <f>SUM(I28:I31)</f>
        <v>0</v>
      </c>
      <c r="J39" s="52"/>
      <c r="K39" s="14"/>
      <c r="L39" s="102"/>
      <c r="M39" s="167">
        <f>SUM(M28:M31)</f>
        <v>0</v>
      </c>
      <c r="N39" s="52"/>
      <c r="O39" s="3"/>
      <c r="P39" s="167" t="e">
        <f>SUM(P28:P31)</f>
        <v>#REF!</v>
      </c>
      <c r="Q39" s="167">
        <f t="shared" ref="Q39:AB39" si="6">SUM(Q28:Q31)</f>
        <v>0</v>
      </c>
      <c r="R39" s="167">
        <f t="shared" si="6"/>
        <v>0</v>
      </c>
      <c r="S39" s="167" t="e">
        <f t="shared" si="6"/>
        <v>#REF!</v>
      </c>
      <c r="T39" s="15"/>
      <c r="U39" s="167">
        <f t="shared" si="6"/>
        <v>0</v>
      </c>
      <c r="V39" s="167">
        <f t="shared" si="6"/>
        <v>0</v>
      </c>
      <c r="W39" s="167">
        <f t="shared" si="6"/>
        <v>0</v>
      </c>
      <c r="X39" s="167">
        <f t="shared" si="6"/>
        <v>0</v>
      </c>
      <c r="Y39" s="167">
        <f t="shared" si="6"/>
        <v>0</v>
      </c>
      <c r="Z39" s="167">
        <f t="shared" si="6"/>
        <v>0</v>
      </c>
      <c r="AA39" s="167">
        <f t="shared" si="6"/>
        <v>0</v>
      </c>
      <c r="AB39" s="167">
        <f t="shared" si="6"/>
        <v>0</v>
      </c>
      <c r="AC39" s="44"/>
    </row>
    <row r="40" spans="2:29" s="3" customFormat="1" ht="28.5" customHeight="1" x14ac:dyDescent="0.25">
      <c r="C40" s="14"/>
      <c r="D40" s="108"/>
      <c r="G40" s="14"/>
      <c r="H40" s="96"/>
      <c r="K40" s="14"/>
      <c r="L40" s="18"/>
      <c r="M40" s="6"/>
      <c r="N40" s="6"/>
      <c r="P40" s="6"/>
      <c r="Q40" s="19"/>
      <c r="R40" s="19"/>
      <c r="S40" s="19"/>
      <c r="T40" s="15"/>
      <c r="U40" s="19"/>
      <c r="V40" s="19"/>
      <c r="W40" s="5"/>
      <c r="X40" s="109"/>
      <c r="Y40" s="62"/>
      <c r="Z40" s="62"/>
      <c r="AA40" s="62"/>
      <c r="AB40" s="62"/>
      <c r="AC40" s="14"/>
    </row>
    <row r="41" spans="2:29" s="3" customFormat="1" ht="19.5" customHeight="1" x14ac:dyDescent="0.25">
      <c r="B41" s="95" t="s">
        <v>96</v>
      </c>
      <c r="C41" s="14"/>
      <c r="D41" s="96"/>
      <c r="G41" s="14"/>
      <c r="H41" s="96"/>
      <c r="J41" s="97"/>
      <c r="K41" s="14"/>
      <c r="L41" s="96"/>
      <c r="M41" s="98"/>
      <c r="P41" s="99"/>
      <c r="Q41" s="100"/>
      <c r="R41" s="100"/>
      <c r="S41" s="39"/>
      <c r="T41" s="15"/>
      <c r="U41" s="99"/>
      <c r="V41" s="99"/>
      <c r="W41" s="99"/>
      <c r="X41" s="20"/>
      <c r="Y41" s="20"/>
      <c r="Z41" s="20"/>
      <c r="AA41" s="20"/>
      <c r="AB41" s="20"/>
      <c r="AC41" s="21"/>
    </row>
    <row r="42" spans="2:29" s="39" customFormat="1" ht="28.5" customHeight="1" x14ac:dyDescent="0.25">
      <c r="B42" s="40" t="s">
        <v>97</v>
      </c>
      <c r="C42" s="14"/>
      <c r="D42" s="41"/>
      <c r="E42" s="41">
        <f>+I42+M42</f>
        <v>0</v>
      </c>
      <c r="F42" s="42"/>
      <c r="G42" s="14"/>
      <c r="H42" s="41"/>
      <c r="I42" s="41"/>
      <c r="J42" s="42"/>
      <c r="K42" s="14"/>
      <c r="L42" s="41"/>
      <c r="M42" s="41"/>
      <c r="N42" s="42"/>
      <c r="O42" s="3"/>
      <c r="P42" s="41"/>
      <c r="Q42" s="41"/>
      <c r="R42" s="41"/>
      <c r="S42" s="43">
        <f>+R42+Q42+P42</f>
        <v>0</v>
      </c>
      <c r="T42" s="15"/>
      <c r="U42" s="41" t="e">
        <f>+V42+W42+X42</f>
        <v>#REF!</v>
      </c>
      <c r="V42" s="41" t="e">
        <f>+#REF!</f>
        <v>#REF!</v>
      </c>
      <c r="W42" s="41"/>
      <c r="X42" s="41">
        <f>SUM(Y42:AB42)</f>
        <v>0</v>
      </c>
      <c r="Y42" s="41"/>
      <c r="Z42" s="41"/>
      <c r="AA42" s="41"/>
      <c r="AB42" s="41"/>
      <c r="AC42" s="44"/>
    </row>
    <row r="43" spans="2:29" s="39" customFormat="1" ht="28.5" customHeight="1" x14ac:dyDescent="0.25">
      <c r="B43" s="40" t="s">
        <v>98</v>
      </c>
      <c r="C43" s="14"/>
      <c r="D43" s="41"/>
      <c r="E43" s="41">
        <f>+I43+M43</f>
        <v>0</v>
      </c>
      <c r="F43" s="42"/>
      <c r="G43" s="14"/>
      <c r="H43" s="41"/>
      <c r="I43" s="41"/>
      <c r="J43" s="42"/>
      <c r="K43" s="14"/>
      <c r="L43" s="41"/>
      <c r="M43" s="41"/>
      <c r="N43" s="42"/>
      <c r="O43" s="3"/>
      <c r="P43" s="41"/>
      <c r="Q43" s="41"/>
      <c r="R43" s="41"/>
      <c r="S43" s="43">
        <f>+R43+Q43+P43</f>
        <v>0</v>
      </c>
      <c r="T43" s="15"/>
      <c r="U43" s="41" t="e">
        <f>+V43+W43+X43</f>
        <v>#REF!</v>
      </c>
      <c r="V43" s="41" t="e">
        <f>+#REF!</f>
        <v>#REF!</v>
      </c>
      <c r="W43" s="41"/>
      <c r="X43" s="41">
        <f>SUM(Y43:AB43)</f>
        <v>0</v>
      </c>
      <c r="Y43" s="41"/>
      <c r="Z43" s="41"/>
      <c r="AA43" s="41"/>
      <c r="AB43" s="41"/>
      <c r="AC43" s="44"/>
    </row>
    <row r="44" spans="2:29" s="39" customFormat="1" ht="28.5" customHeight="1" x14ac:dyDescent="0.25">
      <c r="B44" s="40" t="s">
        <v>99</v>
      </c>
      <c r="C44" s="14"/>
      <c r="D44" s="41"/>
      <c r="E44" s="41">
        <f>+I44+M44</f>
        <v>0</v>
      </c>
      <c r="F44" s="42"/>
      <c r="G44" s="14"/>
      <c r="H44" s="41"/>
      <c r="I44" s="41"/>
      <c r="J44" s="42"/>
      <c r="K44" s="14"/>
      <c r="L44" s="41"/>
      <c r="M44" s="41"/>
      <c r="N44" s="42"/>
      <c r="O44" s="3"/>
      <c r="P44" s="41"/>
      <c r="Q44" s="41"/>
      <c r="R44" s="41"/>
      <c r="S44" s="43">
        <f>+R44+Q44+P44</f>
        <v>0</v>
      </c>
      <c r="T44" s="15"/>
      <c r="U44" s="41" t="e">
        <f>+V44+W44+X44</f>
        <v>#REF!</v>
      </c>
      <c r="V44" s="41" t="e">
        <f>+#REF!</f>
        <v>#REF!</v>
      </c>
      <c r="W44" s="41"/>
      <c r="X44" s="41">
        <f>SUM(Y44:AB44)</f>
        <v>0</v>
      </c>
      <c r="Y44" s="41"/>
      <c r="Z44" s="41"/>
      <c r="AA44" s="41"/>
      <c r="AB44" s="41"/>
      <c r="AC44" s="44"/>
    </row>
    <row r="45" spans="2:29" s="39" customFormat="1" ht="28.5" customHeight="1" x14ac:dyDescent="0.25">
      <c r="B45" s="40" t="s">
        <v>100</v>
      </c>
      <c r="C45" s="14"/>
      <c r="D45" s="41"/>
      <c r="E45" s="41">
        <f>+I45+M45</f>
        <v>0</v>
      </c>
      <c r="F45" s="42"/>
      <c r="G45" s="14"/>
      <c r="H45" s="41"/>
      <c r="I45" s="41"/>
      <c r="J45" s="42"/>
      <c r="K45" s="14"/>
      <c r="L45" s="41"/>
      <c r="M45" s="41"/>
      <c r="N45" s="42"/>
      <c r="O45" s="3"/>
      <c r="P45" s="41"/>
      <c r="Q45" s="41"/>
      <c r="R45" s="41"/>
      <c r="S45" s="43">
        <f>+R45+Q45+P45</f>
        <v>0</v>
      </c>
      <c r="T45" s="15"/>
      <c r="U45" s="41" t="e">
        <f>+V45+W45+X45</f>
        <v>#REF!</v>
      </c>
      <c r="V45" s="41" t="e">
        <f>+#REF!</f>
        <v>#REF!</v>
      </c>
      <c r="W45" s="41"/>
      <c r="X45" s="41">
        <f>SUM(Y45:AB45)</f>
        <v>0</v>
      </c>
      <c r="Y45" s="41"/>
      <c r="Z45" s="41"/>
      <c r="AA45" s="41"/>
      <c r="AB45" s="41"/>
      <c r="AC45" s="44"/>
    </row>
    <row r="46" spans="2:29" s="39" customFormat="1" ht="14.25" hidden="1" customHeight="1" x14ac:dyDescent="0.25">
      <c r="B46" s="45" t="s">
        <v>101</v>
      </c>
      <c r="C46" s="14"/>
      <c r="D46" s="41"/>
      <c r="E46" s="41">
        <v>0</v>
      </c>
      <c r="F46" s="42"/>
      <c r="G46" s="14"/>
      <c r="H46" s="41"/>
      <c r="I46" s="41"/>
      <c r="J46" s="42"/>
      <c r="K46" s="14"/>
      <c r="L46" s="41"/>
      <c r="M46" s="41"/>
      <c r="N46" s="42"/>
      <c r="O46" s="3"/>
      <c r="P46" s="41"/>
      <c r="Q46" s="41"/>
      <c r="R46" s="41"/>
      <c r="S46" s="41"/>
      <c r="T46" s="15"/>
      <c r="U46" s="41"/>
      <c r="V46" s="41"/>
      <c r="W46" s="41"/>
      <c r="X46" s="41"/>
      <c r="Y46" s="41"/>
      <c r="Z46" s="41"/>
      <c r="AA46" s="41"/>
      <c r="AB46" s="41"/>
      <c r="AC46" s="44"/>
    </row>
    <row r="47" spans="2:29" s="39" customFormat="1" ht="14.25" hidden="1" customHeight="1" x14ac:dyDescent="0.25">
      <c r="B47" s="45" t="s">
        <v>56</v>
      </c>
      <c r="C47" s="14"/>
      <c r="D47" s="41"/>
      <c r="E47" s="41">
        <v>0</v>
      </c>
      <c r="F47" s="42"/>
      <c r="G47" s="14"/>
      <c r="H47" s="41"/>
      <c r="I47" s="41"/>
      <c r="J47" s="42"/>
      <c r="K47" s="14"/>
      <c r="L47" s="41"/>
      <c r="M47" s="41"/>
      <c r="N47" s="42"/>
      <c r="O47" s="3"/>
      <c r="P47" s="41"/>
      <c r="Q47" s="41"/>
      <c r="R47" s="41"/>
      <c r="S47" s="41"/>
      <c r="T47" s="15"/>
      <c r="U47" s="41"/>
      <c r="V47" s="41"/>
      <c r="W47" s="41"/>
      <c r="X47" s="41"/>
      <c r="Y47" s="41"/>
      <c r="Z47" s="41"/>
      <c r="AA47" s="41"/>
      <c r="AB47" s="41"/>
      <c r="AC47" s="44"/>
    </row>
    <row r="48" spans="2:29" s="39" customFormat="1" ht="14.25" hidden="1" customHeight="1" x14ac:dyDescent="0.25">
      <c r="B48" s="45" t="s">
        <v>57</v>
      </c>
      <c r="C48" s="14"/>
      <c r="D48" s="41"/>
      <c r="E48" s="41">
        <v>0</v>
      </c>
      <c r="F48" s="42"/>
      <c r="G48" s="14"/>
      <c r="H48" s="41"/>
      <c r="I48" s="41"/>
      <c r="J48" s="42"/>
      <c r="K48" s="14"/>
      <c r="L48" s="41"/>
      <c r="M48" s="41"/>
      <c r="N48" s="42"/>
      <c r="O48" s="3"/>
      <c r="P48" s="41"/>
      <c r="Q48" s="41"/>
      <c r="R48" s="41"/>
      <c r="S48" s="41"/>
      <c r="T48" s="15"/>
      <c r="U48" s="41"/>
      <c r="V48" s="41"/>
      <c r="W48" s="41"/>
      <c r="X48" s="41"/>
      <c r="Y48" s="41"/>
      <c r="Z48" s="41"/>
      <c r="AA48" s="41"/>
      <c r="AB48" s="41"/>
      <c r="AC48" s="44"/>
    </row>
    <row r="49" spans="2:29" s="39" customFormat="1" ht="14.25" hidden="1" customHeight="1" x14ac:dyDescent="0.25">
      <c r="B49" s="45" t="s">
        <v>58</v>
      </c>
      <c r="C49" s="14"/>
      <c r="D49" s="41"/>
      <c r="E49" s="41">
        <v>0</v>
      </c>
      <c r="F49" s="42"/>
      <c r="G49" s="14"/>
      <c r="H49" s="41"/>
      <c r="I49" s="41"/>
      <c r="J49" s="42"/>
      <c r="K49" s="14"/>
      <c r="L49" s="41"/>
      <c r="M49" s="41"/>
      <c r="N49" s="42"/>
      <c r="O49" s="3"/>
      <c r="P49" s="41"/>
      <c r="Q49" s="41"/>
      <c r="R49" s="41"/>
      <c r="S49" s="41"/>
      <c r="T49" s="15"/>
      <c r="U49" s="41"/>
      <c r="V49" s="41"/>
      <c r="W49" s="41"/>
      <c r="X49" s="41"/>
      <c r="Y49" s="41"/>
      <c r="Z49" s="41"/>
      <c r="AA49" s="41"/>
      <c r="AB49" s="41"/>
      <c r="AC49" s="41">
        <v>0</v>
      </c>
    </row>
    <row r="50" spans="2:29" s="39" customFormat="1" ht="14.25" hidden="1" customHeight="1" x14ac:dyDescent="0.25">
      <c r="B50" s="45" t="s">
        <v>88</v>
      </c>
      <c r="C50" s="14"/>
      <c r="D50" s="41"/>
      <c r="E50" s="41" t="s">
        <v>21</v>
      </c>
      <c r="F50" s="42"/>
      <c r="G50" s="14"/>
      <c r="H50" s="41"/>
      <c r="I50" s="41"/>
      <c r="J50" s="42"/>
      <c r="K50" s="14"/>
      <c r="L50" s="41"/>
      <c r="M50" s="41"/>
      <c r="N50" s="42"/>
      <c r="O50" s="3"/>
      <c r="P50" s="41"/>
      <c r="Q50" s="41"/>
      <c r="R50" s="41"/>
      <c r="S50" s="41"/>
      <c r="T50" s="15"/>
      <c r="U50" s="41"/>
      <c r="V50" s="41"/>
      <c r="W50" s="41"/>
      <c r="X50" s="41"/>
      <c r="Y50" s="41"/>
      <c r="Z50" s="41"/>
      <c r="AA50" s="41"/>
      <c r="AB50" s="41"/>
      <c r="AC50" s="44"/>
    </row>
    <row r="51" spans="2:29" s="39" customFormat="1" ht="14.25" hidden="1" customHeight="1" x14ac:dyDescent="0.25">
      <c r="B51" s="45" t="s">
        <v>89</v>
      </c>
      <c r="C51" s="14"/>
      <c r="D51" s="41"/>
      <c r="E51" s="41">
        <v>0</v>
      </c>
      <c r="F51" s="42"/>
      <c r="G51" s="14"/>
      <c r="H51" s="41"/>
      <c r="I51" s="41"/>
      <c r="J51" s="42"/>
      <c r="K51" s="14"/>
      <c r="L51" s="41"/>
      <c r="M51" s="41"/>
      <c r="N51" s="42"/>
      <c r="O51" s="3"/>
      <c r="P51" s="41"/>
      <c r="Q51" s="41"/>
      <c r="R51" s="41"/>
      <c r="S51" s="41"/>
      <c r="T51" s="15"/>
      <c r="U51" s="41"/>
      <c r="V51" s="41"/>
      <c r="W51" s="41"/>
      <c r="X51" s="41"/>
      <c r="Y51" s="41"/>
      <c r="Z51" s="41"/>
      <c r="AA51" s="41"/>
      <c r="AB51" s="41"/>
      <c r="AC51" s="44"/>
    </row>
    <row r="52" spans="2:29" s="39" customFormat="1" ht="14.25" hidden="1" customHeight="1" x14ac:dyDescent="0.25">
      <c r="B52" s="45" t="s">
        <v>90</v>
      </c>
      <c r="C52" s="14"/>
      <c r="D52" s="46"/>
      <c r="E52" s="46">
        <v>0</v>
      </c>
      <c r="F52" s="47"/>
      <c r="G52" s="14"/>
      <c r="H52" s="46"/>
      <c r="I52" s="46"/>
      <c r="J52" s="47"/>
      <c r="K52" s="14"/>
      <c r="L52" s="46"/>
      <c r="M52" s="46"/>
      <c r="N52" s="47"/>
      <c r="O52" s="3"/>
      <c r="P52" s="46"/>
      <c r="Q52" s="46"/>
      <c r="R52" s="46"/>
      <c r="S52" s="46"/>
      <c r="T52" s="15"/>
      <c r="U52" s="46"/>
      <c r="V52" s="46"/>
      <c r="W52" s="46"/>
      <c r="X52" s="46"/>
      <c r="Y52" s="46"/>
      <c r="Z52" s="46"/>
      <c r="AA52" s="46"/>
      <c r="AB52" s="46"/>
      <c r="AC52" s="44"/>
    </row>
    <row r="53" spans="2:29" s="39" customFormat="1" ht="28.5" customHeight="1" x14ac:dyDescent="0.25">
      <c r="B53" s="101" t="s">
        <v>102</v>
      </c>
      <c r="C53" s="14"/>
      <c r="D53" s="102"/>
      <c r="E53" s="167">
        <f>SUM(E42:E45)</f>
        <v>0</v>
      </c>
      <c r="F53" s="52"/>
      <c r="G53" s="14"/>
      <c r="H53" s="102"/>
      <c r="I53" s="167">
        <f>SUM(I42:I45)</f>
        <v>0</v>
      </c>
      <c r="J53" s="52"/>
      <c r="K53" s="14"/>
      <c r="L53" s="102"/>
      <c r="M53" s="167">
        <f>SUM(M42:M45)</f>
        <v>0</v>
      </c>
      <c r="N53" s="52"/>
      <c r="O53" s="3"/>
      <c r="P53" s="167">
        <f>SUM(P42:P45)</f>
        <v>0</v>
      </c>
      <c r="Q53" s="167">
        <f>SUM(Q42:Q45)</f>
        <v>0</v>
      </c>
      <c r="R53" s="167">
        <f>SUM(R42:R45)</f>
        <v>0</v>
      </c>
      <c r="S53" s="167">
        <f>SUM(S42:S45)</f>
        <v>0</v>
      </c>
      <c r="T53" s="15"/>
      <c r="U53" s="167" t="e">
        <f t="shared" ref="U53:AB53" si="7">SUM(U42:U45)</f>
        <v>#REF!</v>
      </c>
      <c r="V53" s="167" t="e">
        <f t="shared" si="7"/>
        <v>#REF!</v>
      </c>
      <c r="W53" s="167">
        <f t="shared" si="7"/>
        <v>0</v>
      </c>
      <c r="X53" s="167">
        <f t="shared" si="7"/>
        <v>0</v>
      </c>
      <c r="Y53" s="167">
        <f t="shared" si="7"/>
        <v>0</v>
      </c>
      <c r="Z53" s="167">
        <f t="shared" si="7"/>
        <v>0</v>
      </c>
      <c r="AA53" s="167">
        <f t="shared" si="7"/>
        <v>0</v>
      </c>
      <c r="AB53" s="167">
        <f t="shared" si="7"/>
        <v>0</v>
      </c>
      <c r="AC53" s="44"/>
    </row>
    <row r="54" spans="2:29" s="3" customFormat="1" ht="28.5" customHeight="1" x14ac:dyDescent="0.25">
      <c r="C54" s="14"/>
      <c r="D54" s="108"/>
      <c r="G54" s="14"/>
      <c r="H54" s="96"/>
      <c r="K54" s="14"/>
      <c r="L54" s="18"/>
      <c r="M54" s="6"/>
      <c r="N54" s="6"/>
      <c r="P54" s="6"/>
      <c r="Q54" s="19"/>
      <c r="R54" s="19"/>
      <c r="S54" s="19"/>
      <c r="T54" s="15"/>
      <c r="U54" s="19"/>
      <c r="V54" s="19"/>
      <c r="W54" s="5"/>
      <c r="X54" s="109"/>
      <c r="Y54" s="62"/>
      <c r="Z54" s="62"/>
      <c r="AA54" s="62"/>
      <c r="AB54" s="62"/>
      <c r="AC54" s="14"/>
    </row>
    <row r="55" spans="2:29" s="107" customFormat="1" ht="28.5" customHeight="1" thickBot="1" x14ac:dyDescent="0.3">
      <c r="B55" s="103" t="s">
        <v>22</v>
      </c>
      <c r="C55" s="14"/>
      <c r="D55" s="104">
        <f>+D25</f>
        <v>0</v>
      </c>
      <c r="E55" s="168">
        <f>+E53+E25+E39</f>
        <v>0</v>
      </c>
      <c r="F55" s="105">
        <f>+F25</f>
        <v>0</v>
      </c>
      <c r="G55" s="14"/>
      <c r="H55" s="104">
        <f>+H25</f>
        <v>0</v>
      </c>
      <c r="I55" s="168">
        <f>+I53+I25+I39</f>
        <v>0</v>
      </c>
      <c r="J55" s="105">
        <f>+J25</f>
        <v>0</v>
      </c>
      <c r="K55" s="14"/>
      <c r="L55" s="104">
        <f>+L25</f>
        <v>0</v>
      </c>
      <c r="M55" s="168">
        <f>+M53+M25+M39</f>
        <v>0</v>
      </c>
      <c r="N55" s="105">
        <f>+N25</f>
        <v>0</v>
      </c>
      <c r="O55" s="3"/>
      <c r="P55" s="168" t="e">
        <f>+P53+P25+P39</f>
        <v>#REF!</v>
      </c>
      <c r="Q55" s="168">
        <f>+Q53+Q25+Q39</f>
        <v>0</v>
      </c>
      <c r="R55" s="168" t="e">
        <f>+R53+R25+R39</f>
        <v>#REF!</v>
      </c>
      <c r="S55" s="168" t="e">
        <f>+S53+S25+S39</f>
        <v>#REF!</v>
      </c>
      <c r="T55" s="15"/>
      <c r="U55" s="168" t="e">
        <f t="shared" ref="U55:AB55" si="8">+U53+U25+U39</f>
        <v>#REF!</v>
      </c>
      <c r="V55" s="168" t="e">
        <f t="shared" si="8"/>
        <v>#REF!</v>
      </c>
      <c r="W55" s="168">
        <f t="shared" si="8"/>
        <v>0</v>
      </c>
      <c r="X55" s="168">
        <f t="shared" si="8"/>
        <v>0</v>
      </c>
      <c r="Y55" s="168">
        <f t="shared" si="8"/>
        <v>0</v>
      </c>
      <c r="Z55" s="168">
        <f t="shared" si="8"/>
        <v>0</v>
      </c>
      <c r="AA55" s="168">
        <f t="shared" si="8"/>
        <v>0</v>
      </c>
      <c r="AB55" s="168">
        <f t="shared" si="8"/>
        <v>0</v>
      </c>
      <c r="AC55" s="106"/>
    </row>
    <row r="56" spans="2:29" s="3" customFormat="1" ht="28.5" customHeight="1" thickTop="1" x14ac:dyDescent="0.25">
      <c r="C56" s="14"/>
      <c r="D56" s="108"/>
      <c r="G56" s="14"/>
      <c r="H56" s="96"/>
      <c r="K56" s="14"/>
      <c r="L56" s="18"/>
      <c r="M56" s="6"/>
      <c r="N56" s="6"/>
      <c r="P56" s="6"/>
      <c r="Q56" s="19"/>
      <c r="R56" s="19"/>
      <c r="S56" s="19"/>
      <c r="T56" s="15"/>
      <c r="U56" s="19"/>
      <c r="V56" s="19"/>
      <c r="W56" s="5"/>
      <c r="X56" s="170"/>
      <c r="Y56" s="171"/>
      <c r="Z56" s="171"/>
      <c r="AA56" s="171"/>
      <c r="AB56" s="171"/>
      <c r="AC56" s="14"/>
    </row>
    <row r="57" spans="2:29" s="3" customFormat="1" ht="28.5" customHeight="1" x14ac:dyDescent="0.25">
      <c r="B57" s="118" t="s">
        <v>23</v>
      </c>
      <c r="C57" s="14"/>
      <c r="D57" s="560" t="s">
        <v>24</v>
      </c>
      <c r="E57" s="560"/>
      <c r="F57" s="110"/>
      <c r="G57" s="14"/>
      <c r="H57" s="560" t="s">
        <v>59</v>
      </c>
      <c r="I57" s="560"/>
      <c r="J57" s="110"/>
      <c r="K57" s="14"/>
      <c r="L57" s="560" t="s">
        <v>92</v>
      </c>
      <c r="M57" s="560"/>
      <c r="N57" s="19"/>
      <c r="P57" s="19"/>
      <c r="Q57" s="19"/>
      <c r="R57" s="19"/>
      <c r="S57" s="19"/>
      <c r="T57" s="15"/>
      <c r="U57" s="5"/>
      <c r="V57" s="5"/>
      <c r="W57" s="5"/>
      <c r="AC57" s="25"/>
    </row>
    <row r="58" spans="2:29" s="3" customFormat="1" ht="28.5" hidden="1" customHeight="1" x14ac:dyDescent="0.25">
      <c r="B58" s="87" t="s">
        <v>19</v>
      </c>
      <c r="C58" s="14"/>
      <c r="D58" s="39"/>
      <c r="E58" s="88"/>
      <c r="F58" s="39"/>
      <c r="G58" s="21"/>
      <c r="H58" s="39"/>
      <c r="I58" s="88"/>
      <c r="J58" s="39"/>
      <c r="K58" s="111"/>
      <c r="L58" s="112"/>
      <c r="M58" s="87"/>
      <c r="N58" s="20"/>
      <c r="P58" s="19"/>
      <c r="Q58" s="19"/>
      <c r="R58" s="19"/>
      <c r="S58" s="19"/>
      <c r="T58" s="15"/>
      <c r="U58" s="5"/>
      <c r="V58" s="5"/>
      <c r="W58" s="5"/>
      <c r="AC58" s="25"/>
    </row>
    <row r="59" spans="2:29" s="3" customFormat="1" ht="28.5" hidden="1" customHeight="1" x14ac:dyDescent="0.25">
      <c r="B59" s="87" t="s">
        <v>20</v>
      </c>
      <c r="C59" s="14"/>
      <c r="D59" s="39"/>
      <c r="E59" s="88"/>
      <c r="F59" s="39"/>
      <c r="G59" s="21"/>
      <c r="H59" s="39"/>
      <c r="I59" s="88"/>
      <c r="J59" s="39"/>
      <c r="K59" s="111"/>
      <c r="L59" s="112"/>
      <c r="M59" s="87"/>
      <c r="N59" s="20"/>
      <c r="P59" s="19"/>
      <c r="Q59" s="19"/>
      <c r="R59" s="19"/>
      <c r="S59" s="19"/>
      <c r="T59" s="15"/>
      <c r="U59" s="5"/>
      <c r="V59" s="5"/>
      <c r="W59" s="5"/>
      <c r="AC59" s="25"/>
    </row>
    <row r="60" spans="2:29" ht="28.5" customHeight="1" x14ac:dyDescent="0.25">
      <c r="B60" s="113"/>
      <c r="C60" s="114"/>
      <c r="D60" s="87"/>
      <c r="E60" s="87" t="e">
        <f>+#REF!/1000</f>
        <v>#REF!</v>
      </c>
      <c r="F60" s="87"/>
      <c r="G60" s="21"/>
      <c r="H60" s="87"/>
      <c r="I60" s="87">
        <v>0</v>
      </c>
      <c r="J60" s="44"/>
      <c r="K60" s="111"/>
      <c r="L60" s="112"/>
      <c r="M60" s="87"/>
      <c r="N60" s="20"/>
      <c r="O60" s="20"/>
      <c r="P60" s="19"/>
      <c r="Q60" s="19"/>
      <c r="R60" s="19"/>
      <c r="S60" s="19"/>
      <c r="T60" s="15"/>
      <c r="U60" s="26"/>
      <c r="V60" s="26"/>
      <c r="W60" s="26"/>
    </row>
    <row r="61" spans="2:29" s="116" customFormat="1" ht="28.5" hidden="1" customHeight="1" x14ac:dyDescent="0.25">
      <c r="B61" s="113"/>
      <c r="C61" s="113"/>
      <c r="D61" s="113"/>
      <c r="E61" s="113"/>
      <c r="F61" s="113"/>
      <c r="G61" s="113"/>
      <c r="H61" s="113"/>
      <c r="I61" s="113"/>
      <c r="J61" s="26"/>
      <c r="K61" s="26"/>
      <c r="L61" s="31"/>
      <c r="M61" s="26"/>
      <c r="N61" s="26"/>
      <c r="O61" s="26"/>
      <c r="P61" s="19"/>
      <c r="Q61" s="19"/>
      <c r="R61" s="19"/>
      <c r="S61" s="19"/>
      <c r="T61" s="15"/>
      <c r="U61" s="26"/>
      <c r="V61" s="26"/>
      <c r="W61" s="26"/>
      <c r="X61" s="113"/>
      <c r="Y61" s="113"/>
      <c r="Z61" s="113"/>
      <c r="AA61" s="113"/>
      <c r="AB61" s="113"/>
      <c r="AC61" s="113"/>
    </row>
    <row r="62" spans="2:29" s="116" customFormat="1" ht="28.5" hidden="1" customHeight="1" x14ac:dyDescent="0.25">
      <c r="B62" s="26"/>
      <c r="C62" s="26"/>
      <c r="D62" s="26"/>
      <c r="E62" s="26"/>
      <c r="F62" s="26"/>
      <c r="G62" s="26"/>
      <c r="H62" s="26"/>
      <c r="I62" s="29"/>
      <c r="J62" s="26"/>
      <c r="K62" s="26"/>
      <c r="L62" s="31"/>
      <c r="M62" s="26"/>
      <c r="N62" s="26"/>
      <c r="O62" s="26"/>
      <c r="P62" s="19"/>
      <c r="Q62" s="19"/>
      <c r="R62" s="19"/>
      <c r="S62" s="28"/>
      <c r="T62" s="15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ht="28.5" hidden="1" customHeight="1" x14ac:dyDescent="0.25">
      <c r="B63" s="26"/>
      <c r="C63" s="26"/>
      <c r="D63" s="26"/>
      <c r="E63" s="26"/>
      <c r="F63" s="26"/>
      <c r="G63" s="26"/>
      <c r="H63" s="26"/>
      <c r="I63" s="29"/>
      <c r="J63" s="26"/>
      <c r="K63" s="26"/>
      <c r="L63" s="31"/>
      <c r="M63" s="26"/>
      <c r="N63" s="26"/>
      <c r="O63" s="26"/>
      <c r="P63" s="19"/>
      <c r="Q63" s="19"/>
      <c r="R63" s="19"/>
      <c r="S63" s="28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ht="28.5" hidden="1" customHeigh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30"/>
      <c r="Q64" s="26"/>
      <c r="R64" s="26"/>
      <c r="S64" s="28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ht="28.5" hidden="1" customHeigh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30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ht="28.5" hidden="1" customHeigh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ht="28.5" hidden="1" customHeigh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ht="28.5" hidden="1" customHeigh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ht="28.5" hidden="1" customHeigh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ht="28.5" hidden="1" customHeigh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ht="28.5" hidden="1" customHeigh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ht="28.5" hidden="1" customHeigh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ht="28.5" hidden="1" customHeigh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ht="28.5" hidden="1" customHeigh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ht="28.5" hidden="1" customHeigh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ht="28.5" hidden="1" customHeigh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ht="28.5" hidden="1" customHeigh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ht="28.5" hidden="1" customHeigh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ht="28.5" hidden="1" customHeigh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ht="28.5" hidden="1" customHeigh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2:29" s="116" customFormat="1" ht="28.5" hidden="1" customHeight="1" x14ac:dyDescent="0.25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31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113"/>
      <c r="AA81" s="113"/>
      <c r="AB81" s="113"/>
      <c r="AC81" s="113"/>
    </row>
    <row r="82" spans="2:29" s="116" customFormat="1" ht="28.5" hidden="1" customHeight="1" x14ac:dyDescent="0.25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31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113"/>
      <c r="AA82" s="113"/>
      <c r="AB82" s="113"/>
      <c r="AC82" s="113"/>
    </row>
    <row r="83" spans="2:29" s="116" customFormat="1" ht="28.5" hidden="1" customHeight="1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31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113"/>
      <c r="AA83" s="113"/>
      <c r="AB83" s="113"/>
      <c r="AC83" s="113"/>
    </row>
    <row r="84" spans="2:29" s="116" customFormat="1" ht="28.5" hidden="1" customHeight="1" x14ac:dyDescent="0.25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31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113"/>
      <c r="AA84" s="113"/>
      <c r="AB84" s="113"/>
      <c r="AC84" s="113"/>
    </row>
    <row r="85" spans="2:29" s="116" customFormat="1" ht="28.5" hidden="1" customHeight="1" x14ac:dyDescent="0.2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31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113"/>
      <c r="AA85" s="113"/>
      <c r="AB85" s="113"/>
      <c r="AC85" s="113"/>
    </row>
    <row r="86" spans="2:29" s="116" customFormat="1" ht="28.5" hidden="1" customHeight="1" x14ac:dyDescent="0.25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31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113"/>
      <c r="AA86" s="113"/>
      <c r="AB86" s="113"/>
      <c r="AC86" s="113"/>
    </row>
    <row r="87" spans="2:29" s="116" customFormat="1" ht="28.5" hidden="1" customHeight="1" x14ac:dyDescent="0.25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31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113"/>
      <c r="AA87" s="113"/>
      <c r="AB87" s="113"/>
      <c r="AC87" s="113"/>
    </row>
    <row r="88" spans="2:29" s="116" customFormat="1" ht="28.5" hidden="1" customHeight="1" x14ac:dyDescent="0.25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31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113"/>
      <c r="AA88" s="113"/>
      <c r="AB88" s="113"/>
      <c r="AC88" s="113"/>
    </row>
    <row r="89" spans="2:29" s="116" customFormat="1" ht="28.5" hidden="1" customHeight="1" x14ac:dyDescent="0.25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31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113"/>
      <c r="AA89" s="113"/>
      <c r="AB89" s="113"/>
      <c r="AC89" s="113"/>
    </row>
    <row r="90" spans="2:29" s="116" customFormat="1" ht="28.5" hidden="1" customHeight="1" x14ac:dyDescent="0.25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31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113"/>
      <c r="AA90" s="113"/>
      <c r="AB90" s="113"/>
      <c r="AC90" s="113"/>
    </row>
    <row r="91" spans="2:29" s="116" customFormat="1" ht="28.5" hidden="1" customHeight="1" x14ac:dyDescent="0.25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31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113"/>
      <c r="AA91" s="113"/>
      <c r="AB91" s="113"/>
      <c r="AC91" s="113"/>
    </row>
    <row r="92" spans="2:29" s="116" customFormat="1" ht="28.5" hidden="1" customHeight="1" x14ac:dyDescent="0.25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31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113"/>
      <c r="AA92" s="113"/>
      <c r="AB92" s="113"/>
      <c r="AC92" s="113"/>
    </row>
    <row r="93" spans="2:29" s="116" customFormat="1" ht="28.5" hidden="1" customHeight="1" x14ac:dyDescent="0.25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31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113"/>
      <c r="AA93" s="113"/>
      <c r="AB93" s="113"/>
      <c r="AC93" s="113"/>
    </row>
    <row r="94" spans="2:29" s="116" customFormat="1" ht="28.5" hidden="1" customHeight="1" x14ac:dyDescent="0.25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31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113"/>
      <c r="AA94" s="113"/>
      <c r="AB94" s="113"/>
      <c r="AC94" s="113"/>
    </row>
    <row r="95" spans="2:29" s="116" customFormat="1" ht="28.5" hidden="1" customHeight="1" x14ac:dyDescent="0.2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31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113"/>
      <c r="AA95" s="113"/>
      <c r="AB95" s="113"/>
      <c r="AC95" s="113"/>
    </row>
    <row r="96" spans="2:29" s="116" customFormat="1" ht="28.5" hidden="1" customHeight="1" x14ac:dyDescent="0.25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31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113"/>
      <c r="AA96" s="113"/>
      <c r="AB96" s="113"/>
      <c r="AC96" s="113"/>
    </row>
    <row r="97" spans="2:29" s="116" customFormat="1" ht="28.5" hidden="1" customHeight="1" x14ac:dyDescent="0.25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31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113"/>
      <c r="AA97" s="113"/>
      <c r="AB97" s="113"/>
      <c r="AC97" s="113"/>
    </row>
    <row r="98" spans="2:29" s="116" customFormat="1" ht="28.5" hidden="1" customHeight="1" x14ac:dyDescent="0.25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31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113"/>
      <c r="AA98" s="113"/>
      <c r="AB98" s="113"/>
      <c r="AC98" s="113"/>
    </row>
    <row r="99" spans="2:29" s="116" customFormat="1" ht="28.5" hidden="1" customHeight="1" x14ac:dyDescent="0.25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31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113"/>
      <c r="AA99" s="113"/>
      <c r="AB99" s="113"/>
      <c r="AC99" s="113"/>
    </row>
    <row r="100" spans="2:29" s="116" customFormat="1" ht="28.5" hidden="1" customHeight="1" x14ac:dyDescent="0.25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31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113"/>
      <c r="AA100" s="113"/>
      <c r="AB100" s="113"/>
      <c r="AC100" s="113"/>
    </row>
    <row r="101" spans="2:29" s="116" customFormat="1" ht="28.5" hidden="1" customHeight="1" x14ac:dyDescent="0.25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31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113"/>
      <c r="AA101" s="113"/>
      <c r="AB101" s="113"/>
      <c r="AC101" s="113"/>
    </row>
    <row r="102" spans="2:29" s="116" customFormat="1" ht="28.5" hidden="1" customHeight="1" x14ac:dyDescent="0.25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31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113"/>
      <c r="AA102" s="113"/>
      <c r="AB102" s="113"/>
      <c r="AC102" s="113"/>
    </row>
    <row r="103" spans="2:29" s="116" customFormat="1" ht="28.5" hidden="1" customHeight="1" x14ac:dyDescent="0.25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31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113"/>
      <c r="AA103" s="113"/>
      <c r="AB103" s="113"/>
      <c r="AC103" s="113"/>
    </row>
    <row r="104" spans="2:29" s="116" customFormat="1" ht="28.5" hidden="1" customHeight="1" x14ac:dyDescent="0.25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31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113"/>
      <c r="AA104" s="113"/>
      <c r="AB104" s="113"/>
      <c r="AC104" s="113"/>
    </row>
    <row r="105" spans="2:29" s="116" customFormat="1" ht="28.5" hidden="1" customHeight="1" x14ac:dyDescent="0.2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1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113"/>
      <c r="AA105" s="113"/>
      <c r="AB105" s="113"/>
      <c r="AC105" s="113"/>
    </row>
    <row r="106" spans="2:29" s="116" customFormat="1" ht="28.5" hidden="1" customHeight="1" x14ac:dyDescent="0.25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31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113"/>
      <c r="AA106" s="113"/>
      <c r="AB106" s="113"/>
      <c r="AC106" s="113"/>
    </row>
    <row r="107" spans="2:29" s="116" customFormat="1" ht="28.5" hidden="1" customHeight="1" x14ac:dyDescent="0.25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31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113"/>
      <c r="AA107" s="113"/>
      <c r="AB107" s="113"/>
      <c r="AC107" s="113"/>
    </row>
    <row r="108" spans="2:29" s="116" customFormat="1" ht="28.5" hidden="1" customHeight="1" x14ac:dyDescent="0.25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31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113"/>
      <c r="AA108" s="113"/>
      <c r="AB108" s="113"/>
      <c r="AC108" s="113"/>
    </row>
    <row r="109" spans="2:29" s="116" customFormat="1" ht="28.5" hidden="1" customHeight="1" x14ac:dyDescent="0.25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31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113"/>
      <c r="AA109" s="113"/>
      <c r="AB109" s="113"/>
      <c r="AC109" s="113"/>
    </row>
    <row r="110" spans="2:29" s="116" customFormat="1" ht="28.5" hidden="1" customHeight="1" x14ac:dyDescent="0.25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31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113"/>
      <c r="AA110" s="113"/>
      <c r="AB110" s="113"/>
      <c r="AC110" s="113"/>
    </row>
    <row r="111" spans="2:29" s="116" customFormat="1" ht="28.5" hidden="1" customHeight="1" x14ac:dyDescent="0.25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31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113"/>
      <c r="AA111" s="113"/>
      <c r="AB111" s="113"/>
      <c r="AC111" s="113"/>
    </row>
    <row r="112" spans="2:29" s="116" customFormat="1" ht="28.5" hidden="1" customHeight="1" x14ac:dyDescent="0.25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31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113"/>
      <c r="AA112" s="113"/>
      <c r="AB112" s="113"/>
      <c r="AC112" s="113"/>
    </row>
    <row r="113" spans="2:29" s="116" customFormat="1" ht="28.5" hidden="1" customHeight="1" x14ac:dyDescent="0.25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31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113"/>
      <c r="AA113" s="113"/>
      <c r="AB113" s="113"/>
      <c r="AC113" s="113"/>
    </row>
    <row r="114" spans="2:29" s="116" customFormat="1" ht="28.5" hidden="1" customHeight="1" x14ac:dyDescent="0.2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31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113"/>
      <c r="AA114" s="113"/>
      <c r="AB114" s="113"/>
      <c r="AC114" s="113"/>
    </row>
    <row r="115" spans="2:29" s="116" customFormat="1" ht="28.5" hidden="1" customHeight="1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31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113"/>
      <c r="AA115" s="113"/>
      <c r="AB115" s="113"/>
      <c r="AC115" s="113"/>
    </row>
    <row r="116" spans="2:29" s="116" customFormat="1" ht="28.5" hidden="1" customHeight="1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31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13"/>
      <c r="AA116" s="113"/>
      <c r="AB116" s="113"/>
      <c r="AC116" s="113"/>
    </row>
    <row r="117" spans="2:29" s="116" customFormat="1" ht="28.5" hidden="1" customHeight="1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31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113"/>
      <c r="AA117" s="113"/>
      <c r="AB117" s="113"/>
      <c r="AC117" s="113"/>
    </row>
    <row r="118" spans="2:29" s="116" customFormat="1" ht="28.5" hidden="1" customHeight="1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31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113"/>
      <c r="AA118" s="113"/>
      <c r="AB118" s="113"/>
      <c r="AC118" s="113"/>
    </row>
    <row r="119" spans="2:29" s="116" customFormat="1" ht="28.5" hidden="1" customHeight="1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31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113"/>
      <c r="AA119" s="113"/>
      <c r="AB119" s="113"/>
      <c r="AC119" s="113"/>
    </row>
    <row r="120" spans="2:29" s="116" customFormat="1" ht="28.5" hidden="1" customHeight="1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31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113"/>
      <c r="AA120" s="113"/>
      <c r="AB120" s="113"/>
      <c r="AC120" s="113"/>
    </row>
    <row r="121" spans="2:29" s="116" customFormat="1" ht="28.5" hidden="1" customHeight="1" x14ac:dyDescent="0.25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31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113"/>
      <c r="AA121" s="113"/>
      <c r="AB121" s="113"/>
      <c r="AC121" s="113"/>
    </row>
    <row r="122" spans="2:29" s="116" customFormat="1" ht="28.5" hidden="1" customHeight="1" x14ac:dyDescent="0.25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31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113"/>
      <c r="AA122" s="113"/>
      <c r="AB122" s="113"/>
      <c r="AC122" s="113"/>
    </row>
    <row r="123" spans="2:29" s="116" customFormat="1" ht="28.5" hidden="1" customHeight="1" x14ac:dyDescent="0.25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31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113"/>
      <c r="AA123" s="113"/>
      <c r="AB123" s="113"/>
      <c r="AC123" s="113"/>
    </row>
    <row r="124" spans="2:29" ht="28.5" hidden="1" customHeight="1" x14ac:dyDescent="0.25">
      <c r="J124" s="26"/>
      <c r="K124" s="26"/>
    </row>
    <row r="125" spans="2:29" ht="28.5" hidden="1" customHeight="1" x14ac:dyDescent="0.25">
      <c r="J125" s="26"/>
      <c r="K125" s="26"/>
    </row>
  </sheetData>
  <mergeCells count="8">
    <mergeCell ref="D57:E57"/>
    <mergeCell ref="H57:I57"/>
    <mergeCell ref="L57:M57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41" orientation="landscape" r:id="rId1"/>
  <headerFooter alignWithMargins="0">
    <oddFooter>&amp;C&amp;P&amp;RElaborado por EQUILIBRIUM Inmobiliario S.A.S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theme="0" tint="-0.14999847407452621"/>
    <pageSetUpPr fitToPage="1"/>
  </sheetPr>
  <dimension ref="B1:AC82"/>
  <sheetViews>
    <sheetView showGridLines="0" zoomScale="60" zoomScaleNormal="60" workbookViewId="0">
      <pane xSplit="2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P40" sqref="P40"/>
    </sheetView>
  </sheetViews>
  <sheetFormatPr baseColWidth="10" defaultColWidth="0" defaultRowHeight="12.75" x14ac:dyDescent="0.25"/>
  <cols>
    <col min="1" max="1" width="0.85546875" style="115" customWidth="1"/>
    <col min="2" max="2" width="29.85546875" style="14" bestFit="1" customWidth="1"/>
    <col min="3" max="3" width="0.85546875" style="14" customWidth="1"/>
    <col min="4" max="4" width="10.140625" style="14" bestFit="1" customWidth="1"/>
    <col min="5" max="5" width="18.5703125" style="14" bestFit="1" customWidth="1"/>
    <col min="6" max="6" width="13.5703125" style="14" bestFit="1" customWidth="1"/>
    <col min="7" max="7" width="0.42578125" style="14" customWidth="1"/>
    <col min="8" max="8" width="10.140625" style="14" bestFit="1" customWidth="1"/>
    <col min="9" max="9" width="21.140625" style="14" bestFit="1" customWidth="1"/>
    <col min="10" max="10" width="13.5703125" style="14" bestFit="1" customWidth="1"/>
    <col min="11" max="11" width="0.42578125" style="14" customWidth="1"/>
    <col min="12" max="12" width="8.140625" style="31" bestFit="1" customWidth="1"/>
    <col min="13" max="13" width="23.42578125" style="26" bestFit="1" customWidth="1"/>
    <col min="14" max="14" width="12.5703125" style="26" bestFit="1" customWidth="1"/>
    <col min="15" max="15" width="1" style="26" customWidth="1"/>
    <col min="16" max="16" width="17.5703125" style="26" bestFit="1" customWidth="1"/>
    <col min="17" max="17" width="12.42578125" style="26" bestFit="1" customWidth="1"/>
    <col min="18" max="18" width="12.5703125" style="26" customWidth="1"/>
    <col min="19" max="19" width="16.85546875" style="26" bestFit="1" customWidth="1"/>
    <col min="20" max="20" width="0.85546875" style="14" customWidth="1"/>
    <col min="21" max="21" width="19.85546875" style="14" bestFit="1" customWidth="1"/>
    <col min="22" max="22" width="19.5703125" style="14" bestFit="1" customWidth="1"/>
    <col min="23" max="23" width="18.140625" style="14" bestFit="1" customWidth="1"/>
    <col min="24" max="24" width="16.140625" style="14" bestFit="1" customWidth="1"/>
    <col min="25" max="28" width="13" style="14" bestFit="1" customWidth="1"/>
    <col min="29" max="29" width="1.42578125" style="14" customWidth="1"/>
    <col min="30" max="16384" width="0" style="115" hidden="1"/>
  </cols>
  <sheetData>
    <row r="1" spans="2:29" s="2" customFormat="1" ht="17.25" customHeight="1" x14ac:dyDescent="0.25">
      <c r="B1" s="8"/>
      <c r="C1" s="9"/>
      <c r="D1" s="561" t="s">
        <v>0</v>
      </c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  <c r="Q1" s="562"/>
      <c r="R1" s="562"/>
      <c r="S1" s="562"/>
      <c r="T1" s="562"/>
      <c r="U1" s="562"/>
      <c r="V1" s="562"/>
      <c r="W1" s="562"/>
      <c r="X1" s="562"/>
      <c r="Y1" s="562"/>
      <c r="Z1" s="562"/>
      <c r="AA1" s="562"/>
      <c r="AB1" s="562"/>
      <c r="AC1" s="9"/>
    </row>
    <row r="2" spans="2:29" s="32" customFormat="1" ht="9" customHeight="1" x14ac:dyDescent="0.25">
      <c r="B2" s="10"/>
      <c r="C2" s="11"/>
      <c r="D2" s="562"/>
      <c r="E2" s="562"/>
      <c r="F2" s="562"/>
      <c r="G2" s="562"/>
      <c r="H2" s="562"/>
      <c r="I2" s="562"/>
      <c r="J2" s="562"/>
      <c r="K2" s="562"/>
      <c r="L2" s="562"/>
      <c r="M2" s="562"/>
      <c r="N2" s="562"/>
      <c r="O2" s="562"/>
      <c r="P2" s="562"/>
      <c r="Q2" s="562"/>
      <c r="R2" s="562"/>
      <c r="S2" s="562"/>
      <c r="T2" s="562"/>
      <c r="U2" s="562"/>
      <c r="V2" s="562"/>
      <c r="W2" s="562"/>
      <c r="X2" s="562"/>
      <c r="Y2" s="562"/>
      <c r="Z2" s="562"/>
      <c r="AA2" s="562"/>
      <c r="AB2" s="562"/>
      <c r="AC2" s="11"/>
    </row>
    <row r="3" spans="2:29" s="2" customFormat="1" ht="19.5" customHeight="1" x14ac:dyDescent="0.25">
      <c r="B3" s="8"/>
      <c r="C3" s="9"/>
      <c r="D3" s="12"/>
      <c r="E3" s="563" t="e">
        <f>+#REF!</f>
        <v>#REF!</v>
      </c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  <c r="T3" s="563"/>
      <c r="U3" s="563"/>
      <c r="V3" s="563"/>
      <c r="W3" s="563"/>
      <c r="X3" s="563"/>
      <c r="Y3" s="563"/>
      <c r="Z3" s="13"/>
      <c r="AA3" s="12"/>
      <c r="AB3" s="12"/>
      <c r="AC3" s="9"/>
    </row>
    <row r="4" spans="2:29" s="2" customFormat="1" ht="11.25" customHeight="1" x14ac:dyDescent="0.25">
      <c r="B4" s="1"/>
      <c r="C4" s="9"/>
      <c r="D4" s="8"/>
      <c r="E4" s="8"/>
      <c r="F4" s="8"/>
      <c r="G4" s="9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8"/>
      <c r="V4" s="8"/>
      <c r="W4" s="8"/>
      <c r="X4" s="8"/>
      <c r="Y4" s="8"/>
      <c r="Z4" s="8"/>
      <c r="AA4" s="8"/>
      <c r="AB4" s="8"/>
      <c r="AC4" s="9"/>
    </row>
    <row r="5" spans="2:29" s="3" customFormat="1" ht="28.5" customHeight="1" x14ac:dyDescent="0.25">
      <c r="C5" s="14"/>
      <c r="D5" s="564" t="s">
        <v>1</v>
      </c>
      <c r="E5" s="564"/>
      <c r="F5" s="564"/>
      <c r="G5" s="14"/>
      <c r="H5" s="564" t="s">
        <v>2</v>
      </c>
      <c r="I5" s="564"/>
      <c r="J5" s="564"/>
      <c r="K5" s="14"/>
      <c r="L5" s="564" t="s">
        <v>3</v>
      </c>
      <c r="M5" s="564"/>
      <c r="N5" s="564"/>
      <c r="T5" s="14"/>
      <c r="U5" s="4" t="s">
        <v>4</v>
      </c>
      <c r="V5" s="4"/>
      <c r="AC5" s="16"/>
    </row>
    <row r="6" spans="2:29" s="3" customFormat="1" ht="57" customHeight="1" x14ac:dyDescent="0.25">
      <c r="B6" s="33" t="s">
        <v>55</v>
      </c>
      <c r="C6" s="14"/>
      <c r="D6" s="34" t="s">
        <v>5</v>
      </c>
      <c r="E6" s="34" t="s">
        <v>6</v>
      </c>
      <c r="F6" s="35" t="s">
        <v>7</v>
      </c>
      <c r="G6" s="14"/>
      <c r="H6" s="34" t="s">
        <v>5</v>
      </c>
      <c r="I6" s="34" t="s">
        <v>62</v>
      </c>
      <c r="J6" s="35" t="s">
        <v>7</v>
      </c>
      <c r="K6" s="14"/>
      <c r="L6" s="34" t="s">
        <v>5</v>
      </c>
      <c r="M6" s="34" t="s">
        <v>8</v>
      </c>
      <c r="N6" s="35" t="s">
        <v>7</v>
      </c>
      <c r="P6" s="34" t="s">
        <v>9</v>
      </c>
      <c r="Q6" s="34" t="s">
        <v>10</v>
      </c>
      <c r="R6" s="36" t="s">
        <v>132</v>
      </c>
      <c r="S6" s="34" t="s">
        <v>11</v>
      </c>
      <c r="T6" s="15"/>
      <c r="U6" s="34" t="s">
        <v>12</v>
      </c>
      <c r="V6" s="36" t="s">
        <v>60</v>
      </c>
      <c r="W6" s="37" t="s">
        <v>13</v>
      </c>
      <c r="X6" s="37" t="s">
        <v>14</v>
      </c>
      <c r="Y6" s="38" t="s">
        <v>15</v>
      </c>
      <c r="Z6" s="38" t="s">
        <v>16</v>
      </c>
      <c r="AA6" s="38" t="s">
        <v>17</v>
      </c>
      <c r="AB6" s="38" t="s">
        <v>18</v>
      </c>
      <c r="AC6" s="16"/>
    </row>
    <row r="7" spans="2:29" s="14" customFormat="1" ht="6.75" customHeight="1" x14ac:dyDescent="0.25">
      <c r="AC7" s="16"/>
    </row>
    <row r="8" spans="2:29" s="39" customFormat="1" ht="28.5" customHeight="1" x14ac:dyDescent="0.25">
      <c r="B8" s="40" t="s">
        <v>63</v>
      </c>
      <c r="C8" s="14"/>
      <c r="D8" s="41">
        <f t="shared" ref="D8:F9" si="0">+H8+L8</f>
        <v>0</v>
      </c>
      <c r="E8" s="41">
        <f t="shared" si="0"/>
        <v>0</v>
      </c>
      <c r="F8" s="42">
        <f t="shared" si="0"/>
        <v>0</v>
      </c>
      <c r="G8" s="14"/>
      <c r="H8" s="41"/>
      <c r="I8" s="41"/>
      <c r="J8" s="42"/>
      <c r="K8" s="14"/>
      <c r="L8" s="41"/>
      <c r="M8" s="41"/>
      <c r="N8" s="42"/>
      <c r="O8" s="3"/>
      <c r="P8" s="43"/>
      <c r="Q8" s="43"/>
      <c r="R8" s="43"/>
      <c r="S8" s="43">
        <f>SUM(P8:R8)</f>
        <v>0</v>
      </c>
      <c r="T8" s="15"/>
      <c r="U8" s="43">
        <f>SUM(V8:X8)</f>
        <v>0</v>
      </c>
      <c r="V8" s="43"/>
      <c r="W8" s="43"/>
      <c r="X8" s="43">
        <f>SUM(Y7:AB8)</f>
        <v>0</v>
      </c>
      <c r="Y8" s="43"/>
      <c r="Z8" s="43"/>
      <c r="AA8" s="43"/>
      <c r="AB8" s="43"/>
      <c r="AC8" s="44"/>
    </row>
    <row r="9" spans="2:29" s="39" customFormat="1" ht="18" x14ac:dyDescent="0.25">
      <c r="B9" s="40" t="s">
        <v>64</v>
      </c>
      <c r="C9" s="14"/>
      <c r="D9" s="41">
        <f t="shared" si="0"/>
        <v>0</v>
      </c>
      <c r="E9" s="41">
        <f t="shared" si="0"/>
        <v>0</v>
      </c>
      <c r="F9" s="42">
        <f t="shared" si="0"/>
        <v>0</v>
      </c>
      <c r="G9" s="14"/>
      <c r="H9" s="41"/>
      <c r="I9" s="41"/>
      <c r="J9" s="42"/>
      <c r="K9" s="14"/>
      <c r="L9" s="41"/>
      <c r="M9" s="41"/>
      <c r="N9" s="42"/>
      <c r="O9" s="3"/>
      <c r="P9" s="43"/>
      <c r="Q9" s="43"/>
      <c r="R9" s="43"/>
      <c r="S9" s="43">
        <f>SUM(P9:R9)</f>
        <v>0</v>
      </c>
      <c r="T9" s="15"/>
      <c r="U9" s="43">
        <f>SUM(V9:X9)</f>
        <v>0</v>
      </c>
      <c r="V9" s="43"/>
      <c r="W9" s="43"/>
      <c r="X9" s="43">
        <f>SUM(Y8:AB9)</f>
        <v>0</v>
      </c>
      <c r="Y9" s="43"/>
      <c r="Z9" s="43"/>
      <c r="AA9" s="43"/>
      <c r="AB9" s="43"/>
      <c r="AC9" s="44"/>
    </row>
    <row r="10" spans="2:29" s="39" customFormat="1" ht="18" x14ac:dyDescent="0.25">
      <c r="B10" s="40" t="s">
        <v>65</v>
      </c>
      <c r="C10" s="14"/>
      <c r="D10" s="41">
        <v>0</v>
      </c>
      <c r="E10" s="41">
        <v>0</v>
      </c>
      <c r="F10" s="42">
        <v>0</v>
      </c>
      <c r="G10" s="14"/>
      <c r="H10" s="41">
        <v>0</v>
      </c>
      <c r="I10" s="41"/>
      <c r="J10" s="42"/>
      <c r="K10" s="14"/>
      <c r="L10" s="41"/>
      <c r="M10" s="41"/>
      <c r="N10" s="42"/>
      <c r="O10" s="3"/>
      <c r="P10" s="43"/>
      <c r="Q10" s="43"/>
      <c r="R10" s="43"/>
      <c r="S10" s="43"/>
      <c r="T10" s="15"/>
      <c r="U10" s="43"/>
      <c r="V10" s="43"/>
      <c r="W10" s="43"/>
      <c r="X10" s="43"/>
      <c r="Y10" s="43"/>
      <c r="Z10" s="43"/>
      <c r="AA10" s="43"/>
      <c r="AB10" s="43"/>
      <c r="AC10" s="44"/>
    </row>
    <row r="11" spans="2:29" s="44" customFormat="1" ht="18" x14ac:dyDescent="0.25">
      <c r="B11" s="40" t="s">
        <v>66</v>
      </c>
      <c r="C11" s="14"/>
      <c r="D11" s="46">
        <v>0</v>
      </c>
      <c r="E11" s="46">
        <v>0</v>
      </c>
      <c r="F11" s="47">
        <v>0</v>
      </c>
      <c r="G11" s="14"/>
      <c r="H11" s="46">
        <v>0</v>
      </c>
      <c r="I11" s="46"/>
      <c r="J11" s="47"/>
      <c r="K11" s="14"/>
      <c r="L11" s="46"/>
      <c r="M11" s="46"/>
      <c r="N11" s="47"/>
      <c r="O11" s="3"/>
      <c r="P11" s="48"/>
      <c r="Q11" s="48"/>
      <c r="R11" s="48"/>
      <c r="S11" s="48"/>
      <c r="T11" s="15"/>
      <c r="U11" s="48"/>
      <c r="V11" s="48"/>
      <c r="W11" s="48"/>
      <c r="X11" s="48"/>
      <c r="Y11" s="48"/>
      <c r="Z11" s="48"/>
      <c r="AA11" s="48"/>
      <c r="AB11" s="48"/>
    </row>
    <row r="12" spans="2:29" s="39" customFormat="1" ht="18.75" thickBot="1" x14ac:dyDescent="0.3">
      <c r="B12" s="89" t="s">
        <v>79</v>
      </c>
      <c r="C12" s="14"/>
      <c r="D12" s="50">
        <f>SUM(D8:D11)</f>
        <v>0</v>
      </c>
      <c r="E12" s="82">
        <f>SUM(E8:E11)</f>
        <v>0</v>
      </c>
      <c r="F12" s="52">
        <f>SUM(F8:F11)</f>
        <v>0</v>
      </c>
      <c r="G12" s="14"/>
      <c r="H12" s="50">
        <f>SUM(H8:H11)</f>
        <v>0</v>
      </c>
      <c r="I12" s="82">
        <f>SUM(I8:I11)</f>
        <v>0</v>
      </c>
      <c r="J12" s="52">
        <f>SUM(J8:J11)</f>
        <v>0</v>
      </c>
      <c r="K12" s="14"/>
      <c r="L12" s="50">
        <f>SUM(L8:L11)</f>
        <v>0</v>
      </c>
      <c r="M12" s="82">
        <f>SUM(M8:M11)</f>
        <v>0</v>
      </c>
      <c r="N12" s="52">
        <f>SUM(N8:N11)</f>
        <v>0</v>
      </c>
      <c r="O12" s="3"/>
      <c r="P12" s="82">
        <f>SUM(P8:P11)</f>
        <v>0</v>
      </c>
      <c r="Q12" s="82">
        <f>SUM(Q8:Q11)</f>
        <v>0</v>
      </c>
      <c r="R12" s="82">
        <f>SUM(R8:R11)</f>
        <v>0</v>
      </c>
      <c r="S12" s="82">
        <f>SUM(S8:S11)</f>
        <v>0</v>
      </c>
      <c r="T12" s="15"/>
      <c r="U12" s="82">
        <f t="shared" ref="U12:AB12" si="1">SUM(U8:U11)</f>
        <v>0</v>
      </c>
      <c r="V12" s="82">
        <f t="shared" si="1"/>
        <v>0</v>
      </c>
      <c r="W12" s="82">
        <f t="shared" si="1"/>
        <v>0</v>
      </c>
      <c r="X12" s="82">
        <f t="shared" si="1"/>
        <v>0</v>
      </c>
      <c r="Y12" s="82">
        <f t="shared" si="1"/>
        <v>0</v>
      </c>
      <c r="Z12" s="82">
        <f t="shared" si="1"/>
        <v>0</v>
      </c>
      <c r="AA12" s="82">
        <f t="shared" si="1"/>
        <v>0</v>
      </c>
      <c r="AB12" s="82">
        <f t="shared" si="1"/>
        <v>0</v>
      </c>
      <c r="AC12" s="44"/>
    </row>
    <row r="13" spans="2:29" s="39" customFormat="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</row>
    <row r="14" spans="2:29" s="3" customFormat="1" x14ac:dyDescent="0.25">
      <c r="B14" s="118" t="s">
        <v>23</v>
      </c>
      <c r="C14" s="14"/>
      <c r="D14" s="560" t="s">
        <v>24</v>
      </c>
      <c r="E14" s="560"/>
      <c r="F14" s="110"/>
      <c r="G14" s="14"/>
      <c r="H14" s="560" t="s">
        <v>59</v>
      </c>
      <c r="I14" s="560"/>
      <c r="J14" s="110"/>
      <c r="K14" s="14"/>
      <c r="L14" s="560" t="s">
        <v>92</v>
      </c>
      <c r="M14" s="560"/>
      <c r="N14" s="19"/>
      <c r="P14" s="19"/>
      <c r="Q14" s="19"/>
      <c r="R14" s="19"/>
      <c r="S14" s="19"/>
      <c r="T14" s="15"/>
      <c r="U14" s="5"/>
      <c r="V14" s="5"/>
      <c r="W14" s="5"/>
      <c r="AC14" s="25"/>
    </row>
    <row r="15" spans="2:29" s="3" customFormat="1" x14ac:dyDescent="0.25">
      <c r="B15" s="87" t="s">
        <v>19</v>
      </c>
      <c r="C15" s="14"/>
      <c r="D15" s="39"/>
      <c r="E15" s="88"/>
      <c r="F15" s="39"/>
      <c r="G15" s="21"/>
      <c r="H15" s="39"/>
      <c r="I15" s="88"/>
      <c r="J15" s="39"/>
      <c r="K15" s="111"/>
      <c r="L15" s="112"/>
      <c r="M15" s="87"/>
      <c r="N15" s="20"/>
      <c r="P15" s="19"/>
      <c r="Q15" s="19"/>
      <c r="R15" s="19"/>
      <c r="S15" s="19"/>
      <c r="T15" s="15"/>
      <c r="U15" s="5"/>
      <c r="V15" s="5"/>
      <c r="W15" s="5"/>
      <c r="AC15" s="25"/>
    </row>
    <row r="16" spans="2:29" s="3" customFormat="1" x14ac:dyDescent="0.25">
      <c r="B16" s="87" t="s">
        <v>20</v>
      </c>
      <c r="C16" s="14"/>
      <c r="D16" s="39"/>
      <c r="E16" s="88"/>
      <c r="F16" s="39"/>
      <c r="G16" s="21"/>
      <c r="H16" s="39"/>
      <c r="I16" s="88"/>
      <c r="J16" s="39"/>
      <c r="K16" s="111"/>
      <c r="L16" s="112"/>
      <c r="M16" s="87"/>
      <c r="N16" s="20"/>
      <c r="P16" s="19"/>
      <c r="Q16" s="19"/>
      <c r="R16" s="19"/>
      <c r="S16" s="19"/>
      <c r="T16" s="15"/>
      <c r="U16" s="5"/>
      <c r="V16" s="5"/>
      <c r="W16" s="5"/>
      <c r="AC16" s="25"/>
    </row>
    <row r="17" spans="2:29" x14ac:dyDescent="0.25">
      <c r="B17" s="113"/>
      <c r="C17" s="114"/>
      <c r="D17" s="87"/>
      <c r="E17" s="87"/>
      <c r="F17" s="87"/>
      <c r="G17" s="21"/>
      <c r="H17" s="87"/>
      <c r="I17" s="87">
        <v>0</v>
      </c>
      <c r="J17" s="44"/>
      <c r="K17" s="111"/>
      <c r="L17" s="112"/>
      <c r="M17" s="87"/>
      <c r="N17" s="20"/>
      <c r="O17" s="20"/>
      <c r="P17" s="19"/>
      <c r="Q17" s="19"/>
      <c r="R17" s="19"/>
      <c r="S17" s="19"/>
      <c r="T17" s="15"/>
      <c r="U17" s="26"/>
      <c r="V17" s="26"/>
      <c r="W17" s="26"/>
    </row>
    <row r="18" spans="2:29" s="116" customFormat="1" x14ac:dyDescent="0.25">
      <c r="B18" s="113"/>
      <c r="C18" s="113"/>
      <c r="D18" s="113"/>
      <c r="E18" s="113"/>
      <c r="F18" s="113"/>
      <c r="G18" s="113"/>
      <c r="H18" s="113"/>
      <c r="I18" s="113"/>
      <c r="J18" s="26"/>
      <c r="K18" s="26"/>
      <c r="L18" s="31"/>
      <c r="M18" s="26"/>
      <c r="N18" s="26"/>
      <c r="O18" s="26"/>
      <c r="P18" s="19"/>
      <c r="Q18" s="19"/>
      <c r="R18" s="19"/>
      <c r="S18" s="19"/>
      <c r="T18" s="15"/>
      <c r="U18" s="26"/>
      <c r="V18" s="26"/>
      <c r="W18" s="26"/>
      <c r="X18" s="113"/>
      <c r="Y18" s="113"/>
      <c r="Z18" s="113"/>
      <c r="AA18" s="113"/>
      <c r="AB18" s="113"/>
      <c r="AC18" s="113"/>
    </row>
    <row r="19" spans="2:29" s="116" customFormat="1" x14ac:dyDescent="0.25">
      <c r="B19" s="26"/>
      <c r="C19" s="26"/>
      <c r="D19" s="26"/>
      <c r="E19" s="26"/>
      <c r="F19" s="26"/>
      <c r="G19" s="26"/>
      <c r="H19" s="26"/>
      <c r="I19" s="29"/>
      <c r="J19" s="26"/>
      <c r="K19" s="26"/>
      <c r="L19" s="31"/>
      <c r="M19" s="26"/>
      <c r="N19" s="26"/>
      <c r="O19" s="26"/>
      <c r="P19" s="19"/>
      <c r="Q19" s="19"/>
      <c r="R19" s="19"/>
      <c r="S19" s="28"/>
      <c r="T19" s="15"/>
      <c r="U19" s="26"/>
      <c r="V19" s="26"/>
      <c r="W19" s="26"/>
      <c r="X19" s="26"/>
      <c r="Y19" s="26"/>
      <c r="Z19" s="113"/>
      <c r="AA19" s="113"/>
      <c r="AB19" s="113"/>
      <c r="AC19" s="113"/>
    </row>
    <row r="20" spans="2:29" s="116" customFormat="1" x14ac:dyDescent="0.25">
      <c r="B20" s="26"/>
      <c r="C20" s="26"/>
      <c r="D20" s="26"/>
      <c r="E20" s="26"/>
      <c r="F20" s="26"/>
      <c r="G20" s="26"/>
      <c r="H20" s="26"/>
      <c r="I20" s="29"/>
      <c r="J20" s="26"/>
      <c r="K20" s="26"/>
      <c r="L20" s="31"/>
      <c r="M20" s="26"/>
      <c r="N20" s="26"/>
      <c r="O20" s="26"/>
      <c r="P20" s="19"/>
      <c r="Q20" s="19"/>
      <c r="R20" s="19"/>
      <c r="S20" s="28"/>
      <c r="T20" s="26"/>
      <c r="U20" s="26"/>
      <c r="V20" s="26"/>
      <c r="W20" s="26"/>
      <c r="X20" s="26"/>
      <c r="Y20" s="26"/>
      <c r="Z20" s="113"/>
      <c r="AA20" s="113"/>
      <c r="AB20" s="113"/>
      <c r="AC20" s="113"/>
    </row>
    <row r="21" spans="2:29" s="116" customFormat="1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31"/>
      <c r="M21" s="26"/>
      <c r="N21" s="26"/>
      <c r="O21" s="26"/>
      <c r="P21" s="30"/>
      <c r="Q21" s="26"/>
      <c r="R21" s="26"/>
      <c r="S21" s="28"/>
      <c r="T21" s="26"/>
      <c r="U21" s="26"/>
      <c r="V21" s="26"/>
      <c r="W21" s="26"/>
      <c r="X21" s="26"/>
      <c r="Y21" s="26"/>
      <c r="Z21" s="113"/>
      <c r="AA21" s="113"/>
      <c r="AB21" s="113"/>
      <c r="AC21" s="113"/>
    </row>
    <row r="22" spans="2:29" s="116" customFormat="1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31"/>
      <c r="M22" s="26"/>
      <c r="N22" s="26"/>
      <c r="O22" s="26"/>
      <c r="P22" s="30"/>
      <c r="Q22" s="26"/>
      <c r="R22" s="26"/>
      <c r="S22" s="26"/>
      <c r="T22" s="26"/>
      <c r="U22" s="26"/>
      <c r="V22" s="26"/>
      <c r="W22" s="26"/>
      <c r="X22" s="26"/>
      <c r="Y22" s="26"/>
      <c r="Z22" s="113"/>
      <c r="AA22" s="113"/>
      <c r="AB22" s="113"/>
      <c r="AC22" s="113"/>
    </row>
    <row r="23" spans="2:29" s="116" customFormat="1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31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113"/>
      <c r="AA23" s="113"/>
      <c r="AB23" s="113"/>
      <c r="AC23" s="113"/>
    </row>
    <row r="24" spans="2:29" s="116" customFormat="1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31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13"/>
      <c r="AA24" s="113"/>
      <c r="AB24" s="113"/>
      <c r="AC24" s="113"/>
    </row>
    <row r="25" spans="2:29" s="116" customFormat="1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31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113"/>
      <c r="AA25" s="113"/>
      <c r="AB25" s="113"/>
      <c r="AC25" s="113"/>
    </row>
    <row r="26" spans="2:29" s="116" customFormat="1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31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113"/>
      <c r="AA26" s="113"/>
      <c r="AB26" s="113"/>
      <c r="AC26" s="113"/>
    </row>
    <row r="27" spans="2:29" s="116" customFormat="1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31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113"/>
      <c r="AA27" s="113"/>
      <c r="AB27" s="113"/>
      <c r="AC27" s="113"/>
    </row>
    <row r="28" spans="2:29" s="116" customFormat="1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31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113"/>
      <c r="AA28" s="113"/>
      <c r="AB28" s="113"/>
      <c r="AC28" s="113"/>
    </row>
    <row r="29" spans="2:29" s="116" customFormat="1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31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113"/>
      <c r="AA29" s="113"/>
      <c r="AB29" s="113"/>
      <c r="AC29" s="113"/>
    </row>
    <row r="30" spans="2:29" s="116" customFormat="1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31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113"/>
      <c r="AA30" s="113"/>
      <c r="AB30" s="113"/>
      <c r="AC30" s="113"/>
    </row>
    <row r="31" spans="2:29" s="116" customFormat="1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31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113"/>
      <c r="AA31" s="113"/>
      <c r="AB31" s="113"/>
      <c r="AC31" s="113"/>
    </row>
    <row r="32" spans="2:29" s="116" customFormat="1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31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113"/>
      <c r="AA32" s="113"/>
      <c r="AB32" s="113"/>
      <c r="AC32" s="113"/>
    </row>
    <row r="33" spans="2:29" s="116" customFormat="1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31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113"/>
      <c r="AA33" s="113"/>
      <c r="AB33" s="113"/>
      <c r="AC33" s="113"/>
    </row>
    <row r="34" spans="2:29" s="116" customFormat="1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31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113"/>
      <c r="AA34" s="113"/>
      <c r="AB34" s="113"/>
      <c r="AC34" s="113"/>
    </row>
    <row r="35" spans="2:29" s="116" customFormat="1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31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113"/>
      <c r="AA35" s="113"/>
      <c r="AB35" s="113"/>
      <c r="AC35" s="113"/>
    </row>
    <row r="36" spans="2:29" s="116" customFormat="1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1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113"/>
      <c r="AA36" s="113"/>
      <c r="AB36" s="113"/>
      <c r="AC36" s="113"/>
    </row>
    <row r="37" spans="2:29" s="116" customFormat="1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31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113"/>
      <c r="AA37" s="113"/>
      <c r="AB37" s="113"/>
      <c r="AC37" s="113"/>
    </row>
    <row r="38" spans="2:29" s="116" customFormat="1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31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113"/>
      <c r="AA38" s="113"/>
      <c r="AB38" s="113"/>
      <c r="AC38" s="113"/>
    </row>
    <row r="39" spans="2:29" s="116" customFormat="1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31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113"/>
      <c r="AA39" s="113"/>
      <c r="AB39" s="113"/>
      <c r="AC39" s="113"/>
    </row>
    <row r="40" spans="2:29" s="116" customFormat="1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31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113"/>
      <c r="AA40" s="113"/>
      <c r="AB40" s="113"/>
      <c r="AC40" s="113"/>
    </row>
    <row r="41" spans="2:29" s="116" customFormat="1" x14ac:dyDescent="0.25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31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113"/>
      <c r="AA41" s="113"/>
      <c r="AB41" s="113"/>
      <c r="AC41" s="113"/>
    </row>
    <row r="42" spans="2:29" s="116" customFormat="1" x14ac:dyDescent="0.25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31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113"/>
      <c r="AA42" s="113"/>
      <c r="AB42" s="113"/>
      <c r="AC42" s="113"/>
    </row>
    <row r="43" spans="2:29" s="116" customFormat="1" x14ac:dyDescent="0.25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31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113"/>
      <c r="AA43" s="113"/>
      <c r="AB43" s="113"/>
      <c r="AC43" s="113"/>
    </row>
    <row r="44" spans="2:29" s="116" customFormat="1" x14ac:dyDescent="0.25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31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113"/>
      <c r="AA44" s="113"/>
      <c r="AB44" s="113"/>
      <c r="AC44" s="113"/>
    </row>
    <row r="45" spans="2:29" s="116" customFormat="1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31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113"/>
      <c r="AA45" s="113"/>
      <c r="AB45" s="113"/>
      <c r="AC45" s="113"/>
    </row>
    <row r="46" spans="2:29" s="116" customFormat="1" x14ac:dyDescent="0.25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31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113"/>
      <c r="AA46" s="113"/>
      <c r="AB46" s="113"/>
      <c r="AC46" s="113"/>
    </row>
    <row r="47" spans="2:29" s="116" customFormat="1" x14ac:dyDescent="0.25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31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113"/>
      <c r="AA47" s="113"/>
      <c r="AB47" s="113"/>
      <c r="AC47" s="113"/>
    </row>
    <row r="48" spans="2:29" s="116" customFormat="1" x14ac:dyDescent="0.2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31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113"/>
      <c r="AA48" s="113"/>
      <c r="AB48" s="113"/>
      <c r="AC48" s="113"/>
    </row>
    <row r="49" spans="2:29" s="116" customFormat="1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31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113"/>
      <c r="AA49" s="113"/>
      <c r="AB49" s="113"/>
      <c r="AC49" s="113"/>
    </row>
    <row r="50" spans="2:29" s="116" customFormat="1" x14ac:dyDescent="0.25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31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113"/>
      <c r="AA50" s="113"/>
      <c r="AB50" s="113"/>
      <c r="AC50" s="113"/>
    </row>
    <row r="51" spans="2:29" s="116" customFormat="1" x14ac:dyDescent="0.25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31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113"/>
      <c r="AA51" s="113"/>
      <c r="AB51" s="113"/>
      <c r="AC51" s="113"/>
    </row>
    <row r="52" spans="2:29" s="116" customFormat="1" x14ac:dyDescent="0.25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31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113"/>
      <c r="AA52" s="113"/>
      <c r="AB52" s="113"/>
      <c r="AC52" s="113"/>
    </row>
    <row r="53" spans="2:29" s="116" customFormat="1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31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113"/>
      <c r="AA53" s="113"/>
      <c r="AB53" s="113"/>
      <c r="AC53" s="113"/>
    </row>
    <row r="54" spans="2:29" s="116" customFormat="1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31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113"/>
      <c r="AA54" s="113"/>
      <c r="AB54" s="113"/>
      <c r="AC54" s="113"/>
    </row>
    <row r="55" spans="2:29" s="116" customForma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1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113"/>
      <c r="AA55" s="113"/>
      <c r="AB55" s="113"/>
      <c r="AC55" s="113"/>
    </row>
    <row r="56" spans="2:29" s="116" customFormat="1" x14ac:dyDescent="0.25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31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113"/>
      <c r="AA56" s="113"/>
      <c r="AB56" s="113"/>
      <c r="AC56" s="113"/>
    </row>
    <row r="57" spans="2:29" s="116" customFormat="1" x14ac:dyDescent="0.25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31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113"/>
      <c r="AA57" s="113"/>
      <c r="AB57" s="113"/>
      <c r="AC57" s="113"/>
    </row>
    <row r="58" spans="2:29" s="116" customFormat="1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31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113"/>
      <c r="AA58" s="113"/>
      <c r="AB58" s="113"/>
      <c r="AC58" s="113"/>
    </row>
    <row r="59" spans="2:29" s="116" customFormat="1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31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113"/>
      <c r="AA59" s="113"/>
      <c r="AB59" s="113"/>
      <c r="AC59" s="113"/>
    </row>
    <row r="60" spans="2:29" s="116" customFormat="1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31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13"/>
      <c r="AA60" s="113"/>
      <c r="AB60" s="113"/>
      <c r="AC60" s="113"/>
    </row>
    <row r="61" spans="2:29" s="116" customFormat="1" x14ac:dyDescent="0.25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31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113"/>
      <c r="AA61" s="113"/>
      <c r="AB61" s="113"/>
      <c r="AC61" s="113"/>
    </row>
    <row r="62" spans="2:29" s="116" customFormat="1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31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113"/>
      <c r="AA62" s="113"/>
      <c r="AB62" s="113"/>
      <c r="AC62" s="113"/>
    </row>
    <row r="63" spans="2:29" s="116" customFormat="1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31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113"/>
      <c r="AA63" s="113"/>
      <c r="AB63" s="113"/>
      <c r="AC63" s="113"/>
    </row>
    <row r="64" spans="2:29" s="116" customFormat="1" x14ac:dyDescent="0.25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31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113"/>
      <c r="AA64" s="113"/>
      <c r="AB64" s="113"/>
      <c r="AC64" s="113"/>
    </row>
    <row r="65" spans="2:29" s="116" customFormat="1" x14ac:dyDescent="0.2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31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113"/>
      <c r="AA65" s="113"/>
      <c r="AB65" s="113"/>
      <c r="AC65" s="113"/>
    </row>
    <row r="66" spans="2:29" s="116" customFormat="1" x14ac:dyDescent="0.25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31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113"/>
      <c r="AA66" s="113"/>
      <c r="AB66" s="113"/>
      <c r="AC66" s="113"/>
    </row>
    <row r="67" spans="2:29" s="116" customFormat="1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31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113"/>
      <c r="AA67" s="113"/>
      <c r="AB67" s="113"/>
      <c r="AC67" s="113"/>
    </row>
    <row r="68" spans="2:29" s="116" customFormat="1" x14ac:dyDescent="0.25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31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113"/>
      <c r="AA68" s="113"/>
      <c r="AB68" s="113"/>
      <c r="AC68" s="113"/>
    </row>
    <row r="69" spans="2:29" s="116" customFormat="1" x14ac:dyDescent="0.25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31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113"/>
      <c r="AA69" s="113"/>
      <c r="AB69" s="113"/>
      <c r="AC69" s="113"/>
    </row>
    <row r="70" spans="2:29" s="116" customFormat="1" x14ac:dyDescent="0.25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31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113"/>
      <c r="AA70" s="113"/>
      <c r="AB70" s="113"/>
      <c r="AC70" s="113"/>
    </row>
    <row r="71" spans="2:29" s="116" customFormat="1" x14ac:dyDescent="0.25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31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113"/>
      <c r="AA71" s="113"/>
      <c r="AB71" s="113"/>
      <c r="AC71" s="113"/>
    </row>
    <row r="72" spans="2:29" s="116" customFormat="1" x14ac:dyDescent="0.25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31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113"/>
      <c r="AA72" s="113"/>
      <c r="AB72" s="113"/>
      <c r="AC72" s="113"/>
    </row>
    <row r="73" spans="2:29" s="116" customFormat="1" x14ac:dyDescent="0.25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31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113"/>
      <c r="AA73" s="113"/>
      <c r="AB73" s="113"/>
      <c r="AC73" s="113"/>
    </row>
    <row r="74" spans="2:29" s="116" customFormat="1" x14ac:dyDescent="0.25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31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113"/>
      <c r="AA74" s="113"/>
      <c r="AB74" s="113"/>
      <c r="AC74" s="113"/>
    </row>
    <row r="75" spans="2:29" s="116" customFormat="1" x14ac:dyDescent="0.2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31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113"/>
      <c r="AA75" s="113"/>
      <c r="AB75" s="113"/>
      <c r="AC75" s="113"/>
    </row>
    <row r="76" spans="2:29" s="116" customFormat="1" x14ac:dyDescent="0.25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31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113"/>
      <c r="AA76" s="113"/>
      <c r="AB76" s="113"/>
      <c r="AC76" s="113"/>
    </row>
    <row r="77" spans="2:29" s="116" customFormat="1" x14ac:dyDescent="0.25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31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113"/>
      <c r="AA77" s="113"/>
      <c r="AB77" s="113"/>
      <c r="AC77" s="113"/>
    </row>
    <row r="78" spans="2:29" s="116" customFormat="1" x14ac:dyDescent="0.25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31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13"/>
      <c r="AA78" s="113"/>
      <c r="AB78" s="113"/>
      <c r="AC78" s="113"/>
    </row>
    <row r="79" spans="2:29" s="116" customFormat="1" x14ac:dyDescent="0.25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31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113"/>
      <c r="AA79" s="113"/>
      <c r="AB79" s="113"/>
      <c r="AC79" s="113"/>
    </row>
    <row r="80" spans="2:29" s="116" customFormat="1" x14ac:dyDescent="0.25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31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113"/>
      <c r="AA80" s="113"/>
      <c r="AB80" s="113"/>
      <c r="AC80" s="113"/>
    </row>
    <row r="81" spans="10:11" x14ac:dyDescent="0.25">
      <c r="J81" s="26"/>
      <c r="K81" s="26"/>
    </row>
    <row r="82" spans="10:11" x14ac:dyDescent="0.25">
      <c r="J82" s="26"/>
      <c r="K82" s="26"/>
    </row>
  </sheetData>
  <mergeCells count="8">
    <mergeCell ref="D14:E14"/>
    <mergeCell ref="H14:I14"/>
    <mergeCell ref="L14:M14"/>
    <mergeCell ref="D1:AB2"/>
    <mergeCell ref="E3:Y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35" orientation="landscape" r:id="rId1"/>
  <headerFooter alignWithMargins="0">
    <oddFooter>&amp;C&amp;P&amp;RElaborado por EQUILIBRIUM Inmobiliario S.A.S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theme="0" tint="-0.14999847407452621"/>
    <pageSetUpPr fitToPage="1"/>
  </sheetPr>
  <dimension ref="B1:HV94"/>
  <sheetViews>
    <sheetView topLeftCell="B1" zoomScale="95" workbookViewId="0">
      <pane xSplit="3" ySplit="6" topLeftCell="E7" activePane="bottomRight" state="frozen"/>
      <selection activeCell="F6" sqref="F6"/>
      <selection pane="topRight" activeCell="F6" sqref="F6"/>
      <selection pane="bottomLeft" activeCell="F6" sqref="F6"/>
      <selection pane="bottomRight" activeCell="N10" sqref="N10"/>
    </sheetView>
  </sheetViews>
  <sheetFormatPr baseColWidth="10" defaultColWidth="0" defaultRowHeight="12.75" customHeight="1" zeroHeight="1" x14ac:dyDescent="0.25"/>
  <cols>
    <col min="1" max="1" width="1.85546875" style="3" customWidth="1"/>
    <col min="2" max="2" width="0.5703125" style="3" customWidth="1"/>
    <col min="3" max="3" width="7.5703125" style="3" bestFit="1" customWidth="1"/>
    <col min="4" max="4" width="8.5703125" style="3" customWidth="1"/>
    <col min="5" max="5" width="29.42578125" style="3" customWidth="1"/>
    <col min="6" max="6" width="22.85546875" style="3" customWidth="1"/>
    <col min="7" max="7" width="7" style="3" bestFit="1" customWidth="1"/>
    <col min="8" max="9" width="13.42578125" style="3" bestFit="1" customWidth="1"/>
    <col min="10" max="10" width="14.42578125" style="3" customWidth="1"/>
    <col min="11" max="11" width="12.42578125" style="3" hidden="1" customWidth="1"/>
    <col min="12" max="12" width="7.140625" style="3" bestFit="1" customWidth="1"/>
    <col min="13" max="13" width="1.140625" style="3" customWidth="1"/>
    <col min="14" max="14" width="13.42578125" style="3" bestFit="1" customWidth="1"/>
    <col min="15" max="15" width="13.42578125" style="3" customWidth="1"/>
    <col min="16" max="16" width="13.42578125" style="3" bestFit="1" customWidth="1"/>
    <col min="17" max="17" width="10.5703125" style="3" bestFit="1" customWidth="1"/>
    <col min="18" max="19" width="1" style="3" customWidth="1"/>
    <col min="20" max="230" width="11.42578125" style="3" hidden="1" customWidth="1"/>
    <col min="231" max="16384" width="0" style="3" hidden="1"/>
  </cols>
  <sheetData>
    <row r="1" spans="2:19" x14ac:dyDescent="0.25">
      <c r="E1" s="98"/>
      <c r="F1" s="98"/>
      <c r="G1" s="98"/>
      <c r="H1" s="98"/>
      <c r="J1" s="98"/>
      <c r="K1" s="98"/>
    </row>
    <row r="2" spans="2:19" ht="21" x14ac:dyDescent="0.25">
      <c r="E2" s="565" t="s">
        <v>118</v>
      </c>
      <c r="F2" s="565"/>
      <c r="G2" s="565"/>
      <c r="H2" s="565"/>
      <c r="I2" s="565"/>
      <c r="J2" s="565"/>
      <c r="K2" s="565"/>
      <c r="L2" s="565"/>
      <c r="M2" s="565"/>
      <c r="N2" s="565"/>
      <c r="O2" s="119"/>
    </row>
    <row r="3" spans="2:19" ht="18" x14ac:dyDescent="0.25">
      <c r="E3" s="566" t="e">
        <f>++#REF!</f>
        <v>#REF!</v>
      </c>
      <c r="F3" s="566"/>
      <c r="G3" s="566"/>
      <c r="H3" s="566"/>
      <c r="I3" s="566"/>
      <c r="J3" s="566"/>
      <c r="K3" s="566"/>
      <c r="L3" s="566"/>
      <c r="M3" s="566"/>
      <c r="N3" s="566"/>
      <c r="O3" s="120"/>
    </row>
    <row r="4" spans="2:19" ht="3" customHeight="1" x14ac:dyDescent="0.25">
      <c r="E4" s="98"/>
      <c r="F4" s="98"/>
      <c r="G4" s="98"/>
      <c r="H4" s="98"/>
      <c r="J4" s="98"/>
      <c r="K4" s="98"/>
    </row>
    <row r="5" spans="2:19" ht="21" customHeight="1" x14ac:dyDescent="0.25">
      <c r="C5" s="121"/>
      <c r="D5" s="121"/>
      <c r="E5" s="100"/>
      <c r="F5" s="100"/>
      <c r="G5" s="100"/>
      <c r="H5" s="100"/>
      <c r="I5" s="121"/>
      <c r="J5" s="100"/>
      <c r="K5" s="100"/>
      <c r="L5" s="121"/>
      <c r="M5" s="121"/>
      <c r="N5" s="567" t="s">
        <v>119</v>
      </c>
      <c r="O5" s="567"/>
      <c r="P5" s="567"/>
      <c r="Q5" s="567"/>
    </row>
    <row r="6" spans="2:19" ht="25.5" x14ac:dyDescent="0.25">
      <c r="B6" s="122"/>
      <c r="C6" s="123" t="s">
        <v>120</v>
      </c>
      <c r="D6" s="123" t="s">
        <v>26</v>
      </c>
      <c r="E6" s="123" t="s">
        <v>121</v>
      </c>
      <c r="F6" s="123" t="s">
        <v>122</v>
      </c>
      <c r="G6" s="124" t="s">
        <v>42</v>
      </c>
      <c r="H6" s="123" t="s">
        <v>123</v>
      </c>
      <c r="I6" s="123" t="s">
        <v>124</v>
      </c>
      <c r="J6" s="125" t="s">
        <v>125</v>
      </c>
      <c r="K6" s="123" t="s">
        <v>48</v>
      </c>
      <c r="L6" s="126" t="s">
        <v>126</v>
      </c>
      <c r="M6" s="127"/>
      <c r="N6" s="123" t="s">
        <v>111</v>
      </c>
      <c r="O6" s="123" t="s">
        <v>127</v>
      </c>
      <c r="P6" s="123" t="s">
        <v>13</v>
      </c>
      <c r="Q6" s="123" t="s">
        <v>128</v>
      </c>
      <c r="R6" s="128"/>
      <c r="S6" s="128"/>
    </row>
    <row r="7" spans="2:19" ht="18" customHeight="1" x14ac:dyDescent="0.25">
      <c r="B7" s="122"/>
      <c r="C7" s="129"/>
      <c r="D7" s="568" t="s">
        <v>55</v>
      </c>
      <c r="E7" s="569"/>
      <c r="F7" s="570"/>
      <c r="G7" s="130"/>
      <c r="H7" s="129"/>
      <c r="I7" s="129"/>
      <c r="J7" s="129">
        <f>+H7-I7</f>
        <v>0</v>
      </c>
      <c r="K7" s="129"/>
      <c r="L7" s="131"/>
      <c r="M7" s="127"/>
      <c r="N7" s="129"/>
      <c r="O7" s="129"/>
      <c r="P7" s="129"/>
      <c r="Q7" s="129"/>
      <c r="R7" s="128"/>
      <c r="S7" s="128"/>
    </row>
    <row r="8" spans="2:19" s="134" customFormat="1" x14ac:dyDescent="0.25">
      <c r="B8" s="132"/>
      <c r="C8" s="133"/>
      <c r="E8" s="135"/>
      <c r="F8" s="135"/>
      <c r="G8" s="136"/>
      <c r="H8" s="137"/>
      <c r="I8" s="137"/>
      <c r="J8" s="129">
        <f t="shared" ref="J8:J13" si="0">+H8-I8</f>
        <v>0</v>
      </c>
      <c r="K8" s="138"/>
      <c r="L8" s="139"/>
      <c r="M8" s="127"/>
      <c r="N8" s="140"/>
      <c r="O8" s="140"/>
      <c r="P8" s="137"/>
      <c r="Q8" s="140"/>
    </row>
    <row r="9" spans="2:19" s="134" customFormat="1" x14ac:dyDescent="0.25">
      <c r="B9" s="132"/>
      <c r="C9" s="133"/>
      <c r="D9" s="133"/>
      <c r="E9" s="141"/>
      <c r="F9" s="135"/>
      <c r="G9" s="136"/>
      <c r="H9" s="137"/>
      <c r="I9" s="137"/>
      <c r="J9" s="129">
        <f t="shared" si="0"/>
        <v>0</v>
      </c>
      <c r="K9" s="138">
        <v>0</v>
      </c>
      <c r="L9" s="139"/>
      <c r="M9" s="127"/>
      <c r="N9" s="140"/>
      <c r="O9" s="140"/>
      <c r="P9" s="137"/>
      <c r="Q9" s="137"/>
    </row>
    <row r="10" spans="2:19" s="134" customFormat="1" x14ac:dyDescent="0.25">
      <c r="B10" s="132"/>
      <c r="C10" s="133"/>
      <c r="D10" s="133"/>
      <c r="E10" s="141"/>
      <c r="F10" s="135"/>
      <c r="G10" s="136"/>
      <c r="H10" s="137"/>
      <c r="I10" s="137"/>
      <c r="J10" s="129">
        <f t="shared" si="0"/>
        <v>0</v>
      </c>
      <c r="K10" s="138"/>
      <c r="L10" s="139"/>
      <c r="M10" s="127"/>
      <c r="N10" s="140"/>
      <c r="O10" s="140"/>
      <c r="P10" s="137"/>
      <c r="Q10" s="137"/>
    </row>
    <row r="11" spans="2:19" s="134" customFormat="1" x14ac:dyDescent="0.25">
      <c r="B11" s="132"/>
      <c r="C11" s="133"/>
      <c r="E11" s="141"/>
      <c r="F11" s="135"/>
      <c r="G11" s="136"/>
      <c r="H11" s="137"/>
      <c r="I11" s="137"/>
      <c r="J11" s="129">
        <f t="shared" si="0"/>
        <v>0</v>
      </c>
      <c r="K11" s="138"/>
      <c r="L11" s="139"/>
      <c r="M11" s="127"/>
      <c r="N11" s="140"/>
      <c r="O11" s="140"/>
      <c r="P11" s="137"/>
      <c r="Q11" s="137"/>
    </row>
    <row r="12" spans="2:19" s="134" customFormat="1" x14ac:dyDescent="0.25">
      <c r="B12" s="132"/>
      <c r="C12" s="133"/>
      <c r="D12" s="133"/>
      <c r="E12" s="141"/>
      <c r="F12" s="135"/>
      <c r="G12" s="136"/>
      <c r="H12" s="137"/>
      <c r="I12" s="137"/>
      <c r="J12" s="129">
        <f t="shared" si="0"/>
        <v>0</v>
      </c>
      <c r="K12" s="138"/>
      <c r="L12" s="139"/>
      <c r="M12" s="127"/>
      <c r="N12" s="140"/>
      <c r="O12" s="140"/>
      <c r="P12" s="137"/>
      <c r="Q12" s="137"/>
    </row>
    <row r="13" spans="2:19" s="134" customFormat="1" x14ac:dyDescent="0.25">
      <c r="B13" s="132"/>
      <c r="F13" s="135"/>
      <c r="G13" s="136"/>
      <c r="I13" s="137"/>
      <c r="J13" s="129">
        <f t="shared" si="0"/>
        <v>0</v>
      </c>
      <c r="K13" s="138"/>
      <c r="L13" s="139"/>
      <c r="M13" s="127"/>
      <c r="N13" s="137"/>
      <c r="O13" s="137"/>
      <c r="P13" s="137">
        <v>0</v>
      </c>
      <c r="Q13" s="137"/>
    </row>
    <row r="14" spans="2:19" s="134" customFormat="1" x14ac:dyDescent="0.25">
      <c r="B14" s="132"/>
      <c r="C14" s="142">
        <f>++COUNTA(C8:C12)</f>
        <v>0</v>
      </c>
      <c r="D14" s="143"/>
      <c r="E14" s="144" t="s">
        <v>129</v>
      </c>
      <c r="F14" s="145"/>
      <c r="G14" s="146"/>
      <c r="H14" s="147">
        <f>SUM(H7:H13)</f>
        <v>0</v>
      </c>
      <c r="I14" s="147">
        <f>SUM(I7:I13)</f>
        <v>0</v>
      </c>
      <c r="J14" s="147">
        <f>SUM(J7:J13)</f>
        <v>0</v>
      </c>
      <c r="K14" s="147"/>
      <c r="L14" s="147"/>
      <c r="M14" s="127"/>
      <c r="N14" s="147">
        <f>SUM(N7:N13)</f>
        <v>0</v>
      </c>
      <c r="O14" s="147">
        <f>SUM(O7:O13)</f>
        <v>0</v>
      </c>
      <c r="P14" s="147">
        <f>SUM(P7:P13)</f>
        <v>0</v>
      </c>
      <c r="Q14" s="147">
        <f>SUM(Q7:Q13)</f>
        <v>0</v>
      </c>
    </row>
    <row r="15" spans="2:19" s="134" customFormat="1" x14ac:dyDescent="0.25">
      <c r="B15" s="132"/>
      <c r="F15" s="135"/>
      <c r="G15" s="136"/>
      <c r="H15" s="137"/>
      <c r="I15" s="137"/>
      <c r="J15" s="138"/>
      <c r="K15" s="138"/>
      <c r="L15" s="139"/>
      <c r="M15" s="127"/>
      <c r="N15" s="137"/>
      <c r="O15" s="137"/>
      <c r="P15" s="137"/>
      <c r="Q15" s="137"/>
    </row>
    <row r="16" spans="2:19" s="134" customFormat="1" ht="18" x14ac:dyDescent="0.25">
      <c r="B16" s="132"/>
      <c r="C16" s="142" t="s">
        <v>21</v>
      </c>
      <c r="D16" s="571" t="s">
        <v>44</v>
      </c>
      <c r="E16" s="571"/>
      <c r="F16" s="571"/>
      <c r="G16" s="136"/>
      <c r="H16" s="137"/>
      <c r="I16" s="137"/>
      <c r="J16" s="138"/>
      <c r="K16" s="138"/>
      <c r="L16" s="139"/>
      <c r="M16" s="127"/>
      <c r="N16" s="137"/>
      <c r="O16" s="137"/>
      <c r="P16" s="137"/>
      <c r="Q16" s="137"/>
    </row>
    <row r="17" spans="2:17" s="134" customFormat="1" x14ac:dyDescent="0.25">
      <c r="B17" s="132"/>
      <c r="C17" s="133"/>
      <c r="E17" s="141"/>
      <c r="F17" s="135"/>
      <c r="G17" s="136"/>
      <c r="H17" s="137"/>
      <c r="I17" s="137"/>
      <c r="J17" s="138"/>
      <c r="K17" s="138"/>
      <c r="L17" s="139"/>
      <c r="M17" s="127"/>
      <c r="N17" s="137"/>
      <c r="O17" s="137"/>
      <c r="P17" s="137"/>
      <c r="Q17" s="137"/>
    </row>
    <row r="18" spans="2:17" s="134" customFormat="1" hidden="1" x14ac:dyDescent="0.25">
      <c r="B18" s="132"/>
      <c r="C18" s="148"/>
      <c r="D18" s="133"/>
      <c r="E18" s="135"/>
      <c r="F18" s="135"/>
      <c r="G18" s="136"/>
      <c r="H18" s="137"/>
      <c r="I18" s="137"/>
      <c r="J18" s="138"/>
      <c r="K18" s="138"/>
      <c r="L18" s="139"/>
      <c r="M18" s="127"/>
      <c r="N18" s="137"/>
      <c r="O18" s="137"/>
      <c r="P18" s="137"/>
      <c r="Q18" s="137"/>
    </row>
    <row r="19" spans="2:17" s="134" customFormat="1" hidden="1" x14ac:dyDescent="0.25">
      <c r="B19" s="132"/>
      <c r="C19" s="148"/>
      <c r="D19" s="133"/>
      <c r="E19" s="135"/>
      <c r="F19" s="135"/>
      <c r="G19" s="136"/>
      <c r="H19" s="137"/>
      <c r="I19" s="137"/>
      <c r="J19" s="138"/>
      <c r="K19" s="138"/>
      <c r="L19" s="139"/>
      <c r="M19" s="127"/>
      <c r="N19" s="137"/>
      <c r="O19" s="137"/>
      <c r="P19" s="137"/>
      <c r="Q19" s="137"/>
    </row>
    <row r="20" spans="2:17" s="134" customFormat="1" hidden="1" x14ac:dyDescent="0.25">
      <c r="B20" s="132"/>
      <c r="C20" s="133"/>
      <c r="D20" s="133"/>
      <c r="E20" s="141"/>
      <c r="F20" s="135"/>
      <c r="G20" s="136"/>
      <c r="H20" s="137"/>
      <c r="I20" s="137"/>
      <c r="J20" s="138"/>
      <c r="K20" s="138"/>
      <c r="L20" s="139"/>
      <c r="M20" s="127"/>
      <c r="N20" s="137"/>
      <c r="O20" s="137"/>
      <c r="P20" s="137"/>
      <c r="Q20" s="137"/>
    </row>
    <row r="21" spans="2:17" s="134" customFormat="1" x14ac:dyDescent="0.25">
      <c r="B21" s="132"/>
      <c r="C21" s="149">
        <v>0</v>
      </c>
      <c r="D21" s="150"/>
      <c r="E21" s="151" t="s">
        <v>130</v>
      </c>
      <c r="F21" s="152"/>
      <c r="G21" s="153"/>
      <c r="H21" s="154">
        <f>SUM(H17)</f>
        <v>0</v>
      </c>
      <c r="I21" s="154">
        <f>SUM(I17)</f>
        <v>0</v>
      </c>
      <c r="J21" s="154">
        <f>SUM(J17)</f>
        <v>0</v>
      </c>
      <c r="K21" s="154"/>
      <c r="L21" s="154"/>
      <c r="M21" s="127"/>
      <c r="N21" s="154">
        <f>SUM(N17)</f>
        <v>0</v>
      </c>
      <c r="O21" s="154">
        <f>SUM(O17)</f>
        <v>0</v>
      </c>
      <c r="P21" s="154">
        <f>SUM(P17)</f>
        <v>0</v>
      </c>
      <c r="Q21" s="154">
        <f>SUM(Q17)</f>
        <v>0</v>
      </c>
    </row>
    <row r="22" spans="2:17" s="134" customFormat="1" hidden="1" x14ac:dyDescent="0.25">
      <c r="B22" s="132"/>
      <c r="C22" s="133"/>
      <c r="D22" s="133"/>
      <c r="E22" s="141"/>
      <c r="F22" s="135"/>
      <c r="G22" s="136"/>
      <c r="H22" s="137"/>
      <c r="I22" s="137"/>
      <c r="J22" s="138"/>
      <c r="K22" s="138"/>
      <c r="L22" s="139"/>
      <c r="M22" s="127"/>
      <c r="N22" s="137"/>
      <c r="O22" s="137"/>
      <c r="P22" s="137"/>
      <c r="Q22" s="137"/>
    </row>
    <row r="23" spans="2:17" s="134" customFormat="1" hidden="1" x14ac:dyDescent="0.25">
      <c r="B23" s="132"/>
      <c r="C23" s="133"/>
      <c r="D23" s="133"/>
      <c r="E23" s="141"/>
      <c r="F23" s="135"/>
      <c r="G23" s="136"/>
      <c r="H23" s="137"/>
      <c r="I23" s="137"/>
      <c r="J23" s="138"/>
      <c r="K23" s="138"/>
      <c r="L23" s="139"/>
      <c r="M23" s="127"/>
      <c r="N23" s="137"/>
      <c r="O23" s="137"/>
      <c r="P23" s="137"/>
      <c r="Q23" s="137"/>
    </row>
    <row r="24" spans="2:17" s="134" customFormat="1" hidden="1" x14ac:dyDescent="0.25">
      <c r="B24" s="132"/>
      <c r="C24" s="133"/>
      <c r="D24" s="133"/>
      <c r="E24" s="141"/>
      <c r="F24" s="135"/>
      <c r="G24" s="136"/>
      <c r="H24" s="137"/>
      <c r="I24" s="137"/>
      <c r="J24" s="138"/>
      <c r="K24" s="138"/>
      <c r="L24" s="139"/>
      <c r="M24" s="127"/>
      <c r="N24" s="137"/>
      <c r="O24" s="137"/>
      <c r="P24" s="137"/>
      <c r="Q24" s="137"/>
    </row>
    <row r="25" spans="2:17" s="134" customFormat="1" hidden="1" x14ac:dyDescent="0.25">
      <c r="B25" s="132"/>
      <c r="C25" s="155">
        <v>0</v>
      </c>
      <c r="D25" s="156"/>
      <c r="E25" s="157" t="s">
        <v>131</v>
      </c>
      <c r="F25" s="158"/>
      <c r="G25" s="159"/>
      <c r="H25" s="160"/>
      <c r="I25" s="160"/>
      <c r="J25" s="160"/>
      <c r="K25" s="160"/>
      <c r="L25" s="160"/>
      <c r="M25" s="127"/>
      <c r="N25" s="160"/>
      <c r="O25" s="160"/>
      <c r="P25" s="160"/>
      <c r="Q25" s="160"/>
    </row>
    <row r="26" spans="2:17" s="134" customFormat="1" x14ac:dyDescent="0.25">
      <c r="B26" s="132"/>
      <c r="C26" s="133"/>
      <c r="D26" s="133"/>
      <c r="E26" s="141"/>
      <c r="F26" s="135"/>
      <c r="G26" s="136"/>
      <c r="H26" s="137"/>
      <c r="I26" s="137"/>
      <c r="J26" s="138"/>
      <c r="K26" s="138"/>
      <c r="L26" s="139"/>
      <c r="M26" s="127"/>
      <c r="N26" s="137"/>
      <c r="O26" s="137"/>
      <c r="P26" s="137"/>
      <c r="Q26" s="137"/>
    </row>
    <row r="27" spans="2:17" s="134" customFormat="1" x14ac:dyDescent="0.25">
      <c r="B27" s="132"/>
      <c r="C27" s="161">
        <f>+C21+C14</f>
        <v>0</v>
      </c>
      <c r="D27" s="161"/>
      <c r="E27" s="161" t="s">
        <v>50</v>
      </c>
      <c r="F27" s="162"/>
      <c r="G27" s="163"/>
      <c r="H27" s="164">
        <f>+H21+H14</f>
        <v>0</v>
      </c>
      <c r="I27" s="164">
        <f>+I21+I14</f>
        <v>0</v>
      </c>
      <c r="J27" s="164">
        <f>+J21+J14</f>
        <v>0</v>
      </c>
      <c r="K27" s="164">
        <f>+K21+K14</f>
        <v>0</v>
      </c>
      <c r="L27" s="164"/>
      <c r="M27" s="127"/>
      <c r="N27" s="164">
        <f>+N21+N14</f>
        <v>0</v>
      </c>
      <c r="O27" s="164">
        <f>+O21+O14</f>
        <v>0</v>
      </c>
      <c r="P27" s="164">
        <f>+P21+P14</f>
        <v>0</v>
      </c>
      <c r="Q27" s="164">
        <f>+Q21+Q14</f>
        <v>0</v>
      </c>
    </row>
    <row r="28" spans="2:17" x14ac:dyDescent="0.25">
      <c r="B28" s="165"/>
      <c r="H28" s="98"/>
      <c r="I28" s="98"/>
      <c r="N28" s="98"/>
      <c r="O28" s="98"/>
    </row>
    <row r="29" spans="2:17" hidden="1" x14ac:dyDescent="0.25">
      <c r="H29" s="98"/>
      <c r="I29" s="98"/>
    </row>
    <row r="30" spans="2:17" ht="12.75" hidden="1" customHeight="1" x14ac:dyDescent="0.25">
      <c r="H30" s="98"/>
    </row>
    <row r="31" spans="2:17" ht="12.75" hidden="1" customHeight="1" x14ac:dyDescent="0.25">
      <c r="H31" s="98"/>
      <c r="I31" s="98"/>
    </row>
    <row r="32" spans="2:17" ht="12.75" hidden="1" customHeight="1" x14ac:dyDescent="0.25">
      <c r="H32" s="98"/>
      <c r="I32" s="98"/>
    </row>
    <row r="33" spans="8:15" ht="12.75" hidden="1" customHeight="1" x14ac:dyDescent="0.25">
      <c r="H33" s="98"/>
    </row>
    <row r="34" spans="8:15" ht="12.75" hidden="1" customHeight="1" x14ac:dyDescent="0.25">
      <c r="H34" s="98"/>
    </row>
    <row r="35" spans="8:15" ht="12.75" hidden="1" customHeight="1" x14ac:dyDescent="0.25">
      <c r="N35" s="98"/>
      <c r="O35" s="98"/>
    </row>
    <row r="36" spans="8:15" ht="12.75" hidden="1" customHeight="1" x14ac:dyDescent="0.25">
      <c r="H36" s="98"/>
      <c r="N36" s="98"/>
      <c r="O36" s="98"/>
    </row>
    <row r="37" spans="8:15" ht="12.75" hidden="1" customHeight="1" x14ac:dyDescent="0.25">
      <c r="N37" s="98"/>
      <c r="O37" s="98"/>
    </row>
    <row r="38" spans="8:15" ht="12.75" hidden="1" customHeight="1" x14ac:dyDescent="0.25">
      <c r="N38" s="98"/>
      <c r="O38" s="98"/>
    </row>
    <row r="60" spans="14:15" ht="12.75" customHeight="1" x14ac:dyDescent="0.25">
      <c r="N60" s="98"/>
      <c r="O60" s="98"/>
    </row>
    <row r="92" ht="12.75" customHeight="1" x14ac:dyDescent="0.25"/>
    <row r="93" ht="12.75" customHeight="1" x14ac:dyDescent="0.25"/>
    <row r="94" ht="12.75" customHeight="1" x14ac:dyDescent="0.25"/>
  </sheetData>
  <mergeCells count="5">
    <mergeCell ref="E2:N2"/>
    <mergeCell ref="E3:N3"/>
    <mergeCell ref="N5:Q5"/>
    <mergeCell ref="D7:F7"/>
    <mergeCell ref="D16:F16"/>
  </mergeCells>
  <conditionalFormatting sqref="B8:B12 B14:B16 B18:B28">
    <cfRule type="expression" dxfId="17" priority="11" stopIfTrue="1">
      <formula>H8="V"</formula>
    </cfRule>
  </conditionalFormatting>
  <conditionalFormatting sqref="B13">
    <cfRule type="expression" dxfId="16" priority="16" stopIfTrue="1">
      <formula>H17="V"</formula>
    </cfRule>
  </conditionalFormatting>
  <conditionalFormatting sqref="B17">
    <cfRule type="expression" dxfId="15" priority="17" stopIfTrue="1">
      <formula>#REF!="V"</formula>
    </cfRule>
  </conditionalFormatting>
  <conditionalFormatting sqref="C8 C14 C16">
    <cfRule type="expression" dxfId="14" priority="10" stopIfTrue="1">
      <formula>J8="V"</formula>
    </cfRule>
  </conditionalFormatting>
  <conditionalFormatting sqref="C9:C10 C12">
    <cfRule type="expression" dxfId="13" priority="8" stopIfTrue="1">
      <formula>H9="V"</formula>
    </cfRule>
  </conditionalFormatting>
  <conditionalFormatting sqref="C10 E10">
    <cfRule type="expression" dxfId="12" priority="3" stopIfTrue="1">
      <formula>H16="V"</formula>
    </cfRule>
  </conditionalFormatting>
  <conditionalFormatting sqref="C11 E11">
    <cfRule type="expression" dxfId="11" priority="2" stopIfTrue="1">
      <formula>H12="V"</formula>
    </cfRule>
  </conditionalFormatting>
  <conditionalFormatting sqref="C12">
    <cfRule type="expression" dxfId="10" priority="18" stopIfTrue="1">
      <formula>#REF!="V"</formula>
    </cfRule>
  </conditionalFormatting>
  <conditionalFormatting sqref="C17 E17">
    <cfRule type="expression" dxfId="9" priority="15" stopIfTrue="1">
      <formula>H18="V"</formula>
    </cfRule>
  </conditionalFormatting>
  <conditionalFormatting sqref="C18:C26">
    <cfRule type="expression" dxfId="8" priority="9" stopIfTrue="1">
      <formula>J18="V"</formula>
    </cfRule>
  </conditionalFormatting>
  <conditionalFormatting sqref="D9:D10 D12">
    <cfRule type="expression" dxfId="7" priority="7" stopIfTrue="1">
      <formula>J9="V"</formula>
    </cfRule>
  </conditionalFormatting>
  <conditionalFormatting sqref="D14 D18:D26">
    <cfRule type="expression" dxfId="6" priority="12" stopIfTrue="1">
      <formula>L14="V"</formula>
    </cfRule>
  </conditionalFormatting>
  <conditionalFormatting sqref="E9:E10 E12">
    <cfRule type="expression" dxfId="5" priority="5" stopIfTrue="1">
      <formula>J9="V"</formula>
    </cfRule>
  </conditionalFormatting>
  <conditionalFormatting sqref="E12">
    <cfRule type="expression" dxfId="4" priority="19" stopIfTrue="1">
      <formula>J17="V"</formula>
    </cfRule>
  </conditionalFormatting>
  <conditionalFormatting sqref="E14 E20:E26">
    <cfRule type="expression" dxfId="3" priority="13" stopIfTrue="1">
      <formula>J14="V"</formula>
    </cfRule>
  </conditionalFormatting>
  <conditionalFormatting sqref="H10 H17:I17">
    <cfRule type="expression" dxfId="2" priority="4" stopIfTrue="1">
      <formula>#REF!="V"</formula>
    </cfRule>
  </conditionalFormatting>
  <conditionalFormatting sqref="H8:I12">
    <cfRule type="expression" dxfId="1" priority="1" stopIfTrue="1">
      <formula>#REF!="V"</formula>
    </cfRule>
  </conditionalFormatting>
  <conditionalFormatting sqref="I14:L14 N14:Q14 H14:H16 H18:H20 H21:L21 N21:Q21 H22 H24:H26 I25:L25 N25:Q25">
    <cfRule type="expression" dxfId="0" priority="14" stopIfTrue="1">
      <formula>#REF!="V"</formula>
    </cfRule>
  </conditionalFormatting>
  <printOptions horizontalCentered="1" verticalCentered="1"/>
  <pageMargins left="0.47244094488188981" right="0.23622047244094491" top="0.23622047244094491" bottom="0.39370078740157483" header="0" footer="0"/>
  <pageSetup scale="76" fitToHeight="2" orientation="landscape" cellComments="asDisplayed" r:id="rId1"/>
  <headerFooter alignWithMargins="0">
    <oddFooter>&amp;C&amp;"Arial Narrow,Normal"&amp;P&amp;R&amp;"Arial Narrow,Normal"Elabordo por EQUILIBRIUM Outsourcing en Información Crediticia y Comercial S.A.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I84"/>
  <sheetViews>
    <sheetView workbookViewId="0">
      <pane ySplit="1" topLeftCell="A14" activePane="bottomLeft" state="frozen"/>
      <selection activeCell="E14" sqref="E14"/>
      <selection pane="bottomLeft" activeCell="E19" sqref="E19"/>
    </sheetView>
  </sheetViews>
  <sheetFormatPr baseColWidth="10" defaultRowHeight="15" x14ac:dyDescent="0.25"/>
  <cols>
    <col min="1" max="1" width="12" style="7" bestFit="1" customWidth="1"/>
    <col min="2" max="2" width="13.140625" style="117" bestFit="1" customWidth="1"/>
    <col min="3" max="3" width="11.5703125" style="454" bestFit="1" customWidth="1"/>
    <col min="4" max="4" width="11.5703125" style="459" bestFit="1" customWidth="1"/>
    <col min="5" max="5" width="7.42578125" bestFit="1" customWidth="1"/>
    <col min="6" max="6" width="12.5703125" hidden="1" customWidth="1"/>
    <col min="7" max="9" width="11.42578125" hidden="1" customWidth="1"/>
  </cols>
  <sheetData>
    <row r="1" spans="1:4" x14ac:dyDescent="0.25">
      <c r="A1" s="438" t="s">
        <v>52</v>
      </c>
      <c r="B1" s="439" t="s">
        <v>165</v>
      </c>
      <c r="C1" s="452" t="s">
        <v>53</v>
      </c>
      <c r="D1" s="458" t="s">
        <v>42</v>
      </c>
    </row>
    <row r="2" spans="1:4" x14ac:dyDescent="0.25">
      <c r="A2" s="457"/>
      <c r="B2" s="440"/>
      <c r="C2" s="453"/>
      <c r="D2" s="456"/>
    </row>
    <row r="3" spans="1:4" x14ac:dyDescent="0.25">
      <c r="A3" s="457"/>
      <c r="B3" s="440"/>
      <c r="C3" s="453"/>
      <c r="D3" s="456"/>
    </row>
    <row r="4" spans="1:4" x14ac:dyDescent="0.25">
      <c r="A4" s="457"/>
      <c r="B4" s="440"/>
      <c r="C4" s="453"/>
      <c r="D4" s="456"/>
    </row>
    <row r="5" spans="1:4" x14ac:dyDescent="0.25">
      <c r="A5" s="457"/>
      <c r="B5" s="440"/>
      <c r="C5" s="453"/>
      <c r="D5" s="456"/>
    </row>
    <row r="6" spans="1:4" x14ac:dyDescent="0.25">
      <c r="A6" s="457"/>
      <c r="B6" s="440"/>
      <c r="C6" s="453"/>
      <c r="D6" s="456"/>
    </row>
    <row r="7" spans="1:4" x14ac:dyDescent="0.25">
      <c r="A7" s="457"/>
      <c r="B7" s="440"/>
      <c r="C7" s="453"/>
      <c r="D7" s="456"/>
    </row>
    <row r="8" spans="1:4" x14ac:dyDescent="0.25">
      <c r="A8" s="457"/>
      <c r="B8" s="440"/>
      <c r="C8" s="453"/>
      <c r="D8" s="456"/>
    </row>
    <row r="9" spans="1:4" x14ac:dyDescent="0.25">
      <c r="A9" s="457"/>
      <c r="B9" s="440"/>
      <c r="C9" s="453"/>
      <c r="D9" s="456"/>
    </row>
    <row r="10" spans="1:4" x14ac:dyDescent="0.25">
      <c r="A10" s="457"/>
      <c r="B10" s="440"/>
      <c r="C10" s="453"/>
      <c r="D10" s="456"/>
    </row>
    <row r="11" spans="1:4" x14ac:dyDescent="0.25">
      <c r="A11" s="457"/>
      <c r="B11" s="440"/>
      <c r="C11" s="453"/>
      <c r="D11" s="456"/>
    </row>
    <row r="12" spans="1:4" x14ac:dyDescent="0.25">
      <c r="A12" s="457"/>
      <c r="B12" s="440"/>
      <c r="C12" s="453"/>
      <c r="D12" s="456"/>
    </row>
    <row r="13" spans="1:4" x14ac:dyDescent="0.25">
      <c r="A13" s="457"/>
      <c r="B13" s="440"/>
      <c r="C13" s="453"/>
      <c r="D13" s="456"/>
    </row>
    <row r="14" spans="1:4" x14ac:dyDescent="0.25">
      <c r="A14" s="457"/>
      <c r="B14" s="440"/>
      <c r="C14" s="453"/>
      <c r="D14" s="456"/>
    </row>
    <row r="15" spans="1:4" x14ac:dyDescent="0.25">
      <c r="A15" s="457"/>
      <c r="B15" s="440"/>
      <c r="C15" s="453"/>
      <c r="D15" s="456"/>
    </row>
    <row r="16" spans="1:4" x14ac:dyDescent="0.25">
      <c r="A16" s="457"/>
      <c r="B16" s="440"/>
      <c r="C16" s="453"/>
      <c r="D16" s="456"/>
    </row>
    <row r="17" spans="1:4" x14ac:dyDescent="0.25">
      <c r="A17" s="457"/>
      <c r="B17" s="440"/>
      <c r="C17" s="453"/>
      <c r="D17" s="456"/>
    </row>
    <row r="18" spans="1:4" x14ac:dyDescent="0.25">
      <c r="A18" s="457"/>
      <c r="B18" s="440"/>
      <c r="C18" s="453"/>
      <c r="D18" s="456"/>
    </row>
    <row r="19" spans="1:4" x14ac:dyDescent="0.25">
      <c r="A19" s="457"/>
      <c r="B19" s="440"/>
      <c r="C19" s="453"/>
      <c r="D19" s="456"/>
    </row>
    <row r="20" spans="1:4" x14ac:dyDescent="0.25">
      <c r="A20" s="457"/>
      <c r="B20" s="440"/>
      <c r="C20" s="453"/>
      <c r="D20" s="456"/>
    </row>
    <row r="21" spans="1:4" x14ac:dyDescent="0.25">
      <c r="A21" s="457"/>
      <c r="B21" s="440"/>
      <c r="C21" s="453"/>
      <c r="D21" s="456"/>
    </row>
    <row r="22" spans="1:4" x14ac:dyDescent="0.25">
      <c r="A22" s="457"/>
      <c r="B22" s="440"/>
      <c r="C22" s="453"/>
      <c r="D22" s="456"/>
    </row>
    <row r="23" spans="1:4" x14ac:dyDescent="0.25">
      <c r="A23" s="457"/>
      <c r="B23" s="440"/>
      <c r="C23" s="453"/>
      <c r="D23" s="456"/>
    </row>
    <row r="24" spans="1:4" x14ac:dyDescent="0.25">
      <c r="A24" s="457"/>
      <c r="B24" s="440"/>
      <c r="C24" s="453"/>
      <c r="D24" s="456"/>
    </row>
    <row r="25" spans="1:4" x14ac:dyDescent="0.25">
      <c r="A25" s="457"/>
      <c r="B25" s="440"/>
      <c r="C25" s="453"/>
      <c r="D25" s="456"/>
    </row>
    <row r="26" spans="1:4" x14ac:dyDescent="0.25">
      <c r="A26" s="457"/>
      <c r="B26" s="440"/>
      <c r="C26" s="453"/>
      <c r="D26" s="456"/>
    </row>
    <row r="27" spans="1:4" x14ac:dyDescent="0.25">
      <c r="A27" s="457"/>
      <c r="B27" s="440"/>
      <c r="C27" s="453"/>
      <c r="D27" s="456"/>
    </row>
    <row r="28" spans="1:4" x14ac:dyDescent="0.25">
      <c r="A28" s="457"/>
      <c r="B28" s="440"/>
      <c r="C28" s="453"/>
      <c r="D28" s="456"/>
    </row>
    <row r="29" spans="1:4" x14ac:dyDescent="0.25">
      <c r="A29" s="457"/>
      <c r="B29" s="440"/>
      <c r="C29" s="453"/>
      <c r="D29" s="456"/>
    </row>
    <row r="30" spans="1:4" x14ac:dyDescent="0.25">
      <c r="A30" s="457"/>
      <c r="B30" s="440"/>
      <c r="C30" s="453"/>
      <c r="D30" s="456"/>
    </row>
    <row r="31" spans="1:4" x14ac:dyDescent="0.25">
      <c r="A31" s="457"/>
      <c r="B31" s="440"/>
      <c r="C31" s="453"/>
      <c r="D31" s="456"/>
    </row>
    <row r="32" spans="1:4" x14ac:dyDescent="0.25">
      <c r="A32" s="457"/>
      <c r="B32" s="440"/>
      <c r="C32" s="453"/>
      <c r="D32" s="456"/>
    </row>
    <row r="33" spans="1:8" x14ac:dyDescent="0.25">
      <c r="A33" s="457"/>
      <c r="B33" s="440"/>
      <c r="C33" s="453"/>
      <c r="D33" s="456"/>
    </row>
    <row r="34" spans="1:8" x14ac:dyDescent="0.25">
      <c r="A34" s="457"/>
      <c r="B34" s="440"/>
      <c r="C34" s="453"/>
      <c r="D34" s="456"/>
    </row>
    <row r="35" spans="1:8" x14ac:dyDescent="0.25">
      <c r="A35" s="457"/>
      <c r="B35" s="440"/>
      <c r="C35" s="453"/>
      <c r="D35" s="456"/>
    </row>
    <row r="36" spans="1:8" x14ac:dyDescent="0.25">
      <c r="A36" s="457"/>
      <c r="B36" s="440"/>
      <c r="C36" s="453"/>
      <c r="D36" s="456"/>
    </row>
    <row r="37" spans="1:8" x14ac:dyDescent="0.25">
      <c r="A37" s="457"/>
      <c r="B37" s="440"/>
      <c r="C37" s="453"/>
      <c r="D37" s="456"/>
    </row>
    <row r="38" spans="1:8" x14ac:dyDescent="0.25">
      <c r="A38" s="457"/>
      <c r="B38" s="440"/>
      <c r="C38" s="453"/>
      <c r="D38" s="456"/>
      <c r="H38" s="466"/>
    </row>
    <row r="39" spans="1:8" x14ac:dyDescent="0.25">
      <c r="A39" s="457"/>
      <c r="B39" s="440"/>
      <c r="C39" s="453"/>
      <c r="D39" s="456"/>
      <c r="H39" s="466"/>
    </row>
    <row r="40" spans="1:8" x14ac:dyDescent="0.25">
      <c r="A40" s="457"/>
      <c r="B40" s="440"/>
      <c r="C40" s="453"/>
      <c r="D40" s="456"/>
      <c r="H40" s="466"/>
    </row>
    <row r="41" spans="1:8" x14ac:dyDescent="0.25">
      <c r="A41" s="457"/>
      <c r="B41" s="440"/>
      <c r="C41" s="453"/>
      <c r="D41" s="456"/>
      <c r="H41" s="466"/>
    </row>
    <row r="42" spans="1:8" x14ac:dyDescent="0.25">
      <c r="A42" s="457"/>
      <c r="B42" s="440"/>
      <c r="C42" s="453"/>
      <c r="D42" s="456"/>
      <c r="H42" s="466"/>
    </row>
    <row r="43" spans="1:8" x14ac:dyDescent="0.25">
      <c r="A43" s="457"/>
      <c r="B43" s="440"/>
      <c r="C43" s="453"/>
      <c r="D43" s="456"/>
      <c r="H43" s="466"/>
    </row>
    <row r="44" spans="1:8" x14ac:dyDescent="0.25">
      <c r="A44" s="457"/>
      <c r="B44" s="440"/>
      <c r="C44" s="453"/>
      <c r="D44" s="456"/>
      <c r="H44" s="466"/>
    </row>
    <row r="45" spans="1:8" x14ac:dyDescent="0.25">
      <c r="A45" s="457"/>
      <c r="B45" s="440"/>
      <c r="C45" s="453"/>
      <c r="D45" s="456"/>
      <c r="H45" s="466"/>
    </row>
    <row r="46" spans="1:8" x14ac:dyDescent="0.25">
      <c r="A46" s="457"/>
      <c r="B46" s="440"/>
      <c r="C46" s="453"/>
      <c r="D46" s="456"/>
      <c r="H46" s="466"/>
    </row>
    <row r="47" spans="1:8" x14ac:dyDescent="0.25">
      <c r="A47" s="457"/>
      <c r="B47" s="440"/>
      <c r="C47" s="453"/>
      <c r="D47" s="456"/>
      <c r="H47" s="466"/>
    </row>
    <row r="48" spans="1:8" x14ac:dyDescent="0.25">
      <c r="A48" s="457"/>
      <c r="B48" s="440"/>
      <c r="C48" s="453"/>
      <c r="D48" s="456"/>
      <c r="H48" s="466"/>
    </row>
    <row r="49" spans="1:9" x14ac:dyDescent="0.25">
      <c r="A49" s="457"/>
      <c r="B49" s="440"/>
      <c r="C49" s="453"/>
      <c r="D49" s="456"/>
      <c r="H49" s="466"/>
    </row>
    <row r="50" spans="1:9" x14ac:dyDescent="0.25">
      <c r="A50" s="457"/>
      <c r="B50" s="440"/>
      <c r="C50" s="453"/>
      <c r="D50" s="456"/>
      <c r="H50" s="466"/>
    </row>
    <row r="51" spans="1:9" x14ac:dyDescent="0.25">
      <c r="A51" s="457"/>
      <c r="B51" s="440"/>
      <c r="C51" s="453"/>
      <c r="D51" s="456"/>
      <c r="H51" s="466"/>
    </row>
    <row r="52" spans="1:9" x14ac:dyDescent="0.25">
      <c r="A52" s="457"/>
      <c r="B52" s="440"/>
      <c r="C52" s="453"/>
      <c r="D52" s="456"/>
      <c r="H52" s="466"/>
    </row>
    <row r="53" spans="1:9" x14ac:dyDescent="0.25">
      <c r="A53" s="457"/>
      <c r="B53" s="440"/>
      <c r="C53" s="453"/>
      <c r="D53" s="456"/>
      <c r="H53" s="466"/>
    </row>
    <row r="54" spans="1:9" x14ac:dyDescent="0.25">
      <c r="A54" s="457"/>
      <c r="B54" s="440"/>
      <c r="C54" s="453"/>
      <c r="D54" s="456"/>
      <c r="H54" s="466"/>
    </row>
    <row r="55" spans="1:9" x14ac:dyDescent="0.25">
      <c r="A55" s="457"/>
      <c r="B55" s="440"/>
      <c r="C55" s="453"/>
      <c r="D55" s="456"/>
      <c r="H55" s="466"/>
    </row>
    <row r="56" spans="1:9" x14ac:dyDescent="0.25">
      <c r="A56" s="457"/>
      <c r="B56" s="440"/>
      <c r="C56" s="453"/>
      <c r="D56" s="456"/>
      <c r="G56" s="466"/>
      <c r="H56" s="466"/>
    </row>
    <row r="57" spans="1:9" x14ac:dyDescent="0.25">
      <c r="A57" s="457"/>
      <c r="B57" s="440"/>
      <c r="C57" s="453"/>
      <c r="D57" s="456"/>
      <c r="H57" s="466"/>
    </row>
    <row r="58" spans="1:9" x14ac:dyDescent="0.25">
      <c r="A58" s="457"/>
      <c r="B58" s="440"/>
      <c r="C58" s="453"/>
      <c r="D58" s="456"/>
      <c r="G58" s="466"/>
      <c r="H58" s="466"/>
    </row>
    <row r="59" spans="1:9" x14ac:dyDescent="0.25">
      <c r="A59" s="457"/>
      <c r="B59" s="440"/>
      <c r="C59" s="453"/>
      <c r="D59" s="456"/>
      <c r="H59" s="466"/>
    </row>
    <row r="60" spans="1:9" x14ac:dyDescent="0.25">
      <c r="A60" s="457"/>
      <c r="B60" s="440"/>
      <c r="C60" s="453"/>
      <c r="D60" s="456"/>
      <c r="H60" s="466"/>
    </row>
    <row r="61" spans="1:9" x14ac:dyDescent="0.25">
      <c r="A61" s="457"/>
      <c r="B61" s="440"/>
      <c r="C61" s="453"/>
      <c r="D61" s="456"/>
      <c r="G61" s="466"/>
      <c r="H61" s="466"/>
    </row>
    <row r="62" spans="1:9" x14ac:dyDescent="0.25">
      <c r="A62" s="457"/>
      <c r="B62" s="440"/>
      <c r="C62" s="453"/>
      <c r="D62" s="456"/>
      <c r="H62" s="466"/>
    </row>
    <row r="63" spans="1:9" ht="15.75" thickBot="1" x14ac:dyDescent="0.3">
      <c r="A63" s="457"/>
      <c r="B63" s="440"/>
      <c r="C63" s="453"/>
      <c r="D63" s="456"/>
      <c r="H63" s="466"/>
    </row>
    <row r="64" spans="1:9" ht="15.75" thickBot="1" x14ac:dyDescent="0.3">
      <c r="A64" s="457"/>
      <c r="B64" s="440"/>
      <c r="C64" s="453"/>
      <c r="D64" s="456"/>
      <c r="F64" s="497" t="s">
        <v>273</v>
      </c>
      <c r="G64" s="498">
        <v>0</v>
      </c>
      <c r="H64" s="466"/>
      <c r="I64" s="466">
        <v>285000000</v>
      </c>
    </row>
    <row r="65" spans="1:9" ht="15.75" thickBot="1" x14ac:dyDescent="0.3">
      <c r="A65" s="457"/>
      <c r="B65" s="440"/>
      <c r="C65" s="453"/>
      <c r="D65" s="456"/>
      <c r="F65" s="497" t="s">
        <v>271</v>
      </c>
      <c r="G65" s="498">
        <v>0</v>
      </c>
      <c r="H65" s="466"/>
      <c r="I65" s="466">
        <v>340000000</v>
      </c>
    </row>
    <row r="66" spans="1:9" ht="15.75" thickBot="1" x14ac:dyDescent="0.3">
      <c r="A66" s="457"/>
      <c r="B66" s="440"/>
      <c r="C66" s="453"/>
      <c r="D66" s="456"/>
      <c r="E66" t="s">
        <v>175</v>
      </c>
      <c r="F66" s="497" t="s">
        <v>274</v>
      </c>
      <c r="G66" s="498">
        <v>0</v>
      </c>
      <c r="H66" s="466"/>
      <c r="I66" s="466">
        <v>265000000</v>
      </c>
    </row>
    <row r="67" spans="1:9" ht="15.75" thickBot="1" x14ac:dyDescent="0.3">
      <c r="A67" s="457"/>
      <c r="B67" s="440"/>
      <c r="C67" s="453"/>
      <c r="D67" s="456"/>
      <c r="F67" s="497" t="s">
        <v>261</v>
      </c>
      <c r="G67" s="498">
        <v>0</v>
      </c>
      <c r="H67" s="466"/>
      <c r="I67" s="466">
        <v>315000000</v>
      </c>
    </row>
    <row r="68" spans="1:9" ht="15.75" thickBot="1" x14ac:dyDescent="0.3">
      <c r="A68" s="457"/>
      <c r="B68" s="440"/>
      <c r="C68" s="453"/>
      <c r="D68" s="456"/>
      <c r="F68" s="497" t="s">
        <v>298</v>
      </c>
      <c r="G68" s="498">
        <v>550000</v>
      </c>
      <c r="H68" s="466"/>
      <c r="I68" s="466">
        <v>326450000</v>
      </c>
    </row>
    <row r="69" spans="1:9" ht="15.75" thickBot="1" x14ac:dyDescent="0.3">
      <c r="A69" s="457"/>
      <c r="B69" s="440"/>
      <c r="C69" s="453"/>
      <c r="D69" s="456"/>
      <c r="F69" s="497" t="s">
        <v>287</v>
      </c>
      <c r="G69" s="498">
        <v>7000000</v>
      </c>
      <c r="H69" s="466"/>
      <c r="I69" s="466">
        <v>305000000</v>
      </c>
    </row>
    <row r="70" spans="1:9" ht="15.75" thickBot="1" x14ac:dyDescent="0.3">
      <c r="A70" s="457"/>
      <c r="B70" s="440"/>
      <c r="C70" s="453"/>
      <c r="D70" s="456"/>
      <c r="F70" s="497" t="s">
        <v>288</v>
      </c>
      <c r="G70" s="498">
        <v>7000000</v>
      </c>
      <c r="H70" s="466"/>
      <c r="I70" s="466">
        <v>305000000</v>
      </c>
    </row>
    <row r="71" spans="1:9" ht="15.75" thickBot="1" x14ac:dyDescent="0.3">
      <c r="A71" s="457"/>
      <c r="B71" s="440"/>
      <c r="C71" s="453"/>
      <c r="D71" s="456"/>
      <c r="F71" s="497" t="s">
        <v>289</v>
      </c>
      <c r="G71" s="498">
        <v>0</v>
      </c>
      <c r="H71" s="466"/>
      <c r="I71" s="466">
        <v>312000000</v>
      </c>
    </row>
    <row r="72" spans="1:9" ht="15.75" thickBot="1" x14ac:dyDescent="0.3">
      <c r="A72" s="457"/>
      <c r="B72" s="440"/>
      <c r="C72" s="453"/>
      <c r="D72" s="456"/>
      <c r="F72" s="497" t="s">
        <v>275</v>
      </c>
      <c r="G72" s="498">
        <v>0</v>
      </c>
      <c r="H72" s="498"/>
      <c r="I72" s="466">
        <v>310000000</v>
      </c>
    </row>
    <row r="73" spans="1:9" ht="15.75" thickBot="1" x14ac:dyDescent="0.3">
      <c r="A73" s="457"/>
      <c r="B73" s="440"/>
      <c r="C73" s="453"/>
      <c r="D73" s="456"/>
      <c r="F73" s="497" t="s">
        <v>292</v>
      </c>
      <c r="G73" s="499">
        <v>0</v>
      </c>
      <c r="H73" s="498"/>
      <c r="I73" s="466">
        <v>325000000</v>
      </c>
    </row>
    <row r="74" spans="1:9" ht="15.75" thickBot="1" x14ac:dyDescent="0.3">
      <c r="A74" s="457"/>
      <c r="B74" s="440"/>
      <c r="C74" s="453"/>
      <c r="D74" s="456"/>
      <c r="F74" s="497" t="s">
        <v>263</v>
      </c>
      <c r="G74" s="499">
        <v>2000000</v>
      </c>
      <c r="H74" s="498"/>
      <c r="I74" s="466">
        <v>335000000</v>
      </c>
    </row>
    <row r="75" spans="1:9" ht="15.75" thickBot="1" x14ac:dyDescent="0.3">
      <c r="A75" s="457"/>
      <c r="B75" s="440"/>
      <c r="C75" s="453"/>
      <c r="D75" s="456"/>
      <c r="F75" s="497" t="s">
        <v>265</v>
      </c>
      <c r="G75" s="498">
        <v>5625000</v>
      </c>
      <c r="H75" s="498"/>
      <c r="I75" s="466">
        <v>369375000</v>
      </c>
    </row>
    <row r="76" spans="1:9" ht="15.75" thickBot="1" x14ac:dyDescent="0.3">
      <c r="A76" s="457"/>
      <c r="B76" s="440"/>
      <c r="C76" s="453"/>
      <c r="D76" s="456"/>
      <c r="F76" s="497" t="s">
        <v>293</v>
      </c>
      <c r="G76" s="498">
        <v>0</v>
      </c>
      <c r="H76" s="498"/>
      <c r="I76" s="466">
        <v>317000000</v>
      </c>
    </row>
    <row r="77" spans="1:9" ht="15.75" thickBot="1" x14ac:dyDescent="0.3">
      <c r="A77" s="457"/>
      <c r="B77" s="440"/>
      <c r="C77" s="453"/>
      <c r="D77" s="456"/>
      <c r="F77" s="497" t="s">
        <v>277</v>
      </c>
      <c r="G77" s="499">
        <v>0</v>
      </c>
      <c r="H77" s="499"/>
      <c r="I77" s="466">
        <v>350458000</v>
      </c>
    </row>
    <row r="78" spans="1:9" ht="15.75" thickBot="1" x14ac:dyDescent="0.3">
      <c r="A78" s="457"/>
      <c r="B78" s="440"/>
      <c r="C78" s="453"/>
      <c r="D78" s="456"/>
      <c r="F78" s="497" t="s">
        <v>268</v>
      </c>
      <c r="G78" s="499">
        <v>0</v>
      </c>
      <c r="H78" s="499"/>
      <c r="I78" s="466">
        <v>385000000</v>
      </c>
    </row>
    <row r="79" spans="1:9" ht="15.75" thickBot="1" x14ac:dyDescent="0.3">
      <c r="A79" s="457"/>
      <c r="B79" s="440"/>
      <c r="C79" s="453"/>
      <c r="D79" s="456"/>
      <c r="F79" s="497" t="s">
        <v>278</v>
      </c>
      <c r="G79" s="498">
        <v>0</v>
      </c>
      <c r="H79" s="498"/>
      <c r="I79" s="466">
        <v>320000000</v>
      </c>
    </row>
    <row r="80" spans="1:9" ht="15.75" thickBot="1" x14ac:dyDescent="0.3">
      <c r="A80" s="457"/>
      <c r="B80" s="440"/>
      <c r="C80" s="453"/>
      <c r="D80" s="456"/>
      <c r="F80" s="497" t="s">
        <v>279</v>
      </c>
      <c r="G80" s="498">
        <v>0</v>
      </c>
      <c r="H80" s="498"/>
      <c r="I80" s="466">
        <v>320000000</v>
      </c>
    </row>
    <row r="81" spans="1:9" ht="15.75" thickBot="1" x14ac:dyDescent="0.3">
      <c r="A81" s="457"/>
      <c r="B81" s="440"/>
      <c r="C81" s="453"/>
      <c r="D81" s="456"/>
      <c r="F81" s="497" t="s">
        <v>299</v>
      </c>
      <c r="G81" s="498">
        <v>0</v>
      </c>
      <c r="H81" s="498"/>
      <c r="I81" s="466">
        <v>325000000</v>
      </c>
    </row>
    <row r="82" spans="1:9" ht="15.75" thickBot="1" x14ac:dyDescent="0.3">
      <c r="A82" s="457"/>
      <c r="B82" s="440"/>
      <c r="C82" s="453"/>
      <c r="D82" s="456"/>
      <c r="F82" s="497" t="s">
        <v>301</v>
      </c>
      <c r="G82" s="498">
        <v>0</v>
      </c>
      <c r="H82" s="498"/>
      <c r="I82" s="466">
        <v>327000000</v>
      </c>
    </row>
    <row r="83" spans="1:9" ht="15.75" thickBot="1" x14ac:dyDescent="0.3">
      <c r="A83" s="457"/>
      <c r="B83" s="440"/>
      <c r="C83" s="453"/>
      <c r="D83" s="456"/>
      <c r="F83" s="497" t="s">
        <v>269</v>
      </c>
      <c r="G83" s="498">
        <v>0</v>
      </c>
      <c r="H83" s="498"/>
      <c r="I83" s="466">
        <v>317000000</v>
      </c>
    </row>
    <row r="84" spans="1:9" ht="15.75" thickBot="1" x14ac:dyDescent="0.3">
      <c r="A84" s="457"/>
      <c r="B84" s="440"/>
      <c r="C84" s="453"/>
      <c r="D84" s="456"/>
      <c r="F84" s="497" t="s">
        <v>280</v>
      </c>
      <c r="G84" s="499">
        <v>3400000</v>
      </c>
      <c r="H84" s="499"/>
      <c r="I84" s="466">
        <v>336600000</v>
      </c>
    </row>
  </sheetData>
  <autoFilter ref="A1:D84" xr:uid="{00000000-0009-0000-0000-00000D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D56"/>
  <sheetViews>
    <sheetView showGridLines="0" zoomScale="80" zoomScaleNormal="80" workbookViewId="0">
      <pane xSplit="2" ySplit="6" topLeftCell="C7" activePane="bottomRight" state="frozen"/>
      <selection activeCell="G30" sqref="G30"/>
      <selection pane="topRight" activeCell="G30" sqref="G30"/>
      <selection pane="bottomLeft" activeCell="G30" sqref="G30"/>
      <selection pane="bottomRight" activeCell="X22" sqref="X22"/>
    </sheetView>
  </sheetViews>
  <sheetFormatPr baseColWidth="10" defaultColWidth="0" defaultRowHeight="12.75" zeroHeight="1" x14ac:dyDescent="0.25"/>
  <cols>
    <col min="1" max="1" width="0.85546875" style="194" customWidth="1"/>
    <col min="2" max="2" width="18.42578125" style="190" bestFit="1" customWidth="1"/>
    <col min="3" max="3" width="0.85546875" style="190" customWidth="1"/>
    <col min="4" max="4" width="7.42578125" style="190" bestFit="1" customWidth="1"/>
    <col min="5" max="5" width="14.140625" style="190" customWidth="1"/>
    <col min="6" max="6" width="10.5703125" style="190" bestFit="1" customWidth="1"/>
    <col min="7" max="7" width="0.140625" style="190" customWidth="1"/>
    <col min="8" max="8" width="5.85546875" style="213" bestFit="1" customWidth="1"/>
    <col min="9" max="9" width="14.42578125" style="213" customWidth="1"/>
    <col min="10" max="10" width="9.5703125" style="213" bestFit="1" customWidth="1"/>
    <col min="11" max="11" width="0.42578125" style="213" customWidth="1"/>
    <col min="12" max="12" width="7" style="215" bestFit="1" customWidth="1"/>
    <col min="13" max="13" width="14.140625" style="213" customWidth="1"/>
    <col min="14" max="14" width="9.5703125" style="213" bestFit="1" customWidth="1"/>
    <col min="15" max="15" width="0.5703125" style="213" customWidth="1"/>
    <col min="16" max="16" width="0.140625" style="213" customWidth="1"/>
    <col min="17" max="17" width="16.5703125" style="213" customWidth="1"/>
    <col min="18" max="18" width="12" style="213" customWidth="1"/>
    <col min="19" max="19" width="12.5703125" style="213" customWidth="1"/>
    <col min="20" max="20" width="13.85546875" style="213" bestFit="1" customWidth="1"/>
    <col min="21" max="21" width="0.85546875" style="213" customWidth="1"/>
    <col min="22" max="22" width="13.85546875" style="213" bestFit="1" customWidth="1"/>
    <col min="23" max="24" width="13.85546875" style="213" customWidth="1"/>
    <col min="25" max="25" width="14.42578125" style="190" customWidth="1"/>
    <col min="26" max="27" width="13.5703125" style="190" customWidth="1"/>
    <col min="28" max="28" width="13.85546875" style="190" bestFit="1" customWidth="1"/>
    <col min="29" max="29" width="13.140625" style="190" customWidth="1"/>
    <col min="30" max="30" width="3.5703125" style="190" customWidth="1"/>
    <col min="31" max="16384" width="11.42578125" style="194" hidden="1"/>
  </cols>
  <sheetData>
    <row r="1" spans="1:30" s="179" customFormat="1" ht="18.75" x14ac:dyDescent="0.25">
      <c r="A1" s="176"/>
      <c r="B1" s="177"/>
      <c r="C1" s="178"/>
      <c r="D1" s="533" t="s">
        <v>0</v>
      </c>
      <c r="E1" s="534"/>
      <c r="F1" s="534"/>
      <c r="G1" s="534"/>
      <c r="H1" s="534"/>
      <c r="I1" s="534"/>
      <c r="J1" s="534"/>
      <c r="K1" s="534"/>
      <c r="L1" s="534"/>
      <c r="M1" s="534"/>
      <c r="N1" s="534"/>
      <c r="O1" s="534"/>
      <c r="P1" s="534"/>
      <c r="Q1" s="534"/>
      <c r="R1" s="534"/>
      <c r="S1" s="534"/>
      <c r="T1" s="534"/>
      <c r="U1" s="534"/>
      <c r="V1" s="534"/>
      <c r="W1" s="534"/>
      <c r="X1" s="534"/>
      <c r="Y1" s="534"/>
      <c r="Z1" s="534"/>
      <c r="AA1" s="534"/>
      <c r="AB1" s="534"/>
      <c r="AC1" s="534"/>
      <c r="AD1" s="178"/>
    </row>
    <row r="2" spans="1:30" s="183" customFormat="1" ht="21" x14ac:dyDescent="0.25">
      <c r="A2" s="180"/>
      <c r="B2" s="181"/>
      <c r="C2" s="182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  <c r="O2" s="534"/>
      <c r="P2" s="534"/>
      <c r="Q2" s="534"/>
      <c r="R2" s="534"/>
      <c r="S2" s="534"/>
      <c r="T2" s="534"/>
      <c r="U2" s="534"/>
      <c r="V2" s="534"/>
      <c r="W2" s="534"/>
      <c r="X2" s="534"/>
      <c r="Y2" s="534"/>
      <c r="Z2" s="534"/>
      <c r="AA2" s="534"/>
      <c r="AB2" s="534"/>
      <c r="AC2" s="534"/>
      <c r="AD2" s="182"/>
    </row>
    <row r="3" spans="1:30" s="179" customFormat="1" ht="18.75" x14ac:dyDescent="0.25">
      <c r="A3" s="176"/>
      <c r="B3" s="184"/>
      <c r="C3" s="178"/>
      <c r="D3" s="185"/>
      <c r="E3" s="535">
        <v>45900</v>
      </c>
      <c r="F3" s="535"/>
      <c r="G3" s="535"/>
      <c r="H3" s="535"/>
      <c r="I3" s="535"/>
      <c r="J3" s="535"/>
      <c r="K3" s="535"/>
      <c r="L3" s="535"/>
      <c r="M3" s="535"/>
      <c r="N3" s="535"/>
      <c r="O3" s="535"/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186"/>
      <c r="AB3" s="185"/>
      <c r="AC3" s="185"/>
      <c r="AD3" s="178"/>
    </row>
    <row r="4" spans="1:30" s="179" customFormat="1" ht="8.25" customHeight="1" x14ac:dyDescent="0.25">
      <c r="A4" s="176"/>
      <c r="B4" s="187"/>
      <c r="C4" s="178"/>
      <c r="D4" s="184"/>
      <c r="E4" s="184"/>
      <c r="F4" s="184"/>
      <c r="G4" s="178"/>
      <c r="H4" s="184"/>
      <c r="I4" s="184"/>
      <c r="J4" s="184"/>
      <c r="K4" s="178"/>
      <c r="L4" s="184"/>
      <c r="M4" s="184"/>
      <c r="N4" s="184"/>
      <c r="O4" s="184"/>
      <c r="P4" s="188"/>
      <c r="Q4" s="184"/>
      <c r="R4" s="184"/>
      <c r="S4" s="184"/>
      <c r="T4" s="184"/>
      <c r="U4" s="178"/>
      <c r="V4" s="184"/>
      <c r="W4" s="184"/>
      <c r="X4" s="184"/>
      <c r="Y4" s="184"/>
      <c r="Z4" s="184"/>
      <c r="AA4" s="184"/>
      <c r="AB4" s="184"/>
      <c r="AC4" s="184"/>
      <c r="AD4" s="178"/>
    </row>
    <row r="5" spans="1:30" ht="15.75" customHeight="1" x14ac:dyDescent="0.25">
      <c r="A5" s="189"/>
      <c r="B5" s="189"/>
      <c r="C5" s="178"/>
      <c r="D5" s="536" t="s">
        <v>1</v>
      </c>
      <c r="E5" s="536"/>
      <c r="F5" s="536"/>
      <c r="H5" s="536" t="s">
        <v>2</v>
      </c>
      <c r="I5" s="536"/>
      <c r="J5" s="536"/>
      <c r="K5" s="190"/>
      <c r="L5" s="536" t="s">
        <v>3</v>
      </c>
      <c r="M5" s="536"/>
      <c r="N5" s="536"/>
      <c r="O5" s="189"/>
      <c r="P5" s="191"/>
      <c r="Q5" s="189"/>
      <c r="R5" s="189"/>
      <c r="S5" s="189"/>
      <c r="T5" s="189"/>
      <c r="U5" s="190"/>
      <c r="V5" s="231" t="s">
        <v>4</v>
      </c>
      <c r="W5" s="192"/>
      <c r="X5" s="189"/>
      <c r="Y5" s="189"/>
      <c r="Z5" s="189"/>
      <c r="AA5" s="189"/>
      <c r="AB5" s="189"/>
      <c r="AC5" s="189"/>
      <c r="AD5" s="193"/>
    </row>
    <row r="6" spans="1:30" ht="25.5" x14ac:dyDescent="0.25">
      <c r="A6" s="189"/>
      <c r="B6" s="195" t="s">
        <v>55</v>
      </c>
      <c r="C6" s="178"/>
      <c r="D6" s="174" t="s">
        <v>5</v>
      </c>
      <c r="E6" s="174" t="s">
        <v>6</v>
      </c>
      <c r="F6" s="175" t="s">
        <v>7</v>
      </c>
      <c r="H6" s="174" t="s">
        <v>5</v>
      </c>
      <c r="I6" s="174" t="s">
        <v>62</v>
      </c>
      <c r="J6" s="175" t="s">
        <v>7</v>
      </c>
      <c r="K6" s="190"/>
      <c r="L6" s="174" t="s">
        <v>5</v>
      </c>
      <c r="M6" s="174" t="s">
        <v>8</v>
      </c>
      <c r="N6" s="175" t="s">
        <v>7</v>
      </c>
      <c r="O6" s="189"/>
      <c r="P6" s="191"/>
      <c r="Q6" s="174" t="s">
        <v>9</v>
      </c>
      <c r="R6" s="174" t="s">
        <v>10</v>
      </c>
      <c r="S6" s="174" t="s">
        <v>808</v>
      </c>
      <c r="T6" s="174" t="s">
        <v>11</v>
      </c>
      <c r="U6" s="196"/>
      <c r="V6" s="174" t="s">
        <v>12</v>
      </c>
      <c r="W6" s="174" t="s">
        <v>786</v>
      </c>
      <c r="X6" s="174" t="s">
        <v>13</v>
      </c>
      <c r="Y6" s="174" t="s">
        <v>14</v>
      </c>
      <c r="Z6" s="174" t="s">
        <v>15</v>
      </c>
      <c r="AA6" s="174" t="s">
        <v>16</v>
      </c>
      <c r="AB6" s="174" t="s">
        <v>17</v>
      </c>
      <c r="AC6" s="174" t="s">
        <v>18</v>
      </c>
      <c r="AD6" s="193"/>
    </row>
    <row r="7" spans="1:30" ht="6.75" customHeight="1" x14ac:dyDescent="0.25">
      <c r="A7" s="190"/>
      <c r="C7" s="178"/>
      <c r="H7" s="190"/>
      <c r="I7" s="190"/>
      <c r="J7" s="190"/>
      <c r="K7" s="190"/>
      <c r="L7" s="190"/>
      <c r="M7" s="190"/>
      <c r="N7" s="190"/>
      <c r="O7" s="189"/>
      <c r="P7" s="190"/>
      <c r="Q7" s="190"/>
      <c r="R7" s="190"/>
      <c r="S7" s="190"/>
      <c r="T7" s="190"/>
      <c r="U7" s="196"/>
      <c r="V7" s="190"/>
      <c r="W7" s="190"/>
      <c r="X7" s="190"/>
    </row>
    <row r="8" spans="1:30" s="201" customFormat="1" ht="18.75" x14ac:dyDescent="0.25">
      <c r="A8" s="197"/>
      <c r="B8" s="198" t="s">
        <v>361</v>
      </c>
      <c r="C8" s="178"/>
      <c r="D8" s="199">
        <v>198</v>
      </c>
      <c r="E8" s="199">
        <v>61117284</v>
      </c>
      <c r="F8" s="436">
        <v>19797</v>
      </c>
      <c r="G8" s="190"/>
      <c r="H8" s="437">
        <v>2</v>
      </c>
      <c r="I8" s="437">
        <v>680000</v>
      </c>
      <c r="J8" s="436">
        <v>208.6</v>
      </c>
      <c r="K8" s="190"/>
      <c r="L8" s="437">
        <v>196</v>
      </c>
      <c r="M8" s="437">
        <v>60437284.325999998</v>
      </c>
      <c r="N8" s="436">
        <v>19588.480000000032</v>
      </c>
      <c r="O8" s="189"/>
      <c r="P8" s="191"/>
      <c r="Q8" s="437">
        <v>46633780.210000001</v>
      </c>
      <c r="R8" s="437">
        <v>161044.584</v>
      </c>
      <c r="S8" s="437">
        <v>1257002.8929999999</v>
      </c>
      <c r="T8" s="437">
        <v>48051828</v>
      </c>
      <c r="U8" s="196"/>
      <c r="V8" s="437">
        <v>12385456</v>
      </c>
      <c r="W8" s="437">
        <v>2485935.4709999999</v>
      </c>
      <c r="X8" s="437">
        <v>2609762.3640000001</v>
      </c>
      <c r="Y8" s="437">
        <v>7289759</v>
      </c>
      <c r="Z8" s="437">
        <v>315205.47399999999</v>
      </c>
      <c r="AA8" s="437">
        <v>1817036.648</v>
      </c>
      <c r="AB8" s="437">
        <v>480818.01699999999</v>
      </c>
      <c r="AC8" s="437">
        <v>4676698.665</v>
      </c>
      <c r="AD8" s="200"/>
    </row>
    <row r="9" spans="1:30" s="201" customFormat="1" x14ac:dyDescent="0.25">
      <c r="A9" s="197"/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522"/>
      <c r="S9" s="522"/>
      <c r="T9" s="522"/>
      <c r="U9" s="196"/>
      <c r="V9" s="522"/>
      <c r="W9" s="522"/>
      <c r="X9" s="522"/>
      <c r="Y9" s="522"/>
      <c r="Z9" s="522"/>
      <c r="AA9" s="522"/>
      <c r="AB9" s="522"/>
      <c r="AC9" s="522"/>
      <c r="AD9" s="200"/>
    </row>
    <row r="10" spans="1:30" s="201" customFormat="1" ht="18.75" x14ac:dyDescent="0.25">
      <c r="A10" s="200"/>
      <c r="B10" s="523" t="s">
        <v>96</v>
      </c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200"/>
    </row>
    <row r="11" spans="1:30" s="201" customFormat="1" ht="18.75" x14ac:dyDescent="0.25">
      <c r="A11" s="200"/>
      <c r="B11" s="202" t="s">
        <v>295</v>
      </c>
      <c r="C11" s="178"/>
      <c r="D11" s="199"/>
      <c r="E11" s="199">
        <v>357860</v>
      </c>
      <c r="F11" s="436"/>
      <c r="G11" s="190"/>
      <c r="H11" s="437"/>
      <c r="I11" s="437">
        <v>0</v>
      </c>
      <c r="J11" s="436"/>
      <c r="K11" s="190"/>
      <c r="L11" s="437"/>
      <c r="M11" s="437">
        <v>357859.85200000001</v>
      </c>
      <c r="N11" s="436"/>
      <c r="O11" s="189"/>
      <c r="P11" s="191"/>
      <c r="Q11" s="437">
        <v>86663.851999999999</v>
      </c>
      <c r="R11" s="437">
        <v>0</v>
      </c>
      <c r="S11" s="437"/>
      <c r="T11" s="437">
        <v>86663.851999999999</v>
      </c>
      <c r="U11" s="196"/>
      <c r="V11" s="437">
        <v>271196</v>
      </c>
      <c r="W11" s="437">
        <v>0</v>
      </c>
      <c r="X11" s="437">
        <v>176347.57800000001</v>
      </c>
      <c r="Y11" s="437">
        <v>94848</v>
      </c>
      <c r="Z11" s="437">
        <v>94847.97</v>
      </c>
      <c r="AA11" s="437">
        <v>0</v>
      </c>
      <c r="AB11" s="437">
        <v>0</v>
      </c>
      <c r="AC11" s="437">
        <v>0</v>
      </c>
      <c r="AD11" s="200"/>
    </row>
    <row r="12" spans="1:30" s="201" customFormat="1" ht="18.75" x14ac:dyDescent="0.25">
      <c r="A12" s="200"/>
      <c r="B12" s="202" t="s">
        <v>796</v>
      </c>
      <c r="C12" s="178"/>
      <c r="D12" s="203"/>
      <c r="E12" s="199">
        <v>50073</v>
      </c>
      <c r="F12" s="528"/>
      <c r="G12" s="190"/>
      <c r="H12" s="529"/>
      <c r="I12" s="529">
        <v>0</v>
      </c>
      <c r="J12" s="528"/>
      <c r="K12" s="190"/>
      <c r="L12" s="529"/>
      <c r="M12" s="529">
        <v>50073.224999999999</v>
      </c>
      <c r="N12" s="528"/>
      <c r="O12" s="189"/>
      <c r="P12" s="191"/>
      <c r="Q12" s="529">
        <v>29405.224999999999</v>
      </c>
      <c r="R12" s="529">
        <v>0</v>
      </c>
      <c r="S12" s="529"/>
      <c r="T12" s="437">
        <v>29405.224999999999</v>
      </c>
      <c r="U12" s="196"/>
      <c r="V12" s="437">
        <v>20668</v>
      </c>
      <c r="W12" s="529">
        <v>0</v>
      </c>
      <c r="X12" s="529">
        <v>0</v>
      </c>
      <c r="Y12" s="437">
        <v>20668</v>
      </c>
      <c r="Z12" s="529">
        <v>8396.5769999999993</v>
      </c>
      <c r="AA12" s="529">
        <v>12271.846</v>
      </c>
      <c r="AB12" s="529">
        <v>0</v>
      </c>
      <c r="AC12" s="529"/>
      <c r="AD12" s="200"/>
    </row>
    <row r="13" spans="1:30" s="201" customFormat="1" ht="18.75" x14ac:dyDescent="0.25">
      <c r="A13" s="200"/>
      <c r="B13" s="202" t="s">
        <v>798</v>
      </c>
      <c r="C13" s="178"/>
      <c r="D13" s="203"/>
      <c r="E13" s="199">
        <v>620</v>
      </c>
      <c r="F13" s="528"/>
      <c r="G13" s="190"/>
      <c r="H13" s="529"/>
      <c r="I13" s="529">
        <v>0</v>
      </c>
      <c r="J13" s="528"/>
      <c r="K13" s="190"/>
      <c r="L13" s="529"/>
      <c r="M13" s="529">
        <v>620</v>
      </c>
      <c r="N13" s="528"/>
      <c r="O13" s="189"/>
      <c r="P13" s="191"/>
      <c r="Q13" s="529">
        <v>0</v>
      </c>
      <c r="R13" s="529">
        <v>0</v>
      </c>
      <c r="S13" s="529"/>
      <c r="T13" s="437">
        <v>0</v>
      </c>
      <c r="U13" s="196"/>
      <c r="V13" s="437">
        <v>620</v>
      </c>
      <c r="W13" s="529"/>
      <c r="X13" s="529">
        <v>0</v>
      </c>
      <c r="Y13" s="437">
        <v>620</v>
      </c>
      <c r="Z13" s="529">
        <v>619.55399999999997</v>
      </c>
      <c r="AA13" s="529"/>
      <c r="AB13" s="529"/>
      <c r="AC13" s="529"/>
      <c r="AD13" s="200"/>
    </row>
    <row r="14" spans="1:30" s="201" customFormat="1" ht="18.75" x14ac:dyDescent="0.25">
      <c r="A14" s="200"/>
      <c r="B14" s="202" t="s">
        <v>352</v>
      </c>
      <c r="C14" s="178"/>
      <c r="D14" s="203"/>
      <c r="E14" s="199">
        <v>11833</v>
      </c>
      <c r="F14" s="204"/>
      <c r="G14" s="190"/>
      <c r="H14" s="203"/>
      <c r="I14" s="203">
        <v>0</v>
      </c>
      <c r="J14" s="204"/>
      <c r="K14" s="190"/>
      <c r="L14" s="205"/>
      <c r="M14" s="203">
        <v>11833.035</v>
      </c>
      <c r="N14" s="204"/>
      <c r="O14" s="189"/>
      <c r="P14" s="206"/>
      <c r="Q14" s="203">
        <v>11833.035</v>
      </c>
      <c r="R14" s="203">
        <v>0</v>
      </c>
      <c r="S14" s="203"/>
      <c r="T14" s="203">
        <v>11833.035</v>
      </c>
      <c r="U14" s="196"/>
      <c r="V14" s="437">
        <v>0</v>
      </c>
      <c r="W14" s="203">
        <v>0</v>
      </c>
      <c r="X14" s="203">
        <v>0</v>
      </c>
      <c r="Y14" s="203">
        <v>0</v>
      </c>
      <c r="Z14" s="203">
        <v>0</v>
      </c>
      <c r="AA14" s="203">
        <v>0</v>
      </c>
      <c r="AB14" s="203">
        <v>0</v>
      </c>
      <c r="AC14" s="203">
        <v>0</v>
      </c>
      <c r="AD14" s="200"/>
    </row>
    <row r="15" spans="1:30" s="201" customFormat="1" ht="18.75" x14ac:dyDescent="0.25">
      <c r="A15" s="197"/>
      <c r="B15" s="207" t="s">
        <v>102</v>
      </c>
      <c r="C15" s="178"/>
      <c r="D15" s="208"/>
      <c r="E15" s="209">
        <v>420386</v>
      </c>
      <c r="F15" s="210"/>
      <c r="G15" s="190"/>
      <c r="H15" s="208"/>
      <c r="I15" s="209">
        <v>0</v>
      </c>
      <c r="J15" s="210"/>
      <c r="K15" s="190"/>
      <c r="L15" s="208"/>
      <c r="M15" s="209">
        <v>420386.11199999996</v>
      </c>
      <c r="N15" s="210"/>
      <c r="O15" s="189"/>
      <c r="P15" s="206"/>
      <c r="Q15" s="209">
        <v>127902.11199999999</v>
      </c>
      <c r="R15" s="209">
        <v>0</v>
      </c>
      <c r="S15" s="209">
        <v>0</v>
      </c>
      <c r="T15" s="209">
        <v>127902.11199999999</v>
      </c>
      <c r="U15" s="196"/>
      <c r="V15" s="209">
        <v>292484</v>
      </c>
      <c r="W15" s="209"/>
      <c r="X15" s="209">
        <v>176347.57800000001</v>
      </c>
      <c r="Y15" s="209">
        <v>116136</v>
      </c>
      <c r="Z15" s="209">
        <v>103864.10100000001</v>
      </c>
      <c r="AA15" s="209">
        <v>12271.846</v>
      </c>
      <c r="AB15" s="209">
        <v>0</v>
      </c>
      <c r="AC15" s="209">
        <v>0</v>
      </c>
      <c r="AD15" s="200"/>
    </row>
    <row r="16" spans="1:30" s="201" customFormat="1" ht="19.5" thickBot="1" x14ac:dyDescent="0.3">
      <c r="A16" s="197"/>
      <c r="B16" s="395" t="s">
        <v>22</v>
      </c>
      <c r="C16" s="178"/>
      <c r="D16" s="396">
        <v>198</v>
      </c>
      <c r="E16" s="397">
        <v>61537670</v>
      </c>
      <c r="F16" s="398">
        <v>19797</v>
      </c>
      <c r="G16" s="190"/>
      <c r="H16" s="396">
        <v>2</v>
      </c>
      <c r="I16" s="397">
        <v>680000</v>
      </c>
      <c r="J16" s="398">
        <v>208.6</v>
      </c>
      <c r="K16" s="190"/>
      <c r="L16" s="396">
        <v>196</v>
      </c>
      <c r="M16" s="397">
        <v>60857669.938000001</v>
      </c>
      <c r="N16" s="398">
        <v>19588.480000000032</v>
      </c>
      <c r="O16" s="189"/>
      <c r="P16" s="206"/>
      <c r="Q16" s="397">
        <v>46761682.322000004</v>
      </c>
      <c r="R16" s="397">
        <v>161044.584</v>
      </c>
      <c r="S16" s="397">
        <v>1257002.8929999999</v>
      </c>
      <c r="T16" s="397">
        <v>48179730.112000003</v>
      </c>
      <c r="U16" s="196"/>
      <c r="V16" s="397">
        <v>12677940</v>
      </c>
      <c r="W16" s="397">
        <v>2485935.4709999999</v>
      </c>
      <c r="X16" s="397">
        <v>2786109.9420000003</v>
      </c>
      <c r="Y16" s="397">
        <v>7405895</v>
      </c>
      <c r="Z16" s="397">
        <v>419069.57500000001</v>
      </c>
      <c r="AA16" s="397">
        <v>1829308.4939999999</v>
      </c>
      <c r="AB16" s="397">
        <v>480818.01699999999</v>
      </c>
      <c r="AC16" s="397">
        <v>4676698.665</v>
      </c>
      <c r="AD16" s="200"/>
    </row>
    <row r="17" spans="1:30" ht="18.75" x14ac:dyDescent="0.25">
      <c r="A17" s="189"/>
      <c r="B17" s="212"/>
      <c r="C17" s="178"/>
      <c r="D17" s="211"/>
      <c r="E17" s="212"/>
      <c r="F17" s="212"/>
      <c r="H17" s="212"/>
      <c r="I17" s="212"/>
      <c r="J17" s="212"/>
      <c r="K17" s="190"/>
      <c r="M17" s="216"/>
      <c r="N17" s="217"/>
      <c r="O17" s="189"/>
      <c r="P17" s="206"/>
      <c r="Q17" s="217"/>
      <c r="R17" s="206"/>
      <c r="S17" s="206"/>
      <c r="T17" s="212"/>
      <c r="U17" s="196"/>
      <c r="V17" s="206"/>
      <c r="W17" s="206"/>
      <c r="X17" s="212"/>
      <c r="Y17" s="399">
        <v>0.58415602219287988</v>
      </c>
      <c r="Z17" s="470">
        <v>5.6585946060536914E-2</v>
      </c>
      <c r="AA17" s="470">
        <v>0.2470070793604284</v>
      </c>
      <c r="AB17" s="470">
        <v>6.492368808901558E-2</v>
      </c>
      <c r="AC17" s="470">
        <v>0.63148325286815432</v>
      </c>
    </row>
    <row r="18" spans="1:30" ht="12.75" customHeight="1" x14ac:dyDescent="0.25">
      <c r="A18" s="189"/>
      <c r="B18" s="212"/>
      <c r="C18" s="178"/>
      <c r="D18" s="211"/>
      <c r="E18" s="212"/>
      <c r="F18" s="212"/>
      <c r="H18" s="212"/>
      <c r="I18" s="212"/>
      <c r="J18" s="218"/>
      <c r="K18" s="190"/>
      <c r="L18" s="219"/>
      <c r="M18" s="220"/>
      <c r="N18" s="206"/>
      <c r="O18" s="189"/>
      <c r="P18" s="206"/>
      <c r="Q18" s="206"/>
      <c r="R18" s="206"/>
      <c r="S18" s="206"/>
      <c r="T18" s="221"/>
      <c r="U18" s="196"/>
      <c r="V18" s="212"/>
      <c r="W18" s="448"/>
      <c r="X18" s="212"/>
      <c r="Y18" s="212"/>
      <c r="Z18" s="189"/>
      <c r="AA18" s="189"/>
      <c r="AB18" s="189"/>
      <c r="AC18" s="189"/>
      <c r="AD18" s="214"/>
    </row>
    <row r="19" spans="1:30" x14ac:dyDescent="0.25">
      <c r="A19" s="189"/>
      <c r="B19" s="212"/>
      <c r="C19" s="213"/>
      <c r="D19" s="211"/>
      <c r="E19" s="212"/>
      <c r="F19" s="212"/>
      <c r="H19" s="212"/>
      <c r="I19" s="212"/>
      <c r="J19" s="197"/>
      <c r="K19" s="190"/>
      <c r="L19" s="222"/>
      <c r="M19" s="223"/>
      <c r="N19" s="206"/>
      <c r="O19" s="189"/>
      <c r="P19" s="206"/>
      <c r="Q19" s="206"/>
      <c r="R19" s="194"/>
      <c r="S19" s="206"/>
      <c r="T19" s="206"/>
      <c r="U19" s="196"/>
      <c r="V19" s="221"/>
      <c r="W19" s="221"/>
      <c r="X19" s="212"/>
      <c r="Y19" s="212"/>
      <c r="Z19" s="189"/>
      <c r="AA19" s="189"/>
      <c r="AB19" s="189"/>
      <c r="AC19" s="189"/>
      <c r="AD19" s="214"/>
    </row>
    <row r="20" spans="1:30" x14ac:dyDescent="0.25">
      <c r="A20" s="189"/>
      <c r="B20" s="212"/>
      <c r="C20" s="213"/>
      <c r="D20" s="211"/>
      <c r="E20" s="212"/>
      <c r="F20" s="212"/>
      <c r="H20" s="212"/>
      <c r="I20" s="212"/>
      <c r="J20" s="197"/>
      <c r="K20" s="190"/>
      <c r="L20" s="222"/>
      <c r="M20" s="223"/>
      <c r="N20" s="206"/>
      <c r="O20" s="189"/>
      <c r="P20" s="224"/>
      <c r="Q20" s="223"/>
      <c r="R20" s="194"/>
      <c r="S20" s="206"/>
      <c r="T20" s="433"/>
      <c r="U20" s="196"/>
      <c r="V20" s="212"/>
      <c r="W20" s="212"/>
      <c r="X20" s="212"/>
      <c r="Y20" s="212"/>
      <c r="Z20" s="189"/>
      <c r="AA20" s="189"/>
      <c r="AB20" s="189"/>
      <c r="AC20" s="189"/>
      <c r="AD20" s="214"/>
    </row>
    <row r="21" spans="1:30" x14ac:dyDescent="0.25">
      <c r="B21" s="212"/>
      <c r="C21" s="213"/>
      <c r="D21" s="211"/>
      <c r="E21" s="212"/>
      <c r="F21" s="212"/>
      <c r="H21" s="212"/>
      <c r="I21" s="212"/>
      <c r="J21" s="197"/>
      <c r="K21" s="190"/>
      <c r="L21" s="222"/>
      <c r="M21" s="223"/>
      <c r="N21" s="206"/>
      <c r="O21" s="189"/>
      <c r="P21" s="206"/>
      <c r="Q21" s="206"/>
      <c r="S21" s="225"/>
      <c r="T21" s="434"/>
      <c r="U21" s="196"/>
      <c r="Y21" s="213"/>
    </row>
    <row r="22" spans="1:30" s="227" customFormat="1" x14ac:dyDescent="0.25">
      <c r="B22" s="213"/>
      <c r="C22" s="213"/>
      <c r="D22" s="213"/>
      <c r="E22" s="213"/>
      <c r="F22" s="225"/>
      <c r="G22" s="190"/>
      <c r="H22" s="213"/>
      <c r="I22" s="213"/>
      <c r="J22" s="213"/>
      <c r="K22" s="190"/>
      <c r="L22" s="228"/>
      <c r="M22" s="213"/>
      <c r="N22" s="213"/>
      <c r="O22" s="189"/>
      <c r="P22" s="213"/>
      <c r="Q22" s="213"/>
      <c r="S22" s="213"/>
      <c r="T22" s="435"/>
      <c r="U22" s="196"/>
      <c r="V22" s="229"/>
      <c r="W22" s="229"/>
      <c r="X22" s="213"/>
      <c r="Y22" s="213"/>
      <c r="Z22" s="177"/>
      <c r="AA22" s="177"/>
      <c r="AB22" s="177"/>
      <c r="AC22" s="177"/>
      <c r="AD22" s="177"/>
    </row>
    <row r="23" spans="1:30" s="227" customFormat="1" x14ac:dyDescent="0.25">
      <c r="B23" s="213"/>
      <c r="C23" s="213"/>
      <c r="D23" s="213"/>
      <c r="E23" s="213"/>
      <c r="F23" s="213"/>
      <c r="G23" s="190"/>
      <c r="H23" s="213"/>
      <c r="I23" s="229"/>
      <c r="J23" s="213"/>
      <c r="K23" s="190"/>
      <c r="L23" s="215"/>
      <c r="M23" s="213"/>
      <c r="N23" s="213"/>
      <c r="O23" s="189"/>
      <c r="P23" s="213"/>
      <c r="Q23" s="213"/>
      <c r="S23" s="213"/>
      <c r="T23" s="435"/>
      <c r="U23" s="196"/>
      <c r="V23" s="229"/>
      <c r="W23" s="229"/>
      <c r="X23" s="213"/>
      <c r="Y23" s="213"/>
      <c r="Z23" s="213"/>
      <c r="AA23" s="177"/>
      <c r="AB23" s="177"/>
      <c r="AC23" s="177"/>
      <c r="AD23" s="177"/>
    </row>
    <row r="24" spans="1:30" s="227" customFormat="1" x14ac:dyDescent="0.25">
      <c r="B24" s="213"/>
      <c r="C24" s="213"/>
      <c r="D24" s="213"/>
      <c r="E24" s="213"/>
      <c r="F24" s="213"/>
      <c r="G24" s="213"/>
      <c r="H24" s="213"/>
      <c r="I24" s="229"/>
      <c r="J24" s="213"/>
      <c r="K24" s="190"/>
      <c r="L24" s="215"/>
      <c r="M24" s="213"/>
      <c r="N24" s="213"/>
      <c r="O24" s="213"/>
      <c r="P24" s="213"/>
      <c r="Q24" s="226"/>
      <c r="S24" s="213"/>
      <c r="T24" s="435"/>
      <c r="U24" s="196"/>
      <c r="V24" s="230"/>
      <c r="W24" s="230"/>
      <c r="X24" s="213"/>
      <c r="Y24" s="213"/>
      <c r="Z24" s="213"/>
      <c r="AA24" s="177"/>
      <c r="AB24" s="177"/>
      <c r="AC24" s="177"/>
      <c r="AD24" s="177"/>
    </row>
    <row r="25" spans="1:30" s="227" customFormat="1" x14ac:dyDescent="0.25"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5"/>
      <c r="M25" s="213"/>
      <c r="N25" s="213"/>
      <c r="O25" s="213"/>
      <c r="P25" s="213"/>
      <c r="Q25" s="226"/>
      <c r="S25" s="213"/>
      <c r="T25" s="213"/>
      <c r="U25" s="196"/>
      <c r="V25" s="230"/>
      <c r="W25" s="230"/>
      <c r="X25" s="213"/>
      <c r="Y25" s="213"/>
      <c r="Z25" s="213"/>
      <c r="AA25" s="177"/>
      <c r="AB25" s="177"/>
      <c r="AC25" s="177"/>
      <c r="AD25" s="177"/>
    </row>
    <row r="26" spans="1:30" s="227" customFormat="1" x14ac:dyDescent="0.25"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5"/>
      <c r="M26" s="213"/>
      <c r="N26" s="213"/>
      <c r="O26" s="213"/>
      <c r="P26" s="213"/>
      <c r="Q26" s="226"/>
      <c r="R26" s="213"/>
      <c r="S26" s="213"/>
      <c r="T26" s="230"/>
      <c r="U26" s="213"/>
      <c r="V26" s="230"/>
      <c r="W26" s="230"/>
      <c r="X26" s="213"/>
      <c r="Y26" s="213"/>
      <c r="Z26" s="213"/>
      <c r="AA26" s="177"/>
      <c r="AB26" s="177"/>
      <c r="AC26" s="177"/>
      <c r="AD26" s="177"/>
    </row>
    <row r="27" spans="1:30" s="227" customFormat="1" x14ac:dyDescent="0.25">
      <c r="B27" s="213"/>
      <c r="C27" s="213"/>
      <c r="D27" s="213"/>
      <c r="E27" s="213"/>
      <c r="F27" s="213"/>
      <c r="G27" s="213"/>
      <c r="H27" s="213"/>
      <c r="I27" s="213"/>
      <c r="J27" s="213"/>
      <c r="K27" s="213"/>
      <c r="L27" s="215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177"/>
      <c r="AB27" s="177"/>
      <c r="AC27" s="177"/>
      <c r="AD27" s="177"/>
    </row>
    <row r="28" spans="1:30" s="227" customFormat="1" x14ac:dyDescent="0.25">
      <c r="B28" s="213"/>
      <c r="C28" s="213"/>
      <c r="D28" s="213"/>
      <c r="E28" s="213"/>
      <c r="F28" s="213"/>
      <c r="G28" s="213"/>
      <c r="H28" s="213"/>
      <c r="I28" s="213"/>
      <c r="J28" s="213"/>
      <c r="K28" s="213"/>
      <c r="L28" s="215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177"/>
      <c r="AB28" s="177"/>
      <c r="AC28" s="177"/>
      <c r="AD28" s="177"/>
    </row>
    <row r="29" spans="1:30" s="227" customFormat="1" x14ac:dyDescent="0.25"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5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177"/>
      <c r="AB29" s="177"/>
      <c r="AC29" s="177"/>
      <c r="AD29" s="177"/>
    </row>
    <row r="30" spans="1:30" s="227" customFormat="1" x14ac:dyDescent="0.25">
      <c r="B30" s="213"/>
      <c r="C30" s="213"/>
      <c r="D30" s="213"/>
      <c r="E30" s="213"/>
      <c r="F30" s="213"/>
      <c r="G30" s="213"/>
      <c r="H30" s="213"/>
      <c r="I30" s="213"/>
      <c r="J30" s="213"/>
      <c r="K30" s="213"/>
      <c r="L30" s="215"/>
      <c r="M30" s="213"/>
      <c r="N30" s="213"/>
      <c r="O30" s="213"/>
      <c r="P30" s="213"/>
      <c r="Q30" s="213"/>
      <c r="R30" s="213"/>
      <c r="S30" s="213"/>
      <c r="T30" s="213"/>
      <c r="U30" s="213"/>
      <c r="V30" s="213"/>
      <c r="W30" s="213"/>
      <c r="X30" s="213"/>
      <c r="Y30" s="213"/>
      <c r="Z30" s="213"/>
      <c r="AA30" s="177"/>
      <c r="AB30" s="177"/>
      <c r="AC30" s="177"/>
      <c r="AD30" s="177"/>
    </row>
    <row r="31" spans="1:30" s="227" customFormat="1" x14ac:dyDescent="0.25">
      <c r="B31" s="213"/>
      <c r="C31" s="213"/>
      <c r="D31" s="213"/>
      <c r="E31" s="213"/>
      <c r="F31" s="213"/>
      <c r="G31" s="213"/>
      <c r="H31" s="213"/>
      <c r="I31" s="213"/>
      <c r="J31" s="213"/>
      <c r="K31" s="213"/>
      <c r="L31" s="215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177"/>
      <c r="AB31" s="177"/>
      <c r="AC31" s="177"/>
      <c r="AD31" s="177"/>
    </row>
    <row r="32" spans="1:30" s="227" customFormat="1" x14ac:dyDescent="0.25"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215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177"/>
      <c r="AB32" s="177"/>
      <c r="AC32" s="177"/>
      <c r="AD32" s="177"/>
    </row>
    <row r="33" spans="2:30" s="227" customFormat="1" hidden="1" x14ac:dyDescent="0.25">
      <c r="B33" s="213"/>
      <c r="C33" s="213"/>
      <c r="D33" s="213"/>
      <c r="E33" s="213"/>
      <c r="F33" s="213"/>
      <c r="G33" s="213"/>
      <c r="H33" s="213"/>
      <c r="I33" s="213"/>
      <c r="J33" s="213"/>
      <c r="K33" s="213"/>
      <c r="L33" s="215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177"/>
      <c r="AB33" s="177"/>
      <c r="AC33" s="177"/>
      <c r="AD33" s="177"/>
    </row>
    <row r="34" spans="2:30" s="227" customFormat="1" hidden="1" x14ac:dyDescent="0.25"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5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213"/>
      <c r="Z34" s="213"/>
      <c r="AA34" s="177"/>
      <c r="AB34" s="177"/>
      <c r="AC34" s="177"/>
      <c r="AD34" s="177"/>
    </row>
    <row r="35" spans="2:30" s="227" customFormat="1" hidden="1" x14ac:dyDescent="0.25">
      <c r="B35" s="213"/>
      <c r="C35" s="213"/>
      <c r="D35" s="213"/>
      <c r="E35" s="213"/>
      <c r="F35" s="213"/>
      <c r="G35" s="213"/>
      <c r="H35" s="213"/>
      <c r="I35" s="213"/>
      <c r="J35" s="213"/>
      <c r="K35" s="213"/>
      <c r="L35" s="215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177"/>
      <c r="AB35" s="177"/>
      <c r="AC35" s="177"/>
      <c r="AD35" s="177"/>
    </row>
    <row r="36" spans="2:30" s="227" customFormat="1" hidden="1" x14ac:dyDescent="0.25">
      <c r="B36" s="213"/>
      <c r="C36" s="213"/>
      <c r="D36" s="213"/>
      <c r="E36" s="213"/>
      <c r="F36" s="213"/>
      <c r="G36" s="213"/>
      <c r="H36" s="213"/>
      <c r="I36" s="213"/>
      <c r="J36" s="213"/>
      <c r="K36" s="213"/>
      <c r="L36" s="215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177"/>
      <c r="AB36" s="177"/>
      <c r="AC36" s="177"/>
      <c r="AD36" s="177"/>
    </row>
    <row r="37" spans="2:30" s="227" customFormat="1" hidden="1" x14ac:dyDescent="0.25">
      <c r="B37" s="213"/>
      <c r="C37" s="213"/>
      <c r="D37" s="213"/>
      <c r="E37" s="213"/>
      <c r="F37" s="213"/>
      <c r="G37" s="213"/>
      <c r="H37" s="213"/>
      <c r="I37" s="213"/>
      <c r="J37" s="213"/>
      <c r="K37" s="213"/>
      <c r="L37" s="215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177"/>
      <c r="AB37" s="177"/>
      <c r="AC37" s="177"/>
      <c r="AD37" s="177"/>
    </row>
    <row r="38" spans="2:30" s="227" customFormat="1" hidden="1" x14ac:dyDescent="0.25"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5"/>
      <c r="M38" s="213"/>
      <c r="N38" s="213"/>
      <c r="O38" s="213"/>
      <c r="P38" s="213"/>
      <c r="Q38" s="213"/>
      <c r="R38" s="213"/>
      <c r="S38" s="213"/>
      <c r="T38" s="213"/>
      <c r="U38" s="213"/>
      <c r="V38" s="213"/>
      <c r="W38" s="213"/>
      <c r="X38" s="213"/>
      <c r="Y38" s="213"/>
      <c r="Z38" s="213"/>
      <c r="AA38" s="177"/>
      <c r="AB38" s="177"/>
      <c r="AC38" s="177"/>
      <c r="AD38" s="177"/>
    </row>
    <row r="39" spans="2:30" s="227" customFormat="1" hidden="1" x14ac:dyDescent="0.25"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5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177"/>
      <c r="AB39" s="177"/>
      <c r="AC39" s="177"/>
      <c r="AD39" s="177"/>
    </row>
    <row r="40" spans="2:30" s="227" customFormat="1" hidden="1" x14ac:dyDescent="0.25">
      <c r="B40" s="213"/>
      <c r="C40" s="213"/>
      <c r="D40" s="213"/>
      <c r="E40" s="213"/>
      <c r="F40" s="213"/>
      <c r="G40" s="213"/>
      <c r="H40" s="213"/>
      <c r="I40" s="213"/>
      <c r="J40" s="213"/>
      <c r="K40" s="213"/>
      <c r="L40" s="215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177"/>
      <c r="AB40" s="177"/>
      <c r="AC40" s="177"/>
      <c r="AD40" s="177"/>
    </row>
    <row r="41" spans="2:30" s="227" customFormat="1" hidden="1" x14ac:dyDescent="0.25">
      <c r="B41" s="213"/>
      <c r="C41" s="213"/>
      <c r="D41" s="213"/>
      <c r="E41" s="213"/>
      <c r="F41" s="213"/>
      <c r="G41" s="213"/>
      <c r="H41" s="213"/>
      <c r="I41" s="213"/>
      <c r="J41" s="213"/>
      <c r="K41" s="213"/>
      <c r="L41" s="215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177"/>
      <c r="AB41" s="177"/>
      <c r="AC41" s="177"/>
      <c r="AD41" s="177"/>
    </row>
    <row r="42" spans="2:30" s="227" customFormat="1" hidden="1" x14ac:dyDescent="0.25"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5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177"/>
      <c r="AB42" s="177"/>
      <c r="AC42" s="177"/>
      <c r="AD42" s="177"/>
    </row>
    <row r="43" spans="2:30" s="227" customFormat="1" hidden="1" x14ac:dyDescent="0.25"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5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177"/>
      <c r="AB43" s="177"/>
      <c r="AC43" s="177"/>
      <c r="AD43" s="177"/>
    </row>
    <row r="44" spans="2:30" s="227" customFormat="1" hidden="1" x14ac:dyDescent="0.25">
      <c r="B44" s="213"/>
      <c r="C44" s="213"/>
      <c r="D44" s="213"/>
      <c r="E44" s="213"/>
      <c r="F44" s="213"/>
      <c r="G44" s="213"/>
      <c r="H44" s="213"/>
      <c r="I44" s="213"/>
      <c r="J44" s="213"/>
      <c r="K44" s="213"/>
      <c r="L44" s="215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177"/>
      <c r="AB44" s="177"/>
      <c r="AC44" s="177"/>
      <c r="AD44" s="177"/>
    </row>
    <row r="45" spans="2:30" s="227" customFormat="1" hidden="1" x14ac:dyDescent="0.25">
      <c r="B45" s="213"/>
      <c r="C45" s="213"/>
      <c r="D45" s="213"/>
      <c r="E45" s="213"/>
      <c r="F45" s="213"/>
      <c r="G45" s="213"/>
      <c r="H45" s="213"/>
      <c r="I45" s="213"/>
      <c r="J45" s="213"/>
      <c r="K45" s="213"/>
      <c r="L45" s="215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177"/>
      <c r="AB45" s="177"/>
      <c r="AC45" s="177"/>
      <c r="AD45" s="177"/>
    </row>
    <row r="46" spans="2:30" s="227" customFormat="1" hidden="1" x14ac:dyDescent="0.25">
      <c r="B46" s="213"/>
      <c r="C46" s="213"/>
      <c r="D46" s="213"/>
      <c r="E46" s="213"/>
      <c r="F46" s="213"/>
      <c r="G46" s="213"/>
      <c r="H46" s="213"/>
      <c r="I46" s="213"/>
      <c r="J46" s="213"/>
      <c r="K46" s="213"/>
      <c r="L46" s="215"/>
      <c r="M46" s="213"/>
      <c r="N46" s="213"/>
      <c r="O46" s="213"/>
      <c r="P46" s="213"/>
      <c r="Q46" s="213"/>
      <c r="R46" s="213"/>
      <c r="S46" s="213"/>
      <c r="T46" s="213"/>
      <c r="U46" s="213"/>
      <c r="V46" s="213"/>
      <c r="W46" s="213"/>
      <c r="X46" s="213"/>
      <c r="Y46" s="213"/>
      <c r="Z46" s="213"/>
      <c r="AA46" s="177"/>
      <c r="AB46" s="177"/>
      <c r="AC46" s="177"/>
      <c r="AD46" s="177"/>
    </row>
    <row r="47" spans="2:30" s="227" customFormat="1" hidden="1" x14ac:dyDescent="0.25">
      <c r="B47" s="213"/>
      <c r="C47" s="213"/>
      <c r="D47" s="213"/>
      <c r="E47" s="213"/>
      <c r="F47" s="213"/>
      <c r="G47" s="213"/>
      <c r="H47" s="213"/>
      <c r="I47" s="213"/>
      <c r="J47" s="213"/>
      <c r="K47" s="213"/>
      <c r="L47" s="215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177"/>
      <c r="AB47" s="177"/>
      <c r="AC47" s="177"/>
      <c r="AD47" s="177"/>
    </row>
    <row r="48" spans="2:30" s="227" customFormat="1" hidden="1" x14ac:dyDescent="0.25"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5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177"/>
      <c r="AB48" s="177"/>
      <c r="AC48" s="177"/>
      <c r="AD48" s="177"/>
    </row>
    <row r="49" spans="2:30" s="227" customFormat="1" hidden="1" x14ac:dyDescent="0.25">
      <c r="B49" s="213"/>
      <c r="C49" s="213"/>
      <c r="D49" s="213"/>
      <c r="E49" s="213"/>
      <c r="F49" s="213"/>
      <c r="G49" s="213"/>
      <c r="H49" s="213"/>
      <c r="I49" s="213"/>
      <c r="J49" s="213"/>
      <c r="K49" s="213"/>
      <c r="L49" s="215"/>
      <c r="M49" s="213"/>
      <c r="N49" s="213"/>
      <c r="O49" s="213"/>
      <c r="P49" s="213"/>
      <c r="Q49" s="213"/>
      <c r="R49" s="213"/>
      <c r="S49" s="213"/>
      <c r="T49" s="213"/>
      <c r="U49" s="213"/>
      <c r="V49" s="213"/>
      <c r="W49" s="213"/>
      <c r="X49" s="213"/>
      <c r="Y49" s="213"/>
      <c r="Z49" s="213"/>
      <c r="AA49" s="177"/>
      <c r="AB49" s="177"/>
      <c r="AC49" s="177"/>
      <c r="AD49" s="177"/>
    </row>
    <row r="50" spans="2:30" x14ac:dyDescent="0.25"/>
    <row r="51" spans="2:30" x14ac:dyDescent="0.25"/>
    <row r="52" spans="2:30" x14ac:dyDescent="0.25"/>
    <row r="53" spans="2:30" x14ac:dyDescent="0.25"/>
    <row r="54" spans="2:30" x14ac:dyDescent="0.25"/>
    <row r="55" spans="2:30" x14ac:dyDescent="0.25"/>
    <row r="56" spans="2:30" x14ac:dyDescent="0.25"/>
  </sheetData>
  <mergeCells count="5">
    <mergeCell ref="D1:AC2"/>
    <mergeCell ref="E3:Z3"/>
    <mergeCell ref="D5:F5"/>
    <mergeCell ref="H5:J5"/>
    <mergeCell ref="L5:N5"/>
  </mergeCells>
  <printOptions horizontalCentered="1" verticalCentered="1"/>
  <pageMargins left="0.70866141732283472" right="0.47244094488188981" top="0.55118110236220474" bottom="0.98425196850393704" header="0" footer="0"/>
  <pageSetup scale="52" fitToHeight="2" orientation="landscape" r:id="rId1"/>
  <headerFooter alignWithMargins="0">
    <oddFooter>&amp;C&amp;P&amp;RElaborado por EQUILIBRIUM Inmobiliario S.A.S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 filterMode="1">
    <pageSetUpPr fitToPage="1"/>
  </sheetPr>
  <dimension ref="A1:P977"/>
  <sheetViews>
    <sheetView zoomScaleNormal="100" workbookViewId="0">
      <pane xSplit="5" ySplit="5" topLeftCell="F8" activePane="bottomRight" state="frozen"/>
      <selection activeCell="G30" sqref="G30"/>
      <selection pane="topRight" activeCell="G30" sqref="G30"/>
      <selection pane="bottomLeft" activeCell="G30" sqref="G30"/>
      <selection pane="bottomRight" activeCell="M367" sqref="M367"/>
    </sheetView>
  </sheetViews>
  <sheetFormatPr baseColWidth="10" defaultColWidth="0" defaultRowHeight="12.75" zeroHeight="1" x14ac:dyDescent="0.2"/>
  <cols>
    <col min="1" max="1" width="0.5703125" style="241" hidden="1" customWidth="1"/>
    <col min="2" max="2" width="5.140625" style="241" hidden="1" customWidth="1"/>
    <col min="3" max="3" width="11" style="492" bestFit="1" customWidth="1"/>
    <col min="4" max="4" width="25.5703125" style="241" customWidth="1"/>
    <col min="5" max="5" width="11.140625" style="241" customWidth="1"/>
    <col min="6" max="6" width="14.42578125" style="241" customWidth="1"/>
    <col min="7" max="7" width="15.140625" style="241" customWidth="1"/>
    <col min="8" max="9" width="16.5703125" style="241" bestFit="1" customWidth="1"/>
    <col min="10" max="10" width="14.42578125" style="241" customWidth="1"/>
    <col min="11" max="11" width="14.140625" style="270" customWidth="1"/>
    <col min="12" max="12" width="14.5703125" style="241" customWidth="1"/>
    <col min="13" max="13" width="14.42578125" style="241" bestFit="1" customWidth="1"/>
    <col min="14" max="14" width="14" style="241" bestFit="1" customWidth="1"/>
    <col min="15" max="15" width="4.5703125" style="241" customWidth="1"/>
    <col min="16" max="16" width="12" style="241" bestFit="1" customWidth="1"/>
    <col min="17" max="16384" width="4.5703125" style="241" hidden="1"/>
  </cols>
  <sheetData>
    <row r="1" spans="1:16" ht="3.75" customHeight="1" x14ac:dyDescent="0.2">
      <c r="B1" s="258"/>
      <c r="C1" s="361"/>
      <c r="D1" s="240"/>
      <c r="E1" s="259"/>
      <c r="F1" s="260"/>
      <c r="G1" s="260"/>
      <c r="H1" s="260"/>
      <c r="I1" s="240"/>
      <c r="J1" s="240"/>
      <c r="K1" s="259"/>
      <c r="L1" s="240"/>
      <c r="M1" s="240"/>
      <c r="N1" s="240"/>
    </row>
    <row r="2" spans="1:16" ht="18.75" x14ac:dyDescent="0.3">
      <c r="B2" s="258"/>
      <c r="C2" s="361"/>
      <c r="D2" s="540" t="s">
        <v>173</v>
      </c>
      <c r="E2" s="540"/>
      <c r="F2" s="540"/>
      <c r="G2" s="540"/>
      <c r="H2" s="540"/>
      <c r="I2" s="540"/>
      <c r="J2" s="540"/>
      <c r="K2" s="540"/>
      <c r="L2" s="240"/>
      <c r="M2" s="240"/>
      <c r="N2" s="240"/>
      <c r="O2" s="261"/>
    </row>
    <row r="3" spans="1:16" ht="15.75" x14ac:dyDescent="0.25">
      <c r="B3" s="258"/>
      <c r="C3" s="361"/>
      <c r="D3" s="541">
        <v>45900</v>
      </c>
      <c r="E3" s="541"/>
      <c r="F3" s="541"/>
      <c r="G3" s="541"/>
      <c r="H3" s="541"/>
      <c r="I3" s="541"/>
      <c r="J3" s="541"/>
      <c r="K3" s="541"/>
      <c r="L3" s="240"/>
      <c r="M3" s="240"/>
      <c r="N3" s="240"/>
    </row>
    <row r="4" spans="1:16" ht="3.75" customHeight="1" x14ac:dyDescent="0.2">
      <c r="B4" s="258"/>
      <c r="C4" s="361"/>
      <c r="D4" s="240"/>
      <c r="E4" s="259"/>
      <c r="F4" s="260"/>
      <c r="G4" s="260"/>
      <c r="H4" s="260"/>
      <c r="I4" s="240"/>
      <c r="J4" s="240"/>
      <c r="K4" s="262"/>
      <c r="L4" s="240"/>
      <c r="M4" s="240"/>
      <c r="N4" s="240"/>
    </row>
    <row r="5" spans="1:16" s="190" customFormat="1" ht="24" x14ac:dyDescent="0.25">
      <c r="A5" s="263"/>
      <c r="B5" s="446" t="s">
        <v>117</v>
      </c>
      <c r="C5" s="446" t="s">
        <v>27</v>
      </c>
      <c r="D5" s="447" t="s">
        <v>28</v>
      </c>
      <c r="E5" s="447" t="s">
        <v>29</v>
      </c>
      <c r="F5" s="447" t="s">
        <v>138</v>
      </c>
      <c r="G5" s="447" t="s">
        <v>30</v>
      </c>
      <c r="H5" s="447" t="s">
        <v>31</v>
      </c>
      <c r="I5" s="447" t="s">
        <v>142</v>
      </c>
      <c r="J5" s="447" t="s">
        <v>143</v>
      </c>
      <c r="K5" s="447" t="s">
        <v>32</v>
      </c>
      <c r="L5" s="447" t="s">
        <v>33</v>
      </c>
      <c r="M5" s="447" t="s">
        <v>34</v>
      </c>
      <c r="N5" s="447" t="s">
        <v>35</v>
      </c>
    </row>
    <row r="6" spans="1:16" s="190" customFormat="1" ht="15" hidden="1" customHeight="1" x14ac:dyDescent="0.25">
      <c r="A6" s="495">
        <v>1</v>
      </c>
      <c r="B6" s="538">
        <v>1</v>
      </c>
      <c r="C6" s="537" t="s">
        <v>382</v>
      </c>
      <c r="D6" s="537" t="s">
        <v>310</v>
      </c>
      <c r="E6" s="509" t="s">
        <v>36</v>
      </c>
      <c r="F6" s="463">
        <v>348000000</v>
      </c>
      <c r="G6" s="464">
        <v>348000000</v>
      </c>
      <c r="H6" s="463">
        <v>0</v>
      </c>
      <c r="I6" s="463">
        <v>0</v>
      </c>
      <c r="J6" s="464">
        <v>0</v>
      </c>
      <c r="K6" s="463">
        <v>0</v>
      </c>
      <c r="L6" s="463">
        <v>0</v>
      </c>
      <c r="M6" s="463">
        <v>0</v>
      </c>
      <c r="N6" s="463">
        <v>0</v>
      </c>
      <c r="O6" s="264"/>
    </row>
    <row r="7" spans="1:16" s="190" customFormat="1" ht="15" hidden="1" x14ac:dyDescent="0.25">
      <c r="A7" s="496"/>
      <c r="B7" s="539"/>
      <c r="C7" s="537"/>
      <c r="D7" s="537" t="s">
        <v>310</v>
      </c>
      <c r="E7" s="509" t="s">
        <v>788</v>
      </c>
      <c r="F7" s="463">
        <v>934355</v>
      </c>
      <c r="G7" s="464">
        <v>934355</v>
      </c>
      <c r="H7" s="463">
        <v>0</v>
      </c>
      <c r="I7" s="463">
        <v>0</v>
      </c>
      <c r="J7" s="464">
        <v>0</v>
      </c>
      <c r="K7" s="463">
        <v>0</v>
      </c>
      <c r="L7" s="463">
        <v>0</v>
      </c>
      <c r="M7" s="463">
        <v>0</v>
      </c>
      <c r="N7" s="463">
        <v>0</v>
      </c>
      <c r="O7" s="264"/>
    </row>
    <row r="8" spans="1:16" s="190" customFormat="1" ht="15" x14ac:dyDescent="0.25">
      <c r="A8" s="496"/>
      <c r="B8" s="539"/>
      <c r="C8" s="526" t="s">
        <v>789</v>
      </c>
      <c r="D8" s="526" t="s">
        <v>790</v>
      </c>
      <c r="E8" s="509" t="s">
        <v>36</v>
      </c>
      <c r="F8" s="463">
        <v>360000000</v>
      </c>
      <c r="G8" s="464">
        <v>42000000</v>
      </c>
      <c r="H8" s="463">
        <v>318000000</v>
      </c>
      <c r="I8" s="463">
        <v>288000000</v>
      </c>
      <c r="J8" s="464">
        <v>30000000</v>
      </c>
      <c r="K8" s="463">
        <v>30000000</v>
      </c>
      <c r="L8" s="463">
        <v>0</v>
      </c>
      <c r="M8" s="463">
        <v>0</v>
      </c>
      <c r="N8" s="463">
        <v>0</v>
      </c>
      <c r="O8" s="264"/>
    </row>
    <row r="9" spans="1:16" s="190" customFormat="1" ht="15" x14ac:dyDescent="0.25">
      <c r="A9" s="496"/>
      <c r="B9" s="539"/>
      <c r="C9" s="537" t="s">
        <v>383</v>
      </c>
      <c r="D9" s="537" t="s">
        <v>302</v>
      </c>
      <c r="E9" s="575" t="s">
        <v>36</v>
      </c>
      <c r="F9" s="576">
        <v>327000000</v>
      </c>
      <c r="G9" s="576">
        <v>98100000</v>
      </c>
      <c r="H9" s="576">
        <v>228900000</v>
      </c>
      <c r="I9" s="576">
        <v>0</v>
      </c>
      <c r="J9" s="576">
        <v>228900000</v>
      </c>
      <c r="K9" s="576">
        <v>0</v>
      </c>
      <c r="L9" s="576">
        <v>0</v>
      </c>
      <c r="M9" s="576">
        <v>0</v>
      </c>
      <c r="N9" s="576">
        <v>228900000</v>
      </c>
      <c r="O9" s="264"/>
      <c r="P9" s="577"/>
    </row>
    <row r="10" spans="1:16" s="190" customFormat="1" ht="15" hidden="1" x14ac:dyDescent="0.25">
      <c r="A10" s="496"/>
      <c r="B10" s="539"/>
      <c r="C10" s="537"/>
      <c r="D10" s="537" t="s">
        <v>302</v>
      </c>
      <c r="E10" s="509" t="s">
        <v>151</v>
      </c>
      <c r="F10" s="463">
        <v>1392076</v>
      </c>
      <c r="G10" s="464">
        <v>1392076</v>
      </c>
      <c r="H10" s="463">
        <v>0</v>
      </c>
      <c r="I10" s="463">
        <v>0</v>
      </c>
      <c r="J10" s="464">
        <v>0</v>
      </c>
      <c r="K10" s="463">
        <v>0</v>
      </c>
      <c r="L10" s="463">
        <v>0</v>
      </c>
      <c r="M10" s="463">
        <v>0</v>
      </c>
      <c r="N10" s="463">
        <v>0</v>
      </c>
      <c r="O10" s="264"/>
    </row>
    <row r="11" spans="1:16" s="190" customFormat="1" ht="15" x14ac:dyDescent="0.25">
      <c r="A11" s="496"/>
      <c r="B11" s="539"/>
      <c r="C11" s="537"/>
      <c r="D11" s="537" t="s">
        <v>302</v>
      </c>
      <c r="E11" s="509" t="s">
        <v>797</v>
      </c>
      <c r="F11" s="463">
        <v>16938600</v>
      </c>
      <c r="G11" s="464">
        <v>0</v>
      </c>
      <c r="H11" s="463">
        <v>16938600</v>
      </c>
      <c r="I11" s="463">
        <v>16938600</v>
      </c>
      <c r="J11" s="464">
        <v>0</v>
      </c>
      <c r="K11" s="463">
        <v>0</v>
      </c>
      <c r="L11" s="463">
        <v>0</v>
      </c>
      <c r="M11" s="463">
        <v>0</v>
      </c>
      <c r="N11" s="463">
        <v>0</v>
      </c>
      <c r="O11" s="264"/>
    </row>
    <row r="12" spans="1:16" s="190" customFormat="1" ht="15" x14ac:dyDescent="0.25">
      <c r="A12" s="496"/>
      <c r="B12" s="539"/>
      <c r="C12" s="526" t="s">
        <v>384</v>
      </c>
      <c r="D12" s="526" t="s">
        <v>385</v>
      </c>
      <c r="E12" s="509" t="s">
        <v>36</v>
      </c>
      <c r="F12" s="463">
        <v>370000000</v>
      </c>
      <c r="G12" s="464">
        <v>47500000</v>
      </c>
      <c r="H12" s="463">
        <v>322500000</v>
      </c>
      <c r="I12" s="463">
        <v>306571428</v>
      </c>
      <c r="J12" s="464">
        <v>15928572</v>
      </c>
      <c r="K12" s="463">
        <v>15857143</v>
      </c>
      <c r="L12" s="463">
        <v>71429</v>
      </c>
      <c r="M12" s="463">
        <v>0</v>
      </c>
      <c r="N12" s="463">
        <v>0</v>
      </c>
      <c r="O12" s="264"/>
    </row>
    <row r="13" spans="1:16" s="190" customFormat="1" ht="15" hidden="1" x14ac:dyDescent="0.25">
      <c r="A13" s="496"/>
      <c r="B13" s="539"/>
      <c r="C13" s="526" t="s">
        <v>386</v>
      </c>
      <c r="D13" s="526" t="s">
        <v>378</v>
      </c>
      <c r="E13" s="509" t="s">
        <v>36</v>
      </c>
      <c r="F13" s="463">
        <v>308552000</v>
      </c>
      <c r="G13" s="464">
        <v>308552000</v>
      </c>
      <c r="H13" s="463">
        <v>0</v>
      </c>
      <c r="I13" s="463">
        <v>0</v>
      </c>
      <c r="J13" s="464">
        <v>0</v>
      </c>
      <c r="K13" s="463">
        <v>0</v>
      </c>
      <c r="L13" s="463">
        <v>0</v>
      </c>
      <c r="M13" s="463">
        <v>0</v>
      </c>
      <c r="N13" s="463">
        <v>0</v>
      </c>
      <c r="O13" s="264"/>
    </row>
    <row r="14" spans="1:16" s="190" customFormat="1" ht="15" x14ac:dyDescent="0.25">
      <c r="A14" s="496"/>
      <c r="B14" s="539"/>
      <c r="C14" s="526" t="s">
        <v>387</v>
      </c>
      <c r="D14" s="526" t="s">
        <v>388</v>
      </c>
      <c r="E14" s="509" t="s">
        <v>36</v>
      </c>
      <c r="F14" s="463">
        <v>360000000</v>
      </c>
      <c r="G14" s="464">
        <v>84950000</v>
      </c>
      <c r="H14" s="463">
        <v>275050000</v>
      </c>
      <c r="I14" s="463">
        <v>247500000</v>
      </c>
      <c r="J14" s="464">
        <v>27550000</v>
      </c>
      <c r="K14" s="463">
        <v>22500000</v>
      </c>
      <c r="L14" s="463">
        <v>5050000</v>
      </c>
      <c r="M14" s="463">
        <v>0</v>
      </c>
      <c r="N14" s="463">
        <v>0</v>
      </c>
      <c r="O14" s="264"/>
    </row>
    <row r="15" spans="1:16" s="190" customFormat="1" ht="15" hidden="1" x14ac:dyDescent="0.25">
      <c r="A15" s="496"/>
      <c r="B15" s="539"/>
      <c r="C15" s="526" t="s">
        <v>389</v>
      </c>
      <c r="D15" s="526" t="s">
        <v>364</v>
      </c>
      <c r="E15" s="509" t="s">
        <v>36</v>
      </c>
      <c r="F15" s="463">
        <v>320000000</v>
      </c>
      <c r="G15" s="464">
        <v>320000000</v>
      </c>
      <c r="H15" s="463">
        <v>0</v>
      </c>
      <c r="I15" s="463">
        <v>0</v>
      </c>
      <c r="J15" s="464">
        <v>0</v>
      </c>
      <c r="K15" s="463">
        <v>0</v>
      </c>
      <c r="L15" s="463">
        <v>0</v>
      </c>
      <c r="M15" s="463">
        <v>0</v>
      </c>
      <c r="N15" s="463">
        <v>0</v>
      </c>
      <c r="O15" s="264"/>
    </row>
    <row r="16" spans="1:16" s="190" customFormat="1" ht="15" x14ac:dyDescent="0.25">
      <c r="A16" s="496"/>
      <c r="B16" s="539"/>
      <c r="C16" s="526" t="s">
        <v>390</v>
      </c>
      <c r="D16" s="526" t="s">
        <v>379</v>
      </c>
      <c r="E16" s="509" t="s">
        <v>36</v>
      </c>
      <c r="F16" s="463">
        <v>370000000</v>
      </c>
      <c r="G16" s="464">
        <v>61666667</v>
      </c>
      <c r="H16" s="463">
        <v>308333333</v>
      </c>
      <c r="I16" s="463">
        <v>296000002</v>
      </c>
      <c r="J16" s="464">
        <v>12333331</v>
      </c>
      <c r="K16" s="463">
        <v>12333331</v>
      </c>
      <c r="L16" s="463">
        <v>0</v>
      </c>
      <c r="M16" s="463">
        <v>0</v>
      </c>
      <c r="N16" s="463">
        <v>0</v>
      </c>
      <c r="O16" s="264"/>
    </row>
    <row r="17" spans="1:15" s="190" customFormat="1" ht="15" hidden="1" x14ac:dyDescent="0.25">
      <c r="A17" s="496"/>
      <c r="B17" s="539"/>
      <c r="C17" s="526" t="s">
        <v>391</v>
      </c>
      <c r="D17" s="526" t="s">
        <v>351</v>
      </c>
      <c r="E17" s="509" t="s">
        <v>36</v>
      </c>
      <c r="F17" s="463">
        <v>310000000</v>
      </c>
      <c r="G17" s="464">
        <v>310000000</v>
      </c>
      <c r="H17" s="463">
        <v>0</v>
      </c>
      <c r="I17" s="463">
        <v>0</v>
      </c>
      <c r="J17" s="464">
        <v>0</v>
      </c>
      <c r="K17" s="463">
        <v>0</v>
      </c>
      <c r="L17" s="463">
        <v>0</v>
      </c>
      <c r="M17" s="463">
        <v>0</v>
      </c>
      <c r="N17" s="463">
        <v>0</v>
      </c>
      <c r="O17" s="264"/>
    </row>
    <row r="18" spans="1:15" s="190" customFormat="1" ht="15" x14ac:dyDescent="0.25">
      <c r="A18" s="496"/>
      <c r="B18" s="539"/>
      <c r="C18" s="526" t="s">
        <v>776</v>
      </c>
      <c r="D18" s="526" t="s">
        <v>777</v>
      </c>
      <c r="E18" s="509" t="s">
        <v>36</v>
      </c>
      <c r="F18" s="463">
        <v>340000000</v>
      </c>
      <c r="G18" s="464">
        <v>100000000</v>
      </c>
      <c r="H18" s="463">
        <v>240000000</v>
      </c>
      <c r="I18" s="463">
        <v>240000000</v>
      </c>
      <c r="J18" s="464">
        <v>0</v>
      </c>
      <c r="K18" s="463">
        <v>0</v>
      </c>
      <c r="L18" s="463">
        <v>0</v>
      </c>
      <c r="M18" s="463">
        <v>0</v>
      </c>
      <c r="N18" s="463">
        <v>0</v>
      </c>
      <c r="O18" s="264"/>
    </row>
    <row r="19" spans="1:15" s="190" customFormat="1" ht="15" hidden="1" x14ac:dyDescent="0.25">
      <c r="A19" s="496"/>
      <c r="B19" s="539"/>
      <c r="C19" s="526" t="s">
        <v>392</v>
      </c>
      <c r="D19" s="526" t="s">
        <v>340</v>
      </c>
      <c r="E19" s="509" t="s">
        <v>36</v>
      </c>
      <c r="F19" s="463">
        <v>305000000</v>
      </c>
      <c r="G19" s="464">
        <v>305000000</v>
      </c>
      <c r="H19" s="463">
        <v>0</v>
      </c>
      <c r="I19" s="463">
        <v>0</v>
      </c>
      <c r="J19" s="464">
        <v>0</v>
      </c>
      <c r="K19" s="463">
        <v>0</v>
      </c>
      <c r="L19" s="463">
        <v>0</v>
      </c>
      <c r="M19" s="463">
        <v>0</v>
      </c>
      <c r="N19" s="463">
        <v>0</v>
      </c>
      <c r="O19" s="264"/>
    </row>
    <row r="20" spans="1:15" s="190" customFormat="1" ht="15" x14ac:dyDescent="0.25">
      <c r="A20" s="496"/>
      <c r="B20" s="539"/>
      <c r="C20" s="526" t="s">
        <v>799</v>
      </c>
      <c r="D20" s="526" t="s">
        <v>370</v>
      </c>
      <c r="E20" s="509" t="s">
        <v>36</v>
      </c>
      <c r="F20" s="463">
        <v>350000000</v>
      </c>
      <c r="G20" s="464">
        <v>69000000</v>
      </c>
      <c r="H20" s="463">
        <v>281000000</v>
      </c>
      <c r="I20" s="463">
        <v>280000000</v>
      </c>
      <c r="J20" s="464">
        <v>1000000</v>
      </c>
      <c r="K20" s="463">
        <v>1000000</v>
      </c>
      <c r="L20" s="463">
        <v>0</v>
      </c>
      <c r="M20" s="463">
        <v>0</v>
      </c>
      <c r="N20" s="463">
        <v>0</v>
      </c>
      <c r="O20" s="264"/>
    </row>
    <row r="21" spans="1:15" s="190" customFormat="1" ht="15" x14ac:dyDescent="0.25">
      <c r="A21" s="496"/>
      <c r="B21" s="539"/>
      <c r="C21" s="526" t="s">
        <v>800</v>
      </c>
      <c r="D21" s="526" t="s">
        <v>801</v>
      </c>
      <c r="E21" s="509" t="s">
        <v>36</v>
      </c>
      <c r="F21" s="463">
        <v>350000000</v>
      </c>
      <c r="G21" s="464">
        <v>43750000</v>
      </c>
      <c r="H21" s="463">
        <v>306250000</v>
      </c>
      <c r="I21" s="463">
        <v>306250000</v>
      </c>
      <c r="J21" s="464">
        <v>0</v>
      </c>
      <c r="K21" s="463">
        <v>0</v>
      </c>
      <c r="L21" s="463">
        <v>0</v>
      </c>
      <c r="M21" s="463">
        <v>0</v>
      </c>
      <c r="N21" s="463">
        <v>0</v>
      </c>
      <c r="O21" s="264"/>
    </row>
    <row r="22" spans="1:15" s="190" customFormat="1" ht="15" x14ac:dyDescent="0.25">
      <c r="A22" s="496"/>
      <c r="B22" s="539"/>
      <c r="C22" s="537" t="s">
        <v>393</v>
      </c>
      <c r="D22" s="537" t="s">
        <v>347</v>
      </c>
      <c r="E22" s="509" t="s">
        <v>36</v>
      </c>
      <c r="F22" s="463">
        <v>330000000</v>
      </c>
      <c r="G22" s="464">
        <v>250136922</v>
      </c>
      <c r="H22" s="463">
        <v>79863078</v>
      </c>
      <c r="I22" s="463">
        <v>0</v>
      </c>
      <c r="J22" s="464">
        <v>79863078</v>
      </c>
      <c r="K22" s="463">
        <v>0</v>
      </c>
      <c r="L22" s="463">
        <v>79863078</v>
      </c>
      <c r="M22" s="463">
        <v>0</v>
      </c>
      <c r="N22" s="463">
        <v>0</v>
      </c>
      <c r="O22" s="264"/>
    </row>
    <row r="23" spans="1:15" s="190" customFormat="1" ht="15" hidden="1" x14ac:dyDescent="0.25">
      <c r="A23" s="496"/>
      <c r="B23" s="539"/>
      <c r="C23" s="537"/>
      <c r="D23" s="537" t="s">
        <v>347</v>
      </c>
      <c r="E23" s="509" t="s">
        <v>151</v>
      </c>
      <c r="F23" s="463">
        <v>3313078</v>
      </c>
      <c r="G23" s="464">
        <v>3313078</v>
      </c>
      <c r="H23" s="463">
        <v>0</v>
      </c>
      <c r="I23" s="463">
        <v>0</v>
      </c>
      <c r="J23" s="464">
        <v>0</v>
      </c>
      <c r="K23" s="463">
        <v>0</v>
      </c>
      <c r="L23" s="463">
        <v>0</v>
      </c>
      <c r="M23" s="463">
        <v>0</v>
      </c>
      <c r="N23" s="463">
        <v>0</v>
      </c>
      <c r="O23" s="264"/>
    </row>
    <row r="24" spans="1:15" s="190" customFormat="1" ht="15" x14ac:dyDescent="0.25">
      <c r="A24" s="496"/>
      <c r="B24" s="539"/>
      <c r="C24" s="537"/>
      <c r="D24" s="537" t="s">
        <v>347</v>
      </c>
      <c r="E24" s="509" t="s">
        <v>797</v>
      </c>
      <c r="F24" s="463">
        <v>1126793</v>
      </c>
      <c r="G24" s="464">
        <v>0</v>
      </c>
      <c r="H24" s="463">
        <v>1126793</v>
      </c>
      <c r="I24" s="463">
        <v>1126793</v>
      </c>
      <c r="J24" s="464">
        <v>0</v>
      </c>
      <c r="K24" s="463">
        <v>0</v>
      </c>
      <c r="L24" s="463">
        <v>0</v>
      </c>
      <c r="M24" s="463">
        <v>0</v>
      </c>
      <c r="N24" s="463">
        <v>0</v>
      </c>
      <c r="O24" s="264"/>
    </row>
    <row r="25" spans="1:15" s="190" customFormat="1" ht="15" hidden="1" x14ac:dyDescent="0.25">
      <c r="A25" s="496"/>
      <c r="B25" s="539"/>
      <c r="C25" s="537" t="s">
        <v>394</v>
      </c>
      <c r="D25" s="537" t="s">
        <v>346</v>
      </c>
      <c r="E25" s="509" t="s">
        <v>36</v>
      </c>
      <c r="F25" s="463">
        <v>122876570</v>
      </c>
      <c r="G25" s="464">
        <v>122876570</v>
      </c>
      <c r="H25" s="463">
        <v>0</v>
      </c>
      <c r="I25" s="463">
        <v>0</v>
      </c>
      <c r="J25" s="464">
        <v>0</v>
      </c>
      <c r="K25" s="463">
        <v>0</v>
      </c>
      <c r="L25" s="463">
        <v>0</v>
      </c>
      <c r="M25" s="463">
        <v>0</v>
      </c>
      <c r="N25" s="463">
        <v>0</v>
      </c>
      <c r="O25" s="264"/>
    </row>
    <row r="26" spans="1:15" s="190" customFormat="1" ht="15" x14ac:dyDescent="0.25">
      <c r="A26" s="496"/>
      <c r="B26" s="539"/>
      <c r="C26" s="537"/>
      <c r="D26" s="537" t="s">
        <v>346</v>
      </c>
      <c r="E26" s="509" t="s">
        <v>94</v>
      </c>
      <c r="F26" s="463">
        <v>202623430</v>
      </c>
      <c r="G26" s="464">
        <v>0</v>
      </c>
      <c r="H26" s="463">
        <v>202623430</v>
      </c>
      <c r="I26" s="463">
        <v>0</v>
      </c>
      <c r="J26" s="464">
        <v>202623430</v>
      </c>
      <c r="K26" s="463">
        <v>202623430</v>
      </c>
      <c r="L26" s="463">
        <v>0</v>
      </c>
      <c r="M26" s="463">
        <v>0</v>
      </c>
      <c r="N26" s="463">
        <v>0</v>
      </c>
      <c r="O26" s="264"/>
    </row>
    <row r="27" spans="1:15" s="190" customFormat="1" ht="15" x14ac:dyDescent="0.25">
      <c r="A27" s="496"/>
      <c r="B27" s="539"/>
      <c r="C27" s="537"/>
      <c r="D27" s="537" t="s">
        <v>346</v>
      </c>
      <c r="E27" s="509" t="s">
        <v>788</v>
      </c>
      <c r="F27" s="463">
        <v>703126</v>
      </c>
      <c r="G27" s="464">
        <v>0</v>
      </c>
      <c r="H27" s="463">
        <v>703126</v>
      </c>
      <c r="I27" s="463">
        <v>0</v>
      </c>
      <c r="J27" s="464">
        <v>703126</v>
      </c>
      <c r="K27" s="463">
        <v>703126</v>
      </c>
      <c r="L27" s="463">
        <v>0</v>
      </c>
      <c r="M27" s="463">
        <v>0</v>
      </c>
      <c r="N27" s="463">
        <v>0</v>
      </c>
      <c r="O27" s="264"/>
    </row>
    <row r="28" spans="1:15" s="190" customFormat="1" ht="15" hidden="1" x14ac:dyDescent="0.25">
      <c r="A28" s="496"/>
      <c r="B28" s="539"/>
      <c r="C28" s="537"/>
      <c r="D28" s="537" t="s">
        <v>346</v>
      </c>
      <c r="E28" s="509" t="s">
        <v>151</v>
      </c>
      <c r="F28" s="463">
        <v>2366542</v>
      </c>
      <c r="G28" s="464">
        <v>2366542</v>
      </c>
      <c r="H28" s="463">
        <v>0</v>
      </c>
      <c r="I28" s="463">
        <v>0</v>
      </c>
      <c r="J28" s="464">
        <v>0</v>
      </c>
      <c r="K28" s="463">
        <v>0</v>
      </c>
      <c r="L28" s="463">
        <v>0</v>
      </c>
      <c r="M28" s="463">
        <v>0</v>
      </c>
      <c r="N28" s="463">
        <v>0</v>
      </c>
      <c r="O28" s="264"/>
    </row>
    <row r="29" spans="1:15" s="190" customFormat="1" ht="15" hidden="1" x14ac:dyDescent="0.25">
      <c r="A29" s="496"/>
      <c r="B29" s="539"/>
      <c r="C29" s="537" t="s">
        <v>395</v>
      </c>
      <c r="D29" s="537" t="s">
        <v>345</v>
      </c>
      <c r="E29" s="509" t="s">
        <v>36</v>
      </c>
      <c r="F29" s="463">
        <v>317000000</v>
      </c>
      <c r="G29" s="464">
        <v>317000000</v>
      </c>
      <c r="H29" s="463">
        <v>0</v>
      </c>
      <c r="I29" s="463">
        <v>0</v>
      </c>
      <c r="J29" s="464">
        <v>0</v>
      </c>
      <c r="K29" s="463">
        <v>0</v>
      </c>
      <c r="L29" s="463">
        <v>0</v>
      </c>
      <c r="M29" s="463">
        <v>0</v>
      </c>
      <c r="N29" s="463">
        <v>0</v>
      </c>
      <c r="O29" s="264"/>
    </row>
    <row r="30" spans="1:15" s="190" customFormat="1" ht="15" hidden="1" x14ac:dyDescent="0.25">
      <c r="A30" s="496"/>
      <c r="B30" s="539"/>
      <c r="C30" s="537"/>
      <c r="D30" s="537" t="s">
        <v>345</v>
      </c>
      <c r="E30" s="509" t="s">
        <v>788</v>
      </c>
      <c r="F30" s="463">
        <v>703126</v>
      </c>
      <c r="G30" s="464">
        <v>703126</v>
      </c>
      <c r="H30" s="463">
        <v>0</v>
      </c>
      <c r="I30" s="463">
        <v>0</v>
      </c>
      <c r="J30" s="464">
        <v>0</v>
      </c>
      <c r="K30" s="463">
        <v>0</v>
      </c>
      <c r="L30" s="463">
        <v>0</v>
      </c>
      <c r="M30" s="463">
        <v>0</v>
      </c>
      <c r="N30" s="463">
        <v>0</v>
      </c>
      <c r="O30" s="264"/>
    </row>
    <row r="31" spans="1:15" s="190" customFormat="1" ht="15" x14ac:dyDescent="0.25">
      <c r="A31" s="496"/>
      <c r="B31" s="539"/>
      <c r="C31" s="526" t="s">
        <v>396</v>
      </c>
      <c r="D31" s="526" t="s">
        <v>373</v>
      </c>
      <c r="E31" s="509" t="s">
        <v>36</v>
      </c>
      <c r="F31" s="463">
        <v>380000000</v>
      </c>
      <c r="G31" s="464">
        <v>77666666</v>
      </c>
      <c r="H31" s="463">
        <v>302333334</v>
      </c>
      <c r="I31" s="463">
        <v>302333334</v>
      </c>
      <c r="J31" s="464">
        <v>0</v>
      </c>
      <c r="K31" s="463">
        <v>0</v>
      </c>
      <c r="L31" s="463">
        <v>0</v>
      </c>
      <c r="M31" s="463">
        <v>0</v>
      </c>
      <c r="N31" s="463">
        <v>0</v>
      </c>
      <c r="O31" s="264"/>
    </row>
    <row r="32" spans="1:15" s="190" customFormat="1" ht="15" hidden="1" x14ac:dyDescent="0.25">
      <c r="A32" s="496"/>
      <c r="B32" s="539"/>
      <c r="C32" s="537" t="s">
        <v>397</v>
      </c>
      <c r="D32" s="537" t="s">
        <v>344</v>
      </c>
      <c r="E32" s="509" t="s">
        <v>36</v>
      </c>
      <c r="F32" s="463">
        <v>317000000</v>
      </c>
      <c r="G32" s="464">
        <v>317000000</v>
      </c>
      <c r="H32" s="463">
        <v>0</v>
      </c>
      <c r="I32" s="463">
        <v>0</v>
      </c>
      <c r="J32" s="464">
        <v>0</v>
      </c>
      <c r="K32" s="463">
        <v>0</v>
      </c>
      <c r="L32" s="463">
        <v>0</v>
      </c>
      <c r="M32" s="463">
        <v>0</v>
      </c>
      <c r="N32" s="463">
        <v>0</v>
      </c>
      <c r="O32" s="264"/>
    </row>
    <row r="33" spans="1:16" s="190" customFormat="1" ht="15" hidden="1" x14ac:dyDescent="0.25">
      <c r="A33" s="496"/>
      <c r="B33" s="539"/>
      <c r="C33" s="537"/>
      <c r="D33" s="537" t="s">
        <v>344</v>
      </c>
      <c r="E33" s="509" t="s">
        <v>788</v>
      </c>
      <c r="F33" s="463">
        <v>703126</v>
      </c>
      <c r="G33" s="464">
        <v>703126</v>
      </c>
      <c r="H33" s="463">
        <v>0</v>
      </c>
      <c r="I33" s="463">
        <v>0</v>
      </c>
      <c r="J33" s="464">
        <v>0</v>
      </c>
      <c r="K33" s="463">
        <v>0</v>
      </c>
      <c r="L33" s="463">
        <v>0</v>
      </c>
      <c r="M33" s="463">
        <v>0</v>
      </c>
      <c r="N33" s="463">
        <v>0</v>
      </c>
      <c r="O33" s="264"/>
    </row>
    <row r="34" spans="1:16" s="190" customFormat="1" ht="15" x14ac:dyDescent="0.25">
      <c r="A34" s="496"/>
      <c r="B34" s="539"/>
      <c r="C34" s="526" t="s">
        <v>778</v>
      </c>
      <c r="D34" s="526" t="s">
        <v>779</v>
      </c>
      <c r="E34" s="509" t="s">
        <v>36</v>
      </c>
      <c r="F34" s="463">
        <v>330000000</v>
      </c>
      <c r="G34" s="464">
        <v>90000000</v>
      </c>
      <c r="H34" s="463">
        <v>240000000</v>
      </c>
      <c r="I34" s="463">
        <v>235000000</v>
      </c>
      <c r="J34" s="464">
        <v>5000000</v>
      </c>
      <c r="K34" s="463">
        <v>5000000</v>
      </c>
      <c r="L34" s="463">
        <v>0</v>
      </c>
      <c r="M34" s="463">
        <v>0</v>
      </c>
      <c r="N34" s="463">
        <v>0</v>
      </c>
      <c r="O34" s="264"/>
    </row>
    <row r="35" spans="1:16" s="190" customFormat="1" ht="15" x14ac:dyDescent="0.25">
      <c r="A35" s="496"/>
      <c r="B35" s="539"/>
      <c r="C35" s="526" t="s">
        <v>398</v>
      </c>
      <c r="D35" s="526" t="s">
        <v>372</v>
      </c>
      <c r="E35" s="509" t="s">
        <v>36</v>
      </c>
      <c r="F35" s="463">
        <v>430000000</v>
      </c>
      <c r="G35" s="464">
        <v>237437504</v>
      </c>
      <c r="H35" s="463">
        <v>192562496</v>
      </c>
      <c r="I35" s="463">
        <v>107500000</v>
      </c>
      <c r="J35" s="464">
        <v>85062496</v>
      </c>
      <c r="K35" s="463">
        <v>0</v>
      </c>
      <c r="L35" s="463">
        <v>85062496</v>
      </c>
      <c r="M35" s="463">
        <v>0</v>
      </c>
      <c r="N35" s="463">
        <v>0</v>
      </c>
      <c r="O35" s="264"/>
    </row>
    <row r="36" spans="1:16" s="190" customFormat="1" ht="15" hidden="1" x14ac:dyDescent="0.25">
      <c r="A36" s="496"/>
      <c r="B36" s="539"/>
      <c r="C36" s="537" t="s">
        <v>399</v>
      </c>
      <c r="D36" s="537" t="s">
        <v>264</v>
      </c>
      <c r="E36" s="509" t="s">
        <v>36</v>
      </c>
      <c r="F36" s="463">
        <v>319692438</v>
      </c>
      <c r="G36" s="464">
        <v>319692438</v>
      </c>
      <c r="H36" s="463">
        <v>0</v>
      </c>
      <c r="I36" s="463">
        <v>0</v>
      </c>
      <c r="J36" s="464">
        <v>0</v>
      </c>
      <c r="K36" s="463">
        <v>0</v>
      </c>
      <c r="L36" s="463">
        <v>0</v>
      </c>
      <c r="M36" s="463">
        <v>0</v>
      </c>
      <c r="N36" s="463">
        <v>0</v>
      </c>
      <c r="O36" s="264"/>
    </row>
    <row r="37" spans="1:16" s="190" customFormat="1" ht="15" hidden="1" x14ac:dyDescent="0.25">
      <c r="A37" s="496"/>
      <c r="B37" s="539"/>
      <c r="C37" s="537"/>
      <c r="D37" s="537" t="s">
        <v>264</v>
      </c>
      <c r="E37" s="509" t="s">
        <v>788</v>
      </c>
      <c r="F37" s="463">
        <v>708062</v>
      </c>
      <c r="G37" s="464">
        <v>708062</v>
      </c>
      <c r="H37" s="463">
        <v>0</v>
      </c>
      <c r="I37" s="463">
        <v>0</v>
      </c>
      <c r="J37" s="464">
        <v>0</v>
      </c>
      <c r="K37" s="463">
        <v>0</v>
      </c>
      <c r="L37" s="463">
        <v>0</v>
      </c>
      <c r="M37" s="463">
        <v>0</v>
      </c>
      <c r="N37" s="463">
        <v>0</v>
      </c>
      <c r="O37" s="264"/>
    </row>
    <row r="38" spans="1:16" s="190" customFormat="1" ht="15" hidden="1" x14ac:dyDescent="0.25">
      <c r="A38" s="496"/>
      <c r="B38" s="539"/>
      <c r="C38" s="537" t="s">
        <v>400</v>
      </c>
      <c r="D38" s="537" t="s">
        <v>780</v>
      </c>
      <c r="E38" s="509" t="s">
        <v>36</v>
      </c>
      <c r="F38" s="463">
        <v>101250000</v>
      </c>
      <c r="G38" s="464">
        <v>101250000</v>
      </c>
      <c r="H38" s="463">
        <v>0</v>
      </c>
      <c r="I38" s="463">
        <v>0</v>
      </c>
      <c r="J38" s="464">
        <v>0</v>
      </c>
      <c r="K38" s="463">
        <v>0</v>
      </c>
      <c r="L38" s="463">
        <v>0</v>
      </c>
      <c r="M38" s="463">
        <v>0</v>
      </c>
      <c r="N38" s="463">
        <v>0</v>
      </c>
      <c r="O38" s="264"/>
    </row>
    <row r="39" spans="1:16" s="190" customFormat="1" ht="15" hidden="1" x14ac:dyDescent="0.25">
      <c r="A39" s="496"/>
      <c r="B39" s="539"/>
      <c r="C39" s="537"/>
      <c r="D39" s="537" t="s">
        <v>780</v>
      </c>
      <c r="E39" s="509" t="s">
        <v>94</v>
      </c>
      <c r="F39" s="463">
        <v>223600092</v>
      </c>
      <c r="G39" s="464">
        <v>223600092</v>
      </c>
      <c r="H39" s="463">
        <v>0</v>
      </c>
      <c r="I39" s="463">
        <v>0</v>
      </c>
      <c r="J39" s="464">
        <v>0</v>
      </c>
      <c r="K39" s="463">
        <v>0</v>
      </c>
      <c r="L39" s="463">
        <v>0</v>
      </c>
      <c r="M39" s="463">
        <v>0</v>
      </c>
      <c r="N39" s="463">
        <v>0</v>
      </c>
      <c r="O39" s="264"/>
    </row>
    <row r="40" spans="1:16" s="190" customFormat="1" ht="15" hidden="1" x14ac:dyDescent="0.25">
      <c r="A40" s="496"/>
      <c r="B40" s="539"/>
      <c r="C40" s="537"/>
      <c r="D40" s="537" t="s">
        <v>780</v>
      </c>
      <c r="E40" s="509" t="s">
        <v>788</v>
      </c>
      <c r="F40" s="463">
        <v>739040</v>
      </c>
      <c r="G40" s="464">
        <v>739040</v>
      </c>
      <c r="H40" s="463">
        <v>0</v>
      </c>
      <c r="I40" s="463">
        <v>0</v>
      </c>
      <c r="J40" s="464">
        <v>0</v>
      </c>
      <c r="K40" s="463">
        <v>0</v>
      </c>
      <c r="L40" s="463">
        <v>0</v>
      </c>
      <c r="M40" s="463">
        <v>0</v>
      </c>
      <c r="N40" s="463">
        <v>0</v>
      </c>
      <c r="O40" s="264"/>
    </row>
    <row r="41" spans="1:16" s="190" customFormat="1" ht="15" hidden="1" x14ac:dyDescent="0.25">
      <c r="A41" s="496"/>
      <c r="B41" s="539"/>
      <c r="C41" s="526" t="s">
        <v>401</v>
      </c>
      <c r="D41" s="526" t="s">
        <v>276</v>
      </c>
      <c r="E41" s="509" t="s">
        <v>36</v>
      </c>
      <c r="F41" s="463">
        <v>310000000</v>
      </c>
      <c r="G41" s="464">
        <v>310000000</v>
      </c>
      <c r="H41" s="463">
        <v>0</v>
      </c>
      <c r="I41" s="463">
        <v>0</v>
      </c>
      <c r="J41" s="464">
        <v>0</v>
      </c>
      <c r="K41" s="463">
        <v>0</v>
      </c>
      <c r="L41" s="463">
        <v>0</v>
      </c>
      <c r="M41" s="463">
        <v>0</v>
      </c>
      <c r="N41" s="463">
        <v>0</v>
      </c>
      <c r="O41" s="264"/>
    </row>
    <row r="42" spans="1:16" s="190" customFormat="1" ht="15" x14ac:dyDescent="0.25">
      <c r="A42" s="496"/>
      <c r="B42" s="539"/>
      <c r="C42" s="537" t="s">
        <v>402</v>
      </c>
      <c r="D42" s="537" t="s">
        <v>290</v>
      </c>
      <c r="E42" s="575" t="s">
        <v>36</v>
      </c>
      <c r="F42" s="576">
        <v>312000000</v>
      </c>
      <c r="G42" s="576">
        <v>145628744</v>
      </c>
      <c r="H42" s="576">
        <v>166371256</v>
      </c>
      <c r="I42" s="576">
        <v>0</v>
      </c>
      <c r="J42" s="576">
        <v>166371256</v>
      </c>
      <c r="K42" s="576">
        <v>0</v>
      </c>
      <c r="L42" s="576">
        <v>0</v>
      </c>
      <c r="M42" s="576">
        <v>0</v>
      </c>
      <c r="N42" s="576">
        <v>166371256</v>
      </c>
      <c r="O42" s="264"/>
      <c r="P42" s="577"/>
    </row>
    <row r="43" spans="1:16" s="190" customFormat="1" ht="15" hidden="1" x14ac:dyDescent="0.25">
      <c r="A43" s="496"/>
      <c r="B43" s="539"/>
      <c r="C43" s="537"/>
      <c r="D43" s="537" t="s">
        <v>290</v>
      </c>
      <c r="E43" s="509" t="s">
        <v>151</v>
      </c>
      <c r="F43" s="463">
        <v>7607260</v>
      </c>
      <c r="G43" s="464">
        <v>7607260</v>
      </c>
      <c r="H43" s="463">
        <v>0</v>
      </c>
      <c r="I43" s="463">
        <v>0</v>
      </c>
      <c r="J43" s="464">
        <v>0</v>
      </c>
      <c r="K43" s="463">
        <v>0</v>
      </c>
      <c r="L43" s="463">
        <v>0</v>
      </c>
      <c r="M43" s="463">
        <v>0</v>
      </c>
      <c r="N43" s="463">
        <v>0</v>
      </c>
      <c r="O43" s="264"/>
    </row>
    <row r="44" spans="1:16" s="190" customFormat="1" ht="15" x14ac:dyDescent="0.25">
      <c r="A44" s="496"/>
      <c r="B44" s="539"/>
      <c r="C44" s="537"/>
      <c r="D44" s="537" t="s">
        <v>290</v>
      </c>
      <c r="E44" s="509" t="s">
        <v>797</v>
      </c>
      <c r="F44" s="463">
        <v>12946194</v>
      </c>
      <c r="G44" s="464">
        <v>0</v>
      </c>
      <c r="H44" s="463">
        <v>12946194</v>
      </c>
      <c r="I44" s="463">
        <v>12946194</v>
      </c>
      <c r="J44" s="464">
        <v>0</v>
      </c>
      <c r="K44" s="463">
        <v>0</v>
      </c>
      <c r="L44" s="463">
        <v>0</v>
      </c>
      <c r="M44" s="463">
        <v>0</v>
      </c>
      <c r="N44" s="463">
        <v>0</v>
      </c>
      <c r="O44" s="264"/>
    </row>
    <row r="45" spans="1:16" s="190" customFormat="1" ht="15" hidden="1" x14ac:dyDescent="0.25">
      <c r="A45" s="496"/>
      <c r="B45" s="539"/>
      <c r="C45" s="537" t="s">
        <v>403</v>
      </c>
      <c r="D45" s="537" t="s">
        <v>357</v>
      </c>
      <c r="E45" s="509" t="s">
        <v>36</v>
      </c>
      <c r="F45" s="463">
        <v>334545066</v>
      </c>
      <c r="G45" s="464">
        <v>334545066</v>
      </c>
      <c r="H45" s="463">
        <v>0</v>
      </c>
      <c r="I45" s="463">
        <v>0</v>
      </c>
      <c r="J45" s="464">
        <v>0</v>
      </c>
      <c r="K45" s="463">
        <v>0</v>
      </c>
      <c r="L45" s="463">
        <v>0</v>
      </c>
      <c r="M45" s="463">
        <v>0</v>
      </c>
      <c r="N45" s="463">
        <v>0</v>
      </c>
      <c r="O45" s="264"/>
    </row>
    <row r="46" spans="1:16" s="190" customFormat="1" ht="15" x14ac:dyDescent="0.25">
      <c r="A46" s="496"/>
      <c r="B46" s="539"/>
      <c r="C46" s="537"/>
      <c r="D46" s="537" t="s">
        <v>357</v>
      </c>
      <c r="E46" s="509" t="s">
        <v>788</v>
      </c>
      <c r="F46" s="463">
        <v>681510</v>
      </c>
      <c r="G46" s="464">
        <v>0</v>
      </c>
      <c r="H46" s="463">
        <v>681510</v>
      </c>
      <c r="I46" s="463">
        <v>0</v>
      </c>
      <c r="J46" s="464">
        <v>681510</v>
      </c>
      <c r="K46" s="463">
        <v>0</v>
      </c>
      <c r="L46" s="463">
        <v>681510</v>
      </c>
      <c r="M46" s="463">
        <v>0</v>
      </c>
      <c r="N46" s="463">
        <v>0</v>
      </c>
      <c r="O46" s="264"/>
    </row>
    <row r="47" spans="1:16" s="190" customFormat="1" ht="15" x14ac:dyDescent="0.25">
      <c r="A47" s="496"/>
      <c r="B47" s="539"/>
      <c r="C47" s="537" t="s">
        <v>404</v>
      </c>
      <c r="D47" s="537" t="s">
        <v>367</v>
      </c>
      <c r="E47" s="575" t="s">
        <v>36</v>
      </c>
      <c r="F47" s="576">
        <v>360000000</v>
      </c>
      <c r="G47" s="576">
        <v>107660545</v>
      </c>
      <c r="H47" s="576">
        <v>252339455</v>
      </c>
      <c r="I47" s="576">
        <v>0</v>
      </c>
      <c r="J47" s="576">
        <v>252339455</v>
      </c>
      <c r="K47" s="576">
        <v>0</v>
      </c>
      <c r="L47" s="576">
        <v>252000000</v>
      </c>
      <c r="M47" s="576">
        <v>339455</v>
      </c>
      <c r="N47" s="576">
        <v>0</v>
      </c>
      <c r="O47" s="264"/>
    </row>
    <row r="48" spans="1:16" s="190" customFormat="1" ht="15" hidden="1" x14ac:dyDescent="0.25">
      <c r="A48" s="496"/>
      <c r="B48" s="539"/>
      <c r="C48" s="537"/>
      <c r="D48" s="537" t="s">
        <v>367</v>
      </c>
      <c r="E48" s="509" t="s">
        <v>151</v>
      </c>
      <c r="F48" s="463">
        <v>2855455</v>
      </c>
      <c r="G48" s="464">
        <v>2855455</v>
      </c>
      <c r="H48" s="463">
        <v>0</v>
      </c>
      <c r="I48" s="463">
        <v>0</v>
      </c>
      <c r="J48" s="464">
        <v>0</v>
      </c>
      <c r="K48" s="463">
        <v>0</v>
      </c>
      <c r="L48" s="463">
        <v>0</v>
      </c>
      <c r="M48" s="463">
        <v>0</v>
      </c>
      <c r="N48" s="463">
        <v>0</v>
      </c>
      <c r="O48" s="264"/>
    </row>
    <row r="49" spans="1:16" s="190" customFormat="1" ht="15" x14ac:dyDescent="0.25">
      <c r="A49" s="496"/>
      <c r="B49" s="539"/>
      <c r="C49" s="537"/>
      <c r="D49" s="537" t="s">
        <v>367</v>
      </c>
      <c r="E49" s="509" t="s">
        <v>797</v>
      </c>
      <c r="F49" s="463">
        <v>3334954</v>
      </c>
      <c r="G49" s="464">
        <v>0</v>
      </c>
      <c r="H49" s="463">
        <v>3334954</v>
      </c>
      <c r="I49" s="463">
        <v>3334954</v>
      </c>
      <c r="J49" s="464">
        <v>0</v>
      </c>
      <c r="K49" s="463">
        <v>0</v>
      </c>
      <c r="L49" s="463">
        <v>0</v>
      </c>
      <c r="M49" s="463">
        <v>0</v>
      </c>
      <c r="N49" s="463">
        <v>0</v>
      </c>
      <c r="O49" s="264"/>
    </row>
    <row r="50" spans="1:16" s="190" customFormat="1" ht="15" x14ac:dyDescent="0.25">
      <c r="A50" s="496"/>
      <c r="B50" s="539"/>
      <c r="C50" s="537" t="s">
        <v>405</v>
      </c>
      <c r="D50" s="537" t="s">
        <v>309</v>
      </c>
      <c r="E50" s="572" t="s">
        <v>36</v>
      </c>
      <c r="F50" s="573">
        <v>310000000</v>
      </c>
      <c r="G50" s="574">
        <v>155000000</v>
      </c>
      <c r="H50" s="573">
        <v>155000000</v>
      </c>
      <c r="I50" s="573">
        <v>0</v>
      </c>
      <c r="J50" s="574">
        <v>155000000</v>
      </c>
      <c r="K50" s="573">
        <v>0</v>
      </c>
      <c r="L50" s="573">
        <v>0</v>
      </c>
      <c r="M50" s="573">
        <v>0</v>
      </c>
      <c r="N50" s="573">
        <v>155000000</v>
      </c>
      <c r="O50" s="264"/>
      <c r="P50" s="577"/>
    </row>
    <row r="51" spans="1:16" s="190" customFormat="1" ht="15" x14ac:dyDescent="0.25">
      <c r="A51" s="496"/>
      <c r="B51" s="539"/>
      <c r="C51" s="537"/>
      <c r="D51" s="537" t="s">
        <v>309</v>
      </c>
      <c r="E51" s="509" t="s">
        <v>797</v>
      </c>
      <c r="F51" s="463">
        <v>11346000</v>
      </c>
      <c r="G51" s="464">
        <v>0</v>
      </c>
      <c r="H51" s="463">
        <v>11346000</v>
      </c>
      <c r="I51" s="463">
        <v>0</v>
      </c>
      <c r="J51" s="464">
        <v>11346000</v>
      </c>
      <c r="K51" s="463">
        <v>11346000</v>
      </c>
      <c r="L51" s="463">
        <v>0</v>
      </c>
      <c r="M51" s="463">
        <v>0</v>
      </c>
      <c r="N51" s="463">
        <v>0</v>
      </c>
      <c r="O51" s="264"/>
    </row>
    <row r="52" spans="1:16" s="190" customFormat="1" ht="15" x14ac:dyDescent="0.25">
      <c r="A52" s="496"/>
      <c r="B52" s="539"/>
      <c r="C52" s="537" t="s">
        <v>406</v>
      </c>
      <c r="D52" s="537" t="s">
        <v>309</v>
      </c>
      <c r="E52" s="572" t="s">
        <v>36</v>
      </c>
      <c r="F52" s="573">
        <v>310000000</v>
      </c>
      <c r="G52" s="574">
        <v>175000000</v>
      </c>
      <c r="H52" s="573">
        <v>135000000</v>
      </c>
      <c r="I52" s="573">
        <v>0</v>
      </c>
      <c r="J52" s="574">
        <v>135000000</v>
      </c>
      <c r="K52" s="573">
        <v>0</v>
      </c>
      <c r="L52" s="573">
        <v>0</v>
      </c>
      <c r="M52" s="573">
        <v>0</v>
      </c>
      <c r="N52" s="573">
        <v>135000000</v>
      </c>
      <c r="O52" s="264"/>
      <c r="P52" s="577"/>
    </row>
    <row r="53" spans="1:16" s="190" customFormat="1" ht="15" x14ac:dyDescent="0.25">
      <c r="A53" s="496"/>
      <c r="B53" s="539"/>
      <c r="C53" s="537"/>
      <c r="D53" s="537" t="s">
        <v>309</v>
      </c>
      <c r="E53" s="509" t="s">
        <v>797</v>
      </c>
      <c r="F53" s="463">
        <v>11346000</v>
      </c>
      <c r="G53" s="464">
        <v>0</v>
      </c>
      <c r="H53" s="463">
        <v>11346000</v>
      </c>
      <c r="I53" s="463">
        <v>0</v>
      </c>
      <c r="J53" s="464">
        <v>11346000</v>
      </c>
      <c r="K53" s="463">
        <v>11346000</v>
      </c>
      <c r="L53" s="463">
        <v>0</v>
      </c>
      <c r="M53" s="463">
        <v>0</v>
      </c>
      <c r="N53" s="463">
        <v>0</v>
      </c>
      <c r="O53" s="264"/>
    </row>
    <row r="54" spans="1:16" s="190" customFormat="1" ht="15" hidden="1" x14ac:dyDescent="0.25">
      <c r="A54" s="496"/>
      <c r="B54" s="539"/>
      <c r="C54" s="526" t="s">
        <v>407</v>
      </c>
      <c r="D54" s="526" t="s">
        <v>324</v>
      </c>
      <c r="E54" s="509" t="s">
        <v>36</v>
      </c>
      <c r="F54" s="463">
        <v>323000000</v>
      </c>
      <c r="G54" s="464">
        <v>323000000</v>
      </c>
      <c r="H54" s="463">
        <v>0</v>
      </c>
      <c r="I54" s="463">
        <v>0</v>
      </c>
      <c r="J54" s="464">
        <v>0</v>
      </c>
      <c r="K54" s="463">
        <v>0</v>
      </c>
      <c r="L54" s="463">
        <v>0</v>
      </c>
      <c r="M54" s="463">
        <v>0</v>
      </c>
      <c r="N54" s="463">
        <v>0</v>
      </c>
      <c r="O54" s="264"/>
    </row>
    <row r="55" spans="1:16" s="190" customFormat="1" ht="15" hidden="1" x14ac:dyDescent="0.25">
      <c r="A55" s="496"/>
      <c r="B55" s="539"/>
      <c r="C55" s="537" t="s">
        <v>408</v>
      </c>
      <c r="D55" s="537" t="s">
        <v>323</v>
      </c>
      <c r="E55" s="509" t="s">
        <v>36</v>
      </c>
      <c r="F55" s="463">
        <v>323000000</v>
      </c>
      <c r="G55" s="464">
        <v>323000000</v>
      </c>
      <c r="H55" s="463">
        <v>0</v>
      </c>
      <c r="I55" s="463">
        <v>0</v>
      </c>
      <c r="J55" s="464">
        <v>0</v>
      </c>
      <c r="K55" s="463">
        <v>0</v>
      </c>
      <c r="L55" s="463">
        <v>0</v>
      </c>
      <c r="M55" s="463">
        <v>0</v>
      </c>
      <c r="N55" s="463">
        <v>0</v>
      </c>
      <c r="O55" s="264"/>
    </row>
    <row r="56" spans="1:16" s="190" customFormat="1" ht="15" hidden="1" x14ac:dyDescent="0.25">
      <c r="A56" s="496"/>
      <c r="B56" s="539"/>
      <c r="C56" s="537"/>
      <c r="D56" s="537" t="s">
        <v>323</v>
      </c>
      <c r="E56" s="509" t="s">
        <v>788</v>
      </c>
      <c r="F56" s="463">
        <v>659383</v>
      </c>
      <c r="G56" s="464">
        <v>659383</v>
      </c>
      <c r="H56" s="463">
        <v>0</v>
      </c>
      <c r="I56" s="463">
        <v>0</v>
      </c>
      <c r="J56" s="464">
        <v>0</v>
      </c>
      <c r="K56" s="463">
        <v>0</v>
      </c>
      <c r="L56" s="463">
        <v>0</v>
      </c>
      <c r="M56" s="463">
        <v>0</v>
      </c>
      <c r="N56" s="463">
        <v>0</v>
      </c>
      <c r="O56" s="264"/>
    </row>
    <row r="57" spans="1:16" s="190" customFormat="1" ht="15" x14ac:dyDescent="0.25">
      <c r="A57" s="496"/>
      <c r="B57" s="539"/>
      <c r="C57" s="537" t="s">
        <v>409</v>
      </c>
      <c r="D57" s="537" t="s">
        <v>365</v>
      </c>
      <c r="E57" s="509" t="s">
        <v>36</v>
      </c>
      <c r="F57" s="463">
        <v>321490493</v>
      </c>
      <c r="G57" s="464">
        <v>200000000</v>
      </c>
      <c r="H57" s="463">
        <v>121490493</v>
      </c>
      <c r="I57" s="463">
        <v>0</v>
      </c>
      <c r="J57" s="464">
        <v>121490493</v>
      </c>
      <c r="K57" s="463">
        <v>0</v>
      </c>
      <c r="L57" s="463">
        <v>121490493</v>
      </c>
      <c r="M57" s="463">
        <v>0</v>
      </c>
      <c r="N57" s="463">
        <v>0</v>
      </c>
      <c r="O57" s="264"/>
    </row>
    <row r="58" spans="1:16" s="190" customFormat="1" ht="15" x14ac:dyDescent="0.25">
      <c r="A58" s="496"/>
      <c r="B58" s="539"/>
      <c r="C58" s="537"/>
      <c r="D58" s="537" t="s">
        <v>365</v>
      </c>
      <c r="E58" s="509" t="s">
        <v>797</v>
      </c>
      <c r="F58" s="463">
        <v>1603675</v>
      </c>
      <c r="G58" s="464">
        <v>0</v>
      </c>
      <c r="H58" s="463">
        <v>1603675</v>
      </c>
      <c r="I58" s="463">
        <v>1603675</v>
      </c>
      <c r="J58" s="464">
        <v>0</v>
      </c>
      <c r="K58" s="463">
        <v>0</v>
      </c>
      <c r="L58" s="463">
        <v>0</v>
      </c>
      <c r="M58" s="463">
        <v>0</v>
      </c>
      <c r="N58" s="463">
        <v>0</v>
      </c>
      <c r="O58" s="264"/>
    </row>
    <row r="59" spans="1:16" s="190" customFormat="1" ht="15" hidden="1" x14ac:dyDescent="0.25">
      <c r="A59" s="496"/>
      <c r="B59" s="539"/>
      <c r="C59" s="537" t="s">
        <v>410</v>
      </c>
      <c r="D59" s="537" t="s">
        <v>370</v>
      </c>
      <c r="E59" s="509" t="s">
        <v>36</v>
      </c>
      <c r="F59" s="463">
        <v>350000000</v>
      </c>
      <c r="G59" s="464">
        <v>350000000</v>
      </c>
      <c r="H59" s="463">
        <v>0</v>
      </c>
      <c r="I59" s="463">
        <v>0</v>
      </c>
      <c r="J59" s="464">
        <v>0</v>
      </c>
      <c r="K59" s="463">
        <v>0</v>
      </c>
      <c r="L59" s="463">
        <v>0</v>
      </c>
      <c r="M59" s="463">
        <v>0</v>
      </c>
      <c r="N59" s="463">
        <v>0</v>
      </c>
      <c r="O59" s="264"/>
    </row>
    <row r="60" spans="1:16" s="190" customFormat="1" ht="15" hidden="1" x14ac:dyDescent="0.25">
      <c r="A60" s="496"/>
      <c r="B60" s="539"/>
      <c r="C60" s="537"/>
      <c r="D60" s="537" t="s">
        <v>370</v>
      </c>
      <c r="E60" s="509" t="s">
        <v>788</v>
      </c>
      <c r="F60" s="463">
        <v>783294</v>
      </c>
      <c r="G60" s="464">
        <v>783294</v>
      </c>
      <c r="H60" s="463">
        <v>0</v>
      </c>
      <c r="I60" s="463">
        <v>0</v>
      </c>
      <c r="J60" s="464">
        <v>0</v>
      </c>
      <c r="K60" s="463">
        <v>0</v>
      </c>
      <c r="L60" s="463">
        <v>0</v>
      </c>
      <c r="M60" s="463">
        <v>0</v>
      </c>
      <c r="N60" s="463">
        <v>0</v>
      </c>
      <c r="O60" s="264"/>
    </row>
    <row r="61" spans="1:16" s="190" customFormat="1" ht="15" hidden="1" x14ac:dyDescent="0.25">
      <c r="A61" s="496"/>
      <c r="B61" s="539"/>
      <c r="C61" s="537" t="s">
        <v>411</v>
      </c>
      <c r="D61" s="537" t="s">
        <v>308</v>
      </c>
      <c r="E61" s="509" t="s">
        <v>36</v>
      </c>
      <c r="F61" s="463">
        <v>287497000</v>
      </c>
      <c r="G61" s="464">
        <v>287497000</v>
      </c>
      <c r="H61" s="463">
        <v>0</v>
      </c>
      <c r="I61" s="463">
        <v>0</v>
      </c>
      <c r="J61" s="464">
        <v>0</v>
      </c>
      <c r="K61" s="463">
        <v>0</v>
      </c>
      <c r="L61" s="463">
        <v>0</v>
      </c>
      <c r="M61" s="463">
        <v>0</v>
      </c>
      <c r="N61" s="463">
        <v>0</v>
      </c>
      <c r="O61" s="264"/>
    </row>
    <row r="62" spans="1:16" s="190" customFormat="1" ht="15" hidden="1" x14ac:dyDescent="0.25">
      <c r="A62" s="496"/>
      <c r="B62" s="539"/>
      <c r="C62" s="537"/>
      <c r="D62" s="537" t="s">
        <v>308</v>
      </c>
      <c r="E62" s="509" t="s">
        <v>788</v>
      </c>
      <c r="F62" s="463">
        <v>929331</v>
      </c>
      <c r="G62" s="464">
        <v>929331</v>
      </c>
      <c r="H62" s="463">
        <v>0</v>
      </c>
      <c r="I62" s="463">
        <v>0</v>
      </c>
      <c r="J62" s="464">
        <v>0</v>
      </c>
      <c r="K62" s="463">
        <v>0</v>
      </c>
      <c r="L62" s="463">
        <v>0</v>
      </c>
      <c r="M62" s="463">
        <v>0</v>
      </c>
      <c r="N62" s="463">
        <v>0</v>
      </c>
      <c r="O62" s="264"/>
    </row>
    <row r="63" spans="1:16" s="190" customFormat="1" ht="15" hidden="1" x14ac:dyDescent="0.25">
      <c r="A63" s="496"/>
      <c r="B63" s="539"/>
      <c r="C63" s="526" t="s">
        <v>412</v>
      </c>
      <c r="D63" s="526" t="s">
        <v>371</v>
      </c>
      <c r="E63" s="509" t="s">
        <v>36</v>
      </c>
      <c r="F63" s="463">
        <v>350000000</v>
      </c>
      <c r="G63" s="464">
        <v>350000000</v>
      </c>
      <c r="H63" s="463">
        <v>0</v>
      </c>
      <c r="I63" s="463">
        <v>0</v>
      </c>
      <c r="J63" s="464">
        <v>0</v>
      </c>
      <c r="K63" s="463">
        <v>0</v>
      </c>
      <c r="L63" s="463">
        <v>0</v>
      </c>
      <c r="M63" s="463">
        <v>0</v>
      </c>
      <c r="N63" s="463">
        <v>0</v>
      </c>
      <c r="O63" s="264"/>
    </row>
    <row r="64" spans="1:16" s="190" customFormat="1" ht="15" x14ac:dyDescent="0.25">
      <c r="A64" s="496"/>
      <c r="B64" s="539"/>
      <c r="C64" s="537" t="s">
        <v>413</v>
      </c>
      <c r="D64" s="537" t="s">
        <v>791</v>
      </c>
      <c r="E64" s="509" t="s">
        <v>36</v>
      </c>
      <c r="F64" s="463">
        <v>326450000</v>
      </c>
      <c r="G64" s="464">
        <v>97935000</v>
      </c>
      <c r="H64" s="463">
        <v>228515000</v>
      </c>
      <c r="I64" s="463">
        <v>0</v>
      </c>
      <c r="J64" s="464">
        <v>228515000</v>
      </c>
      <c r="K64" s="463">
        <v>228515000</v>
      </c>
      <c r="L64" s="463">
        <v>0</v>
      </c>
      <c r="M64" s="463">
        <v>0</v>
      </c>
      <c r="N64" s="463">
        <v>0</v>
      </c>
      <c r="O64" s="264"/>
    </row>
    <row r="65" spans="1:15" s="190" customFormat="1" ht="15" hidden="1" x14ac:dyDescent="0.25">
      <c r="A65" s="496"/>
      <c r="B65" s="539"/>
      <c r="C65" s="537"/>
      <c r="D65" s="537" t="s">
        <v>791</v>
      </c>
      <c r="E65" s="509" t="s">
        <v>151</v>
      </c>
      <c r="F65" s="463">
        <v>259570</v>
      </c>
      <c r="G65" s="464">
        <v>259570</v>
      </c>
      <c r="H65" s="463">
        <v>0</v>
      </c>
      <c r="I65" s="463">
        <v>0</v>
      </c>
      <c r="J65" s="464">
        <v>0</v>
      </c>
      <c r="K65" s="463">
        <v>0</v>
      </c>
      <c r="L65" s="463">
        <v>0</v>
      </c>
      <c r="M65" s="463">
        <v>0</v>
      </c>
      <c r="N65" s="463">
        <v>0</v>
      </c>
      <c r="O65" s="264"/>
    </row>
    <row r="66" spans="1:15" s="190" customFormat="1" ht="15" hidden="1" x14ac:dyDescent="0.25">
      <c r="A66" s="496"/>
      <c r="B66" s="539"/>
      <c r="C66" s="526" t="s">
        <v>414</v>
      </c>
      <c r="D66" s="526" t="s">
        <v>178</v>
      </c>
      <c r="E66" s="509" t="s">
        <v>36</v>
      </c>
      <c r="F66" s="463">
        <v>350000000</v>
      </c>
      <c r="G66" s="464">
        <v>350000000</v>
      </c>
      <c r="H66" s="463">
        <v>0</v>
      </c>
      <c r="I66" s="463">
        <v>0</v>
      </c>
      <c r="J66" s="464">
        <v>0</v>
      </c>
      <c r="K66" s="463">
        <v>0</v>
      </c>
      <c r="L66" s="463">
        <v>0</v>
      </c>
      <c r="M66" s="463">
        <v>0</v>
      </c>
      <c r="N66" s="463">
        <v>0</v>
      </c>
      <c r="O66" s="264"/>
    </row>
    <row r="67" spans="1:15" s="190" customFormat="1" ht="15" hidden="1" x14ac:dyDescent="0.25">
      <c r="A67" s="496"/>
      <c r="B67" s="539"/>
      <c r="C67" s="526" t="s">
        <v>415</v>
      </c>
      <c r="D67" s="526" t="s">
        <v>802</v>
      </c>
      <c r="E67" s="509" t="s">
        <v>36</v>
      </c>
      <c r="F67" s="463">
        <v>315210393</v>
      </c>
      <c r="G67" s="464">
        <v>315210393</v>
      </c>
      <c r="H67" s="463">
        <v>0</v>
      </c>
      <c r="I67" s="463">
        <v>0</v>
      </c>
      <c r="J67" s="464">
        <v>0</v>
      </c>
      <c r="K67" s="463">
        <v>0</v>
      </c>
      <c r="L67" s="463">
        <v>0</v>
      </c>
      <c r="M67" s="463">
        <v>0</v>
      </c>
      <c r="N67" s="463">
        <v>0</v>
      </c>
      <c r="O67" s="264"/>
    </row>
    <row r="68" spans="1:15" s="190" customFormat="1" ht="15" hidden="1" x14ac:dyDescent="0.25">
      <c r="A68" s="496"/>
      <c r="B68" s="539"/>
      <c r="C68" s="526" t="s">
        <v>416</v>
      </c>
      <c r="D68" s="526" t="s">
        <v>262</v>
      </c>
      <c r="E68" s="509" t="s">
        <v>36</v>
      </c>
      <c r="F68" s="463">
        <v>299352567</v>
      </c>
      <c r="G68" s="464">
        <v>299352567</v>
      </c>
      <c r="H68" s="463">
        <v>0</v>
      </c>
      <c r="I68" s="463">
        <v>0</v>
      </c>
      <c r="J68" s="464">
        <v>0</v>
      </c>
      <c r="K68" s="463">
        <v>0</v>
      </c>
      <c r="L68" s="463">
        <v>0</v>
      </c>
      <c r="M68" s="463">
        <v>0</v>
      </c>
      <c r="N68" s="463">
        <v>0</v>
      </c>
      <c r="O68" s="264"/>
    </row>
    <row r="69" spans="1:15" s="190" customFormat="1" ht="15" hidden="1" x14ac:dyDescent="0.25">
      <c r="A69" s="496"/>
      <c r="B69" s="539"/>
      <c r="C69" s="537" t="s">
        <v>417</v>
      </c>
      <c r="D69" s="537" t="s">
        <v>259</v>
      </c>
      <c r="E69" s="509" t="s">
        <v>36</v>
      </c>
      <c r="F69" s="463">
        <v>265000000</v>
      </c>
      <c r="G69" s="464">
        <v>265000000</v>
      </c>
      <c r="H69" s="463">
        <v>0</v>
      </c>
      <c r="I69" s="463">
        <v>0</v>
      </c>
      <c r="J69" s="464">
        <v>0</v>
      </c>
      <c r="K69" s="463">
        <v>0</v>
      </c>
      <c r="L69" s="463">
        <v>0</v>
      </c>
      <c r="M69" s="463">
        <v>0</v>
      </c>
      <c r="N69" s="463">
        <v>0</v>
      </c>
      <c r="O69" s="264"/>
    </row>
    <row r="70" spans="1:15" s="190" customFormat="1" ht="15" hidden="1" x14ac:dyDescent="0.25">
      <c r="A70" s="496"/>
      <c r="B70" s="539"/>
      <c r="C70" s="537"/>
      <c r="D70" s="537" t="s">
        <v>259</v>
      </c>
      <c r="E70" s="509" t="s">
        <v>788</v>
      </c>
      <c r="F70" s="463">
        <v>615129</v>
      </c>
      <c r="G70" s="464">
        <v>615129</v>
      </c>
      <c r="H70" s="463">
        <v>0</v>
      </c>
      <c r="I70" s="463">
        <v>0</v>
      </c>
      <c r="J70" s="464">
        <v>0</v>
      </c>
      <c r="K70" s="463">
        <v>0</v>
      </c>
      <c r="L70" s="463">
        <v>0</v>
      </c>
      <c r="M70" s="463">
        <v>0</v>
      </c>
      <c r="N70" s="463">
        <v>0</v>
      </c>
      <c r="O70" s="264"/>
    </row>
    <row r="71" spans="1:15" s="190" customFormat="1" ht="15" hidden="1" x14ac:dyDescent="0.25">
      <c r="A71" s="496"/>
      <c r="B71" s="539"/>
      <c r="C71" s="537" t="s">
        <v>418</v>
      </c>
      <c r="D71" s="537" t="s">
        <v>259</v>
      </c>
      <c r="E71" s="509" t="s">
        <v>36</v>
      </c>
      <c r="F71" s="463">
        <v>285000000</v>
      </c>
      <c r="G71" s="464">
        <v>285000000</v>
      </c>
      <c r="H71" s="463">
        <v>0</v>
      </c>
      <c r="I71" s="463">
        <v>0</v>
      </c>
      <c r="J71" s="464">
        <v>0</v>
      </c>
      <c r="K71" s="463">
        <v>0</v>
      </c>
      <c r="L71" s="463">
        <v>0</v>
      </c>
      <c r="M71" s="463">
        <v>0</v>
      </c>
      <c r="N71" s="463">
        <v>0</v>
      </c>
      <c r="O71" s="264"/>
    </row>
    <row r="72" spans="1:15" s="190" customFormat="1" ht="15" hidden="1" x14ac:dyDescent="0.25">
      <c r="A72" s="496"/>
      <c r="B72" s="539"/>
      <c r="C72" s="537"/>
      <c r="D72" s="537" t="s">
        <v>259</v>
      </c>
      <c r="E72" s="509" t="s">
        <v>788</v>
      </c>
      <c r="F72" s="463">
        <v>615129</v>
      </c>
      <c r="G72" s="464">
        <v>615129</v>
      </c>
      <c r="H72" s="463">
        <v>0</v>
      </c>
      <c r="I72" s="463">
        <v>0</v>
      </c>
      <c r="J72" s="464">
        <v>0</v>
      </c>
      <c r="K72" s="463">
        <v>0</v>
      </c>
      <c r="L72" s="463">
        <v>0</v>
      </c>
      <c r="M72" s="463">
        <v>0</v>
      </c>
      <c r="N72" s="463">
        <v>0</v>
      </c>
      <c r="O72" s="264"/>
    </row>
    <row r="73" spans="1:15" s="190" customFormat="1" ht="15" hidden="1" x14ac:dyDescent="0.25">
      <c r="A73" s="496"/>
      <c r="B73" s="539"/>
      <c r="C73" s="537" t="s">
        <v>419</v>
      </c>
      <c r="D73" s="537" t="s">
        <v>259</v>
      </c>
      <c r="E73" s="509" t="s">
        <v>36</v>
      </c>
      <c r="F73" s="463">
        <v>285000000</v>
      </c>
      <c r="G73" s="464">
        <v>285000000</v>
      </c>
      <c r="H73" s="463">
        <v>0</v>
      </c>
      <c r="I73" s="463">
        <v>0</v>
      </c>
      <c r="J73" s="464">
        <v>0</v>
      </c>
      <c r="K73" s="463">
        <v>0</v>
      </c>
      <c r="L73" s="463">
        <v>0</v>
      </c>
      <c r="M73" s="463">
        <v>0</v>
      </c>
      <c r="N73" s="463">
        <v>0</v>
      </c>
      <c r="O73" s="264"/>
    </row>
    <row r="74" spans="1:15" s="190" customFormat="1" ht="15" hidden="1" x14ac:dyDescent="0.25">
      <c r="A74" s="496"/>
      <c r="B74" s="539"/>
      <c r="C74" s="537"/>
      <c r="D74" s="537" t="s">
        <v>259</v>
      </c>
      <c r="E74" s="509" t="s">
        <v>788</v>
      </c>
      <c r="F74" s="463">
        <v>615129</v>
      </c>
      <c r="G74" s="464">
        <v>615129</v>
      </c>
      <c r="H74" s="463">
        <v>0</v>
      </c>
      <c r="I74" s="463">
        <v>0</v>
      </c>
      <c r="J74" s="464">
        <v>0</v>
      </c>
      <c r="K74" s="463">
        <v>0</v>
      </c>
      <c r="L74" s="463">
        <v>0</v>
      </c>
      <c r="M74" s="463">
        <v>0</v>
      </c>
      <c r="N74" s="463">
        <v>0</v>
      </c>
      <c r="O74" s="264"/>
    </row>
    <row r="75" spans="1:15" s="190" customFormat="1" ht="15" hidden="1" x14ac:dyDescent="0.25">
      <c r="A75" s="496"/>
      <c r="B75" s="539"/>
      <c r="C75" s="537" t="s">
        <v>420</v>
      </c>
      <c r="D75" s="537" t="s">
        <v>259</v>
      </c>
      <c r="E75" s="509" t="s">
        <v>36</v>
      </c>
      <c r="F75" s="463">
        <v>265000000</v>
      </c>
      <c r="G75" s="464">
        <v>265000000</v>
      </c>
      <c r="H75" s="463">
        <v>0</v>
      </c>
      <c r="I75" s="463">
        <v>0</v>
      </c>
      <c r="J75" s="464">
        <v>0</v>
      </c>
      <c r="K75" s="463">
        <v>0</v>
      </c>
      <c r="L75" s="463">
        <v>0</v>
      </c>
      <c r="M75" s="463">
        <v>0</v>
      </c>
      <c r="N75" s="463">
        <v>0</v>
      </c>
      <c r="O75" s="264"/>
    </row>
    <row r="76" spans="1:15" s="190" customFormat="1" ht="15" hidden="1" x14ac:dyDescent="0.25">
      <c r="A76" s="496"/>
      <c r="B76" s="539"/>
      <c r="C76" s="537"/>
      <c r="D76" s="537" t="s">
        <v>259</v>
      </c>
      <c r="E76" s="509" t="s">
        <v>788</v>
      </c>
      <c r="F76" s="463">
        <v>615129</v>
      </c>
      <c r="G76" s="464">
        <v>615129</v>
      </c>
      <c r="H76" s="463">
        <v>0</v>
      </c>
      <c r="I76" s="463">
        <v>0</v>
      </c>
      <c r="J76" s="464">
        <v>0</v>
      </c>
      <c r="K76" s="463">
        <v>0</v>
      </c>
      <c r="L76" s="463">
        <v>0</v>
      </c>
      <c r="M76" s="463">
        <v>0</v>
      </c>
      <c r="N76" s="463">
        <v>0</v>
      </c>
      <c r="O76" s="264"/>
    </row>
    <row r="77" spans="1:15" s="190" customFormat="1" ht="15" hidden="1" x14ac:dyDescent="0.25">
      <c r="A77" s="496"/>
      <c r="B77" s="539"/>
      <c r="C77" s="537" t="s">
        <v>421</v>
      </c>
      <c r="D77" s="537" t="s">
        <v>216</v>
      </c>
      <c r="E77" s="509" t="s">
        <v>36</v>
      </c>
      <c r="F77" s="463">
        <v>294642822</v>
      </c>
      <c r="G77" s="464">
        <v>294642822</v>
      </c>
      <c r="H77" s="463">
        <v>0</v>
      </c>
      <c r="I77" s="463">
        <v>0</v>
      </c>
      <c r="J77" s="464">
        <v>0</v>
      </c>
      <c r="K77" s="463">
        <v>0</v>
      </c>
      <c r="L77" s="463">
        <v>0</v>
      </c>
      <c r="M77" s="463">
        <v>0</v>
      </c>
      <c r="N77" s="463">
        <v>0</v>
      </c>
      <c r="O77" s="264"/>
    </row>
    <row r="78" spans="1:15" s="190" customFormat="1" ht="15" hidden="1" x14ac:dyDescent="0.25">
      <c r="A78" s="496"/>
      <c r="B78" s="539"/>
      <c r="C78" s="537"/>
      <c r="D78" s="537" t="s">
        <v>216</v>
      </c>
      <c r="E78" s="509" t="s">
        <v>788</v>
      </c>
      <c r="F78" s="463">
        <v>955884</v>
      </c>
      <c r="G78" s="464">
        <v>955884</v>
      </c>
      <c r="H78" s="463">
        <v>0</v>
      </c>
      <c r="I78" s="463">
        <v>0</v>
      </c>
      <c r="J78" s="464">
        <v>0</v>
      </c>
      <c r="K78" s="463">
        <v>0</v>
      </c>
      <c r="L78" s="463">
        <v>0</v>
      </c>
      <c r="M78" s="463">
        <v>0</v>
      </c>
      <c r="N78" s="463">
        <v>0</v>
      </c>
      <c r="O78" s="264"/>
    </row>
    <row r="79" spans="1:15" s="190" customFormat="1" ht="15" hidden="1" x14ac:dyDescent="0.25">
      <c r="A79" s="496"/>
      <c r="B79" s="539"/>
      <c r="C79" s="526" t="s">
        <v>422</v>
      </c>
      <c r="D79" s="526" t="s">
        <v>257</v>
      </c>
      <c r="E79" s="509" t="s">
        <v>36</v>
      </c>
      <c r="F79" s="463">
        <v>298878757</v>
      </c>
      <c r="G79" s="464">
        <v>298878757</v>
      </c>
      <c r="H79" s="463">
        <v>0</v>
      </c>
      <c r="I79" s="463">
        <v>0</v>
      </c>
      <c r="J79" s="464">
        <v>0</v>
      </c>
      <c r="K79" s="463">
        <v>0</v>
      </c>
      <c r="L79" s="463">
        <v>0</v>
      </c>
      <c r="M79" s="463">
        <v>0</v>
      </c>
      <c r="N79" s="463">
        <v>0</v>
      </c>
      <c r="O79" s="264"/>
    </row>
    <row r="80" spans="1:15" s="190" customFormat="1" ht="15" hidden="1" x14ac:dyDescent="0.25">
      <c r="A80" s="496"/>
      <c r="B80" s="539"/>
      <c r="C80" s="537" t="s">
        <v>423</v>
      </c>
      <c r="D80" s="537" t="s">
        <v>349</v>
      </c>
      <c r="E80" s="509" t="s">
        <v>36</v>
      </c>
      <c r="F80" s="463">
        <v>300000000</v>
      </c>
      <c r="G80" s="464">
        <v>300000000</v>
      </c>
      <c r="H80" s="463">
        <v>0</v>
      </c>
      <c r="I80" s="463">
        <v>0</v>
      </c>
      <c r="J80" s="464">
        <v>0</v>
      </c>
      <c r="K80" s="463">
        <v>0</v>
      </c>
      <c r="L80" s="463">
        <v>0</v>
      </c>
      <c r="M80" s="463">
        <v>0</v>
      </c>
      <c r="N80" s="463">
        <v>0</v>
      </c>
      <c r="O80" s="264"/>
    </row>
    <row r="81" spans="1:15" s="190" customFormat="1" ht="15" hidden="1" x14ac:dyDescent="0.25">
      <c r="A81" s="496"/>
      <c r="B81" s="539"/>
      <c r="C81" s="537"/>
      <c r="D81" s="537" t="s">
        <v>349</v>
      </c>
      <c r="E81" s="509" t="s">
        <v>788</v>
      </c>
      <c r="F81" s="463">
        <v>712487</v>
      </c>
      <c r="G81" s="464">
        <v>712487</v>
      </c>
      <c r="H81" s="463">
        <v>0</v>
      </c>
      <c r="I81" s="463">
        <v>0</v>
      </c>
      <c r="J81" s="464">
        <v>0</v>
      </c>
      <c r="K81" s="463">
        <v>0</v>
      </c>
      <c r="L81" s="463">
        <v>0</v>
      </c>
      <c r="M81" s="463">
        <v>0</v>
      </c>
      <c r="N81" s="463">
        <v>0</v>
      </c>
      <c r="O81" s="264"/>
    </row>
    <row r="82" spans="1:15" s="190" customFormat="1" ht="15" hidden="1" x14ac:dyDescent="0.25">
      <c r="A82" s="496"/>
      <c r="B82" s="539"/>
      <c r="C82" s="537" t="s">
        <v>424</v>
      </c>
      <c r="D82" s="537" t="s">
        <v>255</v>
      </c>
      <c r="E82" s="509" t="s">
        <v>36</v>
      </c>
      <c r="F82" s="463">
        <v>307000000</v>
      </c>
      <c r="G82" s="464">
        <v>307000000</v>
      </c>
      <c r="H82" s="463">
        <v>0</v>
      </c>
      <c r="I82" s="463">
        <v>0</v>
      </c>
      <c r="J82" s="464">
        <v>0</v>
      </c>
      <c r="K82" s="463">
        <v>0</v>
      </c>
      <c r="L82" s="463">
        <v>0</v>
      </c>
      <c r="M82" s="463">
        <v>0</v>
      </c>
      <c r="N82" s="463">
        <v>0</v>
      </c>
      <c r="O82" s="264"/>
    </row>
    <row r="83" spans="1:15" s="190" customFormat="1" ht="15" x14ac:dyDescent="0.25">
      <c r="A83" s="496"/>
      <c r="B83" s="539"/>
      <c r="C83" s="537"/>
      <c r="D83" s="537" t="s">
        <v>255</v>
      </c>
      <c r="E83" s="509" t="s">
        <v>788</v>
      </c>
      <c r="F83" s="463">
        <v>907204</v>
      </c>
      <c r="G83" s="464">
        <v>0</v>
      </c>
      <c r="H83" s="463">
        <v>907204</v>
      </c>
      <c r="I83" s="463">
        <v>0</v>
      </c>
      <c r="J83" s="464">
        <v>907204</v>
      </c>
      <c r="K83" s="463">
        <v>0</v>
      </c>
      <c r="L83" s="463">
        <v>907204</v>
      </c>
      <c r="M83" s="463">
        <v>0</v>
      </c>
      <c r="N83" s="463">
        <v>0</v>
      </c>
      <c r="O83" s="264"/>
    </row>
    <row r="84" spans="1:15" s="190" customFormat="1" ht="15" hidden="1" x14ac:dyDescent="0.25">
      <c r="A84" s="496"/>
      <c r="B84" s="539"/>
      <c r="C84" s="537" t="s">
        <v>425</v>
      </c>
      <c r="D84" s="537" t="s">
        <v>285</v>
      </c>
      <c r="E84" s="509" t="s">
        <v>36</v>
      </c>
      <c r="F84" s="463">
        <v>197654873</v>
      </c>
      <c r="G84" s="464">
        <v>197654873</v>
      </c>
      <c r="H84" s="463">
        <v>0</v>
      </c>
      <c r="I84" s="463">
        <v>0</v>
      </c>
      <c r="J84" s="464">
        <v>0</v>
      </c>
      <c r="K84" s="463">
        <v>0</v>
      </c>
      <c r="L84" s="463">
        <v>0</v>
      </c>
      <c r="M84" s="463">
        <v>0</v>
      </c>
      <c r="N84" s="463">
        <v>0</v>
      </c>
      <c r="O84" s="264"/>
    </row>
    <row r="85" spans="1:15" s="190" customFormat="1" ht="15" x14ac:dyDescent="0.25">
      <c r="A85" s="496"/>
      <c r="B85" s="539"/>
      <c r="C85" s="537"/>
      <c r="D85" s="537" t="s">
        <v>285</v>
      </c>
      <c r="E85" s="509" t="s">
        <v>94</v>
      </c>
      <c r="F85" s="463">
        <v>110000000</v>
      </c>
      <c r="G85" s="464">
        <v>0</v>
      </c>
      <c r="H85" s="463">
        <v>110000000</v>
      </c>
      <c r="I85" s="463">
        <v>0</v>
      </c>
      <c r="J85" s="464">
        <v>110000000</v>
      </c>
      <c r="K85" s="463">
        <v>0</v>
      </c>
      <c r="L85" s="463">
        <v>110000000</v>
      </c>
      <c r="M85" s="463">
        <v>0</v>
      </c>
      <c r="N85" s="463">
        <v>0</v>
      </c>
      <c r="O85" s="264"/>
    </row>
    <row r="86" spans="1:15" s="190" customFormat="1" ht="15" x14ac:dyDescent="0.25">
      <c r="A86" s="496"/>
      <c r="B86" s="539"/>
      <c r="C86" s="537"/>
      <c r="D86" s="537" t="s">
        <v>285</v>
      </c>
      <c r="E86" s="509" t="s">
        <v>788</v>
      </c>
      <c r="F86" s="463">
        <v>703637</v>
      </c>
      <c r="G86" s="464">
        <v>0</v>
      </c>
      <c r="H86" s="463">
        <v>703637</v>
      </c>
      <c r="I86" s="463">
        <v>0</v>
      </c>
      <c r="J86" s="464">
        <v>703637</v>
      </c>
      <c r="K86" s="463">
        <v>0</v>
      </c>
      <c r="L86" s="463">
        <v>703637</v>
      </c>
      <c r="M86" s="463">
        <v>0</v>
      </c>
      <c r="N86" s="463">
        <v>0</v>
      </c>
      <c r="O86" s="264"/>
    </row>
    <row r="87" spans="1:15" s="190" customFormat="1" ht="15" hidden="1" x14ac:dyDescent="0.25">
      <c r="A87" s="496"/>
      <c r="B87" s="539"/>
      <c r="C87" s="537" t="s">
        <v>426</v>
      </c>
      <c r="D87" s="537" t="s">
        <v>326</v>
      </c>
      <c r="E87" s="509" t="s">
        <v>36</v>
      </c>
      <c r="F87" s="463">
        <v>314000000</v>
      </c>
      <c r="G87" s="464">
        <v>314000000</v>
      </c>
      <c r="H87" s="463">
        <v>0</v>
      </c>
      <c r="I87" s="463">
        <v>0</v>
      </c>
      <c r="J87" s="464">
        <v>0</v>
      </c>
      <c r="K87" s="463">
        <v>0</v>
      </c>
      <c r="L87" s="463">
        <v>0</v>
      </c>
      <c r="M87" s="463">
        <v>0</v>
      </c>
      <c r="N87" s="463">
        <v>0</v>
      </c>
      <c r="O87" s="264"/>
    </row>
    <row r="88" spans="1:15" s="190" customFormat="1" ht="15" hidden="1" x14ac:dyDescent="0.25">
      <c r="A88" s="496"/>
      <c r="B88" s="539"/>
      <c r="C88" s="537"/>
      <c r="D88" s="537" t="s">
        <v>326</v>
      </c>
      <c r="E88" s="509" t="s">
        <v>797</v>
      </c>
      <c r="F88" s="463">
        <v>66196</v>
      </c>
      <c r="G88" s="464">
        <v>66196</v>
      </c>
      <c r="H88" s="463">
        <v>0</v>
      </c>
      <c r="I88" s="463">
        <v>0</v>
      </c>
      <c r="J88" s="464">
        <v>0</v>
      </c>
      <c r="K88" s="463">
        <v>0</v>
      </c>
      <c r="L88" s="463">
        <v>0</v>
      </c>
      <c r="M88" s="463">
        <v>0</v>
      </c>
      <c r="N88" s="463">
        <v>0</v>
      </c>
      <c r="O88" s="264"/>
    </row>
    <row r="89" spans="1:15" s="190" customFormat="1" ht="15" hidden="1" x14ac:dyDescent="0.25">
      <c r="A89" s="496"/>
      <c r="B89" s="539"/>
      <c r="C89" s="526" t="s">
        <v>427</v>
      </c>
      <c r="D89" s="526" t="s">
        <v>284</v>
      </c>
      <c r="E89" s="509" t="s">
        <v>36</v>
      </c>
      <c r="F89" s="463">
        <v>312000000</v>
      </c>
      <c r="G89" s="464">
        <v>312000000</v>
      </c>
      <c r="H89" s="463">
        <v>0</v>
      </c>
      <c r="I89" s="463">
        <v>0</v>
      </c>
      <c r="J89" s="464">
        <v>0</v>
      </c>
      <c r="K89" s="463">
        <v>0</v>
      </c>
      <c r="L89" s="463">
        <v>0</v>
      </c>
      <c r="M89" s="463">
        <v>0</v>
      </c>
      <c r="N89" s="463">
        <v>0</v>
      </c>
      <c r="O89" s="264"/>
    </row>
    <row r="90" spans="1:15" s="190" customFormat="1" ht="15" hidden="1" x14ac:dyDescent="0.25">
      <c r="A90" s="496"/>
      <c r="B90" s="539"/>
      <c r="C90" s="537" t="s">
        <v>428</v>
      </c>
      <c r="D90" s="537" t="s">
        <v>283</v>
      </c>
      <c r="E90" s="509" t="s">
        <v>36</v>
      </c>
      <c r="F90" s="463">
        <v>292260000</v>
      </c>
      <c r="G90" s="464">
        <v>292260000</v>
      </c>
      <c r="H90" s="463">
        <v>0</v>
      </c>
      <c r="I90" s="463">
        <v>0</v>
      </c>
      <c r="J90" s="464">
        <v>0</v>
      </c>
      <c r="K90" s="463">
        <v>0</v>
      </c>
      <c r="L90" s="463">
        <v>0</v>
      </c>
      <c r="M90" s="463">
        <v>0</v>
      </c>
      <c r="N90" s="463">
        <v>0</v>
      </c>
      <c r="O90" s="264"/>
    </row>
    <row r="91" spans="1:15" s="190" customFormat="1" ht="15" hidden="1" x14ac:dyDescent="0.25">
      <c r="A91" s="496"/>
      <c r="B91" s="539"/>
      <c r="C91" s="537"/>
      <c r="D91" s="537" t="s">
        <v>283</v>
      </c>
      <c r="E91" s="509" t="s">
        <v>788</v>
      </c>
      <c r="F91" s="463">
        <v>610703</v>
      </c>
      <c r="G91" s="464">
        <v>610703</v>
      </c>
      <c r="H91" s="463">
        <v>0</v>
      </c>
      <c r="I91" s="463">
        <v>0</v>
      </c>
      <c r="J91" s="464">
        <v>0</v>
      </c>
      <c r="K91" s="463">
        <v>0</v>
      </c>
      <c r="L91" s="463">
        <v>0</v>
      </c>
      <c r="M91" s="463">
        <v>0</v>
      </c>
      <c r="N91" s="463">
        <v>0</v>
      </c>
      <c r="O91" s="264"/>
    </row>
    <row r="92" spans="1:15" s="190" customFormat="1" ht="15" hidden="1" x14ac:dyDescent="0.25">
      <c r="A92" s="496"/>
      <c r="B92" s="539"/>
      <c r="C92" s="537" t="s">
        <v>429</v>
      </c>
      <c r="D92" s="537" t="s">
        <v>253</v>
      </c>
      <c r="E92" s="509" t="s">
        <v>36</v>
      </c>
      <c r="F92" s="463">
        <v>300000000</v>
      </c>
      <c r="G92" s="464">
        <v>300000000</v>
      </c>
      <c r="H92" s="463">
        <v>0</v>
      </c>
      <c r="I92" s="463">
        <v>0</v>
      </c>
      <c r="J92" s="464">
        <v>0</v>
      </c>
      <c r="K92" s="463">
        <v>0</v>
      </c>
      <c r="L92" s="463">
        <v>0</v>
      </c>
      <c r="M92" s="463">
        <v>0</v>
      </c>
      <c r="N92" s="463">
        <v>0</v>
      </c>
      <c r="O92" s="264"/>
    </row>
    <row r="93" spans="1:15" s="190" customFormat="1" ht="15" hidden="1" x14ac:dyDescent="0.25">
      <c r="A93" s="496"/>
      <c r="B93" s="539"/>
      <c r="C93" s="537"/>
      <c r="D93" s="537" t="s">
        <v>253</v>
      </c>
      <c r="E93" s="509" t="s">
        <v>151</v>
      </c>
      <c r="F93" s="463">
        <v>727936</v>
      </c>
      <c r="G93" s="464">
        <v>727936</v>
      </c>
      <c r="H93" s="463">
        <v>0</v>
      </c>
      <c r="I93" s="463">
        <v>0</v>
      </c>
      <c r="J93" s="464">
        <v>0</v>
      </c>
      <c r="K93" s="463">
        <v>0</v>
      </c>
      <c r="L93" s="463">
        <v>0</v>
      </c>
      <c r="M93" s="463">
        <v>0</v>
      </c>
      <c r="N93" s="463">
        <v>0</v>
      </c>
      <c r="O93" s="264"/>
    </row>
    <row r="94" spans="1:15" s="190" customFormat="1" ht="15" x14ac:dyDescent="0.25">
      <c r="A94" s="496"/>
      <c r="B94" s="539"/>
      <c r="C94" s="537"/>
      <c r="D94" s="537" t="s">
        <v>253</v>
      </c>
      <c r="E94" s="509" t="s">
        <v>797</v>
      </c>
      <c r="F94" s="463">
        <v>10938461</v>
      </c>
      <c r="G94" s="464">
        <v>466</v>
      </c>
      <c r="H94" s="463">
        <v>10937995</v>
      </c>
      <c r="I94" s="463">
        <v>0</v>
      </c>
      <c r="J94" s="464">
        <v>10937995</v>
      </c>
      <c r="K94" s="463">
        <v>10937995</v>
      </c>
      <c r="L94" s="463">
        <v>0</v>
      </c>
      <c r="M94" s="463">
        <v>0</v>
      </c>
      <c r="N94" s="463">
        <v>0</v>
      </c>
      <c r="O94" s="264"/>
    </row>
    <row r="95" spans="1:15" s="190" customFormat="1" ht="15" hidden="1" x14ac:dyDescent="0.25">
      <c r="A95" s="496"/>
      <c r="B95" s="539"/>
      <c r="C95" s="537" t="s">
        <v>430</v>
      </c>
      <c r="D95" s="537" t="s">
        <v>252</v>
      </c>
      <c r="E95" s="509" t="s">
        <v>36</v>
      </c>
      <c r="F95" s="463">
        <v>300000000</v>
      </c>
      <c r="G95" s="464">
        <v>300000000</v>
      </c>
      <c r="H95" s="463">
        <v>0</v>
      </c>
      <c r="I95" s="463">
        <v>0</v>
      </c>
      <c r="J95" s="464">
        <v>0</v>
      </c>
      <c r="K95" s="463">
        <v>0</v>
      </c>
      <c r="L95" s="463">
        <v>0</v>
      </c>
      <c r="M95" s="463">
        <v>0</v>
      </c>
      <c r="N95" s="463">
        <v>0</v>
      </c>
      <c r="O95" s="264"/>
    </row>
    <row r="96" spans="1:15" s="190" customFormat="1" ht="15" hidden="1" x14ac:dyDescent="0.25">
      <c r="A96" s="496"/>
      <c r="B96" s="539"/>
      <c r="C96" s="537"/>
      <c r="D96" s="537" t="s">
        <v>252</v>
      </c>
      <c r="E96" s="509" t="s">
        <v>151</v>
      </c>
      <c r="F96" s="463">
        <v>886543</v>
      </c>
      <c r="G96" s="464">
        <v>886543</v>
      </c>
      <c r="H96" s="463">
        <v>0</v>
      </c>
      <c r="I96" s="463">
        <v>0</v>
      </c>
      <c r="J96" s="464">
        <v>0</v>
      </c>
      <c r="K96" s="463">
        <v>0</v>
      </c>
      <c r="L96" s="463">
        <v>0</v>
      </c>
      <c r="M96" s="463">
        <v>0</v>
      </c>
      <c r="N96" s="463">
        <v>0</v>
      </c>
      <c r="O96" s="264"/>
    </row>
    <row r="97" spans="1:16" s="190" customFormat="1" ht="15" x14ac:dyDescent="0.25">
      <c r="A97" s="496"/>
      <c r="B97" s="539"/>
      <c r="C97" s="537"/>
      <c r="D97" s="537" t="s">
        <v>252</v>
      </c>
      <c r="E97" s="509" t="s">
        <v>797</v>
      </c>
      <c r="F97" s="463">
        <v>10977432</v>
      </c>
      <c r="G97" s="464">
        <v>85</v>
      </c>
      <c r="H97" s="463">
        <v>10977347</v>
      </c>
      <c r="I97" s="463">
        <v>0</v>
      </c>
      <c r="J97" s="464">
        <v>10977347</v>
      </c>
      <c r="K97" s="463">
        <v>10977347</v>
      </c>
      <c r="L97" s="463">
        <v>0</v>
      </c>
      <c r="M97" s="463">
        <v>0</v>
      </c>
      <c r="N97" s="463">
        <v>0</v>
      </c>
      <c r="O97" s="264"/>
    </row>
    <row r="98" spans="1:16" s="190" customFormat="1" ht="15" x14ac:dyDescent="0.25">
      <c r="A98" s="496"/>
      <c r="B98" s="539"/>
      <c r="C98" s="537" t="s">
        <v>431</v>
      </c>
      <c r="D98" s="537" t="s">
        <v>803</v>
      </c>
      <c r="E98" s="575" t="s">
        <v>36</v>
      </c>
      <c r="F98" s="576">
        <v>310000000</v>
      </c>
      <c r="G98" s="576">
        <v>93000008</v>
      </c>
      <c r="H98" s="576">
        <v>216999992</v>
      </c>
      <c r="I98" s="576">
        <v>0</v>
      </c>
      <c r="J98" s="576">
        <v>216999992</v>
      </c>
      <c r="K98" s="576">
        <v>0</v>
      </c>
      <c r="L98" s="576">
        <v>0</v>
      </c>
      <c r="M98" s="576">
        <v>0</v>
      </c>
      <c r="N98" s="576">
        <v>216999992</v>
      </c>
      <c r="O98" s="264"/>
      <c r="P98" s="577"/>
    </row>
    <row r="99" spans="1:16" s="190" customFormat="1" ht="15" hidden="1" x14ac:dyDescent="0.25">
      <c r="A99" s="496"/>
      <c r="B99" s="539"/>
      <c r="C99" s="537"/>
      <c r="D99" s="537" t="s">
        <v>803</v>
      </c>
      <c r="E99" s="509" t="s">
        <v>151</v>
      </c>
      <c r="F99" s="463">
        <v>8422221</v>
      </c>
      <c r="G99" s="464">
        <v>8422221</v>
      </c>
      <c r="H99" s="463">
        <v>0</v>
      </c>
      <c r="I99" s="463">
        <v>0</v>
      </c>
      <c r="J99" s="464">
        <v>0</v>
      </c>
      <c r="K99" s="463">
        <v>0</v>
      </c>
      <c r="L99" s="463">
        <v>0</v>
      </c>
      <c r="M99" s="463">
        <v>0</v>
      </c>
      <c r="N99" s="463">
        <v>0</v>
      </c>
      <c r="O99" s="264"/>
    </row>
    <row r="100" spans="1:16" s="190" customFormat="1" ht="15" x14ac:dyDescent="0.25">
      <c r="A100" s="496"/>
      <c r="B100" s="539"/>
      <c r="C100" s="537" t="s">
        <v>432</v>
      </c>
      <c r="D100" s="537" t="s">
        <v>204</v>
      </c>
      <c r="E100" s="575" t="s">
        <v>36</v>
      </c>
      <c r="F100" s="576">
        <v>308000000</v>
      </c>
      <c r="G100" s="576">
        <v>91798036</v>
      </c>
      <c r="H100" s="576">
        <v>216201964</v>
      </c>
      <c r="I100" s="576">
        <v>0</v>
      </c>
      <c r="J100" s="576">
        <v>216201964</v>
      </c>
      <c r="K100" s="576">
        <v>0</v>
      </c>
      <c r="L100" s="576">
        <v>0</v>
      </c>
      <c r="M100" s="576">
        <v>0</v>
      </c>
      <c r="N100" s="576">
        <v>216201964</v>
      </c>
      <c r="O100" s="264"/>
      <c r="P100" s="577"/>
    </row>
    <row r="101" spans="1:16" s="190" customFormat="1" ht="15" hidden="1" x14ac:dyDescent="0.25">
      <c r="A101" s="496"/>
      <c r="B101" s="539"/>
      <c r="C101" s="537"/>
      <c r="D101" s="537" t="s">
        <v>204</v>
      </c>
      <c r="E101" s="509" t="s">
        <v>151</v>
      </c>
      <c r="F101" s="463">
        <v>601962</v>
      </c>
      <c r="G101" s="464">
        <v>601962</v>
      </c>
      <c r="H101" s="463">
        <v>0</v>
      </c>
      <c r="I101" s="463">
        <v>0</v>
      </c>
      <c r="J101" s="464">
        <v>0</v>
      </c>
      <c r="K101" s="463">
        <v>0</v>
      </c>
      <c r="L101" s="463">
        <v>0</v>
      </c>
      <c r="M101" s="463">
        <v>0</v>
      </c>
      <c r="N101" s="463">
        <v>0</v>
      </c>
      <c r="O101" s="264"/>
    </row>
    <row r="102" spans="1:16" s="190" customFormat="1" ht="15" hidden="1" x14ac:dyDescent="0.25">
      <c r="A102" s="496"/>
      <c r="B102" s="539"/>
      <c r="C102" s="537" t="s">
        <v>433</v>
      </c>
      <c r="D102" s="537" t="s">
        <v>318</v>
      </c>
      <c r="E102" s="509" t="s">
        <v>36</v>
      </c>
      <c r="F102" s="463">
        <v>323000000</v>
      </c>
      <c r="G102" s="464">
        <v>323000000</v>
      </c>
      <c r="H102" s="463">
        <v>0</v>
      </c>
      <c r="I102" s="463">
        <v>0</v>
      </c>
      <c r="J102" s="464">
        <v>0</v>
      </c>
      <c r="K102" s="463">
        <v>0</v>
      </c>
      <c r="L102" s="463">
        <v>0</v>
      </c>
      <c r="M102" s="463">
        <v>0</v>
      </c>
      <c r="N102" s="463">
        <v>0</v>
      </c>
      <c r="O102" s="264"/>
    </row>
    <row r="103" spans="1:16" s="190" customFormat="1" ht="15" x14ac:dyDescent="0.25">
      <c r="A103" s="496"/>
      <c r="B103" s="539"/>
      <c r="C103" s="537"/>
      <c r="D103" s="537" t="s">
        <v>318</v>
      </c>
      <c r="E103" s="509" t="s">
        <v>788</v>
      </c>
      <c r="F103" s="463">
        <v>876227</v>
      </c>
      <c r="G103" s="464">
        <v>0</v>
      </c>
      <c r="H103" s="463">
        <v>876227</v>
      </c>
      <c r="I103" s="463">
        <v>0</v>
      </c>
      <c r="J103" s="464">
        <v>876227</v>
      </c>
      <c r="K103" s="463">
        <v>0</v>
      </c>
      <c r="L103" s="463">
        <v>876227</v>
      </c>
      <c r="M103" s="463">
        <v>0</v>
      </c>
      <c r="N103" s="463">
        <v>0</v>
      </c>
      <c r="O103" s="264"/>
    </row>
    <row r="104" spans="1:16" s="190" customFormat="1" ht="15" hidden="1" x14ac:dyDescent="0.25">
      <c r="A104" s="496"/>
      <c r="B104" s="539"/>
      <c r="C104" s="526" t="s">
        <v>434</v>
      </c>
      <c r="D104" s="526" t="s">
        <v>307</v>
      </c>
      <c r="E104" s="509" t="s">
        <v>36</v>
      </c>
      <c r="F104" s="463">
        <v>334306000</v>
      </c>
      <c r="G104" s="464">
        <v>334306000</v>
      </c>
      <c r="H104" s="463">
        <v>0</v>
      </c>
      <c r="I104" s="463">
        <v>0</v>
      </c>
      <c r="J104" s="464">
        <v>0</v>
      </c>
      <c r="K104" s="463">
        <v>0</v>
      </c>
      <c r="L104" s="463">
        <v>0</v>
      </c>
      <c r="M104" s="463">
        <v>0</v>
      </c>
      <c r="N104" s="463">
        <v>0</v>
      </c>
      <c r="O104" s="264"/>
    </row>
    <row r="105" spans="1:16" s="190" customFormat="1" ht="15" hidden="1" x14ac:dyDescent="0.25">
      <c r="A105" s="496"/>
      <c r="B105" s="539"/>
      <c r="C105" s="537" t="s">
        <v>435</v>
      </c>
      <c r="D105" s="537" t="s">
        <v>376</v>
      </c>
      <c r="E105" s="509" t="s">
        <v>36</v>
      </c>
      <c r="F105" s="463">
        <v>124500000</v>
      </c>
      <c r="G105" s="464">
        <v>124500000</v>
      </c>
      <c r="H105" s="463">
        <v>0</v>
      </c>
      <c r="I105" s="463">
        <v>0</v>
      </c>
      <c r="J105" s="464">
        <v>0</v>
      </c>
      <c r="K105" s="463">
        <v>0</v>
      </c>
      <c r="L105" s="463">
        <v>0</v>
      </c>
      <c r="M105" s="463">
        <v>0</v>
      </c>
      <c r="N105" s="463">
        <v>0</v>
      </c>
      <c r="O105" s="264"/>
    </row>
    <row r="106" spans="1:16" s="190" customFormat="1" ht="15" hidden="1" x14ac:dyDescent="0.25">
      <c r="A106" s="496"/>
      <c r="B106" s="539"/>
      <c r="C106" s="537"/>
      <c r="D106" s="537" t="s">
        <v>376</v>
      </c>
      <c r="E106" s="509" t="s">
        <v>94</v>
      </c>
      <c r="F106" s="463">
        <v>290500000</v>
      </c>
      <c r="G106" s="464">
        <v>290500000</v>
      </c>
      <c r="H106" s="463">
        <v>0</v>
      </c>
      <c r="I106" s="463">
        <v>0</v>
      </c>
      <c r="J106" s="464">
        <v>0</v>
      </c>
      <c r="K106" s="463">
        <v>0</v>
      </c>
      <c r="L106" s="463">
        <v>0</v>
      </c>
      <c r="M106" s="463">
        <v>0</v>
      </c>
      <c r="N106" s="463">
        <v>0</v>
      </c>
      <c r="O106" s="264"/>
    </row>
    <row r="107" spans="1:16" s="190" customFormat="1" ht="15" hidden="1" x14ac:dyDescent="0.25">
      <c r="A107" s="496"/>
      <c r="B107" s="539"/>
      <c r="C107" s="537"/>
      <c r="D107" s="537" t="s">
        <v>376</v>
      </c>
      <c r="E107" s="509" t="s">
        <v>788</v>
      </c>
      <c r="F107" s="463">
        <v>989040</v>
      </c>
      <c r="G107" s="464">
        <v>989040</v>
      </c>
      <c r="H107" s="463">
        <v>0</v>
      </c>
      <c r="I107" s="463">
        <v>0</v>
      </c>
      <c r="J107" s="464">
        <v>0</v>
      </c>
      <c r="K107" s="463">
        <v>0</v>
      </c>
      <c r="L107" s="463">
        <v>0</v>
      </c>
      <c r="M107" s="463">
        <v>0</v>
      </c>
      <c r="N107" s="463">
        <v>0</v>
      </c>
      <c r="O107" s="264"/>
    </row>
    <row r="108" spans="1:16" s="190" customFormat="1" ht="15" hidden="1" x14ac:dyDescent="0.25">
      <c r="A108" s="496"/>
      <c r="B108" s="539"/>
      <c r="C108" s="526" t="s">
        <v>436</v>
      </c>
      <c r="D108" s="526" t="s">
        <v>312</v>
      </c>
      <c r="E108" s="509" t="s">
        <v>36</v>
      </c>
      <c r="F108" s="463">
        <v>330000000</v>
      </c>
      <c r="G108" s="464">
        <v>330000000</v>
      </c>
      <c r="H108" s="463">
        <v>0</v>
      </c>
      <c r="I108" s="463">
        <v>0</v>
      </c>
      <c r="J108" s="464">
        <v>0</v>
      </c>
      <c r="K108" s="463">
        <v>0</v>
      </c>
      <c r="L108" s="463">
        <v>0</v>
      </c>
      <c r="M108" s="463">
        <v>0</v>
      </c>
      <c r="N108" s="463">
        <v>0</v>
      </c>
      <c r="O108" s="264"/>
    </row>
    <row r="109" spans="1:16" s="190" customFormat="1" ht="15" x14ac:dyDescent="0.25">
      <c r="A109" s="496"/>
      <c r="B109" s="539"/>
      <c r="C109" s="537" t="s">
        <v>437</v>
      </c>
      <c r="D109" s="537" t="s">
        <v>338</v>
      </c>
      <c r="E109" s="509" t="s">
        <v>36</v>
      </c>
      <c r="F109" s="463">
        <v>336000000</v>
      </c>
      <c r="G109" s="464">
        <v>168000000</v>
      </c>
      <c r="H109" s="463">
        <v>168000000</v>
      </c>
      <c r="I109" s="463">
        <v>0</v>
      </c>
      <c r="J109" s="464">
        <v>168000000</v>
      </c>
      <c r="K109" s="463">
        <v>0</v>
      </c>
      <c r="L109" s="463">
        <v>168000000</v>
      </c>
      <c r="M109" s="463">
        <v>0</v>
      </c>
      <c r="N109" s="463">
        <v>0</v>
      </c>
      <c r="O109" s="264"/>
    </row>
    <row r="110" spans="1:16" s="190" customFormat="1" ht="15" x14ac:dyDescent="0.25">
      <c r="A110" s="496"/>
      <c r="B110" s="539"/>
      <c r="C110" s="537"/>
      <c r="D110" s="537" t="s">
        <v>338</v>
      </c>
      <c r="E110" s="509" t="s">
        <v>797</v>
      </c>
      <c r="F110" s="463">
        <v>2217600</v>
      </c>
      <c r="G110" s="464">
        <v>0</v>
      </c>
      <c r="H110" s="463">
        <v>2217600</v>
      </c>
      <c r="I110" s="463">
        <v>2217600</v>
      </c>
      <c r="J110" s="464">
        <v>0</v>
      </c>
      <c r="K110" s="463">
        <v>0</v>
      </c>
      <c r="L110" s="463">
        <v>0</v>
      </c>
      <c r="M110" s="463">
        <v>0</v>
      </c>
      <c r="N110" s="463">
        <v>0</v>
      </c>
      <c r="O110" s="264"/>
    </row>
    <row r="111" spans="1:16" s="190" customFormat="1" ht="15" hidden="1" x14ac:dyDescent="0.25">
      <c r="A111" s="496"/>
      <c r="B111" s="539"/>
      <c r="C111" s="537" t="s">
        <v>438</v>
      </c>
      <c r="D111" s="537" t="s">
        <v>337</v>
      </c>
      <c r="E111" s="509" t="s">
        <v>36</v>
      </c>
      <c r="F111" s="463">
        <v>105300000</v>
      </c>
      <c r="G111" s="464">
        <v>105300000</v>
      </c>
      <c r="H111" s="463">
        <v>0</v>
      </c>
      <c r="I111" s="463">
        <v>0</v>
      </c>
      <c r="J111" s="464">
        <v>0</v>
      </c>
      <c r="K111" s="463">
        <v>0</v>
      </c>
      <c r="L111" s="463">
        <v>0</v>
      </c>
      <c r="M111" s="463">
        <v>0</v>
      </c>
      <c r="N111" s="463">
        <v>0</v>
      </c>
      <c r="O111" s="264"/>
    </row>
    <row r="112" spans="1:16" s="190" customFormat="1" ht="15" x14ac:dyDescent="0.25">
      <c r="A112" s="496"/>
      <c r="B112" s="539"/>
      <c r="C112" s="537"/>
      <c r="D112" s="537" t="s">
        <v>337</v>
      </c>
      <c r="E112" s="509" t="s">
        <v>94</v>
      </c>
      <c r="F112" s="463">
        <v>245700000</v>
      </c>
      <c r="G112" s="464">
        <v>0</v>
      </c>
      <c r="H112" s="463">
        <v>245700000</v>
      </c>
      <c r="I112" s="463">
        <v>0</v>
      </c>
      <c r="J112" s="464">
        <v>245700000</v>
      </c>
      <c r="K112" s="463">
        <v>0</v>
      </c>
      <c r="L112" s="463">
        <v>245700000</v>
      </c>
      <c r="M112" s="463">
        <v>0</v>
      </c>
      <c r="N112" s="463">
        <v>0</v>
      </c>
      <c r="O112" s="264"/>
    </row>
    <row r="113" spans="1:16" s="190" customFormat="1" ht="15" x14ac:dyDescent="0.25">
      <c r="A113" s="496"/>
      <c r="B113" s="539"/>
      <c r="C113" s="537"/>
      <c r="D113" s="537" t="s">
        <v>337</v>
      </c>
      <c r="E113" s="509" t="s">
        <v>788</v>
      </c>
      <c r="F113" s="463">
        <v>721338</v>
      </c>
      <c r="G113" s="464">
        <v>0</v>
      </c>
      <c r="H113" s="463">
        <v>721338</v>
      </c>
      <c r="I113" s="463">
        <v>0</v>
      </c>
      <c r="J113" s="464">
        <v>721338</v>
      </c>
      <c r="K113" s="463">
        <v>721338</v>
      </c>
      <c r="L113" s="463">
        <v>0</v>
      </c>
      <c r="M113" s="463">
        <v>0</v>
      </c>
      <c r="N113" s="463">
        <v>0</v>
      </c>
      <c r="O113" s="264"/>
    </row>
    <row r="114" spans="1:16" s="190" customFormat="1" ht="15" hidden="1" x14ac:dyDescent="0.25">
      <c r="A114" s="496"/>
      <c r="B114" s="539"/>
      <c r="C114" s="526" t="s">
        <v>439</v>
      </c>
      <c r="D114" s="526" t="s">
        <v>375</v>
      </c>
      <c r="E114" s="509" t="s">
        <v>36</v>
      </c>
      <c r="F114" s="463">
        <v>310000000</v>
      </c>
      <c r="G114" s="464">
        <v>310000000</v>
      </c>
      <c r="H114" s="463">
        <v>0</v>
      </c>
      <c r="I114" s="463">
        <v>0</v>
      </c>
      <c r="J114" s="464">
        <v>0</v>
      </c>
      <c r="K114" s="463">
        <v>0</v>
      </c>
      <c r="L114" s="463">
        <v>0</v>
      </c>
      <c r="M114" s="463">
        <v>0</v>
      </c>
      <c r="N114" s="463">
        <v>0</v>
      </c>
      <c r="O114" s="264"/>
    </row>
    <row r="115" spans="1:16" s="190" customFormat="1" ht="15" x14ac:dyDescent="0.25">
      <c r="A115" s="496"/>
      <c r="B115" s="539"/>
      <c r="C115" s="537" t="s">
        <v>440</v>
      </c>
      <c r="D115" s="537" t="s">
        <v>311</v>
      </c>
      <c r="E115" s="575" t="s">
        <v>36</v>
      </c>
      <c r="F115" s="576">
        <v>325000000</v>
      </c>
      <c r="G115" s="576">
        <v>97499998</v>
      </c>
      <c r="H115" s="576">
        <v>227500002</v>
      </c>
      <c r="I115" s="576">
        <v>0</v>
      </c>
      <c r="J115" s="576">
        <v>227500002</v>
      </c>
      <c r="K115" s="576">
        <v>0</v>
      </c>
      <c r="L115" s="576">
        <v>0</v>
      </c>
      <c r="M115" s="576">
        <v>0</v>
      </c>
      <c r="N115" s="576">
        <v>227500002</v>
      </c>
      <c r="O115" s="264"/>
      <c r="P115" s="577"/>
    </row>
    <row r="116" spans="1:16" s="190" customFormat="1" ht="15" x14ac:dyDescent="0.25">
      <c r="A116" s="496"/>
      <c r="B116" s="539"/>
      <c r="C116" s="537"/>
      <c r="D116" s="537" t="s">
        <v>311</v>
      </c>
      <c r="E116" s="509" t="s">
        <v>797</v>
      </c>
      <c r="F116" s="463">
        <v>16835000</v>
      </c>
      <c r="G116" s="464">
        <v>0</v>
      </c>
      <c r="H116" s="463">
        <v>16835000</v>
      </c>
      <c r="I116" s="463">
        <v>16835000</v>
      </c>
      <c r="J116" s="464">
        <v>0</v>
      </c>
      <c r="K116" s="463">
        <v>0</v>
      </c>
      <c r="L116" s="463">
        <v>0</v>
      </c>
      <c r="M116" s="463">
        <v>0</v>
      </c>
      <c r="N116" s="463">
        <v>0</v>
      </c>
      <c r="O116" s="264"/>
    </row>
    <row r="117" spans="1:16" s="190" customFormat="1" ht="15" hidden="1" x14ac:dyDescent="0.25">
      <c r="A117" s="496"/>
      <c r="B117" s="539"/>
      <c r="C117" s="537" t="s">
        <v>441</v>
      </c>
      <c r="D117" s="537" t="s">
        <v>306</v>
      </c>
      <c r="E117" s="509" t="s">
        <v>36</v>
      </c>
      <c r="F117" s="463">
        <v>146000271</v>
      </c>
      <c r="G117" s="464">
        <v>146000271</v>
      </c>
      <c r="H117" s="463">
        <v>0</v>
      </c>
      <c r="I117" s="463">
        <v>0</v>
      </c>
      <c r="J117" s="464">
        <v>0</v>
      </c>
      <c r="K117" s="463">
        <v>0</v>
      </c>
      <c r="L117" s="463">
        <v>0</v>
      </c>
      <c r="M117" s="463">
        <v>0</v>
      </c>
      <c r="N117" s="463">
        <v>0</v>
      </c>
      <c r="O117" s="264"/>
    </row>
    <row r="118" spans="1:16" s="190" customFormat="1" ht="15" x14ac:dyDescent="0.25">
      <c r="A118" s="496"/>
      <c r="B118" s="539"/>
      <c r="C118" s="537"/>
      <c r="D118" s="537" t="s">
        <v>306</v>
      </c>
      <c r="E118" s="509" t="s">
        <v>94</v>
      </c>
      <c r="F118" s="463">
        <v>178999729</v>
      </c>
      <c r="G118" s="464">
        <v>0</v>
      </c>
      <c r="H118" s="463">
        <v>178999729</v>
      </c>
      <c r="I118" s="463">
        <v>0</v>
      </c>
      <c r="J118" s="464">
        <v>178999729</v>
      </c>
      <c r="K118" s="463">
        <v>0</v>
      </c>
      <c r="L118" s="463">
        <v>178999729</v>
      </c>
      <c r="M118" s="463">
        <v>0</v>
      </c>
      <c r="N118" s="463">
        <v>0</v>
      </c>
      <c r="O118" s="264"/>
    </row>
    <row r="119" spans="1:16" s="190" customFormat="1" ht="15" hidden="1" x14ac:dyDescent="0.25">
      <c r="A119" s="496"/>
      <c r="B119" s="539"/>
      <c r="C119" s="537"/>
      <c r="D119" s="537" t="s">
        <v>306</v>
      </c>
      <c r="E119" s="509" t="s">
        <v>151</v>
      </c>
      <c r="F119" s="463">
        <v>752067</v>
      </c>
      <c r="G119" s="464">
        <v>752067</v>
      </c>
      <c r="H119" s="463">
        <v>0</v>
      </c>
      <c r="I119" s="463">
        <v>0</v>
      </c>
      <c r="J119" s="464">
        <v>0</v>
      </c>
      <c r="K119" s="463">
        <v>0</v>
      </c>
      <c r="L119" s="463">
        <v>0</v>
      </c>
      <c r="M119" s="463">
        <v>0</v>
      </c>
      <c r="N119" s="463">
        <v>0</v>
      </c>
      <c r="O119" s="264"/>
    </row>
    <row r="120" spans="1:16" s="190" customFormat="1" ht="15" x14ac:dyDescent="0.25">
      <c r="A120" s="496"/>
      <c r="B120" s="539"/>
      <c r="C120" s="526" t="s">
        <v>442</v>
      </c>
      <c r="D120" s="526" t="s">
        <v>235</v>
      </c>
      <c r="E120" s="572" t="s">
        <v>36</v>
      </c>
      <c r="F120" s="573">
        <v>310000000</v>
      </c>
      <c r="G120" s="574">
        <v>279999996</v>
      </c>
      <c r="H120" s="573">
        <v>30000004</v>
      </c>
      <c r="I120" s="573">
        <v>0</v>
      </c>
      <c r="J120" s="574">
        <v>30000004</v>
      </c>
      <c r="K120" s="573">
        <v>0</v>
      </c>
      <c r="L120" s="573">
        <v>0</v>
      </c>
      <c r="M120" s="573">
        <v>0</v>
      </c>
      <c r="N120" s="573">
        <v>30000004</v>
      </c>
      <c r="O120" s="264"/>
      <c r="P120" s="577"/>
    </row>
    <row r="121" spans="1:16" s="190" customFormat="1" ht="15" hidden="1" x14ac:dyDescent="0.25">
      <c r="A121" s="496"/>
      <c r="B121" s="539"/>
      <c r="C121" s="537" t="s">
        <v>443</v>
      </c>
      <c r="D121" s="537" t="s">
        <v>267</v>
      </c>
      <c r="E121" s="509" t="s">
        <v>36</v>
      </c>
      <c r="F121" s="463">
        <v>301559819</v>
      </c>
      <c r="G121" s="464">
        <v>301559819</v>
      </c>
      <c r="H121" s="463">
        <v>0</v>
      </c>
      <c r="I121" s="463">
        <v>0</v>
      </c>
      <c r="J121" s="464">
        <v>0</v>
      </c>
      <c r="K121" s="463">
        <v>0</v>
      </c>
      <c r="L121" s="463">
        <v>0</v>
      </c>
      <c r="M121" s="463">
        <v>0</v>
      </c>
      <c r="N121" s="463">
        <v>0</v>
      </c>
      <c r="O121" s="264"/>
    </row>
    <row r="122" spans="1:16" s="190" customFormat="1" ht="15" x14ac:dyDescent="0.25">
      <c r="A122" s="496"/>
      <c r="B122" s="539"/>
      <c r="C122" s="537"/>
      <c r="D122" s="537" t="s">
        <v>267</v>
      </c>
      <c r="E122" s="509" t="s">
        <v>788</v>
      </c>
      <c r="F122" s="463">
        <v>836398</v>
      </c>
      <c r="G122" s="464">
        <v>0</v>
      </c>
      <c r="H122" s="463">
        <v>836398</v>
      </c>
      <c r="I122" s="463">
        <v>0</v>
      </c>
      <c r="J122" s="464">
        <v>836398</v>
      </c>
      <c r="K122" s="463">
        <v>0</v>
      </c>
      <c r="L122" s="463">
        <v>836398</v>
      </c>
      <c r="M122" s="463">
        <v>0</v>
      </c>
      <c r="N122" s="463">
        <v>0</v>
      </c>
      <c r="O122" s="264"/>
    </row>
    <row r="123" spans="1:16" s="190" customFormat="1" ht="15" hidden="1" x14ac:dyDescent="0.25">
      <c r="A123" s="496"/>
      <c r="B123" s="539"/>
      <c r="C123" s="537" t="s">
        <v>444</v>
      </c>
      <c r="D123" s="537" t="s">
        <v>282</v>
      </c>
      <c r="E123" s="509" t="s">
        <v>36</v>
      </c>
      <c r="F123" s="463">
        <v>298000000</v>
      </c>
      <c r="G123" s="464">
        <v>298000000</v>
      </c>
      <c r="H123" s="463">
        <v>0</v>
      </c>
      <c r="I123" s="463">
        <v>0</v>
      </c>
      <c r="J123" s="464">
        <v>0</v>
      </c>
      <c r="K123" s="463">
        <v>0</v>
      </c>
      <c r="L123" s="463">
        <v>0</v>
      </c>
      <c r="M123" s="463">
        <v>0</v>
      </c>
      <c r="N123" s="463">
        <v>0</v>
      </c>
      <c r="O123" s="264"/>
    </row>
    <row r="124" spans="1:16" s="190" customFormat="1" ht="15" hidden="1" x14ac:dyDescent="0.25">
      <c r="A124" s="496"/>
      <c r="B124" s="539"/>
      <c r="C124" s="537"/>
      <c r="D124" s="537" t="s">
        <v>282</v>
      </c>
      <c r="E124" s="509" t="s">
        <v>151</v>
      </c>
      <c r="F124" s="463">
        <v>979792</v>
      </c>
      <c r="G124" s="464">
        <v>979792</v>
      </c>
      <c r="H124" s="463">
        <v>0</v>
      </c>
      <c r="I124" s="463">
        <v>0</v>
      </c>
      <c r="J124" s="464">
        <v>0</v>
      </c>
      <c r="K124" s="463">
        <v>0</v>
      </c>
      <c r="L124" s="463">
        <v>0</v>
      </c>
      <c r="M124" s="463">
        <v>0</v>
      </c>
      <c r="N124" s="463">
        <v>0</v>
      </c>
      <c r="O124" s="264"/>
    </row>
    <row r="125" spans="1:16" s="190" customFormat="1" ht="15" x14ac:dyDescent="0.25">
      <c r="A125" s="496"/>
      <c r="B125" s="539"/>
      <c r="C125" s="537" t="s">
        <v>445</v>
      </c>
      <c r="D125" s="537" t="s">
        <v>329</v>
      </c>
      <c r="E125" s="509" t="s">
        <v>36</v>
      </c>
      <c r="F125" s="463">
        <v>338000000</v>
      </c>
      <c r="G125" s="464">
        <v>101400000</v>
      </c>
      <c r="H125" s="463">
        <v>236600000</v>
      </c>
      <c r="I125" s="463">
        <v>0</v>
      </c>
      <c r="J125" s="464">
        <v>236600000</v>
      </c>
      <c r="K125" s="463">
        <v>0</v>
      </c>
      <c r="L125" s="463">
        <v>236600000</v>
      </c>
      <c r="M125" s="463">
        <v>0</v>
      </c>
      <c r="N125" s="463">
        <v>0</v>
      </c>
      <c r="O125" s="264"/>
    </row>
    <row r="126" spans="1:16" s="190" customFormat="1" ht="15" x14ac:dyDescent="0.25">
      <c r="A126" s="496"/>
      <c r="B126" s="539"/>
      <c r="C126" s="537"/>
      <c r="D126" s="537" t="s">
        <v>329</v>
      </c>
      <c r="E126" s="509" t="s">
        <v>797</v>
      </c>
      <c r="F126" s="463">
        <v>3123120</v>
      </c>
      <c r="G126" s="464">
        <v>0</v>
      </c>
      <c r="H126" s="463">
        <v>3123120</v>
      </c>
      <c r="I126" s="463">
        <v>3123120</v>
      </c>
      <c r="J126" s="464">
        <v>0</v>
      </c>
      <c r="K126" s="463">
        <v>0</v>
      </c>
      <c r="L126" s="463">
        <v>0</v>
      </c>
      <c r="M126" s="463">
        <v>0</v>
      </c>
      <c r="N126" s="463">
        <v>0</v>
      </c>
      <c r="O126" s="264"/>
    </row>
    <row r="127" spans="1:16" s="190" customFormat="1" ht="15" hidden="1" x14ac:dyDescent="0.25">
      <c r="A127" s="496"/>
      <c r="B127" s="539"/>
      <c r="C127" s="537" t="s">
        <v>446</v>
      </c>
      <c r="D127" s="537" t="s">
        <v>327</v>
      </c>
      <c r="E127" s="509" t="s">
        <v>36</v>
      </c>
      <c r="F127" s="463">
        <v>286341731</v>
      </c>
      <c r="G127" s="464">
        <v>286341731</v>
      </c>
      <c r="H127" s="463">
        <v>0</v>
      </c>
      <c r="I127" s="463">
        <v>0</v>
      </c>
      <c r="J127" s="464">
        <v>0</v>
      </c>
      <c r="K127" s="463">
        <v>0</v>
      </c>
      <c r="L127" s="463">
        <v>0</v>
      </c>
      <c r="M127" s="463">
        <v>0</v>
      </c>
      <c r="N127" s="463">
        <v>0</v>
      </c>
      <c r="O127" s="264"/>
    </row>
    <row r="128" spans="1:16" s="190" customFormat="1" ht="15" hidden="1" x14ac:dyDescent="0.25">
      <c r="A128" s="496"/>
      <c r="B128" s="539"/>
      <c r="C128" s="537"/>
      <c r="D128" s="537" t="s">
        <v>327</v>
      </c>
      <c r="E128" s="509" t="s">
        <v>151</v>
      </c>
      <c r="F128" s="463">
        <v>649758</v>
      </c>
      <c r="G128" s="464">
        <v>649758</v>
      </c>
      <c r="H128" s="463">
        <v>0</v>
      </c>
      <c r="I128" s="463">
        <v>0</v>
      </c>
      <c r="J128" s="464">
        <v>0</v>
      </c>
      <c r="K128" s="463">
        <v>0</v>
      </c>
      <c r="L128" s="463">
        <v>0</v>
      </c>
      <c r="M128" s="463">
        <v>0</v>
      </c>
      <c r="N128" s="463">
        <v>0</v>
      </c>
      <c r="O128" s="264"/>
    </row>
    <row r="129" spans="1:16" s="190" customFormat="1" ht="15" hidden="1" x14ac:dyDescent="0.25">
      <c r="A129" s="496"/>
      <c r="B129" s="539"/>
      <c r="C129" s="526" t="s">
        <v>447</v>
      </c>
      <c r="D129" s="526" t="s">
        <v>296</v>
      </c>
      <c r="E129" s="509" t="s">
        <v>36</v>
      </c>
      <c r="F129" s="463">
        <v>317000000</v>
      </c>
      <c r="G129" s="464">
        <v>317000000</v>
      </c>
      <c r="H129" s="463">
        <v>0</v>
      </c>
      <c r="I129" s="463">
        <v>0</v>
      </c>
      <c r="J129" s="464">
        <v>0</v>
      </c>
      <c r="K129" s="463">
        <v>0</v>
      </c>
      <c r="L129" s="463">
        <v>0</v>
      </c>
      <c r="M129" s="463">
        <v>0</v>
      </c>
      <c r="N129" s="463">
        <v>0</v>
      </c>
      <c r="O129" s="264"/>
    </row>
    <row r="130" spans="1:16" s="190" customFormat="1" ht="15" hidden="1" x14ac:dyDescent="0.25">
      <c r="A130" s="496"/>
      <c r="B130" s="539"/>
      <c r="C130" s="537" t="s">
        <v>448</v>
      </c>
      <c r="D130" s="537" t="s">
        <v>250</v>
      </c>
      <c r="E130" s="509" t="s">
        <v>36</v>
      </c>
      <c r="F130" s="463">
        <v>306900000</v>
      </c>
      <c r="G130" s="464">
        <v>306900000</v>
      </c>
      <c r="H130" s="463">
        <v>0</v>
      </c>
      <c r="I130" s="463">
        <v>0</v>
      </c>
      <c r="J130" s="464">
        <v>0</v>
      </c>
      <c r="K130" s="463">
        <v>0</v>
      </c>
      <c r="L130" s="463">
        <v>0</v>
      </c>
      <c r="M130" s="463">
        <v>0</v>
      </c>
      <c r="N130" s="463">
        <v>0</v>
      </c>
      <c r="O130" s="264"/>
    </row>
    <row r="131" spans="1:16" s="190" customFormat="1" ht="15" hidden="1" x14ac:dyDescent="0.25">
      <c r="A131" s="496"/>
      <c r="B131" s="539"/>
      <c r="C131" s="537"/>
      <c r="D131" s="537" t="s">
        <v>250</v>
      </c>
      <c r="E131" s="509" t="s">
        <v>788</v>
      </c>
      <c r="F131" s="463">
        <v>827457</v>
      </c>
      <c r="G131" s="464">
        <v>827457</v>
      </c>
      <c r="H131" s="463">
        <v>0</v>
      </c>
      <c r="I131" s="463">
        <v>0</v>
      </c>
      <c r="J131" s="464">
        <v>0</v>
      </c>
      <c r="K131" s="463">
        <v>0</v>
      </c>
      <c r="L131" s="463">
        <v>0</v>
      </c>
      <c r="M131" s="463">
        <v>0</v>
      </c>
      <c r="N131" s="463">
        <v>0</v>
      </c>
      <c r="O131" s="264"/>
    </row>
    <row r="132" spans="1:16" s="190" customFormat="1" ht="15" hidden="1" x14ac:dyDescent="0.25">
      <c r="A132" s="496"/>
      <c r="B132" s="539"/>
      <c r="C132" s="537" t="s">
        <v>449</v>
      </c>
      <c r="D132" s="537" t="s">
        <v>804</v>
      </c>
      <c r="E132" s="509" t="s">
        <v>36</v>
      </c>
      <c r="F132" s="463">
        <v>310167600</v>
      </c>
      <c r="G132" s="464">
        <v>310167600</v>
      </c>
      <c r="H132" s="463">
        <v>0</v>
      </c>
      <c r="I132" s="463">
        <v>0</v>
      </c>
      <c r="J132" s="464">
        <v>0</v>
      </c>
      <c r="K132" s="463">
        <v>0</v>
      </c>
      <c r="L132" s="463">
        <v>0</v>
      </c>
      <c r="M132" s="463">
        <v>0</v>
      </c>
      <c r="N132" s="463">
        <v>0</v>
      </c>
      <c r="O132" s="264"/>
    </row>
    <row r="133" spans="1:16" s="190" customFormat="1" ht="15" hidden="1" x14ac:dyDescent="0.25">
      <c r="A133" s="496"/>
      <c r="B133" s="539"/>
      <c r="C133" s="537"/>
      <c r="D133" s="537" t="s">
        <v>804</v>
      </c>
      <c r="E133" s="509" t="s">
        <v>151</v>
      </c>
      <c r="F133" s="463">
        <v>3899430</v>
      </c>
      <c r="G133" s="464">
        <v>3899430</v>
      </c>
      <c r="H133" s="463">
        <v>0</v>
      </c>
      <c r="I133" s="463">
        <v>0</v>
      </c>
      <c r="J133" s="464">
        <v>0</v>
      </c>
      <c r="K133" s="463">
        <v>0</v>
      </c>
      <c r="L133" s="463">
        <v>0</v>
      </c>
      <c r="M133" s="463">
        <v>0</v>
      </c>
      <c r="N133" s="463">
        <v>0</v>
      </c>
      <c r="O133" s="264"/>
    </row>
    <row r="134" spans="1:16" s="190" customFormat="1" ht="15" hidden="1" x14ac:dyDescent="0.25">
      <c r="A134" s="496"/>
      <c r="B134" s="539"/>
      <c r="C134" s="526" t="s">
        <v>450</v>
      </c>
      <c r="D134" s="526" t="s">
        <v>178</v>
      </c>
      <c r="E134" s="509" t="s">
        <v>36</v>
      </c>
      <c r="F134" s="463">
        <v>328000000</v>
      </c>
      <c r="G134" s="464">
        <v>328000000</v>
      </c>
      <c r="H134" s="463">
        <v>0</v>
      </c>
      <c r="I134" s="463">
        <v>0</v>
      </c>
      <c r="J134" s="464">
        <v>0</v>
      </c>
      <c r="K134" s="463">
        <v>0</v>
      </c>
      <c r="L134" s="463">
        <v>0</v>
      </c>
      <c r="M134" s="463">
        <v>0</v>
      </c>
      <c r="N134" s="463">
        <v>0</v>
      </c>
      <c r="O134" s="264"/>
    </row>
    <row r="135" spans="1:16" s="190" customFormat="1" ht="15" hidden="1" x14ac:dyDescent="0.25">
      <c r="A135" s="496"/>
      <c r="B135" s="539"/>
      <c r="C135" s="537" t="s">
        <v>451</v>
      </c>
      <c r="D135" s="537" t="s">
        <v>215</v>
      </c>
      <c r="E135" s="509" t="s">
        <v>36</v>
      </c>
      <c r="F135" s="463">
        <v>97416000</v>
      </c>
      <c r="G135" s="464">
        <v>97416000</v>
      </c>
      <c r="H135" s="463">
        <v>0</v>
      </c>
      <c r="I135" s="463">
        <v>0</v>
      </c>
      <c r="J135" s="464">
        <v>0</v>
      </c>
      <c r="K135" s="463">
        <v>0</v>
      </c>
      <c r="L135" s="463">
        <v>0</v>
      </c>
      <c r="M135" s="463">
        <v>0</v>
      </c>
      <c r="N135" s="463">
        <v>0</v>
      </c>
      <c r="O135" s="264"/>
    </row>
    <row r="136" spans="1:16" s="190" customFormat="1" ht="15" x14ac:dyDescent="0.25">
      <c r="A136" s="496"/>
      <c r="B136" s="539"/>
      <c r="C136" s="537"/>
      <c r="D136" s="537" t="s">
        <v>215</v>
      </c>
      <c r="E136" s="509" t="s">
        <v>94</v>
      </c>
      <c r="F136" s="463">
        <v>227304000</v>
      </c>
      <c r="G136" s="464">
        <v>0</v>
      </c>
      <c r="H136" s="463">
        <v>227304000</v>
      </c>
      <c r="I136" s="463">
        <v>0</v>
      </c>
      <c r="J136" s="464">
        <v>227304000</v>
      </c>
      <c r="K136" s="463">
        <v>0</v>
      </c>
      <c r="L136" s="463">
        <v>227304000</v>
      </c>
      <c r="M136" s="463">
        <v>0</v>
      </c>
      <c r="N136" s="463">
        <v>0</v>
      </c>
      <c r="O136" s="264"/>
    </row>
    <row r="137" spans="1:16" s="190" customFormat="1" ht="15" x14ac:dyDescent="0.25">
      <c r="A137" s="496"/>
      <c r="B137" s="539"/>
      <c r="C137" s="537"/>
      <c r="D137" s="537" t="s">
        <v>215</v>
      </c>
      <c r="E137" s="509" t="s">
        <v>788</v>
      </c>
      <c r="F137" s="463">
        <v>690360</v>
      </c>
      <c r="G137" s="464">
        <v>0</v>
      </c>
      <c r="H137" s="463">
        <v>690360</v>
      </c>
      <c r="I137" s="463">
        <v>0</v>
      </c>
      <c r="J137" s="464">
        <v>690360</v>
      </c>
      <c r="K137" s="463">
        <v>690360</v>
      </c>
      <c r="L137" s="463">
        <v>0</v>
      </c>
      <c r="M137" s="463">
        <v>0</v>
      </c>
      <c r="N137" s="463">
        <v>0</v>
      </c>
      <c r="O137" s="264"/>
    </row>
    <row r="138" spans="1:16" s="190" customFormat="1" ht="15" hidden="1" x14ac:dyDescent="0.25">
      <c r="A138" s="496"/>
      <c r="B138" s="539"/>
      <c r="C138" s="537"/>
      <c r="D138" s="537" t="s">
        <v>215</v>
      </c>
      <c r="E138" s="509" t="s">
        <v>151</v>
      </c>
      <c r="F138" s="463">
        <v>4576151</v>
      </c>
      <c r="G138" s="464">
        <v>4576151</v>
      </c>
      <c r="H138" s="463">
        <v>0</v>
      </c>
      <c r="I138" s="463">
        <v>0</v>
      </c>
      <c r="J138" s="464">
        <v>0</v>
      </c>
      <c r="K138" s="463">
        <v>0</v>
      </c>
      <c r="L138" s="463">
        <v>0</v>
      </c>
      <c r="M138" s="463">
        <v>0</v>
      </c>
      <c r="N138" s="463">
        <v>0</v>
      </c>
      <c r="O138" s="264"/>
    </row>
    <row r="139" spans="1:16" s="190" customFormat="1" ht="15" x14ac:dyDescent="0.25">
      <c r="A139" s="496"/>
      <c r="B139" s="539"/>
      <c r="C139" s="537" t="s">
        <v>452</v>
      </c>
      <c r="D139" s="537" t="s">
        <v>368</v>
      </c>
      <c r="E139" s="575" t="s">
        <v>36</v>
      </c>
      <c r="F139" s="576">
        <v>308000000</v>
      </c>
      <c r="G139" s="576">
        <v>150586075</v>
      </c>
      <c r="H139" s="576">
        <v>157413925</v>
      </c>
      <c r="I139" s="576">
        <v>0</v>
      </c>
      <c r="J139" s="576">
        <v>157413925</v>
      </c>
      <c r="K139" s="576">
        <v>0</v>
      </c>
      <c r="L139" s="576">
        <v>0</v>
      </c>
      <c r="M139" s="576">
        <v>0</v>
      </c>
      <c r="N139" s="576">
        <v>157413925</v>
      </c>
      <c r="O139" s="264"/>
      <c r="P139" s="577"/>
    </row>
    <row r="140" spans="1:16" s="190" customFormat="1" ht="15" x14ac:dyDescent="0.25">
      <c r="A140" s="496"/>
      <c r="B140" s="539"/>
      <c r="C140" s="537"/>
      <c r="D140" s="537" t="s">
        <v>368</v>
      </c>
      <c r="E140" s="509" t="s">
        <v>797</v>
      </c>
      <c r="F140" s="463">
        <v>12388630</v>
      </c>
      <c r="G140" s="464">
        <v>0</v>
      </c>
      <c r="H140" s="463">
        <v>12388630</v>
      </c>
      <c r="I140" s="463">
        <v>12388630</v>
      </c>
      <c r="J140" s="464">
        <v>0</v>
      </c>
      <c r="K140" s="463">
        <v>0</v>
      </c>
      <c r="L140" s="463">
        <v>0</v>
      </c>
      <c r="M140" s="463">
        <v>0</v>
      </c>
      <c r="N140" s="463">
        <v>0</v>
      </c>
      <c r="O140" s="264"/>
    </row>
    <row r="141" spans="1:16" s="190" customFormat="1" ht="15" hidden="1" x14ac:dyDescent="0.25">
      <c r="A141" s="496"/>
      <c r="B141" s="539"/>
      <c r="C141" s="526" t="s">
        <v>453</v>
      </c>
      <c r="D141" s="526" t="s">
        <v>320</v>
      </c>
      <c r="E141" s="509" t="s">
        <v>36</v>
      </c>
      <c r="F141" s="463">
        <v>282000000</v>
      </c>
      <c r="G141" s="464">
        <v>282000000</v>
      </c>
      <c r="H141" s="463">
        <v>0</v>
      </c>
      <c r="I141" s="463">
        <v>0</v>
      </c>
      <c r="J141" s="464">
        <v>0</v>
      </c>
      <c r="K141" s="463">
        <v>0</v>
      </c>
      <c r="L141" s="463">
        <v>0</v>
      </c>
      <c r="M141" s="463">
        <v>0</v>
      </c>
      <c r="N141" s="463">
        <v>0</v>
      </c>
      <c r="O141" s="264"/>
    </row>
    <row r="142" spans="1:16" s="190" customFormat="1" ht="15" hidden="1" x14ac:dyDescent="0.25">
      <c r="A142" s="496"/>
      <c r="B142" s="539"/>
      <c r="C142" s="537" t="s">
        <v>454</v>
      </c>
      <c r="D142" s="537" t="s">
        <v>314</v>
      </c>
      <c r="E142" s="509" t="s">
        <v>36</v>
      </c>
      <c r="F142" s="463">
        <v>298340000</v>
      </c>
      <c r="G142" s="464">
        <v>298340000</v>
      </c>
      <c r="H142" s="463">
        <v>0</v>
      </c>
      <c r="I142" s="463">
        <v>0</v>
      </c>
      <c r="J142" s="464">
        <v>0</v>
      </c>
      <c r="K142" s="463">
        <v>0</v>
      </c>
      <c r="L142" s="463">
        <v>0</v>
      </c>
      <c r="M142" s="463">
        <v>0</v>
      </c>
      <c r="N142" s="463">
        <v>0</v>
      </c>
      <c r="O142" s="264"/>
    </row>
    <row r="143" spans="1:16" s="190" customFormat="1" ht="15" x14ac:dyDescent="0.25">
      <c r="A143" s="496"/>
      <c r="B143" s="539"/>
      <c r="C143" s="537"/>
      <c r="D143" s="537" t="s">
        <v>314</v>
      </c>
      <c r="E143" s="509" t="s">
        <v>788</v>
      </c>
      <c r="F143" s="463">
        <v>783294</v>
      </c>
      <c r="G143" s="464">
        <v>0</v>
      </c>
      <c r="H143" s="463">
        <v>783294</v>
      </c>
      <c r="I143" s="463">
        <v>0</v>
      </c>
      <c r="J143" s="464">
        <v>783294</v>
      </c>
      <c r="K143" s="463">
        <v>0</v>
      </c>
      <c r="L143" s="463">
        <v>783294</v>
      </c>
      <c r="M143" s="463">
        <v>0</v>
      </c>
      <c r="N143" s="463">
        <v>0</v>
      </c>
      <c r="O143" s="264"/>
    </row>
    <row r="144" spans="1:16" s="190" customFormat="1" ht="15" hidden="1" x14ac:dyDescent="0.25">
      <c r="A144" s="496"/>
      <c r="B144" s="539"/>
      <c r="C144" s="537" t="s">
        <v>455</v>
      </c>
      <c r="D144" s="537" t="s">
        <v>212</v>
      </c>
      <c r="E144" s="509" t="s">
        <v>36</v>
      </c>
      <c r="F144" s="463">
        <v>308000000</v>
      </c>
      <c r="G144" s="464">
        <v>308000000</v>
      </c>
      <c r="H144" s="463">
        <v>0</v>
      </c>
      <c r="I144" s="463">
        <v>0</v>
      </c>
      <c r="J144" s="464">
        <v>0</v>
      </c>
      <c r="K144" s="463">
        <v>0</v>
      </c>
      <c r="L144" s="463">
        <v>0</v>
      </c>
      <c r="M144" s="463">
        <v>0</v>
      </c>
      <c r="N144" s="463">
        <v>0</v>
      </c>
      <c r="O144" s="264"/>
    </row>
    <row r="145" spans="1:16" s="190" customFormat="1" ht="15" x14ac:dyDescent="0.25">
      <c r="A145" s="496"/>
      <c r="B145" s="539"/>
      <c r="C145" s="537"/>
      <c r="D145" s="537" t="s">
        <v>212</v>
      </c>
      <c r="E145" s="509" t="s">
        <v>788</v>
      </c>
      <c r="F145" s="463">
        <v>628405</v>
      </c>
      <c r="G145" s="464">
        <v>0</v>
      </c>
      <c r="H145" s="463">
        <v>628405</v>
      </c>
      <c r="I145" s="463">
        <v>0</v>
      </c>
      <c r="J145" s="464">
        <v>628405</v>
      </c>
      <c r="K145" s="463">
        <v>628405</v>
      </c>
      <c r="L145" s="463">
        <v>0</v>
      </c>
      <c r="M145" s="463">
        <v>0</v>
      </c>
      <c r="N145" s="463">
        <v>0</v>
      </c>
      <c r="O145" s="264"/>
    </row>
    <row r="146" spans="1:16" s="190" customFormat="1" ht="15" hidden="1" x14ac:dyDescent="0.25">
      <c r="A146" s="496"/>
      <c r="B146" s="539"/>
      <c r="C146" s="537" t="s">
        <v>456</v>
      </c>
      <c r="D146" s="537" t="s">
        <v>325</v>
      </c>
      <c r="E146" s="509" t="s">
        <v>36</v>
      </c>
      <c r="F146" s="463">
        <v>297615807</v>
      </c>
      <c r="G146" s="464">
        <v>297615807</v>
      </c>
      <c r="H146" s="463">
        <v>0</v>
      </c>
      <c r="I146" s="463">
        <v>0</v>
      </c>
      <c r="J146" s="464">
        <v>0</v>
      </c>
      <c r="K146" s="463">
        <v>0</v>
      </c>
      <c r="L146" s="463">
        <v>0</v>
      </c>
      <c r="M146" s="463">
        <v>0</v>
      </c>
      <c r="N146" s="463">
        <v>0</v>
      </c>
      <c r="O146" s="264"/>
    </row>
    <row r="147" spans="1:16" s="190" customFormat="1" ht="15" hidden="1" x14ac:dyDescent="0.25">
      <c r="A147" s="496"/>
      <c r="B147" s="539"/>
      <c r="C147" s="537"/>
      <c r="D147" s="537" t="s">
        <v>325</v>
      </c>
      <c r="E147" s="509" t="s">
        <v>788</v>
      </c>
      <c r="F147" s="463">
        <v>672659</v>
      </c>
      <c r="G147" s="464">
        <v>672659</v>
      </c>
      <c r="H147" s="463">
        <v>0</v>
      </c>
      <c r="I147" s="463">
        <v>0</v>
      </c>
      <c r="J147" s="464">
        <v>0</v>
      </c>
      <c r="K147" s="463">
        <v>0</v>
      </c>
      <c r="L147" s="463">
        <v>0</v>
      </c>
      <c r="M147" s="463">
        <v>0</v>
      </c>
      <c r="N147" s="463">
        <v>0</v>
      </c>
      <c r="O147" s="264"/>
    </row>
    <row r="148" spans="1:16" s="190" customFormat="1" ht="15" x14ac:dyDescent="0.25">
      <c r="A148" s="496"/>
      <c r="B148" s="539"/>
      <c r="C148" s="526" t="s">
        <v>457</v>
      </c>
      <c r="D148" s="526" t="s">
        <v>194</v>
      </c>
      <c r="E148" s="572" t="s">
        <v>36</v>
      </c>
      <c r="F148" s="573">
        <v>304920000</v>
      </c>
      <c r="G148" s="574">
        <v>161331509</v>
      </c>
      <c r="H148" s="573">
        <v>143588491</v>
      </c>
      <c r="I148" s="573">
        <v>0</v>
      </c>
      <c r="J148" s="574">
        <v>143588491</v>
      </c>
      <c r="K148" s="573">
        <v>0</v>
      </c>
      <c r="L148" s="573">
        <v>0</v>
      </c>
      <c r="M148" s="573">
        <v>143588491</v>
      </c>
      <c r="N148" s="573">
        <v>0</v>
      </c>
      <c r="O148" s="264"/>
    </row>
    <row r="149" spans="1:16" s="190" customFormat="1" ht="15" hidden="1" x14ac:dyDescent="0.25">
      <c r="A149" s="496"/>
      <c r="B149" s="539"/>
      <c r="C149" s="537" t="s">
        <v>458</v>
      </c>
      <c r="D149" s="537" t="s">
        <v>209</v>
      </c>
      <c r="E149" s="509" t="s">
        <v>36</v>
      </c>
      <c r="F149" s="463">
        <v>308000000</v>
      </c>
      <c r="G149" s="464">
        <v>308000000</v>
      </c>
      <c r="H149" s="463">
        <v>0</v>
      </c>
      <c r="I149" s="463">
        <v>0</v>
      </c>
      <c r="J149" s="464">
        <v>0</v>
      </c>
      <c r="K149" s="463">
        <v>0</v>
      </c>
      <c r="L149" s="463">
        <v>0</v>
      </c>
      <c r="M149" s="463">
        <v>0</v>
      </c>
      <c r="N149" s="463">
        <v>0</v>
      </c>
      <c r="O149" s="264"/>
    </row>
    <row r="150" spans="1:16" s="190" customFormat="1" ht="15" x14ac:dyDescent="0.25">
      <c r="A150" s="496"/>
      <c r="B150" s="539"/>
      <c r="C150" s="537"/>
      <c r="D150" s="537" t="s">
        <v>209</v>
      </c>
      <c r="E150" s="509" t="s">
        <v>788</v>
      </c>
      <c r="F150" s="463">
        <v>951458</v>
      </c>
      <c r="G150" s="464">
        <v>0</v>
      </c>
      <c r="H150" s="463">
        <v>951458</v>
      </c>
      <c r="I150" s="463">
        <v>0</v>
      </c>
      <c r="J150" s="464">
        <v>951458</v>
      </c>
      <c r="K150" s="463">
        <v>0</v>
      </c>
      <c r="L150" s="463">
        <v>951458</v>
      </c>
      <c r="M150" s="463">
        <v>0</v>
      </c>
      <c r="N150" s="463">
        <v>0</v>
      </c>
      <c r="O150" s="264"/>
    </row>
    <row r="151" spans="1:16" s="190" customFormat="1" ht="15" hidden="1" x14ac:dyDescent="0.25">
      <c r="A151" s="496"/>
      <c r="B151" s="539"/>
      <c r="C151" s="526" t="s">
        <v>459</v>
      </c>
      <c r="D151" s="526" t="s">
        <v>237</v>
      </c>
      <c r="E151" s="509" t="s">
        <v>36</v>
      </c>
      <c r="F151" s="463">
        <v>310000000</v>
      </c>
      <c r="G151" s="464">
        <v>310000000</v>
      </c>
      <c r="H151" s="463">
        <v>0</v>
      </c>
      <c r="I151" s="463">
        <v>0</v>
      </c>
      <c r="J151" s="464">
        <v>0</v>
      </c>
      <c r="K151" s="463">
        <v>0</v>
      </c>
      <c r="L151" s="463">
        <v>0</v>
      </c>
      <c r="M151" s="463">
        <v>0</v>
      </c>
      <c r="N151" s="463">
        <v>0</v>
      </c>
      <c r="O151" s="264"/>
    </row>
    <row r="152" spans="1:16" s="190" customFormat="1" ht="15" hidden="1" x14ac:dyDescent="0.25">
      <c r="A152" s="496"/>
      <c r="B152" s="539"/>
      <c r="C152" s="526" t="s">
        <v>460</v>
      </c>
      <c r="D152" s="526" t="s">
        <v>461</v>
      </c>
      <c r="E152" s="509" t="s">
        <v>36</v>
      </c>
      <c r="F152" s="463">
        <v>315000000</v>
      </c>
      <c r="G152" s="464">
        <v>315000000</v>
      </c>
      <c r="H152" s="463">
        <v>0</v>
      </c>
      <c r="I152" s="463">
        <v>0</v>
      </c>
      <c r="J152" s="464">
        <v>0</v>
      </c>
      <c r="K152" s="463">
        <v>0</v>
      </c>
      <c r="L152" s="463">
        <v>0</v>
      </c>
      <c r="M152" s="463">
        <v>0</v>
      </c>
      <c r="N152" s="463">
        <v>0</v>
      </c>
      <c r="O152" s="264"/>
    </row>
    <row r="153" spans="1:16" s="190" customFormat="1" ht="15" hidden="1" x14ac:dyDescent="0.25">
      <c r="A153" s="496"/>
      <c r="B153" s="539"/>
      <c r="C153" s="537" t="s">
        <v>462</v>
      </c>
      <c r="D153" s="537" t="s">
        <v>206</v>
      </c>
      <c r="E153" s="509" t="s">
        <v>36</v>
      </c>
      <c r="F153" s="463">
        <v>304572955</v>
      </c>
      <c r="G153" s="464">
        <v>304572955</v>
      </c>
      <c r="H153" s="463">
        <v>0</v>
      </c>
      <c r="I153" s="463">
        <v>0</v>
      </c>
      <c r="J153" s="464">
        <v>0</v>
      </c>
      <c r="K153" s="463">
        <v>0</v>
      </c>
      <c r="L153" s="463">
        <v>0</v>
      </c>
      <c r="M153" s="463">
        <v>0</v>
      </c>
      <c r="N153" s="463">
        <v>0</v>
      </c>
      <c r="O153" s="264"/>
    </row>
    <row r="154" spans="1:16" s="190" customFormat="1" ht="15" hidden="1" x14ac:dyDescent="0.25">
      <c r="A154" s="496"/>
      <c r="B154" s="539"/>
      <c r="C154" s="537"/>
      <c r="D154" s="537" t="s">
        <v>206</v>
      </c>
      <c r="E154" s="509" t="s">
        <v>788</v>
      </c>
      <c r="F154" s="463">
        <v>628405</v>
      </c>
      <c r="G154" s="464">
        <v>628405</v>
      </c>
      <c r="H154" s="463">
        <v>0</v>
      </c>
      <c r="I154" s="463">
        <v>0</v>
      </c>
      <c r="J154" s="464">
        <v>0</v>
      </c>
      <c r="K154" s="463">
        <v>0</v>
      </c>
      <c r="L154" s="463">
        <v>0</v>
      </c>
      <c r="M154" s="463">
        <v>0</v>
      </c>
      <c r="N154" s="463">
        <v>0</v>
      </c>
      <c r="O154" s="264"/>
    </row>
    <row r="155" spans="1:16" s="190" customFormat="1" ht="15" hidden="1" x14ac:dyDescent="0.25">
      <c r="A155" s="496"/>
      <c r="B155" s="539"/>
      <c r="C155" s="537" t="s">
        <v>463</v>
      </c>
      <c r="D155" s="537" t="s">
        <v>358</v>
      </c>
      <c r="E155" s="509" t="s">
        <v>36</v>
      </c>
      <c r="F155" s="463">
        <v>308000000</v>
      </c>
      <c r="G155" s="464">
        <v>308000000</v>
      </c>
      <c r="H155" s="463">
        <v>0</v>
      </c>
      <c r="I155" s="463">
        <v>0</v>
      </c>
      <c r="J155" s="464">
        <v>0</v>
      </c>
      <c r="K155" s="463">
        <v>0</v>
      </c>
      <c r="L155" s="463">
        <v>0</v>
      </c>
      <c r="M155" s="463">
        <v>0</v>
      </c>
      <c r="N155" s="463">
        <v>0</v>
      </c>
      <c r="O155" s="264"/>
    </row>
    <row r="156" spans="1:16" s="190" customFormat="1" ht="15" hidden="1" x14ac:dyDescent="0.25">
      <c r="A156" s="496"/>
      <c r="B156" s="539"/>
      <c r="C156" s="537"/>
      <c r="D156" s="537" t="s">
        <v>358</v>
      </c>
      <c r="E156" s="509" t="s">
        <v>151</v>
      </c>
      <c r="F156" s="463">
        <v>1944870</v>
      </c>
      <c r="G156" s="464">
        <v>1944870</v>
      </c>
      <c r="H156" s="463">
        <v>0</v>
      </c>
      <c r="I156" s="463">
        <v>0</v>
      </c>
      <c r="J156" s="464">
        <v>0</v>
      </c>
      <c r="K156" s="463">
        <v>0</v>
      </c>
      <c r="L156" s="463">
        <v>0</v>
      </c>
      <c r="M156" s="463">
        <v>0</v>
      </c>
      <c r="N156" s="463">
        <v>0</v>
      </c>
      <c r="O156" s="264"/>
    </row>
    <row r="157" spans="1:16" s="190" customFormat="1" ht="15" x14ac:dyDescent="0.25">
      <c r="A157" s="496"/>
      <c r="B157" s="539"/>
      <c r="C157" s="526" t="s">
        <v>464</v>
      </c>
      <c r="D157" s="526" t="s">
        <v>377</v>
      </c>
      <c r="E157" s="572" t="s">
        <v>36</v>
      </c>
      <c r="F157" s="573">
        <v>308000000</v>
      </c>
      <c r="G157" s="574">
        <v>307672163</v>
      </c>
      <c r="H157" s="573">
        <v>327837</v>
      </c>
      <c r="I157" s="573">
        <v>0</v>
      </c>
      <c r="J157" s="574">
        <v>327837</v>
      </c>
      <c r="K157" s="573">
        <v>0</v>
      </c>
      <c r="L157" s="573">
        <v>0</v>
      </c>
      <c r="M157" s="573">
        <v>0</v>
      </c>
      <c r="N157" s="573">
        <v>327837</v>
      </c>
      <c r="O157" s="264"/>
      <c r="P157" s="577"/>
    </row>
    <row r="158" spans="1:16" s="190" customFormat="1" ht="15" hidden="1" x14ac:dyDescent="0.25">
      <c r="A158" s="496"/>
      <c r="B158" s="539"/>
      <c r="C158" s="537" t="s">
        <v>465</v>
      </c>
      <c r="D158" s="537" t="s">
        <v>200</v>
      </c>
      <c r="E158" s="509" t="s">
        <v>36</v>
      </c>
      <c r="F158" s="463">
        <v>291000000</v>
      </c>
      <c r="G158" s="464">
        <v>291000000</v>
      </c>
      <c r="H158" s="463">
        <v>0</v>
      </c>
      <c r="I158" s="463">
        <v>0</v>
      </c>
      <c r="J158" s="464">
        <v>0</v>
      </c>
      <c r="K158" s="463">
        <v>0</v>
      </c>
      <c r="L158" s="463">
        <v>0</v>
      </c>
      <c r="M158" s="463">
        <v>0</v>
      </c>
      <c r="N158" s="463">
        <v>0</v>
      </c>
      <c r="O158" s="264"/>
    </row>
    <row r="159" spans="1:16" s="190" customFormat="1" ht="15" hidden="1" x14ac:dyDescent="0.25">
      <c r="A159" s="496"/>
      <c r="B159" s="539"/>
      <c r="C159" s="537"/>
      <c r="D159" s="537" t="s">
        <v>200</v>
      </c>
      <c r="E159" s="509" t="s">
        <v>151</v>
      </c>
      <c r="F159" s="463">
        <v>2806642</v>
      </c>
      <c r="G159" s="464">
        <v>2806642</v>
      </c>
      <c r="H159" s="463">
        <v>0</v>
      </c>
      <c r="I159" s="463">
        <v>0</v>
      </c>
      <c r="J159" s="464">
        <v>0</v>
      </c>
      <c r="K159" s="463">
        <v>0</v>
      </c>
      <c r="L159" s="463">
        <v>0</v>
      </c>
      <c r="M159" s="463">
        <v>0</v>
      </c>
      <c r="N159" s="463">
        <v>0</v>
      </c>
      <c r="O159" s="264"/>
    </row>
    <row r="160" spans="1:16" s="190" customFormat="1" ht="15" hidden="1" x14ac:dyDescent="0.25">
      <c r="A160" s="496"/>
      <c r="B160" s="539"/>
      <c r="C160" s="537" t="s">
        <v>466</v>
      </c>
      <c r="D160" s="537" t="s">
        <v>199</v>
      </c>
      <c r="E160" s="509" t="s">
        <v>36</v>
      </c>
      <c r="F160" s="463">
        <v>380000000</v>
      </c>
      <c r="G160" s="464">
        <v>380000000</v>
      </c>
      <c r="H160" s="463">
        <v>0</v>
      </c>
      <c r="I160" s="463">
        <v>0</v>
      </c>
      <c r="J160" s="464">
        <v>0</v>
      </c>
      <c r="K160" s="463">
        <v>0</v>
      </c>
      <c r="L160" s="463">
        <v>0</v>
      </c>
      <c r="M160" s="463">
        <v>0</v>
      </c>
      <c r="N160" s="463">
        <v>0</v>
      </c>
      <c r="O160" s="264"/>
    </row>
    <row r="161" spans="1:16" s="190" customFormat="1" ht="15" x14ac:dyDescent="0.25">
      <c r="A161" s="496"/>
      <c r="B161" s="539"/>
      <c r="C161" s="537"/>
      <c r="D161" s="537" t="s">
        <v>199</v>
      </c>
      <c r="E161" s="509" t="s">
        <v>788</v>
      </c>
      <c r="F161" s="463">
        <v>1453690</v>
      </c>
      <c r="G161" s="464">
        <v>0</v>
      </c>
      <c r="H161" s="463">
        <v>1453690</v>
      </c>
      <c r="I161" s="463">
        <v>0</v>
      </c>
      <c r="J161" s="464">
        <v>1453690</v>
      </c>
      <c r="K161" s="463">
        <v>0</v>
      </c>
      <c r="L161" s="463">
        <v>1453690</v>
      </c>
      <c r="M161" s="463">
        <v>0</v>
      </c>
      <c r="N161" s="463">
        <v>0</v>
      </c>
      <c r="O161" s="264"/>
    </row>
    <row r="162" spans="1:16" s="190" customFormat="1" ht="15" hidden="1" x14ac:dyDescent="0.25">
      <c r="A162" s="496"/>
      <c r="B162" s="539"/>
      <c r="C162" s="537"/>
      <c r="D162" s="537" t="s">
        <v>199</v>
      </c>
      <c r="E162" s="509" t="s">
        <v>151</v>
      </c>
      <c r="F162" s="463">
        <v>2782818</v>
      </c>
      <c r="G162" s="464">
        <v>2782818</v>
      </c>
      <c r="H162" s="463">
        <v>0</v>
      </c>
      <c r="I162" s="463">
        <v>0</v>
      </c>
      <c r="J162" s="464">
        <v>0</v>
      </c>
      <c r="K162" s="463">
        <v>0</v>
      </c>
      <c r="L162" s="463">
        <v>0</v>
      </c>
      <c r="M162" s="463">
        <v>0</v>
      </c>
      <c r="N162" s="463">
        <v>0</v>
      </c>
      <c r="O162" s="264"/>
    </row>
    <row r="163" spans="1:16" s="190" customFormat="1" ht="15" hidden="1" x14ac:dyDescent="0.25">
      <c r="A163" s="496"/>
      <c r="B163" s="539"/>
      <c r="C163" s="537" t="s">
        <v>467</v>
      </c>
      <c r="D163" s="537" t="s">
        <v>196</v>
      </c>
      <c r="E163" s="509" t="s">
        <v>36</v>
      </c>
      <c r="F163" s="463">
        <v>52307200</v>
      </c>
      <c r="G163" s="464">
        <v>52307200</v>
      </c>
      <c r="H163" s="463">
        <v>0</v>
      </c>
      <c r="I163" s="463">
        <v>0</v>
      </c>
      <c r="J163" s="464">
        <v>0</v>
      </c>
      <c r="K163" s="463">
        <v>0</v>
      </c>
      <c r="L163" s="463">
        <v>0</v>
      </c>
      <c r="M163" s="463">
        <v>0</v>
      </c>
      <c r="N163" s="463">
        <v>0</v>
      </c>
      <c r="O163" s="264"/>
    </row>
    <row r="164" spans="1:16" s="190" customFormat="1" ht="15" hidden="1" x14ac:dyDescent="0.25">
      <c r="A164" s="496"/>
      <c r="B164" s="539"/>
      <c r="C164" s="537"/>
      <c r="D164" s="537" t="s">
        <v>196</v>
      </c>
      <c r="E164" s="509" t="s">
        <v>151</v>
      </c>
      <c r="F164" s="463">
        <v>1692800</v>
      </c>
      <c r="G164" s="464">
        <v>1692800</v>
      </c>
      <c r="H164" s="463">
        <v>0</v>
      </c>
      <c r="I164" s="463">
        <v>0</v>
      </c>
      <c r="J164" s="464">
        <v>0</v>
      </c>
      <c r="K164" s="463">
        <v>0</v>
      </c>
      <c r="L164" s="463">
        <v>0</v>
      </c>
      <c r="M164" s="463">
        <v>0</v>
      </c>
      <c r="N164" s="463">
        <v>0</v>
      </c>
      <c r="O164" s="264"/>
    </row>
    <row r="165" spans="1:16" s="190" customFormat="1" ht="15" x14ac:dyDescent="0.25">
      <c r="A165" s="496"/>
      <c r="B165" s="539"/>
      <c r="C165" s="537"/>
      <c r="D165" s="537" t="s">
        <v>196</v>
      </c>
      <c r="E165" s="509" t="s">
        <v>381</v>
      </c>
      <c r="F165" s="463">
        <v>219692800</v>
      </c>
      <c r="G165" s="464">
        <v>219085200</v>
      </c>
      <c r="H165" s="463">
        <v>607600</v>
      </c>
      <c r="I165" s="463">
        <v>607600</v>
      </c>
      <c r="J165" s="464">
        <v>0</v>
      </c>
      <c r="K165" s="463">
        <v>0</v>
      </c>
      <c r="L165" s="463">
        <v>0</v>
      </c>
      <c r="M165" s="463">
        <v>0</v>
      </c>
      <c r="N165" s="463">
        <v>0</v>
      </c>
      <c r="O165" s="264"/>
    </row>
    <row r="166" spans="1:16" s="190" customFormat="1" ht="15" hidden="1" x14ac:dyDescent="0.25">
      <c r="A166" s="496"/>
      <c r="B166" s="539"/>
      <c r="C166" s="537" t="s">
        <v>468</v>
      </c>
      <c r="D166" s="537" t="s">
        <v>322</v>
      </c>
      <c r="E166" s="509" t="s">
        <v>36</v>
      </c>
      <c r="F166" s="463">
        <v>272000000</v>
      </c>
      <c r="G166" s="464">
        <v>272000000</v>
      </c>
      <c r="H166" s="463">
        <v>0</v>
      </c>
      <c r="I166" s="463">
        <v>0</v>
      </c>
      <c r="J166" s="464">
        <v>0</v>
      </c>
      <c r="K166" s="463">
        <v>0</v>
      </c>
      <c r="L166" s="463">
        <v>0</v>
      </c>
      <c r="M166" s="463">
        <v>0</v>
      </c>
      <c r="N166" s="463">
        <v>0</v>
      </c>
      <c r="O166" s="264"/>
    </row>
    <row r="167" spans="1:16" s="190" customFormat="1" ht="15" hidden="1" x14ac:dyDescent="0.25">
      <c r="A167" s="496"/>
      <c r="B167" s="539"/>
      <c r="C167" s="537"/>
      <c r="D167" s="537" t="s">
        <v>322</v>
      </c>
      <c r="E167" s="509" t="s">
        <v>788</v>
      </c>
      <c r="F167" s="463">
        <v>765592</v>
      </c>
      <c r="G167" s="464">
        <v>765592</v>
      </c>
      <c r="H167" s="463">
        <v>0</v>
      </c>
      <c r="I167" s="463">
        <v>0</v>
      </c>
      <c r="J167" s="464">
        <v>0</v>
      </c>
      <c r="K167" s="463">
        <v>0</v>
      </c>
      <c r="L167" s="463">
        <v>0</v>
      </c>
      <c r="M167" s="463">
        <v>0</v>
      </c>
      <c r="N167" s="463">
        <v>0</v>
      </c>
      <c r="O167" s="264"/>
    </row>
    <row r="168" spans="1:16" s="190" customFormat="1" ht="15" x14ac:dyDescent="0.25">
      <c r="A168" s="496"/>
      <c r="B168" s="539"/>
      <c r="C168" s="537" t="s">
        <v>469</v>
      </c>
      <c r="D168" s="537" t="s">
        <v>194</v>
      </c>
      <c r="E168" s="575" t="s">
        <v>36</v>
      </c>
      <c r="F168" s="576">
        <v>304920000</v>
      </c>
      <c r="G168" s="576">
        <v>91094047</v>
      </c>
      <c r="H168" s="576">
        <v>213825953</v>
      </c>
      <c r="I168" s="576">
        <v>0</v>
      </c>
      <c r="J168" s="576">
        <v>213825953</v>
      </c>
      <c r="K168" s="576">
        <v>0</v>
      </c>
      <c r="L168" s="576">
        <v>0</v>
      </c>
      <c r="M168" s="576">
        <v>0</v>
      </c>
      <c r="N168" s="576">
        <v>213825953</v>
      </c>
      <c r="O168" s="264"/>
      <c r="P168" s="577"/>
    </row>
    <row r="169" spans="1:16" s="190" customFormat="1" ht="15" hidden="1" x14ac:dyDescent="0.25">
      <c r="A169" s="496"/>
      <c r="B169" s="539"/>
      <c r="C169" s="537"/>
      <c r="D169" s="537" t="s">
        <v>194</v>
      </c>
      <c r="E169" s="509" t="s">
        <v>151</v>
      </c>
      <c r="F169" s="463">
        <v>381953</v>
      </c>
      <c r="G169" s="464">
        <v>381953</v>
      </c>
      <c r="H169" s="463">
        <v>0</v>
      </c>
      <c r="I169" s="463">
        <v>0</v>
      </c>
      <c r="J169" s="464">
        <v>0</v>
      </c>
      <c r="K169" s="463">
        <v>0</v>
      </c>
      <c r="L169" s="463">
        <v>0</v>
      </c>
      <c r="M169" s="463">
        <v>0</v>
      </c>
      <c r="N169" s="463">
        <v>0</v>
      </c>
      <c r="O169" s="264"/>
    </row>
    <row r="170" spans="1:16" s="190" customFormat="1" ht="15" x14ac:dyDescent="0.25">
      <c r="A170" s="496"/>
      <c r="B170" s="539"/>
      <c r="C170" s="537"/>
      <c r="D170" s="537" t="s">
        <v>194</v>
      </c>
      <c r="E170" s="509" t="s">
        <v>797</v>
      </c>
      <c r="F170" s="463">
        <v>15850927</v>
      </c>
      <c r="G170" s="464">
        <v>0</v>
      </c>
      <c r="H170" s="463">
        <v>15850927</v>
      </c>
      <c r="I170" s="463">
        <v>15850927</v>
      </c>
      <c r="J170" s="464">
        <v>0</v>
      </c>
      <c r="K170" s="463">
        <v>0</v>
      </c>
      <c r="L170" s="463">
        <v>0</v>
      </c>
      <c r="M170" s="463">
        <v>0</v>
      </c>
      <c r="N170" s="463">
        <v>0</v>
      </c>
      <c r="O170" s="264"/>
    </row>
    <row r="171" spans="1:16" s="190" customFormat="1" ht="15" x14ac:dyDescent="0.25">
      <c r="A171" s="496"/>
      <c r="B171" s="539"/>
      <c r="C171" s="526" t="s">
        <v>470</v>
      </c>
      <c r="D171" s="526" t="s">
        <v>315</v>
      </c>
      <c r="E171" s="575" t="s">
        <v>36</v>
      </c>
      <c r="F171" s="576">
        <v>272000000</v>
      </c>
      <c r="G171" s="576">
        <v>81600000</v>
      </c>
      <c r="H171" s="576">
        <v>190400000</v>
      </c>
      <c r="I171" s="576">
        <v>0</v>
      </c>
      <c r="J171" s="576">
        <v>190400000</v>
      </c>
      <c r="K171" s="576">
        <v>0</v>
      </c>
      <c r="L171" s="576">
        <v>0</v>
      </c>
      <c r="M171" s="576">
        <v>0</v>
      </c>
      <c r="N171" s="576">
        <v>190400000</v>
      </c>
      <c r="O171" s="264"/>
      <c r="P171" s="577"/>
    </row>
    <row r="172" spans="1:16" s="190" customFormat="1" ht="15" x14ac:dyDescent="0.25">
      <c r="A172" s="496"/>
      <c r="B172" s="539"/>
      <c r="C172" s="526" t="s">
        <v>471</v>
      </c>
      <c r="D172" s="526" t="s">
        <v>315</v>
      </c>
      <c r="E172" s="575" t="s">
        <v>36</v>
      </c>
      <c r="F172" s="576">
        <v>272000000</v>
      </c>
      <c r="G172" s="576">
        <v>81600000</v>
      </c>
      <c r="H172" s="576">
        <v>190400000</v>
      </c>
      <c r="I172" s="576">
        <v>0</v>
      </c>
      <c r="J172" s="576">
        <v>190400000</v>
      </c>
      <c r="K172" s="576">
        <v>0</v>
      </c>
      <c r="L172" s="576">
        <v>0</v>
      </c>
      <c r="M172" s="576">
        <v>0</v>
      </c>
      <c r="N172" s="576">
        <v>190400000</v>
      </c>
      <c r="O172" s="264"/>
      <c r="P172" s="577"/>
    </row>
    <row r="173" spans="1:16" s="190" customFormat="1" ht="15" hidden="1" x14ac:dyDescent="0.25">
      <c r="A173" s="496"/>
      <c r="B173" s="539"/>
      <c r="C173" s="537" t="s">
        <v>472</v>
      </c>
      <c r="D173" s="537" t="s">
        <v>300</v>
      </c>
      <c r="E173" s="509" t="s">
        <v>36</v>
      </c>
      <c r="F173" s="463">
        <v>325000000</v>
      </c>
      <c r="G173" s="464">
        <v>325000000</v>
      </c>
      <c r="H173" s="463">
        <v>0</v>
      </c>
      <c r="I173" s="463">
        <v>0</v>
      </c>
      <c r="J173" s="464">
        <v>0</v>
      </c>
      <c r="K173" s="463">
        <v>0</v>
      </c>
      <c r="L173" s="463">
        <v>0</v>
      </c>
      <c r="M173" s="463">
        <v>0</v>
      </c>
      <c r="N173" s="463">
        <v>0</v>
      </c>
      <c r="O173" s="264"/>
    </row>
    <row r="174" spans="1:16" s="190" customFormat="1" ht="15" hidden="1" x14ac:dyDescent="0.25">
      <c r="A174" s="496"/>
      <c r="B174" s="539"/>
      <c r="C174" s="537"/>
      <c r="D174" s="537" t="s">
        <v>300</v>
      </c>
      <c r="E174" s="509" t="s">
        <v>788</v>
      </c>
      <c r="F174" s="463">
        <v>659383</v>
      </c>
      <c r="G174" s="464">
        <v>659383</v>
      </c>
      <c r="H174" s="463">
        <v>0</v>
      </c>
      <c r="I174" s="463">
        <v>0</v>
      </c>
      <c r="J174" s="464">
        <v>0</v>
      </c>
      <c r="K174" s="463">
        <v>0</v>
      </c>
      <c r="L174" s="463">
        <v>0</v>
      </c>
      <c r="M174" s="463">
        <v>0</v>
      </c>
      <c r="N174" s="463">
        <v>0</v>
      </c>
      <c r="O174" s="264"/>
    </row>
    <row r="175" spans="1:16" s="190" customFormat="1" ht="15" hidden="1" x14ac:dyDescent="0.25">
      <c r="A175" s="496"/>
      <c r="B175" s="539"/>
      <c r="C175" s="537" t="s">
        <v>473</v>
      </c>
      <c r="D175" s="537" t="s">
        <v>234</v>
      </c>
      <c r="E175" s="509" t="s">
        <v>36</v>
      </c>
      <c r="F175" s="463">
        <v>307000000</v>
      </c>
      <c r="G175" s="464">
        <v>307000000</v>
      </c>
      <c r="H175" s="463">
        <v>0</v>
      </c>
      <c r="I175" s="463">
        <v>0</v>
      </c>
      <c r="J175" s="464">
        <v>0</v>
      </c>
      <c r="K175" s="463">
        <v>0</v>
      </c>
      <c r="L175" s="463">
        <v>0</v>
      </c>
      <c r="M175" s="463">
        <v>0</v>
      </c>
      <c r="N175" s="463">
        <v>0</v>
      </c>
      <c r="O175" s="264"/>
    </row>
    <row r="176" spans="1:16" s="190" customFormat="1" ht="15" x14ac:dyDescent="0.25">
      <c r="A176" s="496"/>
      <c r="B176" s="539"/>
      <c r="C176" s="537"/>
      <c r="D176" s="537" t="s">
        <v>234</v>
      </c>
      <c r="E176" s="509" t="s">
        <v>788</v>
      </c>
      <c r="F176" s="463">
        <v>619554</v>
      </c>
      <c r="G176" s="464">
        <v>0</v>
      </c>
      <c r="H176" s="463">
        <v>619554</v>
      </c>
      <c r="I176" s="463">
        <v>0</v>
      </c>
      <c r="J176" s="464">
        <v>619554</v>
      </c>
      <c r="K176" s="463">
        <v>619554</v>
      </c>
      <c r="L176" s="463">
        <v>0</v>
      </c>
      <c r="M176" s="463">
        <v>0</v>
      </c>
      <c r="N176" s="463">
        <v>0</v>
      </c>
      <c r="O176" s="264"/>
    </row>
    <row r="177" spans="1:16" s="190" customFormat="1" ht="15" hidden="1" x14ac:dyDescent="0.25">
      <c r="A177" s="496"/>
      <c r="B177" s="539"/>
      <c r="C177" s="537"/>
      <c r="D177" s="537" t="s">
        <v>234</v>
      </c>
      <c r="E177" s="509" t="s">
        <v>151</v>
      </c>
      <c r="F177" s="463">
        <v>2785187</v>
      </c>
      <c r="G177" s="464">
        <v>2785187</v>
      </c>
      <c r="H177" s="463">
        <v>0</v>
      </c>
      <c r="I177" s="463">
        <v>0</v>
      </c>
      <c r="J177" s="464">
        <v>0</v>
      </c>
      <c r="K177" s="463">
        <v>0</v>
      </c>
      <c r="L177" s="463">
        <v>0</v>
      </c>
      <c r="M177" s="463">
        <v>0</v>
      </c>
      <c r="N177" s="463">
        <v>0</v>
      </c>
      <c r="O177" s="264"/>
    </row>
    <row r="178" spans="1:16" s="190" customFormat="1" ht="15" hidden="1" x14ac:dyDescent="0.25">
      <c r="A178" s="496"/>
      <c r="B178" s="539"/>
      <c r="C178" s="537" t="s">
        <v>474</v>
      </c>
      <c r="D178" s="537" t="s">
        <v>233</v>
      </c>
      <c r="E178" s="509" t="s">
        <v>36</v>
      </c>
      <c r="F178" s="463">
        <v>307000000</v>
      </c>
      <c r="G178" s="464">
        <v>307000000</v>
      </c>
      <c r="H178" s="463">
        <v>0</v>
      </c>
      <c r="I178" s="463">
        <v>0</v>
      </c>
      <c r="J178" s="464">
        <v>0</v>
      </c>
      <c r="K178" s="463">
        <v>0</v>
      </c>
      <c r="L178" s="463">
        <v>0</v>
      </c>
      <c r="M178" s="463">
        <v>0</v>
      </c>
      <c r="N178" s="463">
        <v>0</v>
      </c>
      <c r="O178" s="264"/>
    </row>
    <row r="179" spans="1:16" s="190" customFormat="1" ht="15" hidden="1" x14ac:dyDescent="0.25">
      <c r="A179" s="496"/>
      <c r="B179" s="539"/>
      <c r="C179" s="537"/>
      <c r="D179" s="537" t="s">
        <v>233</v>
      </c>
      <c r="E179" s="509" t="s">
        <v>788</v>
      </c>
      <c r="F179" s="463">
        <v>681510</v>
      </c>
      <c r="G179" s="464">
        <v>681510</v>
      </c>
      <c r="H179" s="463">
        <v>0</v>
      </c>
      <c r="I179" s="463">
        <v>0</v>
      </c>
      <c r="J179" s="464">
        <v>0</v>
      </c>
      <c r="K179" s="463">
        <v>0</v>
      </c>
      <c r="L179" s="463">
        <v>0</v>
      </c>
      <c r="M179" s="463">
        <v>0</v>
      </c>
      <c r="N179" s="463">
        <v>0</v>
      </c>
      <c r="O179" s="264"/>
    </row>
    <row r="180" spans="1:16" s="190" customFormat="1" ht="15" hidden="1" x14ac:dyDescent="0.25">
      <c r="A180" s="496"/>
      <c r="B180" s="539"/>
      <c r="C180" s="537" t="s">
        <v>475</v>
      </c>
      <c r="D180" s="537" t="s">
        <v>234</v>
      </c>
      <c r="E180" s="509" t="s">
        <v>36</v>
      </c>
      <c r="F180" s="463">
        <v>307000000</v>
      </c>
      <c r="G180" s="464">
        <v>307000000</v>
      </c>
      <c r="H180" s="463">
        <v>0</v>
      </c>
      <c r="I180" s="463">
        <v>0</v>
      </c>
      <c r="J180" s="464">
        <v>0</v>
      </c>
      <c r="K180" s="463">
        <v>0</v>
      </c>
      <c r="L180" s="463">
        <v>0</v>
      </c>
      <c r="M180" s="463">
        <v>0</v>
      </c>
      <c r="N180" s="463">
        <v>0</v>
      </c>
      <c r="O180" s="264"/>
    </row>
    <row r="181" spans="1:16" s="190" customFormat="1" ht="15" x14ac:dyDescent="0.25">
      <c r="A181" s="496"/>
      <c r="B181" s="539"/>
      <c r="C181" s="537"/>
      <c r="D181" s="537" t="s">
        <v>234</v>
      </c>
      <c r="E181" s="509" t="s">
        <v>798</v>
      </c>
      <c r="F181" s="463">
        <v>619554</v>
      </c>
      <c r="G181" s="464">
        <v>0</v>
      </c>
      <c r="H181" s="463">
        <v>619554</v>
      </c>
      <c r="I181" s="463">
        <v>0</v>
      </c>
      <c r="J181" s="464">
        <v>619554</v>
      </c>
      <c r="K181" s="463">
        <v>619554</v>
      </c>
      <c r="L181" s="463">
        <v>0</v>
      </c>
      <c r="M181" s="463">
        <v>0</v>
      </c>
      <c r="N181" s="463">
        <v>0</v>
      </c>
      <c r="O181" s="264"/>
    </row>
    <row r="182" spans="1:16" s="190" customFormat="1" ht="15" hidden="1" x14ac:dyDescent="0.25">
      <c r="A182" s="496"/>
      <c r="B182" s="539"/>
      <c r="C182" s="526" t="s">
        <v>476</v>
      </c>
      <c r="D182" s="526" t="s">
        <v>266</v>
      </c>
      <c r="E182" s="509" t="s">
        <v>36</v>
      </c>
      <c r="F182" s="463">
        <v>300286288</v>
      </c>
      <c r="G182" s="464">
        <v>300286288</v>
      </c>
      <c r="H182" s="463">
        <v>0</v>
      </c>
      <c r="I182" s="463">
        <v>0</v>
      </c>
      <c r="J182" s="464">
        <v>0</v>
      </c>
      <c r="K182" s="463">
        <v>0</v>
      </c>
      <c r="L182" s="463">
        <v>0</v>
      </c>
      <c r="M182" s="463">
        <v>0</v>
      </c>
      <c r="N182" s="463">
        <v>0</v>
      </c>
      <c r="O182" s="264"/>
    </row>
    <row r="183" spans="1:16" s="190" customFormat="1" ht="15" hidden="1" x14ac:dyDescent="0.25">
      <c r="A183" s="496"/>
      <c r="B183" s="539"/>
      <c r="C183" s="526" t="s">
        <v>477</v>
      </c>
      <c r="D183" s="526" t="s">
        <v>316</v>
      </c>
      <c r="E183" s="509" t="s">
        <v>36</v>
      </c>
      <c r="F183" s="463">
        <v>286848000</v>
      </c>
      <c r="G183" s="464">
        <v>286848000</v>
      </c>
      <c r="H183" s="463">
        <v>0</v>
      </c>
      <c r="I183" s="463">
        <v>0</v>
      </c>
      <c r="J183" s="464">
        <v>0</v>
      </c>
      <c r="K183" s="463">
        <v>0</v>
      </c>
      <c r="L183" s="463">
        <v>0</v>
      </c>
      <c r="M183" s="463">
        <v>0</v>
      </c>
      <c r="N183" s="463">
        <v>0</v>
      </c>
      <c r="O183" s="264"/>
    </row>
    <row r="184" spans="1:16" s="190" customFormat="1" ht="15" hidden="1" x14ac:dyDescent="0.25">
      <c r="A184" s="496"/>
      <c r="B184" s="539"/>
      <c r="C184" s="537" t="s">
        <v>478</v>
      </c>
      <c r="D184" s="537" t="s">
        <v>183</v>
      </c>
      <c r="E184" s="509" t="s">
        <v>36</v>
      </c>
      <c r="F184" s="463">
        <v>298000000</v>
      </c>
      <c r="G184" s="464">
        <v>298000000</v>
      </c>
      <c r="H184" s="463">
        <v>0</v>
      </c>
      <c r="I184" s="463">
        <v>0</v>
      </c>
      <c r="J184" s="464">
        <v>0</v>
      </c>
      <c r="K184" s="463">
        <v>0</v>
      </c>
      <c r="L184" s="463">
        <v>0</v>
      </c>
      <c r="M184" s="463">
        <v>0</v>
      </c>
      <c r="N184" s="463">
        <v>0</v>
      </c>
      <c r="O184" s="264"/>
    </row>
    <row r="185" spans="1:16" s="190" customFormat="1" ht="15" x14ac:dyDescent="0.25">
      <c r="A185" s="496"/>
      <c r="B185" s="539"/>
      <c r="C185" s="537"/>
      <c r="D185" s="537" t="s">
        <v>183</v>
      </c>
      <c r="E185" s="509" t="s">
        <v>797</v>
      </c>
      <c r="F185" s="463">
        <v>3164613</v>
      </c>
      <c r="G185" s="464">
        <v>734959</v>
      </c>
      <c r="H185" s="463">
        <v>2429654</v>
      </c>
      <c r="I185" s="463">
        <v>2429654</v>
      </c>
      <c r="J185" s="464">
        <v>0</v>
      </c>
      <c r="K185" s="463">
        <v>0</v>
      </c>
      <c r="L185" s="463">
        <v>0</v>
      </c>
      <c r="M185" s="463">
        <v>0</v>
      </c>
      <c r="N185" s="463">
        <v>0</v>
      </c>
      <c r="O185" s="264"/>
    </row>
    <row r="186" spans="1:16" s="190" customFormat="1" ht="15" x14ac:dyDescent="0.25">
      <c r="A186" s="496"/>
      <c r="B186" s="539"/>
      <c r="C186" s="537" t="s">
        <v>479</v>
      </c>
      <c r="D186" s="537" t="s">
        <v>181</v>
      </c>
      <c r="E186" s="572" t="s">
        <v>36</v>
      </c>
      <c r="F186" s="573">
        <v>308000000</v>
      </c>
      <c r="G186" s="574">
        <v>298608407</v>
      </c>
      <c r="H186" s="573">
        <v>9391593</v>
      </c>
      <c r="I186" s="573">
        <v>0</v>
      </c>
      <c r="J186" s="574">
        <v>9391593</v>
      </c>
      <c r="K186" s="573">
        <v>0</v>
      </c>
      <c r="L186" s="573">
        <v>0</v>
      </c>
      <c r="M186" s="573">
        <v>0</v>
      </c>
      <c r="N186" s="573">
        <v>9391593</v>
      </c>
      <c r="O186" s="264"/>
      <c r="P186" s="577"/>
    </row>
    <row r="187" spans="1:16" s="190" customFormat="1" ht="15" x14ac:dyDescent="0.25">
      <c r="A187" s="496"/>
      <c r="B187" s="539"/>
      <c r="C187" s="537"/>
      <c r="D187" s="537" t="s">
        <v>181</v>
      </c>
      <c r="E187" s="509" t="s">
        <v>797</v>
      </c>
      <c r="F187" s="463">
        <v>571009</v>
      </c>
      <c r="G187" s="464">
        <v>0</v>
      </c>
      <c r="H187" s="463">
        <v>571009</v>
      </c>
      <c r="I187" s="463">
        <v>0</v>
      </c>
      <c r="J187" s="464">
        <v>571009</v>
      </c>
      <c r="K187" s="463">
        <v>571009</v>
      </c>
      <c r="L187" s="463">
        <v>0</v>
      </c>
      <c r="M187" s="463">
        <v>0</v>
      </c>
      <c r="N187" s="463">
        <v>0</v>
      </c>
      <c r="O187" s="264"/>
    </row>
    <row r="188" spans="1:16" s="190" customFormat="1" ht="15" hidden="1" x14ac:dyDescent="0.25">
      <c r="A188" s="496"/>
      <c r="B188" s="539"/>
      <c r="C188" s="526" t="s">
        <v>480</v>
      </c>
      <c r="D188" s="526" t="s">
        <v>249</v>
      </c>
      <c r="E188" s="509" t="s">
        <v>36</v>
      </c>
      <c r="F188" s="463">
        <v>328000000</v>
      </c>
      <c r="G188" s="464">
        <v>328000000</v>
      </c>
      <c r="H188" s="463">
        <v>0</v>
      </c>
      <c r="I188" s="463">
        <v>0</v>
      </c>
      <c r="J188" s="464">
        <v>0</v>
      </c>
      <c r="K188" s="463">
        <v>0</v>
      </c>
      <c r="L188" s="463">
        <v>0</v>
      </c>
      <c r="M188" s="463">
        <v>0</v>
      </c>
      <c r="N188" s="463">
        <v>0</v>
      </c>
      <c r="O188" s="264"/>
    </row>
    <row r="189" spans="1:16" s="190" customFormat="1" ht="15" hidden="1" x14ac:dyDescent="0.25">
      <c r="A189" s="496"/>
      <c r="B189" s="539"/>
      <c r="C189" s="526" t="s">
        <v>481</v>
      </c>
      <c r="D189" s="526" t="s">
        <v>230</v>
      </c>
      <c r="E189" s="509" t="s">
        <v>36</v>
      </c>
      <c r="F189" s="463">
        <v>291000000</v>
      </c>
      <c r="G189" s="464">
        <v>291000000</v>
      </c>
      <c r="H189" s="463">
        <v>0</v>
      </c>
      <c r="I189" s="463">
        <v>0</v>
      </c>
      <c r="J189" s="464">
        <v>0</v>
      </c>
      <c r="K189" s="463">
        <v>0</v>
      </c>
      <c r="L189" s="463">
        <v>0</v>
      </c>
      <c r="M189" s="463">
        <v>0</v>
      </c>
      <c r="N189" s="463">
        <v>0</v>
      </c>
      <c r="O189" s="264"/>
    </row>
    <row r="190" spans="1:16" s="190" customFormat="1" ht="15" x14ac:dyDescent="0.25">
      <c r="A190" s="496"/>
      <c r="B190" s="539"/>
      <c r="C190" s="526" t="s">
        <v>482</v>
      </c>
      <c r="D190" s="526" t="s">
        <v>229</v>
      </c>
      <c r="E190" s="572" t="s">
        <v>36</v>
      </c>
      <c r="F190" s="573">
        <v>283000000</v>
      </c>
      <c r="G190" s="574">
        <v>159155498</v>
      </c>
      <c r="H190" s="573">
        <v>123844502</v>
      </c>
      <c r="I190" s="573">
        <v>0</v>
      </c>
      <c r="J190" s="574">
        <v>123844502</v>
      </c>
      <c r="K190" s="573">
        <v>0</v>
      </c>
      <c r="L190" s="573">
        <v>0</v>
      </c>
      <c r="M190" s="573">
        <v>123844502</v>
      </c>
      <c r="N190" s="573">
        <v>0</v>
      </c>
      <c r="O190" s="264"/>
    </row>
    <row r="191" spans="1:16" s="190" customFormat="1" ht="15" hidden="1" x14ac:dyDescent="0.25">
      <c r="A191" s="496"/>
      <c r="B191" s="539"/>
      <c r="C191" s="526" t="s">
        <v>483</v>
      </c>
      <c r="D191" s="526" t="s">
        <v>228</v>
      </c>
      <c r="E191" s="509" t="s">
        <v>36</v>
      </c>
      <c r="F191" s="463">
        <v>299000000</v>
      </c>
      <c r="G191" s="464">
        <v>299000000</v>
      </c>
      <c r="H191" s="463">
        <v>0</v>
      </c>
      <c r="I191" s="463">
        <v>0</v>
      </c>
      <c r="J191" s="464">
        <v>0</v>
      </c>
      <c r="K191" s="463">
        <v>0</v>
      </c>
      <c r="L191" s="463">
        <v>0</v>
      </c>
      <c r="M191" s="463">
        <v>0</v>
      </c>
      <c r="N191" s="463">
        <v>0</v>
      </c>
      <c r="O191" s="264"/>
    </row>
    <row r="192" spans="1:16" s="190" customFormat="1" ht="15" hidden="1" x14ac:dyDescent="0.25">
      <c r="A192" s="496"/>
      <c r="B192" s="539"/>
      <c r="C192" s="526" t="s">
        <v>484</v>
      </c>
      <c r="D192" s="526" t="s">
        <v>227</v>
      </c>
      <c r="E192" s="509" t="s">
        <v>36</v>
      </c>
      <c r="F192" s="463">
        <v>284000000</v>
      </c>
      <c r="G192" s="464">
        <v>284000000</v>
      </c>
      <c r="H192" s="463">
        <v>0</v>
      </c>
      <c r="I192" s="463">
        <v>0</v>
      </c>
      <c r="J192" s="464">
        <v>0</v>
      </c>
      <c r="K192" s="463">
        <v>0</v>
      </c>
      <c r="L192" s="463">
        <v>0</v>
      </c>
      <c r="M192" s="463">
        <v>0</v>
      </c>
      <c r="N192" s="463">
        <v>0</v>
      </c>
      <c r="O192" s="264"/>
    </row>
    <row r="193" spans="1:16" s="190" customFormat="1" ht="15" hidden="1" x14ac:dyDescent="0.25">
      <c r="A193" s="496"/>
      <c r="B193" s="539"/>
      <c r="C193" s="537" t="s">
        <v>485</v>
      </c>
      <c r="D193" s="537" t="s">
        <v>331</v>
      </c>
      <c r="E193" s="509" t="s">
        <v>36</v>
      </c>
      <c r="F193" s="463">
        <v>101422398</v>
      </c>
      <c r="G193" s="464">
        <v>101422398</v>
      </c>
      <c r="H193" s="463">
        <v>0</v>
      </c>
      <c r="I193" s="463">
        <v>0</v>
      </c>
      <c r="J193" s="464">
        <v>0</v>
      </c>
      <c r="K193" s="463">
        <v>0</v>
      </c>
      <c r="L193" s="463">
        <v>0</v>
      </c>
      <c r="M193" s="463">
        <v>0</v>
      </c>
      <c r="N193" s="463">
        <v>0</v>
      </c>
      <c r="O193" s="264"/>
    </row>
    <row r="194" spans="1:16" s="190" customFormat="1" ht="15" x14ac:dyDescent="0.25">
      <c r="A194" s="496"/>
      <c r="B194" s="539"/>
      <c r="C194" s="537"/>
      <c r="D194" s="537" t="s">
        <v>331</v>
      </c>
      <c r="E194" s="509" t="s">
        <v>94</v>
      </c>
      <c r="F194" s="463">
        <v>236652261</v>
      </c>
      <c r="G194" s="464">
        <v>708062</v>
      </c>
      <c r="H194" s="463">
        <v>235944199</v>
      </c>
      <c r="I194" s="463">
        <v>0</v>
      </c>
      <c r="J194" s="464">
        <v>235944199</v>
      </c>
      <c r="K194" s="463">
        <v>0</v>
      </c>
      <c r="L194" s="463">
        <v>235944199</v>
      </c>
      <c r="M194" s="463">
        <v>0</v>
      </c>
      <c r="N194" s="463">
        <v>0</v>
      </c>
      <c r="O194" s="264"/>
    </row>
    <row r="195" spans="1:16" s="190" customFormat="1" ht="15" x14ac:dyDescent="0.25">
      <c r="A195" s="496"/>
      <c r="B195" s="539"/>
      <c r="C195" s="537"/>
      <c r="D195" s="537" t="s">
        <v>331</v>
      </c>
      <c r="E195" s="509" t="s">
        <v>788</v>
      </c>
      <c r="F195" s="463">
        <v>708062</v>
      </c>
      <c r="G195" s="464">
        <v>0</v>
      </c>
      <c r="H195" s="463">
        <v>708062</v>
      </c>
      <c r="I195" s="463">
        <v>0</v>
      </c>
      <c r="J195" s="464">
        <v>708062</v>
      </c>
      <c r="K195" s="463">
        <v>708062</v>
      </c>
      <c r="L195" s="463">
        <v>0</v>
      </c>
      <c r="M195" s="463">
        <v>0</v>
      </c>
      <c r="N195" s="463">
        <v>0</v>
      </c>
      <c r="O195" s="264"/>
    </row>
    <row r="196" spans="1:16" s="190" customFormat="1" ht="15" hidden="1" x14ac:dyDescent="0.25">
      <c r="A196" s="496"/>
      <c r="B196" s="539"/>
      <c r="C196" s="526" t="s">
        <v>486</v>
      </c>
      <c r="D196" s="526" t="s">
        <v>260</v>
      </c>
      <c r="E196" s="509" t="s">
        <v>36</v>
      </c>
      <c r="F196" s="463">
        <v>302000000</v>
      </c>
      <c r="G196" s="464">
        <v>302000000</v>
      </c>
      <c r="H196" s="463">
        <v>0</v>
      </c>
      <c r="I196" s="463">
        <v>0</v>
      </c>
      <c r="J196" s="464">
        <v>0</v>
      </c>
      <c r="K196" s="463">
        <v>0</v>
      </c>
      <c r="L196" s="463">
        <v>0</v>
      </c>
      <c r="M196" s="463">
        <v>0</v>
      </c>
      <c r="N196" s="463">
        <v>0</v>
      </c>
      <c r="O196" s="264"/>
    </row>
    <row r="197" spans="1:16" s="190" customFormat="1" ht="15" hidden="1" x14ac:dyDescent="0.25">
      <c r="A197" s="496"/>
      <c r="B197" s="539"/>
      <c r="C197" s="537" t="s">
        <v>487</v>
      </c>
      <c r="D197" s="537" t="s">
        <v>781</v>
      </c>
      <c r="E197" s="509" t="s">
        <v>36</v>
      </c>
      <c r="F197" s="463">
        <v>302000000</v>
      </c>
      <c r="G197" s="464">
        <v>302000000</v>
      </c>
      <c r="H197" s="463">
        <v>0</v>
      </c>
      <c r="I197" s="463">
        <v>0</v>
      </c>
      <c r="J197" s="464">
        <v>0</v>
      </c>
      <c r="K197" s="463">
        <v>0</v>
      </c>
      <c r="L197" s="463">
        <v>0</v>
      </c>
      <c r="M197" s="463">
        <v>0</v>
      </c>
      <c r="N197" s="463">
        <v>0</v>
      </c>
      <c r="O197" s="264"/>
    </row>
    <row r="198" spans="1:16" s="190" customFormat="1" ht="15" x14ac:dyDescent="0.25">
      <c r="A198" s="496"/>
      <c r="B198" s="539"/>
      <c r="C198" s="537"/>
      <c r="D198" s="537" t="s">
        <v>781</v>
      </c>
      <c r="E198" s="509" t="s">
        <v>788</v>
      </c>
      <c r="F198" s="463">
        <v>672659</v>
      </c>
      <c r="G198" s="464">
        <v>0</v>
      </c>
      <c r="H198" s="463">
        <v>672659</v>
      </c>
      <c r="I198" s="463">
        <v>0</v>
      </c>
      <c r="J198" s="464">
        <v>672659</v>
      </c>
      <c r="K198" s="463">
        <v>672659</v>
      </c>
      <c r="L198" s="463">
        <v>0</v>
      </c>
      <c r="M198" s="463">
        <v>0</v>
      </c>
      <c r="N198" s="463">
        <v>0</v>
      </c>
      <c r="O198" s="264"/>
    </row>
    <row r="199" spans="1:16" s="190" customFormat="1" ht="15" hidden="1" x14ac:dyDescent="0.25">
      <c r="A199" s="496"/>
      <c r="B199" s="539"/>
      <c r="C199" s="537" t="s">
        <v>488</v>
      </c>
      <c r="D199" s="537" t="s">
        <v>224</v>
      </c>
      <c r="E199" s="509" t="s">
        <v>36</v>
      </c>
      <c r="F199" s="463">
        <v>144500001</v>
      </c>
      <c r="G199" s="464">
        <v>144500001</v>
      </c>
      <c r="H199" s="463">
        <v>0</v>
      </c>
      <c r="I199" s="463">
        <v>0</v>
      </c>
      <c r="J199" s="464">
        <v>0</v>
      </c>
      <c r="K199" s="463">
        <v>0</v>
      </c>
      <c r="L199" s="463">
        <v>0</v>
      </c>
      <c r="M199" s="463">
        <v>0</v>
      </c>
      <c r="N199" s="463">
        <v>0</v>
      </c>
      <c r="O199" s="264"/>
    </row>
    <row r="200" spans="1:16" s="190" customFormat="1" ht="15" x14ac:dyDescent="0.25">
      <c r="A200" s="496"/>
      <c r="B200" s="539"/>
      <c r="C200" s="537"/>
      <c r="D200" s="537" t="s">
        <v>224</v>
      </c>
      <c r="E200" s="509" t="s">
        <v>94</v>
      </c>
      <c r="F200" s="463">
        <v>144468473</v>
      </c>
      <c r="G200" s="464">
        <v>0</v>
      </c>
      <c r="H200" s="463">
        <v>144468473</v>
      </c>
      <c r="I200" s="463">
        <v>0</v>
      </c>
      <c r="J200" s="464">
        <v>144468473</v>
      </c>
      <c r="K200" s="463">
        <v>144468473</v>
      </c>
      <c r="L200" s="463">
        <v>0</v>
      </c>
      <c r="M200" s="463">
        <v>0</v>
      </c>
      <c r="N200" s="463">
        <v>0</v>
      </c>
      <c r="O200" s="264"/>
    </row>
    <row r="201" spans="1:16" s="190" customFormat="1" ht="15" hidden="1" x14ac:dyDescent="0.25">
      <c r="A201" s="496"/>
      <c r="B201" s="539"/>
      <c r="C201" s="526" t="s">
        <v>489</v>
      </c>
      <c r="D201" s="526" t="s">
        <v>222</v>
      </c>
      <c r="E201" s="509" t="s">
        <v>36</v>
      </c>
      <c r="F201" s="463">
        <v>289000000</v>
      </c>
      <c r="G201" s="464">
        <v>289000000</v>
      </c>
      <c r="H201" s="463">
        <v>0</v>
      </c>
      <c r="I201" s="463">
        <v>0</v>
      </c>
      <c r="J201" s="464">
        <v>0</v>
      </c>
      <c r="K201" s="463">
        <v>0</v>
      </c>
      <c r="L201" s="463">
        <v>0</v>
      </c>
      <c r="M201" s="463">
        <v>0</v>
      </c>
      <c r="N201" s="463">
        <v>0</v>
      </c>
      <c r="O201" s="264"/>
    </row>
    <row r="202" spans="1:16" s="190" customFormat="1" ht="15" hidden="1" x14ac:dyDescent="0.25">
      <c r="A202" s="496"/>
      <c r="B202" s="539"/>
      <c r="C202" s="537" t="s">
        <v>490</v>
      </c>
      <c r="D202" s="537" t="s">
        <v>272</v>
      </c>
      <c r="E202" s="509" t="s">
        <v>36</v>
      </c>
      <c r="F202" s="463">
        <v>310000000</v>
      </c>
      <c r="G202" s="464">
        <v>310000000</v>
      </c>
      <c r="H202" s="463">
        <v>0</v>
      </c>
      <c r="I202" s="463">
        <v>0</v>
      </c>
      <c r="J202" s="464">
        <v>0</v>
      </c>
      <c r="K202" s="463">
        <v>0</v>
      </c>
      <c r="L202" s="463">
        <v>0</v>
      </c>
      <c r="M202" s="463">
        <v>0</v>
      </c>
      <c r="N202" s="463">
        <v>0</v>
      </c>
      <c r="O202" s="264"/>
    </row>
    <row r="203" spans="1:16" s="190" customFormat="1" ht="15" hidden="1" x14ac:dyDescent="0.25">
      <c r="A203" s="496"/>
      <c r="B203" s="539"/>
      <c r="C203" s="537"/>
      <c r="D203" s="537" t="s">
        <v>272</v>
      </c>
      <c r="E203" s="509" t="s">
        <v>151</v>
      </c>
      <c r="F203" s="463">
        <v>227829</v>
      </c>
      <c r="G203" s="464">
        <v>227829</v>
      </c>
      <c r="H203" s="463">
        <v>0</v>
      </c>
      <c r="I203" s="463">
        <v>0</v>
      </c>
      <c r="J203" s="464">
        <v>0</v>
      </c>
      <c r="K203" s="463">
        <v>0</v>
      </c>
      <c r="L203" s="463">
        <v>0</v>
      </c>
      <c r="M203" s="463">
        <v>0</v>
      </c>
      <c r="N203" s="463">
        <v>0</v>
      </c>
      <c r="O203" s="264"/>
    </row>
    <row r="204" spans="1:16" s="190" customFormat="1" ht="15" hidden="1" x14ac:dyDescent="0.25">
      <c r="A204" s="496"/>
      <c r="B204" s="539"/>
      <c r="C204" s="526" t="s">
        <v>491</v>
      </c>
      <c r="D204" s="526" t="s">
        <v>219</v>
      </c>
      <c r="E204" s="509" t="s">
        <v>36</v>
      </c>
      <c r="F204" s="463">
        <v>284000000</v>
      </c>
      <c r="G204" s="464">
        <v>284000000</v>
      </c>
      <c r="H204" s="463">
        <v>0</v>
      </c>
      <c r="I204" s="463">
        <v>0</v>
      </c>
      <c r="J204" s="464">
        <v>0</v>
      </c>
      <c r="K204" s="463">
        <v>0</v>
      </c>
      <c r="L204" s="463">
        <v>0</v>
      </c>
      <c r="M204" s="463">
        <v>0</v>
      </c>
      <c r="N204" s="463">
        <v>0</v>
      </c>
      <c r="O204" s="264"/>
    </row>
    <row r="205" spans="1:16" s="190" customFormat="1" ht="15" hidden="1" x14ac:dyDescent="0.25">
      <c r="A205" s="496"/>
      <c r="B205" s="539"/>
      <c r="C205" s="526" t="s">
        <v>492</v>
      </c>
      <c r="D205" s="526" t="s">
        <v>348</v>
      </c>
      <c r="E205" s="509" t="s">
        <v>36</v>
      </c>
      <c r="F205" s="463">
        <v>300000000</v>
      </c>
      <c r="G205" s="464">
        <v>300000000</v>
      </c>
      <c r="H205" s="463">
        <v>0</v>
      </c>
      <c r="I205" s="463">
        <v>0</v>
      </c>
      <c r="J205" s="464">
        <v>0</v>
      </c>
      <c r="K205" s="463">
        <v>0</v>
      </c>
      <c r="L205" s="463">
        <v>0</v>
      </c>
      <c r="M205" s="463">
        <v>0</v>
      </c>
      <c r="N205" s="463">
        <v>0</v>
      </c>
      <c r="O205" s="264"/>
    </row>
    <row r="206" spans="1:16" s="190" customFormat="1" ht="15" x14ac:dyDescent="0.25">
      <c r="A206" s="496"/>
      <c r="B206" s="539"/>
      <c r="C206" s="537" t="s">
        <v>493</v>
      </c>
      <c r="D206" s="537" t="s">
        <v>258</v>
      </c>
      <c r="E206" s="575" t="s">
        <v>36</v>
      </c>
      <c r="F206" s="576">
        <v>310000000</v>
      </c>
      <c r="G206" s="576">
        <v>81626626</v>
      </c>
      <c r="H206" s="576">
        <v>228373374</v>
      </c>
      <c r="I206" s="576">
        <v>0</v>
      </c>
      <c r="J206" s="576">
        <v>228373374</v>
      </c>
      <c r="K206" s="576">
        <v>0</v>
      </c>
      <c r="L206" s="576">
        <v>0</v>
      </c>
      <c r="M206" s="576">
        <v>0</v>
      </c>
      <c r="N206" s="576">
        <v>228373374</v>
      </c>
      <c r="O206" s="264"/>
      <c r="P206" s="577"/>
    </row>
    <row r="207" spans="1:16" s="190" customFormat="1" ht="15" hidden="1" x14ac:dyDescent="0.25">
      <c r="A207" s="496"/>
      <c r="B207" s="539"/>
      <c r="C207" s="537"/>
      <c r="D207" s="537" t="s">
        <v>258</v>
      </c>
      <c r="E207" s="509" t="s">
        <v>151</v>
      </c>
      <c r="F207" s="463">
        <v>6102474</v>
      </c>
      <c r="G207" s="464">
        <v>6102474</v>
      </c>
      <c r="H207" s="463">
        <v>0</v>
      </c>
      <c r="I207" s="463">
        <v>0</v>
      </c>
      <c r="J207" s="464">
        <v>0</v>
      </c>
      <c r="K207" s="463">
        <v>0</v>
      </c>
      <c r="L207" s="463">
        <v>0</v>
      </c>
      <c r="M207" s="463">
        <v>0</v>
      </c>
      <c r="N207" s="463">
        <v>0</v>
      </c>
      <c r="O207" s="264"/>
    </row>
    <row r="208" spans="1:16" s="190" customFormat="1" ht="15" x14ac:dyDescent="0.25">
      <c r="A208" s="496"/>
      <c r="B208" s="539"/>
      <c r="C208" s="537"/>
      <c r="D208" s="537" t="s">
        <v>258</v>
      </c>
      <c r="E208" s="509" t="s">
        <v>797</v>
      </c>
      <c r="F208" s="463">
        <v>8888803</v>
      </c>
      <c r="G208" s="464">
        <v>0</v>
      </c>
      <c r="H208" s="463">
        <v>8888803</v>
      </c>
      <c r="I208" s="463">
        <v>8888803</v>
      </c>
      <c r="J208" s="464">
        <v>0</v>
      </c>
      <c r="K208" s="463">
        <v>0</v>
      </c>
      <c r="L208" s="463">
        <v>0</v>
      </c>
      <c r="M208" s="463">
        <v>0</v>
      </c>
      <c r="N208" s="463">
        <v>0</v>
      </c>
      <c r="O208" s="264"/>
    </row>
    <row r="209" spans="1:16" s="190" customFormat="1" ht="15" hidden="1" x14ac:dyDescent="0.25">
      <c r="A209" s="496"/>
      <c r="B209" s="539"/>
      <c r="C209" s="526" t="s">
        <v>494</v>
      </c>
      <c r="D209" s="526" t="s">
        <v>256</v>
      </c>
      <c r="E209" s="509" t="s">
        <v>36</v>
      </c>
      <c r="F209" s="463">
        <v>281000000</v>
      </c>
      <c r="G209" s="464">
        <v>281000000</v>
      </c>
      <c r="H209" s="463">
        <v>0</v>
      </c>
      <c r="I209" s="463">
        <v>0</v>
      </c>
      <c r="J209" s="464">
        <v>0</v>
      </c>
      <c r="K209" s="463">
        <v>0</v>
      </c>
      <c r="L209" s="463">
        <v>0</v>
      </c>
      <c r="M209" s="463">
        <v>0</v>
      </c>
      <c r="N209" s="463">
        <v>0</v>
      </c>
      <c r="O209" s="264"/>
    </row>
    <row r="210" spans="1:16" s="190" customFormat="1" ht="15" x14ac:dyDescent="0.25">
      <c r="A210" s="496"/>
      <c r="B210" s="539"/>
      <c r="C210" s="537" t="s">
        <v>495</v>
      </c>
      <c r="D210" s="537" t="s">
        <v>239</v>
      </c>
      <c r="E210" s="575" t="s">
        <v>36</v>
      </c>
      <c r="F210" s="576">
        <v>287000000</v>
      </c>
      <c r="G210" s="576">
        <v>142563535</v>
      </c>
      <c r="H210" s="576">
        <v>144436465</v>
      </c>
      <c r="I210" s="576">
        <v>0</v>
      </c>
      <c r="J210" s="576">
        <v>144436465</v>
      </c>
      <c r="K210" s="576">
        <v>0</v>
      </c>
      <c r="L210" s="576">
        <v>0</v>
      </c>
      <c r="M210" s="576">
        <v>0</v>
      </c>
      <c r="N210" s="576">
        <v>144436465</v>
      </c>
      <c r="O210" s="264"/>
      <c r="P210" s="577"/>
    </row>
    <row r="211" spans="1:16" s="190" customFormat="1" ht="15" hidden="1" x14ac:dyDescent="0.25">
      <c r="A211" s="496"/>
      <c r="B211" s="539"/>
      <c r="C211" s="537"/>
      <c r="D211" s="537" t="s">
        <v>239</v>
      </c>
      <c r="E211" s="509" t="s">
        <v>151</v>
      </c>
      <c r="F211" s="463">
        <v>3803054</v>
      </c>
      <c r="G211" s="464">
        <v>3803054</v>
      </c>
      <c r="H211" s="463">
        <v>0</v>
      </c>
      <c r="I211" s="463">
        <v>0</v>
      </c>
      <c r="J211" s="464">
        <v>0</v>
      </c>
      <c r="K211" s="463">
        <v>0</v>
      </c>
      <c r="L211" s="463">
        <v>0</v>
      </c>
      <c r="M211" s="463">
        <v>0</v>
      </c>
      <c r="N211" s="463">
        <v>0</v>
      </c>
      <c r="O211" s="264"/>
    </row>
    <row r="212" spans="1:16" s="190" customFormat="1" ht="15" x14ac:dyDescent="0.25">
      <c r="A212" s="496"/>
      <c r="B212" s="539"/>
      <c r="C212" s="537"/>
      <c r="D212" s="537" t="s">
        <v>239</v>
      </c>
      <c r="E212" s="509" t="s">
        <v>797</v>
      </c>
      <c r="F212" s="463">
        <v>10756473</v>
      </c>
      <c r="G212" s="464">
        <v>0</v>
      </c>
      <c r="H212" s="463">
        <v>10756473</v>
      </c>
      <c r="I212" s="463">
        <v>10756473</v>
      </c>
      <c r="J212" s="464">
        <v>0</v>
      </c>
      <c r="K212" s="463">
        <v>0</v>
      </c>
      <c r="L212" s="463">
        <v>0</v>
      </c>
      <c r="M212" s="463">
        <v>0</v>
      </c>
      <c r="N212" s="463">
        <v>0</v>
      </c>
      <c r="O212" s="264"/>
    </row>
    <row r="213" spans="1:16" s="190" customFormat="1" ht="15" hidden="1" x14ac:dyDescent="0.25">
      <c r="A213" s="496"/>
      <c r="B213" s="539"/>
      <c r="C213" s="537" t="s">
        <v>496</v>
      </c>
      <c r="D213" s="537" t="s">
        <v>213</v>
      </c>
      <c r="E213" s="509" t="s">
        <v>36</v>
      </c>
      <c r="F213" s="463">
        <v>136031326</v>
      </c>
      <c r="G213" s="464">
        <v>136031326</v>
      </c>
      <c r="H213" s="463">
        <v>0</v>
      </c>
      <c r="I213" s="463">
        <v>0</v>
      </c>
      <c r="J213" s="464">
        <v>0</v>
      </c>
      <c r="K213" s="463">
        <v>0</v>
      </c>
      <c r="L213" s="463">
        <v>0</v>
      </c>
      <c r="M213" s="463">
        <v>0</v>
      </c>
      <c r="N213" s="463">
        <v>0</v>
      </c>
      <c r="O213" s="264"/>
    </row>
    <row r="214" spans="1:16" s="190" customFormat="1" ht="15" x14ac:dyDescent="0.25">
      <c r="A214" s="496"/>
      <c r="B214" s="539"/>
      <c r="C214" s="537"/>
      <c r="D214" s="537" t="s">
        <v>213</v>
      </c>
      <c r="E214" s="572" t="s">
        <v>94</v>
      </c>
      <c r="F214" s="573">
        <v>131993000</v>
      </c>
      <c r="G214" s="574">
        <v>0</v>
      </c>
      <c r="H214" s="573">
        <v>131993000</v>
      </c>
      <c r="I214" s="573">
        <v>0</v>
      </c>
      <c r="J214" s="574">
        <v>131993000</v>
      </c>
      <c r="K214" s="573">
        <v>0</v>
      </c>
      <c r="L214" s="573">
        <v>0</v>
      </c>
      <c r="M214" s="573">
        <v>131993000</v>
      </c>
      <c r="N214" s="573">
        <v>0</v>
      </c>
      <c r="O214" s="264"/>
    </row>
    <row r="215" spans="1:16" s="190" customFormat="1" ht="15" x14ac:dyDescent="0.25">
      <c r="A215" s="496"/>
      <c r="B215" s="539"/>
      <c r="C215" s="537"/>
      <c r="D215" s="537" t="s">
        <v>213</v>
      </c>
      <c r="E215" s="509" t="s">
        <v>788</v>
      </c>
      <c r="F215" s="463">
        <v>721338</v>
      </c>
      <c r="G215" s="464">
        <v>0</v>
      </c>
      <c r="H215" s="463">
        <v>721338</v>
      </c>
      <c r="I215" s="463">
        <v>0</v>
      </c>
      <c r="J215" s="464">
        <v>721338</v>
      </c>
      <c r="K215" s="463">
        <v>0</v>
      </c>
      <c r="L215" s="463">
        <v>721338</v>
      </c>
      <c r="M215" s="463">
        <v>0</v>
      </c>
      <c r="N215" s="463">
        <v>0</v>
      </c>
      <c r="O215" s="264"/>
    </row>
    <row r="216" spans="1:16" s="190" customFormat="1" ht="15" x14ac:dyDescent="0.25">
      <c r="A216" s="496"/>
      <c r="B216" s="539"/>
      <c r="C216" s="537" t="s">
        <v>497</v>
      </c>
      <c r="D216" s="537" t="s">
        <v>211</v>
      </c>
      <c r="E216" s="575" t="s">
        <v>36</v>
      </c>
      <c r="F216" s="576">
        <v>280000000</v>
      </c>
      <c r="G216" s="576">
        <v>84001106</v>
      </c>
      <c r="H216" s="576">
        <v>195998894</v>
      </c>
      <c r="I216" s="576">
        <v>0</v>
      </c>
      <c r="J216" s="576">
        <v>195998894</v>
      </c>
      <c r="K216" s="576">
        <v>0</v>
      </c>
      <c r="L216" s="576">
        <v>0</v>
      </c>
      <c r="M216" s="576">
        <v>0</v>
      </c>
      <c r="N216" s="576">
        <v>195998894</v>
      </c>
      <c r="O216" s="264"/>
      <c r="P216" s="577"/>
    </row>
    <row r="217" spans="1:16" s="190" customFormat="1" ht="15" x14ac:dyDescent="0.25">
      <c r="A217" s="496"/>
      <c r="B217" s="539"/>
      <c r="C217" s="537"/>
      <c r="D217" s="537" t="s">
        <v>211</v>
      </c>
      <c r="E217" s="509" t="s">
        <v>797</v>
      </c>
      <c r="F217" s="463">
        <v>14503918</v>
      </c>
      <c r="G217" s="464">
        <v>0</v>
      </c>
      <c r="H217" s="463">
        <v>14503918</v>
      </c>
      <c r="I217" s="463">
        <v>14503918</v>
      </c>
      <c r="J217" s="464">
        <v>0</v>
      </c>
      <c r="K217" s="463">
        <v>0</v>
      </c>
      <c r="L217" s="463">
        <v>0</v>
      </c>
      <c r="M217" s="463">
        <v>0</v>
      </c>
      <c r="N217" s="463">
        <v>0</v>
      </c>
      <c r="O217" s="264"/>
    </row>
    <row r="218" spans="1:16" s="190" customFormat="1" ht="15" hidden="1" x14ac:dyDescent="0.25">
      <c r="A218" s="496"/>
      <c r="B218" s="539"/>
      <c r="C218" s="526" t="s">
        <v>498</v>
      </c>
      <c r="D218" s="526" t="s">
        <v>254</v>
      </c>
      <c r="E218" s="509" t="s">
        <v>36</v>
      </c>
      <c r="F218" s="463">
        <v>275000000</v>
      </c>
      <c r="G218" s="464">
        <v>275000000</v>
      </c>
      <c r="H218" s="463">
        <v>0</v>
      </c>
      <c r="I218" s="463">
        <v>0</v>
      </c>
      <c r="J218" s="464">
        <v>0</v>
      </c>
      <c r="K218" s="463">
        <v>0</v>
      </c>
      <c r="L218" s="463">
        <v>0</v>
      </c>
      <c r="M218" s="463">
        <v>0</v>
      </c>
      <c r="N218" s="463">
        <v>0</v>
      </c>
      <c r="O218" s="264"/>
    </row>
    <row r="219" spans="1:16" s="190" customFormat="1" ht="15" hidden="1" x14ac:dyDescent="0.25">
      <c r="A219" s="496"/>
      <c r="B219" s="539"/>
      <c r="C219" s="526" t="s">
        <v>499</v>
      </c>
      <c r="D219" s="526" t="s">
        <v>355</v>
      </c>
      <c r="E219" s="509" t="s">
        <v>36</v>
      </c>
      <c r="F219" s="463">
        <v>375000000</v>
      </c>
      <c r="G219" s="464">
        <v>375000000</v>
      </c>
      <c r="H219" s="463">
        <v>0</v>
      </c>
      <c r="I219" s="463">
        <v>0</v>
      </c>
      <c r="J219" s="464">
        <v>0</v>
      </c>
      <c r="K219" s="463">
        <v>0</v>
      </c>
      <c r="L219" s="463">
        <v>0</v>
      </c>
      <c r="M219" s="463">
        <v>0</v>
      </c>
      <c r="N219" s="463">
        <v>0</v>
      </c>
      <c r="O219" s="264"/>
    </row>
    <row r="220" spans="1:16" s="190" customFormat="1" ht="15" hidden="1" x14ac:dyDescent="0.25">
      <c r="A220" s="496"/>
      <c r="B220" s="539"/>
      <c r="C220" s="526" t="s">
        <v>500</v>
      </c>
      <c r="D220" s="526" t="s">
        <v>208</v>
      </c>
      <c r="E220" s="509" t="s">
        <v>36</v>
      </c>
      <c r="F220" s="463">
        <v>285000000</v>
      </c>
      <c r="G220" s="464">
        <v>285000000</v>
      </c>
      <c r="H220" s="463">
        <v>0</v>
      </c>
      <c r="I220" s="463">
        <v>0</v>
      </c>
      <c r="J220" s="464">
        <v>0</v>
      </c>
      <c r="K220" s="463">
        <v>0</v>
      </c>
      <c r="L220" s="463">
        <v>0</v>
      </c>
      <c r="M220" s="463">
        <v>0</v>
      </c>
      <c r="N220" s="463">
        <v>0</v>
      </c>
      <c r="O220" s="264"/>
    </row>
    <row r="221" spans="1:16" s="190" customFormat="1" ht="15" x14ac:dyDescent="0.25">
      <c r="A221" s="496"/>
      <c r="B221" s="539"/>
      <c r="C221" s="526" t="s">
        <v>501</v>
      </c>
      <c r="D221" s="526" t="s">
        <v>502</v>
      </c>
      <c r="E221" s="509" t="s">
        <v>36</v>
      </c>
      <c r="F221" s="463">
        <v>330000000</v>
      </c>
      <c r="G221" s="464">
        <v>250000000</v>
      </c>
      <c r="H221" s="463">
        <v>80000000</v>
      </c>
      <c r="I221" s="463">
        <v>0</v>
      </c>
      <c r="J221" s="464">
        <v>80000000</v>
      </c>
      <c r="K221" s="463">
        <v>0</v>
      </c>
      <c r="L221" s="463">
        <v>80000000</v>
      </c>
      <c r="M221" s="463">
        <v>0</v>
      </c>
      <c r="N221" s="463">
        <v>0</v>
      </c>
      <c r="O221" s="264"/>
    </row>
    <row r="222" spans="1:16" s="190" customFormat="1" ht="15" hidden="1" x14ac:dyDescent="0.25">
      <c r="A222" s="496"/>
      <c r="B222" s="539"/>
      <c r="C222" s="537" t="s">
        <v>503</v>
      </c>
      <c r="D222" s="537" t="s">
        <v>792</v>
      </c>
      <c r="E222" s="509" t="s">
        <v>36</v>
      </c>
      <c r="F222" s="463">
        <v>280000000</v>
      </c>
      <c r="G222" s="464">
        <v>280000000</v>
      </c>
      <c r="H222" s="463">
        <v>0</v>
      </c>
      <c r="I222" s="463">
        <v>0</v>
      </c>
      <c r="J222" s="464">
        <v>0</v>
      </c>
      <c r="K222" s="463">
        <v>0</v>
      </c>
      <c r="L222" s="463">
        <v>0</v>
      </c>
      <c r="M222" s="463">
        <v>0</v>
      </c>
      <c r="N222" s="463">
        <v>0</v>
      </c>
      <c r="O222" s="264"/>
    </row>
    <row r="223" spans="1:16" s="190" customFormat="1" ht="15" hidden="1" x14ac:dyDescent="0.25">
      <c r="A223" s="496"/>
      <c r="B223" s="539"/>
      <c r="C223" s="537"/>
      <c r="D223" s="537" t="s">
        <v>792</v>
      </c>
      <c r="E223" s="509" t="s">
        <v>788</v>
      </c>
      <c r="F223" s="463">
        <v>712487</v>
      </c>
      <c r="G223" s="464">
        <v>712487</v>
      </c>
      <c r="H223" s="463">
        <v>0</v>
      </c>
      <c r="I223" s="463">
        <v>0</v>
      </c>
      <c r="J223" s="464">
        <v>0</v>
      </c>
      <c r="K223" s="463">
        <v>0</v>
      </c>
      <c r="L223" s="463">
        <v>0</v>
      </c>
      <c r="M223" s="463">
        <v>0</v>
      </c>
      <c r="N223" s="463">
        <v>0</v>
      </c>
      <c r="O223" s="264"/>
    </row>
    <row r="224" spans="1:16" s="190" customFormat="1" ht="15" hidden="1" x14ac:dyDescent="0.25">
      <c r="A224" s="496"/>
      <c r="B224" s="539"/>
      <c r="C224" s="537" t="s">
        <v>504</v>
      </c>
      <c r="D224" s="537" t="s">
        <v>313</v>
      </c>
      <c r="E224" s="509" t="s">
        <v>36</v>
      </c>
      <c r="F224" s="463">
        <v>269727874</v>
      </c>
      <c r="G224" s="464">
        <v>269727874</v>
      </c>
      <c r="H224" s="463">
        <v>0</v>
      </c>
      <c r="I224" s="463">
        <v>0</v>
      </c>
      <c r="J224" s="464">
        <v>0</v>
      </c>
      <c r="K224" s="463">
        <v>0</v>
      </c>
      <c r="L224" s="463">
        <v>0</v>
      </c>
      <c r="M224" s="463">
        <v>0</v>
      </c>
      <c r="N224" s="463">
        <v>0</v>
      </c>
      <c r="O224" s="264"/>
    </row>
    <row r="225" spans="1:16" s="190" customFormat="1" ht="15" hidden="1" x14ac:dyDescent="0.25">
      <c r="A225" s="496"/>
      <c r="B225" s="539"/>
      <c r="C225" s="537"/>
      <c r="D225" s="537" t="s">
        <v>313</v>
      </c>
      <c r="E225" s="509" t="s">
        <v>788</v>
      </c>
      <c r="F225" s="463">
        <v>712487</v>
      </c>
      <c r="G225" s="464">
        <v>712487</v>
      </c>
      <c r="H225" s="463">
        <v>0</v>
      </c>
      <c r="I225" s="463">
        <v>0</v>
      </c>
      <c r="J225" s="464">
        <v>0</v>
      </c>
      <c r="K225" s="463">
        <v>0</v>
      </c>
      <c r="L225" s="463">
        <v>0</v>
      </c>
      <c r="M225" s="463">
        <v>0</v>
      </c>
      <c r="N225" s="463">
        <v>0</v>
      </c>
      <c r="O225" s="264"/>
    </row>
    <row r="226" spans="1:16" s="190" customFormat="1" ht="15" hidden="1" x14ac:dyDescent="0.25">
      <c r="A226" s="496"/>
      <c r="B226" s="524"/>
      <c r="C226" s="537"/>
      <c r="D226" s="537" t="s">
        <v>313</v>
      </c>
      <c r="E226" s="509" t="s">
        <v>151</v>
      </c>
      <c r="F226" s="463">
        <v>150546</v>
      </c>
      <c r="G226" s="464">
        <v>150546</v>
      </c>
      <c r="H226" s="463">
        <v>0</v>
      </c>
      <c r="I226" s="463">
        <v>0</v>
      </c>
      <c r="J226" s="464">
        <v>0</v>
      </c>
      <c r="K226" s="463">
        <v>0</v>
      </c>
      <c r="L226" s="463">
        <v>0</v>
      </c>
      <c r="M226" s="463">
        <v>0</v>
      </c>
      <c r="N226" s="463">
        <v>0</v>
      </c>
      <c r="O226" s="264"/>
    </row>
    <row r="227" spans="1:16" s="190" customFormat="1" ht="15" hidden="1" x14ac:dyDescent="0.25">
      <c r="A227" s="496"/>
      <c r="B227" s="524"/>
      <c r="C227" s="537" t="s">
        <v>505</v>
      </c>
      <c r="D227" s="537" t="s">
        <v>201</v>
      </c>
      <c r="E227" s="509" t="s">
        <v>36</v>
      </c>
      <c r="F227" s="463">
        <v>84285829</v>
      </c>
      <c r="G227" s="464">
        <v>84285829</v>
      </c>
      <c r="H227" s="463">
        <v>0</v>
      </c>
      <c r="I227" s="463">
        <v>0</v>
      </c>
      <c r="J227" s="464">
        <v>0</v>
      </c>
      <c r="K227" s="463">
        <v>0</v>
      </c>
      <c r="L227" s="463">
        <v>0</v>
      </c>
      <c r="M227" s="463">
        <v>0</v>
      </c>
      <c r="N227" s="463">
        <v>0</v>
      </c>
      <c r="O227" s="264"/>
    </row>
    <row r="228" spans="1:16" s="190" customFormat="1" ht="15" hidden="1" x14ac:dyDescent="0.25">
      <c r="A228" s="496"/>
      <c r="B228" s="524"/>
      <c r="C228" s="537"/>
      <c r="D228" s="537" t="s">
        <v>201</v>
      </c>
      <c r="E228" s="509" t="s">
        <v>94</v>
      </c>
      <c r="F228" s="463">
        <v>195926589</v>
      </c>
      <c r="G228" s="464">
        <v>195926589</v>
      </c>
      <c r="H228" s="463">
        <v>0</v>
      </c>
      <c r="I228" s="463">
        <v>0</v>
      </c>
      <c r="J228" s="464">
        <v>0</v>
      </c>
      <c r="K228" s="463">
        <v>0</v>
      </c>
      <c r="L228" s="463">
        <v>0</v>
      </c>
      <c r="M228" s="463">
        <v>0</v>
      </c>
      <c r="N228" s="463">
        <v>0</v>
      </c>
      <c r="O228" s="264"/>
    </row>
    <row r="229" spans="1:16" s="190" customFormat="1" ht="15" x14ac:dyDescent="0.25">
      <c r="A229" s="496"/>
      <c r="B229" s="524"/>
      <c r="C229" s="537"/>
      <c r="D229" s="537" t="s">
        <v>201</v>
      </c>
      <c r="E229" s="509" t="s">
        <v>788</v>
      </c>
      <c r="F229" s="463">
        <v>721338</v>
      </c>
      <c r="G229" s="464">
        <v>681788</v>
      </c>
      <c r="H229" s="463">
        <v>39550</v>
      </c>
      <c r="I229" s="463">
        <v>0</v>
      </c>
      <c r="J229" s="464">
        <v>39550</v>
      </c>
      <c r="K229" s="463">
        <v>0</v>
      </c>
      <c r="L229" s="463">
        <v>39550</v>
      </c>
      <c r="M229" s="463">
        <v>0</v>
      </c>
      <c r="N229" s="463">
        <v>0</v>
      </c>
      <c r="O229" s="264"/>
    </row>
    <row r="230" spans="1:16" s="190" customFormat="1" ht="15" hidden="1" x14ac:dyDescent="0.25">
      <c r="A230" s="496"/>
      <c r="B230" s="524"/>
      <c r="C230" s="537" t="s">
        <v>506</v>
      </c>
      <c r="D230" s="537" t="s">
        <v>198</v>
      </c>
      <c r="E230" s="509" t="s">
        <v>36</v>
      </c>
      <c r="F230" s="463">
        <v>283000000</v>
      </c>
      <c r="G230" s="464">
        <v>283000000</v>
      </c>
      <c r="H230" s="463">
        <v>0</v>
      </c>
      <c r="I230" s="463">
        <v>0</v>
      </c>
      <c r="J230" s="464">
        <v>0</v>
      </c>
      <c r="K230" s="463">
        <v>0</v>
      </c>
      <c r="L230" s="463">
        <v>0</v>
      </c>
      <c r="M230" s="463">
        <v>0</v>
      </c>
      <c r="N230" s="463">
        <v>0</v>
      </c>
      <c r="O230" s="264"/>
    </row>
    <row r="231" spans="1:16" s="190" customFormat="1" ht="15" x14ac:dyDescent="0.25">
      <c r="A231" s="496"/>
      <c r="B231" s="524"/>
      <c r="C231" s="537"/>
      <c r="D231" s="537" t="s">
        <v>198</v>
      </c>
      <c r="E231" s="509" t="s">
        <v>788</v>
      </c>
      <c r="F231" s="463">
        <v>677084</v>
      </c>
      <c r="G231" s="464">
        <v>0</v>
      </c>
      <c r="H231" s="463">
        <v>677084</v>
      </c>
      <c r="I231" s="463">
        <v>0</v>
      </c>
      <c r="J231" s="464">
        <v>677084</v>
      </c>
      <c r="K231" s="463">
        <v>0</v>
      </c>
      <c r="L231" s="463">
        <v>677084</v>
      </c>
      <c r="M231" s="463">
        <v>0</v>
      </c>
      <c r="N231" s="463">
        <v>0</v>
      </c>
      <c r="O231" s="264"/>
    </row>
    <row r="232" spans="1:16" s="190" customFormat="1" ht="15" x14ac:dyDescent="0.25">
      <c r="A232" s="496"/>
      <c r="B232" s="524"/>
      <c r="C232" s="537" t="s">
        <v>507</v>
      </c>
      <c r="D232" s="537" t="s">
        <v>195</v>
      </c>
      <c r="E232" s="572" t="s">
        <v>36</v>
      </c>
      <c r="F232" s="573">
        <v>298000000</v>
      </c>
      <c r="G232" s="574">
        <v>200738330</v>
      </c>
      <c r="H232" s="573">
        <v>97261670</v>
      </c>
      <c r="I232" s="573">
        <v>0</v>
      </c>
      <c r="J232" s="574">
        <v>97261670</v>
      </c>
      <c r="K232" s="573">
        <v>0</v>
      </c>
      <c r="L232" s="573">
        <v>0</v>
      </c>
      <c r="M232" s="573">
        <v>0</v>
      </c>
      <c r="N232" s="573">
        <v>97261670</v>
      </c>
      <c r="O232" s="264"/>
      <c r="P232" s="577"/>
    </row>
    <row r="233" spans="1:16" s="190" customFormat="1" ht="15" hidden="1" x14ac:dyDescent="0.25">
      <c r="A233" s="496"/>
      <c r="B233" s="524"/>
      <c r="C233" s="537"/>
      <c r="D233" s="537" t="s">
        <v>195</v>
      </c>
      <c r="E233" s="509" t="s">
        <v>151</v>
      </c>
      <c r="F233" s="463">
        <v>2161670</v>
      </c>
      <c r="G233" s="464">
        <v>2161670</v>
      </c>
      <c r="H233" s="463">
        <v>0</v>
      </c>
      <c r="I233" s="463">
        <v>0</v>
      </c>
      <c r="J233" s="464">
        <v>0</v>
      </c>
      <c r="K233" s="463">
        <v>0</v>
      </c>
      <c r="L233" s="463">
        <v>0</v>
      </c>
      <c r="M233" s="463">
        <v>0</v>
      </c>
      <c r="N233" s="463">
        <v>0</v>
      </c>
      <c r="O233" s="264"/>
    </row>
    <row r="234" spans="1:16" s="190" customFormat="1" ht="15" x14ac:dyDescent="0.25">
      <c r="A234" s="496"/>
      <c r="B234" s="524"/>
      <c r="C234" s="537"/>
      <c r="D234" s="537" t="s">
        <v>195</v>
      </c>
      <c r="E234" s="509" t="s">
        <v>797</v>
      </c>
      <c r="F234" s="463">
        <v>7119554</v>
      </c>
      <c r="G234" s="464">
        <v>0</v>
      </c>
      <c r="H234" s="463">
        <v>7119554</v>
      </c>
      <c r="I234" s="463">
        <v>0</v>
      </c>
      <c r="J234" s="464">
        <v>7119554</v>
      </c>
      <c r="K234" s="463">
        <v>7119554</v>
      </c>
      <c r="L234" s="463">
        <v>0</v>
      </c>
      <c r="M234" s="463">
        <v>0</v>
      </c>
      <c r="N234" s="463">
        <v>0</v>
      </c>
      <c r="O234" s="264"/>
    </row>
    <row r="235" spans="1:16" s="190" customFormat="1" ht="15" hidden="1" x14ac:dyDescent="0.25">
      <c r="A235" s="496"/>
      <c r="B235" s="524"/>
      <c r="C235" s="537" t="s">
        <v>508</v>
      </c>
      <c r="D235" s="537" t="s">
        <v>782</v>
      </c>
      <c r="E235" s="509" t="s">
        <v>36</v>
      </c>
      <c r="F235" s="463">
        <v>307256759</v>
      </c>
      <c r="G235" s="464">
        <v>307256759</v>
      </c>
      <c r="H235" s="463">
        <v>0</v>
      </c>
      <c r="I235" s="463">
        <v>0</v>
      </c>
      <c r="J235" s="464">
        <v>0</v>
      </c>
      <c r="K235" s="463">
        <v>0</v>
      </c>
      <c r="L235" s="463">
        <v>0</v>
      </c>
      <c r="M235" s="463">
        <v>0</v>
      </c>
      <c r="N235" s="463">
        <v>0</v>
      </c>
      <c r="O235" s="264"/>
    </row>
    <row r="236" spans="1:16" s="190" customFormat="1" ht="15" hidden="1" x14ac:dyDescent="0.25">
      <c r="A236" s="496"/>
      <c r="B236" s="524"/>
      <c r="C236" s="537"/>
      <c r="D236" s="537" t="s">
        <v>782</v>
      </c>
      <c r="E236" s="509" t="s">
        <v>788</v>
      </c>
      <c r="F236" s="463">
        <v>805420</v>
      </c>
      <c r="G236" s="464">
        <v>805420</v>
      </c>
      <c r="H236" s="463">
        <v>0</v>
      </c>
      <c r="I236" s="463">
        <v>0</v>
      </c>
      <c r="J236" s="464">
        <v>0</v>
      </c>
      <c r="K236" s="463">
        <v>0</v>
      </c>
      <c r="L236" s="463">
        <v>0</v>
      </c>
      <c r="M236" s="463">
        <v>0</v>
      </c>
      <c r="N236" s="463">
        <v>0</v>
      </c>
      <c r="O236" s="264"/>
    </row>
    <row r="237" spans="1:16" s="190" customFormat="1" ht="15" hidden="1" x14ac:dyDescent="0.25">
      <c r="A237" s="496"/>
      <c r="B237" s="524"/>
      <c r="C237" s="526" t="s">
        <v>509</v>
      </c>
      <c r="D237" s="526" t="s">
        <v>236</v>
      </c>
      <c r="E237" s="509" t="s">
        <v>36</v>
      </c>
      <c r="F237" s="463">
        <v>284912061</v>
      </c>
      <c r="G237" s="464">
        <v>284912061</v>
      </c>
      <c r="H237" s="463">
        <v>0</v>
      </c>
      <c r="I237" s="463">
        <v>0</v>
      </c>
      <c r="J237" s="464">
        <v>0</v>
      </c>
      <c r="K237" s="463">
        <v>0</v>
      </c>
      <c r="L237" s="463">
        <v>0</v>
      </c>
      <c r="M237" s="463">
        <v>0</v>
      </c>
      <c r="N237" s="463">
        <v>0</v>
      </c>
      <c r="O237" s="264"/>
    </row>
    <row r="238" spans="1:16" s="190" customFormat="1" ht="15" hidden="1" x14ac:dyDescent="0.25">
      <c r="A238" s="496"/>
      <c r="B238" s="524"/>
      <c r="C238" s="526" t="s">
        <v>510</v>
      </c>
      <c r="D238" s="526" t="s">
        <v>192</v>
      </c>
      <c r="E238" s="509" t="s">
        <v>36</v>
      </c>
      <c r="F238" s="463">
        <v>307426323</v>
      </c>
      <c r="G238" s="464">
        <v>307426323</v>
      </c>
      <c r="H238" s="463">
        <v>0</v>
      </c>
      <c r="I238" s="463">
        <v>0</v>
      </c>
      <c r="J238" s="464">
        <v>0</v>
      </c>
      <c r="K238" s="463">
        <v>0</v>
      </c>
      <c r="L238" s="463">
        <v>0</v>
      </c>
      <c r="M238" s="463">
        <v>0</v>
      </c>
      <c r="N238" s="463">
        <v>0</v>
      </c>
      <c r="O238" s="264"/>
    </row>
    <row r="239" spans="1:16" s="190" customFormat="1" ht="15" hidden="1" x14ac:dyDescent="0.25">
      <c r="A239" s="496"/>
      <c r="B239" s="524"/>
      <c r="C239" s="526" t="s">
        <v>511</v>
      </c>
      <c r="D239" s="526" t="s">
        <v>190</v>
      </c>
      <c r="E239" s="509" t="s">
        <v>36</v>
      </c>
      <c r="F239" s="463">
        <v>278934299</v>
      </c>
      <c r="G239" s="464">
        <v>278934299</v>
      </c>
      <c r="H239" s="463">
        <v>0</v>
      </c>
      <c r="I239" s="463">
        <v>0</v>
      </c>
      <c r="J239" s="464">
        <v>0</v>
      </c>
      <c r="K239" s="463">
        <v>0</v>
      </c>
      <c r="L239" s="463">
        <v>0</v>
      </c>
      <c r="M239" s="463">
        <v>0</v>
      </c>
      <c r="N239" s="463">
        <v>0</v>
      </c>
      <c r="O239" s="264"/>
    </row>
    <row r="240" spans="1:16" s="190" customFormat="1" ht="15" hidden="1" x14ac:dyDescent="0.25">
      <c r="A240" s="496"/>
      <c r="B240" s="524"/>
      <c r="C240" s="526" t="s">
        <v>512</v>
      </c>
      <c r="D240" s="526" t="s">
        <v>190</v>
      </c>
      <c r="E240" s="509" t="s">
        <v>36</v>
      </c>
      <c r="F240" s="463">
        <v>277030671</v>
      </c>
      <c r="G240" s="464">
        <v>277030671</v>
      </c>
      <c r="H240" s="463">
        <v>0</v>
      </c>
      <c r="I240" s="463">
        <v>0</v>
      </c>
      <c r="J240" s="464">
        <v>0</v>
      </c>
      <c r="K240" s="463">
        <v>0</v>
      </c>
      <c r="L240" s="463">
        <v>0</v>
      </c>
      <c r="M240" s="463">
        <v>0</v>
      </c>
      <c r="N240" s="463">
        <v>0</v>
      </c>
      <c r="O240" s="264"/>
    </row>
    <row r="241" spans="1:16" s="190" customFormat="1" ht="15" hidden="1" x14ac:dyDescent="0.25">
      <c r="A241" s="496"/>
      <c r="B241" s="524"/>
      <c r="C241" s="526" t="s">
        <v>513</v>
      </c>
      <c r="D241" s="526" t="s">
        <v>188</v>
      </c>
      <c r="E241" s="509" t="s">
        <v>36</v>
      </c>
      <c r="F241" s="463">
        <v>298000000</v>
      </c>
      <c r="G241" s="464">
        <v>298000000</v>
      </c>
      <c r="H241" s="463">
        <v>0</v>
      </c>
      <c r="I241" s="463">
        <v>0</v>
      </c>
      <c r="J241" s="464">
        <v>0</v>
      </c>
      <c r="K241" s="463">
        <v>0</v>
      </c>
      <c r="L241" s="463">
        <v>0</v>
      </c>
      <c r="M241" s="463">
        <v>0</v>
      </c>
      <c r="N241" s="463">
        <v>0</v>
      </c>
      <c r="O241" s="264"/>
    </row>
    <row r="242" spans="1:16" s="190" customFormat="1" ht="15" hidden="1" x14ac:dyDescent="0.25">
      <c r="A242" s="496"/>
      <c r="B242" s="524"/>
      <c r="C242" s="537" t="s">
        <v>514</v>
      </c>
      <c r="D242" s="537" t="s">
        <v>251</v>
      </c>
      <c r="E242" s="509" t="s">
        <v>36</v>
      </c>
      <c r="F242" s="463">
        <v>302000000</v>
      </c>
      <c r="G242" s="464">
        <v>302000000</v>
      </c>
      <c r="H242" s="463">
        <v>0</v>
      </c>
      <c r="I242" s="463">
        <v>0</v>
      </c>
      <c r="J242" s="464">
        <v>0</v>
      </c>
      <c r="K242" s="463">
        <v>0</v>
      </c>
      <c r="L242" s="463">
        <v>0</v>
      </c>
      <c r="M242" s="463">
        <v>0</v>
      </c>
      <c r="N242" s="463">
        <v>0</v>
      </c>
      <c r="O242" s="264"/>
    </row>
    <row r="243" spans="1:16" s="190" customFormat="1" ht="15" hidden="1" x14ac:dyDescent="0.25">
      <c r="A243" s="496"/>
      <c r="B243" s="524"/>
      <c r="C243" s="537"/>
      <c r="D243" s="537" t="s">
        <v>251</v>
      </c>
      <c r="E243" s="509" t="s">
        <v>151</v>
      </c>
      <c r="F243" s="463">
        <v>704256</v>
      </c>
      <c r="G243" s="464">
        <v>704256</v>
      </c>
      <c r="H243" s="463">
        <v>0</v>
      </c>
      <c r="I243" s="463">
        <v>0</v>
      </c>
      <c r="J243" s="464">
        <v>0</v>
      </c>
      <c r="K243" s="463">
        <v>0</v>
      </c>
      <c r="L243" s="463">
        <v>0</v>
      </c>
      <c r="M243" s="463">
        <v>0</v>
      </c>
      <c r="N243" s="463">
        <v>0</v>
      </c>
      <c r="O243" s="264"/>
    </row>
    <row r="244" spans="1:16" s="190" customFormat="1" ht="15" x14ac:dyDescent="0.25">
      <c r="A244" s="496"/>
      <c r="B244" s="524"/>
      <c r="C244" s="526" t="s">
        <v>515</v>
      </c>
      <c r="D244" s="526" t="s">
        <v>251</v>
      </c>
      <c r="E244" s="509" t="s">
        <v>36</v>
      </c>
      <c r="F244" s="463">
        <v>302000000</v>
      </c>
      <c r="G244" s="464">
        <v>301999996</v>
      </c>
      <c r="H244" s="463">
        <v>4</v>
      </c>
      <c r="I244" s="463">
        <v>0</v>
      </c>
      <c r="J244" s="464">
        <v>4</v>
      </c>
      <c r="K244" s="463">
        <v>0</v>
      </c>
      <c r="L244" s="463">
        <v>0</v>
      </c>
      <c r="M244" s="463">
        <v>0</v>
      </c>
      <c r="N244" s="463">
        <v>4</v>
      </c>
      <c r="O244" s="264"/>
    </row>
    <row r="245" spans="1:16" s="190" customFormat="1" ht="15" x14ac:dyDescent="0.25">
      <c r="A245" s="496"/>
      <c r="B245" s="524"/>
      <c r="C245" s="537" t="s">
        <v>516</v>
      </c>
      <c r="D245" s="537" t="s">
        <v>186</v>
      </c>
      <c r="E245" s="572" t="s">
        <v>36</v>
      </c>
      <c r="F245" s="573">
        <v>302000000</v>
      </c>
      <c r="G245" s="574">
        <v>249093463</v>
      </c>
      <c r="H245" s="573">
        <v>52906537</v>
      </c>
      <c r="I245" s="573">
        <v>0</v>
      </c>
      <c r="J245" s="574">
        <v>52906537</v>
      </c>
      <c r="K245" s="573">
        <v>0</v>
      </c>
      <c r="L245" s="573">
        <v>0</v>
      </c>
      <c r="M245" s="573">
        <v>0</v>
      </c>
      <c r="N245" s="573">
        <v>52906537</v>
      </c>
      <c r="O245" s="264"/>
      <c r="P245" s="577"/>
    </row>
    <row r="246" spans="1:16" s="190" customFormat="1" ht="15" x14ac:dyDescent="0.25">
      <c r="A246" s="496"/>
      <c r="B246" s="524"/>
      <c r="C246" s="537"/>
      <c r="D246" s="537" t="s">
        <v>186</v>
      </c>
      <c r="E246" s="509" t="s">
        <v>797</v>
      </c>
      <c r="F246" s="463">
        <v>3915084</v>
      </c>
      <c r="G246" s="464">
        <v>0</v>
      </c>
      <c r="H246" s="463">
        <v>3915084</v>
      </c>
      <c r="I246" s="463">
        <v>3915084</v>
      </c>
      <c r="J246" s="464">
        <v>0</v>
      </c>
      <c r="K246" s="463">
        <v>0</v>
      </c>
      <c r="L246" s="463">
        <v>0</v>
      </c>
      <c r="M246" s="463">
        <v>0</v>
      </c>
      <c r="N246" s="463">
        <v>0</v>
      </c>
      <c r="O246" s="264"/>
    </row>
    <row r="247" spans="1:16" s="190" customFormat="1" ht="15" hidden="1" x14ac:dyDescent="0.25">
      <c r="A247" s="496"/>
      <c r="B247" s="524"/>
      <c r="C247" s="526" t="s">
        <v>517</v>
      </c>
      <c r="D247" s="526" t="s">
        <v>336</v>
      </c>
      <c r="E247" s="509" t="s">
        <v>36</v>
      </c>
      <c r="F247" s="463">
        <v>351000000</v>
      </c>
      <c r="G247" s="464">
        <v>351000000</v>
      </c>
      <c r="H247" s="463">
        <v>0</v>
      </c>
      <c r="I247" s="463">
        <v>0</v>
      </c>
      <c r="J247" s="464">
        <v>0</v>
      </c>
      <c r="K247" s="463">
        <v>0</v>
      </c>
      <c r="L247" s="463">
        <v>0</v>
      </c>
      <c r="M247" s="463">
        <v>0</v>
      </c>
      <c r="N247" s="463">
        <v>0</v>
      </c>
      <c r="O247" s="264"/>
    </row>
    <row r="248" spans="1:16" s="190" customFormat="1" ht="15" hidden="1" x14ac:dyDescent="0.25">
      <c r="A248" s="496"/>
      <c r="B248" s="524"/>
      <c r="C248" s="526" t="s">
        <v>518</v>
      </c>
      <c r="D248" s="526" t="s">
        <v>180</v>
      </c>
      <c r="E248" s="509" t="s">
        <v>36</v>
      </c>
      <c r="F248" s="463">
        <v>287000000</v>
      </c>
      <c r="G248" s="464">
        <v>287000000</v>
      </c>
      <c r="H248" s="463">
        <v>0</v>
      </c>
      <c r="I248" s="463">
        <v>0</v>
      </c>
      <c r="J248" s="464">
        <v>0</v>
      </c>
      <c r="K248" s="463">
        <v>0</v>
      </c>
      <c r="L248" s="463">
        <v>0</v>
      </c>
      <c r="M248" s="463">
        <v>0</v>
      </c>
      <c r="N248" s="463">
        <v>0</v>
      </c>
      <c r="O248" s="264"/>
    </row>
    <row r="249" spans="1:16" s="190" customFormat="1" ht="15" hidden="1" x14ac:dyDescent="0.25">
      <c r="A249" s="496"/>
      <c r="B249" s="524"/>
      <c r="C249" s="526" t="s">
        <v>519</v>
      </c>
      <c r="D249" s="526" t="s">
        <v>374</v>
      </c>
      <c r="E249" s="509" t="s">
        <v>36</v>
      </c>
      <c r="F249" s="463">
        <v>285000000</v>
      </c>
      <c r="G249" s="464">
        <v>285000000</v>
      </c>
      <c r="H249" s="463">
        <v>0</v>
      </c>
      <c r="I249" s="463">
        <v>0</v>
      </c>
      <c r="J249" s="464">
        <v>0</v>
      </c>
      <c r="K249" s="463">
        <v>0</v>
      </c>
      <c r="L249" s="463">
        <v>0</v>
      </c>
      <c r="M249" s="463">
        <v>0</v>
      </c>
      <c r="N249" s="463">
        <v>0</v>
      </c>
      <c r="O249" s="264"/>
    </row>
    <row r="250" spans="1:16" s="190" customFormat="1" ht="15" x14ac:dyDescent="0.25">
      <c r="A250" s="496"/>
      <c r="B250" s="524"/>
      <c r="C250" s="537" t="s">
        <v>520</v>
      </c>
      <c r="D250" s="537" t="s">
        <v>270</v>
      </c>
      <c r="E250" s="575" t="s">
        <v>36</v>
      </c>
      <c r="F250" s="576">
        <v>335000000</v>
      </c>
      <c r="G250" s="576">
        <v>142545584</v>
      </c>
      <c r="H250" s="576">
        <v>192454416</v>
      </c>
      <c r="I250" s="576">
        <v>0</v>
      </c>
      <c r="J250" s="576">
        <v>192454416</v>
      </c>
      <c r="K250" s="576">
        <v>0</v>
      </c>
      <c r="L250" s="576">
        <v>0</v>
      </c>
      <c r="M250" s="576">
        <v>0</v>
      </c>
      <c r="N250" s="576">
        <v>192454416</v>
      </c>
      <c r="O250" s="264"/>
      <c r="P250" s="577"/>
    </row>
    <row r="251" spans="1:16" s="190" customFormat="1" ht="15" hidden="1" x14ac:dyDescent="0.25">
      <c r="A251" s="496"/>
      <c r="B251" s="524"/>
      <c r="C251" s="537"/>
      <c r="D251" s="537" t="s">
        <v>270</v>
      </c>
      <c r="E251" s="509" t="s">
        <v>151</v>
      </c>
      <c r="F251" s="463">
        <v>66756</v>
      </c>
      <c r="G251" s="464">
        <v>66756</v>
      </c>
      <c r="H251" s="463">
        <v>0</v>
      </c>
      <c r="I251" s="463">
        <v>0</v>
      </c>
      <c r="J251" s="464">
        <v>0</v>
      </c>
      <c r="K251" s="463">
        <v>0</v>
      </c>
      <c r="L251" s="463">
        <v>0</v>
      </c>
      <c r="M251" s="463">
        <v>0</v>
      </c>
      <c r="N251" s="463">
        <v>0</v>
      </c>
      <c r="O251" s="264"/>
    </row>
    <row r="252" spans="1:16" s="190" customFormat="1" ht="15" x14ac:dyDescent="0.25">
      <c r="A252" s="496"/>
      <c r="B252" s="524"/>
      <c r="C252" s="537"/>
      <c r="D252" s="537" t="s">
        <v>270</v>
      </c>
      <c r="E252" s="509" t="s">
        <v>797</v>
      </c>
      <c r="F252" s="463">
        <v>14241627</v>
      </c>
      <c r="G252" s="464">
        <v>0</v>
      </c>
      <c r="H252" s="463">
        <v>14241627</v>
      </c>
      <c r="I252" s="463">
        <v>14241627</v>
      </c>
      <c r="J252" s="464">
        <v>0</v>
      </c>
      <c r="K252" s="463">
        <v>0</v>
      </c>
      <c r="L252" s="463">
        <v>0</v>
      </c>
      <c r="M252" s="463">
        <v>0</v>
      </c>
      <c r="N252" s="463">
        <v>0</v>
      </c>
      <c r="O252" s="264"/>
    </row>
    <row r="253" spans="1:16" s="190" customFormat="1" ht="15" hidden="1" x14ac:dyDescent="0.25">
      <c r="A253" s="496"/>
      <c r="B253" s="524"/>
      <c r="C253" s="537" t="s">
        <v>521</v>
      </c>
      <c r="D253" s="537" t="s">
        <v>380</v>
      </c>
      <c r="E253" s="509" t="s">
        <v>36</v>
      </c>
      <c r="F253" s="463">
        <v>280000000</v>
      </c>
      <c r="G253" s="464">
        <v>280000000</v>
      </c>
      <c r="H253" s="463">
        <v>0</v>
      </c>
      <c r="I253" s="463">
        <v>0</v>
      </c>
      <c r="J253" s="464">
        <v>0</v>
      </c>
      <c r="K253" s="463">
        <v>0</v>
      </c>
      <c r="L253" s="463">
        <v>0</v>
      </c>
      <c r="M253" s="463">
        <v>0</v>
      </c>
      <c r="N253" s="463">
        <v>0</v>
      </c>
      <c r="O253" s="264"/>
    </row>
    <row r="254" spans="1:16" s="190" customFormat="1" ht="15" hidden="1" x14ac:dyDescent="0.25">
      <c r="A254" s="496"/>
      <c r="B254" s="524"/>
      <c r="C254" s="537"/>
      <c r="D254" s="537" t="s">
        <v>380</v>
      </c>
      <c r="E254" s="509" t="s">
        <v>788</v>
      </c>
      <c r="F254" s="463">
        <v>1022264</v>
      </c>
      <c r="G254" s="464">
        <v>1022264</v>
      </c>
      <c r="H254" s="463">
        <v>0</v>
      </c>
      <c r="I254" s="463">
        <v>0</v>
      </c>
      <c r="J254" s="464">
        <v>0</v>
      </c>
      <c r="K254" s="463">
        <v>0</v>
      </c>
      <c r="L254" s="463">
        <v>0</v>
      </c>
      <c r="M254" s="463">
        <v>0</v>
      </c>
      <c r="N254" s="463">
        <v>0</v>
      </c>
      <c r="O254" s="264"/>
    </row>
    <row r="255" spans="1:16" s="190" customFormat="1" ht="15" x14ac:dyDescent="0.25">
      <c r="A255" s="496"/>
      <c r="B255" s="524"/>
      <c r="C255" s="537" t="s">
        <v>522</v>
      </c>
      <c r="D255" s="537" t="s">
        <v>226</v>
      </c>
      <c r="E255" s="575" t="s">
        <v>36</v>
      </c>
      <c r="F255" s="576">
        <v>280000000</v>
      </c>
      <c r="G255" s="576">
        <v>84000000</v>
      </c>
      <c r="H255" s="576">
        <v>196000000</v>
      </c>
      <c r="I255" s="576">
        <v>0</v>
      </c>
      <c r="J255" s="576">
        <v>196000000</v>
      </c>
      <c r="K255" s="576">
        <v>0</v>
      </c>
      <c r="L255" s="576">
        <v>0</v>
      </c>
      <c r="M255" s="576">
        <v>0</v>
      </c>
      <c r="N255" s="576">
        <v>196000000</v>
      </c>
      <c r="O255" s="264"/>
      <c r="P255" s="577"/>
    </row>
    <row r="256" spans="1:16" s="190" customFormat="1" ht="15" x14ac:dyDescent="0.25">
      <c r="A256" s="496"/>
      <c r="B256" s="524"/>
      <c r="C256" s="537"/>
      <c r="D256" s="537" t="s">
        <v>226</v>
      </c>
      <c r="E256" s="509" t="s">
        <v>797</v>
      </c>
      <c r="F256" s="463">
        <v>14504000</v>
      </c>
      <c r="G256" s="464">
        <v>0</v>
      </c>
      <c r="H256" s="463">
        <v>14504000</v>
      </c>
      <c r="I256" s="463">
        <v>14504000</v>
      </c>
      <c r="J256" s="464">
        <v>0</v>
      </c>
      <c r="K256" s="463">
        <v>0</v>
      </c>
      <c r="L256" s="463">
        <v>0</v>
      </c>
      <c r="M256" s="463">
        <v>0</v>
      </c>
      <c r="N256" s="463">
        <v>0</v>
      </c>
      <c r="O256" s="264"/>
    </row>
    <row r="257" spans="1:16" s="190" customFormat="1" ht="15" hidden="1" x14ac:dyDescent="0.25">
      <c r="A257" s="496"/>
      <c r="B257" s="524"/>
      <c r="C257" s="537" t="s">
        <v>523</v>
      </c>
      <c r="D257" s="537" t="s">
        <v>225</v>
      </c>
      <c r="E257" s="509" t="s">
        <v>36</v>
      </c>
      <c r="F257" s="463">
        <v>275121087</v>
      </c>
      <c r="G257" s="464">
        <v>275121087</v>
      </c>
      <c r="H257" s="463">
        <v>0</v>
      </c>
      <c r="I257" s="463">
        <v>0</v>
      </c>
      <c r="J257" s="464">
        <v>0</v>
      </c>
      <c r="K257" s="463">
        <v>0</v>
      </c>
      <c r="L257" s="463">
        <v>0</v>
      </c>
      <c r="M257" s="463">
        <v>0</v>
      </c>
      <c r="N257" s="463">
        <v>0</v>
      </c>
      <c r="O257" s="264"/>
    </row>
    <row r="258" spans="1:16" s="190" customFormat="1" ht="15" hidden="1" x14ac:dyDescent="0.25">
      <c r="A258" s="496"/>
      <c r="B258" s="524"/>
      <c r="C258" s="537"/>
      <c r="D258" s="537" t="s">
        <v>225</v>
      </c>
      <c r="E258" s="509" t="s">
        <v>788</v>
      </c>
      <c r="F258" s="463">
        <v>986861</v>
      </c>
      <c r="G258" s="464">
        <v>986861</v>
      </c>
      <c r="H258" s="463">
        <v>0</v>
      </c>
      <c r="I258" s="463">
        <v>0</v>
      </c>
      <c r="J258" s="464">
        <v>0</v>
      </c>
      <c r="K258" s="463">
        <v>0</v>
      </c>
      <c r="L258" s="463">
        <v>0</v>
      </c>
      <c r="M258" s="463">
        <v>0</v>
      </c>
      <c r="N258" s="463">
        <v>0</v>
      </c>
      <c r="O258" s="264"/>
    </row>
    <row r="259" spans="1:16" s="190" customFormat="1" ht="15" hidden="1" x14ac:dyDescent="0.25">
      <c r="A259" s="496"/>
      <c r="B259" s="524"/>
      <c r="C259" s="537" t="s">
        <v>524</v>
      </c>
      <c r="D259" s="537" t="s">
        <v>223</v>
      </c>
      <c r="E259" s="509" t="s">
        <v>36</v>
      </c>
      <c r="F259" s="463">
        <v>275121087</v>
      </c>
      <c r="G259" s="464">
        <v>275121087</v>
      </c>
      <c r="H259" s="463">
        <v>0</v>
      </c>
      <c r="I259" s="463">
        <v>0</v>
      </c>
      <c r="J259" s="464">
        <v>0</v>
      </c>
      <c r="K259" s="463">
        <v>0</v>
      </c>
      <c r="L259" s="463">
        <v>0</v>
      </c>
      <c r="M259" s="463">
        <v>0</v>
      </c>
      <c r="N259" s="463">
        <v>0</v>
      </c>
      <c r="O259" s="264"/>
    </row>
    <row r="260" spans="1:16" s="190" customFormat="1" ht="15" hidden="1" x14ac:dyDescent="0.25">
      <c r="A260" s="496"/>
      <c r="B260" s="524"/>
      <c r="C260" s="537"/>
      <c r="D260" s="537" t="s">
        <v>223</v>
      </c>
      <c r="E260" s="509" t="s">
        <v>788</v>
      </c>
      <c r="F260" s="463">
        <v>986861</v>
      </c>
      <c r="G260" s="464">
        <v>986861</v>
      </c>
      <c r="H260" s="463">
        <v>0</v>
      </c>
      <c r="I260" s="463">
        <v>0</v>
      </c>
      <c r="J260" s="464">
        <v>0</v>
      </c>
      <c r="K260" s="463">
        <v>0</v>
      </c>
      <c r="L260" s="463">
        <v>0</v>
      </c>
      <c r="M260" s="463">
        <v>0</v>
      </c>
      <c r="N260" s="463">
        <v>0</v>
      </c>
      <c r="O260" s="264"/>
    </row>
    <row r="261" spans="1:16" s="190" customFormat="1" ht="15" hidden="1" x14ac:dyDescent="0.25">
      <c r="A261" s="496"/>
      <c r="B261" s="524"/>
      <c r="C261" s="537" t="s">
        <v>525</v>
      </c>
      <c r="D261" s="537" t="s">
        <v>221</v>
      </c>
      <c r="E261" s="509" t="s">
        <v>36</v>
      </c>
      <c r="F261" s="463">
        <v>280000000</v>
      </c>
      <c r="G261" s="464">
        <v>280000000</v>
      </c>
      <c r="H261" s="463">
        <v>0</v>
      </c>
      <c r="I261" s="463">
        <v>0</v>
      </c>
      <c r="J261" s="464">
        <v>0</v>
      </c>
      <c r="K261" s="463">
        <v>0</v>
      </c>
      <c r="L261" s="463">
        <v>0</v>
      </c>
      <c r="M261" s="463">
        <v>0</v>
      </c>
      <c r="N261" s="463">
        <v>0</v>
      </c>
      <c r="O261" s="264"/>
    </row>
    <row r="262" spans="1:16" s="190" customFormat="1" ht="15" x14ac:dyDescent="0.25">
      <c r="A262" s="496"/>
      <c r="B262" s="524"/>
      <c r="C262" s="537"/>
      <c r="D262" s="537" t="s">
        <v>221</v>
      </c>
      <c r="E262" s="509" t="s">
        <v>788</v>
      </c>
      <c r="F262" s="463">
        <v>1000138</v>
      </c>
      <c r="G262" s="464">
        <v>0</v>
      </c>
      <c r="H262" s="463">
        <v>1000138</v>
      </c>
      <c r="I262" s="463">
        <v>0</v>
      </c>
      <c r="J262" s="464">
        <v>1000138</v>
      </c>
      <c r="K262" s="463">
        <v>0</v>
      </c>
      <c r="L262" s="463">
        <v>1000138</v>
      </c>
      <c r="M262" s="463">
        <v>0</v>
      </c>
      <c r="N262" s="463">
        <v>0</v>
      </c>
      <c r="O262" s="264"/>
    </row>
    <row r="263" spans="1:16" s="190" customFormat="1" ht="15" hidden="1" x14ac:dyDescent="0.25">
      <c r="A263" s="496"/>
      <c r="B263" s="524"/>
      <c r="C263" s="537"/>
      <c r="D263" s="537" t="s">
        <v>221</v>
      </c>
      <c r="E263" s="509" t="s">
        <v>151</v>
      </c>
      <c r="F263" s="463">
        <v>1045321</v>
      </c>
      <c r="G263" s="464">
        <v>1045321</v>
      </c>
      <c r="H263" s="463">
        <v>0</v>
      </c>
      <c r="I263" s="463">
        <v>0</v>
      </c>
      <c r="J263" s="464">
        <v>0</v>
      </c>
      <c r="K263" s="463">
        <v>0</v>
      </c>
      <c r="L263" s="463">
        <v>0</v>
      </c>
      <c r="M263" s="463">
        <v>0</v>
      </c>
      <c r="N263" s="463">
        <v>0</v>
      </c>
      <c r="O263" s="264"/>
    </row>
    <row r="264" spans="1:16" s="190" customFormat="1" ht="15" x14ac:dyDescent="0.25">
      <c r="A264" s="496"/>
      <c r="B264" s="524"/>
      <c r="C264" s="537" t="s">
        <v>526</v>
      </c>
      <c r="D264" s="537" t="s">
        <v>220</v>
      </c>
      <c r="E264" s="575" t="s">
        <v>36</v>
      </c>
      <c r="F264" s="576">
        <v>302000000</v>
      </c>
      <c r="G264" s="576">
        <v>88499600</v>
      </c>
      <c r="H264" s="576">
        <v>213500400</v>
      </c>
      <c r="I264" s="576">
        <v>0</v>
      </c>
      <c r="J264" s="576">
        <v>213500400</v>
      </c>
      <c r="K264" s="576">
        <v>0</v>
      </c>
      <c r="L264" s="576">
        <v>0</v>
      </c>
      <c r="M264" s="576">
        <v>211400000</v>
      </c>
      <c r="N264" s="576">
        <v>2100400</v>
      </c>
      <c r="O264" s="264"/>
      <c r="P264" s="577"/>
    </row>
    <row r="265" spans="1:16" s="190" customFormat="1" ht="15" hidden="1" x14ac:dyDescent="0.25">
      <c r="A265" s="496"/>
      <c r="B265" s="524"/>
      <c r="C265" s="537"/>
      <c r="D265" s="537" t="s">
        <v>220</v>
      </c>
      <c r="E265" s="509" t="s">
        <v>151</v>
      </c>
      <c r="F265" s="463">
        <v>2100402</v>
      </c>
      <c r="G265" s="464">
        <v>2100402</v>
      </c>
      <c r="H265" s="463">
        <v>0</v>
      </c>
      <c r="I265" s="463">
        <v>0</v>
      </c>
      <c r="J265" s="464">
        <v>0</v>
      </c>
      <c r="K265" s="463">
        <v>0</v>
      </c>
      <c r="L265" s="463">
        <v>0</v>
      </c>
      <c r="M265" s="463">
        <v>0</v>
      </c>
      <c r="N265" s="463">
        <v>0</v>
      </c>
      <c r="O265" s="264"/>
    </row>
    <row r="266" spans="1:16" s="190" customFormat="1" ht="15" hidden="1" x14ac:dyDescent="0.25">
      <c r="A266" s="496"/>
      <c r="B266" s="524"/>
      <c r="C266" s="526" t="s">
        <v>527</v>
      </c>
      <c r="D266" s="526" t="s">
        <v>218</v>
      </c>
      <c r="E266" s="509" t="s">
        <v>36</v>
      </c>
      <c r="F266" s="463">
        <v>299000000</v>
      </c>
      <c r="G266" s="464">
        <v>299000000</v>
      </c>
      <c r="H266" s="463">
        <v>0</v>
      </c>
      <c r="I266" s="463">
        <v>0</v>
      </c>
      <c r="J266" s="464">
        <v>0</v>
      </c>
      <c r="K266" s="463">
        <v>0</v>
      </c>
      <c r="L266" s="463">
        <v>0</v>
      </c>
      <c r="M266" s="463">
        <v>0</v>
      </c>
      <c r="N266" s="463">
        <v>0</v>
      </c>
      <c r="O266" s="264"/>
    </row>
    <row r="267" spans="1:16" s="190" customFormat="1" ht="15" x14ac:dyDescent="0.25">
      <c r="A267" s="496"/>
      <c r="B267" s="524"/>
      <c r="C267" s="537" t="s">
        <v>528</v>
      </c>
      <c r="D267" s="537" t="s">
        <v>217</v>
      </c>
      <c r="E267" s="575" t="s">
        <v>36</v>
      </c>
      <c r="F267" s="576">
        <v>302000000</v>
      </c>
      <c r="G267" s="576">
        <v>88864583</v>
      </c>
      <c r="H267" s="576">
        <v>213135417</v>
      </c>
      <c r="I267" s="576">
        <v>0</v>
      </c>
      <c r="J267" s="576">
        <v>213135417</v>
      </c>
      <c r="K267" s="576">
        <v>0</v>
      </c>
      <c r="L267" s="576">
        <v>211400000</v>
      </c>
      <c r="M267" s="576">
        <v>1645569</v>
      </c>
      <c r="N267" s="576">
        <v>89848</v>
      </c>
      <c r="O267" s="264"/>
      <c r="P267" s="577"/>
    </row>
    <row r="268" spans="1:16" s="190" customFormat="1" ht="15" hidden="1" x14ac:dyDescent="0.25">
      <c r="A268" s="496"/>
      <c r="B268" s="524"/>
      <c r="C268" s="537"/>
      <c r="D268" s="537" t="s">
        <v>217</v>
      </c>
      <c r="E268" s="509" t="s">
        <v>151</v>
      </c>
      <c r="F268" s="463">
        <v>89848</v>
      </c>
      <c r="G268" s="464">
        <v>89848</v>
      </c>
      <c r="H268" s="463">
        <v>0</v>
      </c>
      <c r="I268" s="463">
        <v>0</v>
      </c>
      <c r="J268" s="464">
        <v>0</v>
      </c>
      <c r="K268" s="463">
        <v>0</v>
      </c>
      <c r="L268" s="463">
        <v>0</v>
      </c>
      <c r="M268" s="463">
        <v>0</v>
      </c>
      <c r="N268" s="463">
        <v>0</v>
      </c>
      <c r="O268" s="264"/>
    </row>
    <row r="269" spans="1:16" s="190" customFormat="1" ht="15" x14ac:dyDescent="0.25">
      <c r="A269" s="496"/>
      <c r="B269" s="524"/>
      <c r="C269" s="537"/>
      <c r="D269" s="537" t="s">
        <v>217</v>
      </c>
      <c r="E269" s="509" t="s">
        <v>797</v>
      </c>
      <c r="F269" s="463">
        <v>2835326</v>
      </c>
      <c r="G269" s="464">
        <v>0</v>
      </c>
      <c r="H269" s="463">
        <v>2835326</v>
      </c>
      <c r="I269" s="463">
        <v>2835326</v>
      </c>
      <c r="J269" s="464">
        <v>0</v>
      </c>
      <c r="K269" s="463">
        <v>0</v>
      </c>
      <c r="L269" s="463">
        <v>0</v>
      </c>
      <c r="M269" s="463">
        <v>0</v>
      </c>
      <c r="N269" s="463">
        <v>0</v>
      </c>
      <c r="O269" s="264"/>
    </row>
    <row r="270" spans="1:16" s="190" customFormat="1" ht="15" x14ac:dyDescent="0.25">
      <c r="A270" s="496"/>
      <c r="B270" s="524"/>
      <c r="C270" s="537" t="s">
        <v>529</v>
      </c>
      <c r="D270" s="537" t="s">
        <v>240</v>
      </c>
      <c r="E270" s="575" t="s">
        <v>36</v>
      </c>
      <c r="F270" s="576">
        <v>298000000</v>
      </c>
      <c r="G270" s="576">
        <v>89400000</v>
      </c>
      <c r="H270" s="576">
        <v>208600000</v>
      </c>
      <c r="I270" s="576">
        <v>0</v>
      </c>
      <c r="J270" s="576">
        <v>208600000</v>
      </c>
      <c r="K270" s="576">
        <v>0</v>
      </c>
      <c r="L270" s="576">
        <v>0</v>
      </c>
      <c r="M270" s="576">
        <v>0</v>
      </c>
      <c r="N270" s="576">
        <v>208600000</v>
      </c>
      <c r="O270" s="264"/>
      <c r="P270" s="577"/>
    </row>
    <row r="271" spans="1:16" s="190" customFormat="1" ht="15" x14ac:dyDescent="0.25">
      <c r="A271" s="496"/>
      <c r="B271" s="524"/>
      <c r="C271" s="537"/>
      <c r="D271" s="537" t="s">
        <v>240</v>
      </c>
      <c r="E271" s="509" t="s">
        <v>797</v>
      </c>
      <c r="F271" s="463">
        <v>15436400</v>
      </c>
      <c r="G271" s="464">
        <v>0</v>
      </c>
      <c r="H271" s="463">
        <v>15436400</v>
      </c>
      <c r="I271" s="463">
        <v>15436400</v>
      </c>
      <c r="J271" s="464">
        <v>0</v>
      </c>
      <c r="K271" s="463">
        <v>0</v>
      </c>
      <c r="L271" s="463">
        <v>0</v>
      </c>
      <c r="M271" s="463">
        <v>0</v>
      </c>
      <c r="N271" s="463">
        <v>0</v>
      </c>
      <c r="O271" s="264"/>
    </row>
    <row r="272" spans="1:16" s="190" customFormat="1" ht="15" x14ac:dyDescent="0.25">
      <c r="A272" s="496"/>
      <c r="B272" s="524"/>
      <c r="C272" s="537" t="s">
        <v>530</v>
      </c>
      <c r="D272" s="537" t="s">
        <v>363</v>
      </c>
      <c r="E272" s="509" t="s">
        <v>36</v>
      </c>
      <c r="F272" s="463">
        <v>340000000</v>
      </c>
      <c r="G272" s="464">
        <v>206000000</v>
      </c>
      <c r="H272" s="463">
        <v>134000000</v>
      </c>
      <c r="I272" s="463">
        <v>0</v>
      </c>
      <c r="J272" s="464">
        <v>134000000</v>
      </c>
      <c r="K272" s="463">
        <v>0</v>
      </c>
      <c r="L272" s="463">
        <v>134000000</v>
      </c>
      <c r="M272" s="463">
        <v>0</v>
      </c>
      <c r="N272" s="463">
        <v>0</v>
      </c>
      <c r="O272" s="264"/>
    </row>
    <row r="273" spans="1:16" s="190" customFormat="1" ht="15" x14ac:dyDescent="0.25">
      <c r="A273" s="496"/>
      <c r="B273" s="524"/>
      <c r="C273" s="537"/>
      <c r="D273" s="537" t="s">
        <v>363</v>
      </c>
      <c r="E273" s="509" t="s">
        <v>797</v>
      </c>
      <c r="F273" s="463">
        <v>2470800</v>
      </c>
      <c r="G273" s="464">
        <v>0</v>
      </c>
      <c r="H273" s="463">
        <v>2470800</v>
      </c>
      <c r="I273" s="463">
        <v>2470800</v>
      </c>
      <c r="J273" s="464">
        <v>0</v>
      </c>
      <c r="K273" s="463">
        <v>0</v>
      </c>
      <c r="L273" s="463">
        <v>0</v>
      </c>
      <c r="M273" s="463">
        <v>0</v>
      </c>
      <c r="N273" s="463">
        <v>0</v>
      </c>
      <c r="O273" s="264"/>
    </row>
    <row r="274" spans="1:16" s="190" customFormat="1" ht="15" x14ac:dyDescent="0.25">
      <c r="A274" s="496"/>
      <c r="B274" s="524"/>
      <c r="C274" s="537" t="s">
        <v>531</v>
      </c>
      <c r="D274" s="537" t="s">
        <v>214</v>
      </c>
      <c r="E274" s="575" t="s">
        <v>36</v>
      </c>
      <c r="F274" s="576">
        <v>275000000</v>
      </c>
      <c r="G274" s="576">
        <v>81401973</v>
      </c>
      <c r="H274" s="576">
        <v>193598027</v>
      </c>
      <c r="I274" s="576">
        <v>0</v>
      </c>
      <c r="J274" s="576">
        <v>193598027</v>
      </c>
      <c r="K274" s="576">
        <v>0</v>
      </c>
      <c r="L274" s="576">
        <v>0</v>
      </c>
      <c r="M274" s="576">
        <v>0</v>
      </c>
      <c r="N274" s="576">
        <v>193598027</v>
      </c>
      <c r="O274" s="264"/>
      <c r="P274" s="577"/>
    </row>
    <row r="275" spans="1:16" s="190" customFormat="1" ht="15" hidden="1" x14ac:dyDescent="0.25">
      <c r="A275" s="496"/>
      <c r="B275" s="524"/>
      <c r="C275" s="537"/>
      <c r="D275" s="537" t="s">
        <v>214</v>
      </c>
      <c r="E275" s="509" t="s">
        <v>151</v>
      </c>
      <c r="F275" s="463">
        <v>1318465</v>
      </c>
      <c r="G275" s="464">
        <v>1318465</v>
      </c>
      <c r="H275" s="463">
        <v>0</v>
      </c>
      <c r="I275" s="463">
        <v>0</v>
      </c>
      <c r="J275" s="464">
        <v>0</v>
      </c>
      <c r="K275" s="463">
        <v>0</v>
      </c>
      <c r="L275" s="463">
        <v>0</v>
      </c>
      <c r="M275" s="463">
        <v>0</v>
      </c>
      <c r="N275" s="463">
        <v>0</v>
      </c>
      <c r="O275" s="264"/>
    </row>
    <row r="276" spans="1:16" s="190" customFormat="1" ht="15" x14ac:dyDescent="0.25">
      <c r="A276" s="496"/>
      <c r="B276" s="524"/>
      <c r="C276" s="537"/>
      <c r="D276" s="537" t="s">
        <v>214</v>
      </c>
      <c r="E276" s="509" t="s">
        <v>797</v>
      </c>
      <c r="F276" s="463">
        <v>14171376</v>
      </c>
      <c r="G276" s="464">
        <v>0</v>
      </c>
      <c r="H276" s="463">
        <v>14171376</v>
      </c>
      <c r="I276" s="463">
        <v>0</v>
      </c>
      <c r="J276" s="464">
        <v>14171376</v>
      </c>
      <c r="K276" s="463">
        <v>14171376</v>
      </c>
      <c r="L276" s="463">
        <v>0</v>
      </c>
      <c r="M276" s="463">
        <v>0</v>
      </c>
      <c r="N276" s="463">
        <v>0</v>
      </c>
      <c r="O276" s="264"/>
    </row>
    <row r="277" spans="1:16" s="190" customFormat="1" ht="15" hidden="1" x14ac:dyDescent="0.25">
      <c r="A277" s="496"/>
      <c r="B277" s="524"/>
      <c r="C277" s="537" t="s">
        <v>532</v>
      </c>
      <c r="D277" s="537" t="s">
        <v>238</v>
      </c>
      <c r="E277" s="509" t="s">
        <v>36</v>
      </c>
      <c r="F277" s="463">
        <v>91000000</v>
      </c>
      <c r="G277" s="464">
        <v>91000000</v>
      </c>
      <c r="H277" s="463">
        <v>0</v>
      </c>
      <c r="I277" s="463">
        <v>0</v>
      </c>
      <c r="J277" s="464">
        <v>0</v>
      </c>
      <c r="K277" s="463">
        <v>0</v>
      </c>
      <c r="L277" s="463">
        <v>0</v>
      </c>
      <c r="M277" s="463">
        <v>0</v>
      </c>
      <c r="N277" s="463">
        <v>0</v>
      </c>
      <c r="O277" s="264"/>
    </row>
    <row r="278" spans="1:16" s="190" customFormat="1" ht="15" x14ac:dyDescent="0.25">
      <c r="A278" s="496"/>
      <c r="B278" s="524"/>
      <c r="C278" s="537"/>
      <c r="D278" s="537" t="s">
        <v>238</v>
      </c>
      <c r="E278" s="509" t="s">
        <v>94</v>
      </c>
      <c r="F278" s="463">
        <v>210000000</v>
      </c>
      <c r="G278" s="464">
        <v>0</v>
      </c>
      <c r="H278" s="463">
        <v>210000000</v>
      </c>
      <c r="I278" s="463">
        <v>0</v>
      </c>
      <c r="J278" s="464">
        <v>210000000</v>
      </c>
      <c r="K278" s="463">
        <v>0</v>
      </c>
      <c r="L278" s="463">
        <v>210000000</v>
      </c>
      <c r="M278" s="463">
        <v>0</v>
      </c>
      <c r="N278" s="463">
        <v>0</v>
      </c>
      <c r="O278" s="264"/>
    </row>
    <row r="279" spans="1:16" s="190" customFormat="1" ht="15" x14ac:dyDescent="0.25">
      <c r="A279" s="496"/>
      <c r="B279" s="524"/>
      <c r="C279" s="537"/>
      <c r="D279" s="537" t="s">
        <v>238</v>
      </c>
      <c r="E279" s="509" t="s">
        <v>788</v>
      </c>
      <c r="F279" s="463">
        <v>734614</v>
      </c>
      <c r="G279" s="464">
        <v>0</v>
      </c>
      <c r="H279" s="463">
        <v>734614</v>
      </c>
      <c r="I279" s="463">
        <v>0</v>
      </c>
      <c r="J279" s="464">
        <v>734614</v>
      </c>
      <c r="K279" s="463">
        <v>0</v>
      </c>
      <c r="L279" s="463">
        <v>734614</v>
      </c>
      <c r="M279" s="463">
        <v>0</v>
      </c>
      <c r="N279" s="463">
        <v>0</v>
      </c>
      <c r="O279" s="264"/>
    </row>
    <row r="280" spans="1:16" s="190" customFormat="1" ht="15" hidden="1" x14ac:dyDescent="0.25">
      <c r="A280" s="496"/>
      <c r="B280" s="524"/>
      <c r="C280" s="537"/>
      <c r="D280" s="537" t="s">
        <v>238</v>
      </c>
      <c r="E280" s="509" t="s">
        <v>151</v>
      </c>
      <c r="F280" s="463">
        <v>1533314</v>
      </c>
      <c r="G280" s="464">
        <v>1533314</v>
      </c>
      <c r="H280" s="463">
        <v>0</v>
      </c>
      <c r="I280" s="463">
        <v>0</v>
      </c>
      <c r="J280" s="464">
        <v>0</v>
      </c>
      <c r="K280" s="463">
        <v>0</v>
      </c>
      <c r="L280" s="463">
        <v>0</v>
      </c>
      <c r="M280" s="463">
        <v>0</v>
      </c>
      <c r="N280" s="463">
        <v>0</v>
      </c>
      <c r="O280" s="264"/>
    </row>
    <row r="281" spans="1:16" s="190" customFormat="1" ht="15" hidden="1" x14ac:dyDescent="0.25">
      <c r="A281" s="496"/>
      <c r="B281" s="524"/>
      <c r="C281" s="537" t="s">
        <v>533</v>
      </c>
      <c r="D281" s="537" t="s">
        <v>286</v>
      </c>
      <c r="E281" s="509" t="s">
        <v>36</v>
      </c>
      <c r="F281" s="463">
        <v>116340000</v>
      </c>
      <c r="G281" s="464">
        <v>116340000</v>
      </c>
      <c r="H281" s="463">
        <v>0</v>
      </c>
      <c r="I281" s="463">
        <v>0</v>
      </c>
      <c r="J281" s="464">
        <v>0</v>
      </c>
      <c r="K281" s="463">
        <v>0</v>
      </c>
      <c r="L281" s="463">
        <v>0</v>
      </c>
      <c r="M281" s="463">
        <v>0</v>
      </c>
      <c r="N281" s="463">
        <v>0</v>
      </c>
      <c r="O281" s="264"/>
    </row>
    <row r="282" spans="1:16" s="190" customFormat="1" ht="15" hidden="1" x14ac:dyDescent="0.25">
      <c r="A282" s="496"/>
      <c r="B282" s="524"/>
      <c r="C282" s="537"/>
      <c r="D282" s="537" t="s">
        <v>286</v>
      </c>
      <c r="E282" s="509" t="s">
        <v>94</v>
      </c>
      <c r="F282" s="463">
        <v>172033845</v>
      </c>
      <c r="G282" s="464">
        <v>172033845</v>
      </c>
      <c r="H282" s="463">
        <v>0</v>
      </c>
      <c r="I282" s="463">
        <v>0</v>
      </c>
      <c r="J282" s="464">
        <v>0</v>
      </c>
      <c r="K282" s="463">
        <v>0</v>
      </c>
      <c r="L282" s="463">
        <v>0</v>
      </c>
      <c r="M282" s="463">
        <v>0</v>
      </c>
      <c r="N282" s="463">
        <v>0</v>
      </c>
      <c r="O282" s="264"/>
    </row>
    <row r="283" spans="1:16" s="190" customFormat="1" ht="15" hidden="1" x14ac:dyDescent="0.25">
      <c r="A283" s="496"/>
      <c r="B283" s="524"/>
      <c r="C283" s="537"/>
      <c r="D283" s="537" t="s">
        <v>286</v>
      </c>
      <c r="E283" s="509" t="s">
        <v>788</v>
      </c>
      <c r="F283" s="463">
        <v>739040</v>
      </c>
      <c r="G283" s="464">
        <v>739040</v>
      </c>
      <c r="H283" s="463">
        <v>0</v>
      </c>
      <c r="I283" s="463">
        <v>0</v>
      </c>
      <c r="J283" s="464">
        <v>0</v>
      </c>
      <c r="K283" s="463">
        <v>0</v>
      </c>
      <c r="L283" s="463">
        <v>0</v>
      </c>
      <c r="M283" s="463">
        <v>0</v>
      </c>
      <c r="N283" s="463">
        <v>0</v>
      </c>
      <c r="O283" s="264"/>
    </row>
    <row r="284" spans="1:16" s="190" customFormat="1" ht="15" hidden="1" x14ac:dyDescent="0.25">
      <c r="A284" s="496"/>
      <c r="B284" s="524"/>
      <c r="C284" s="526" t="s">
        <v>534</v>
      </c>
      <c r="D284" s="526" t="s">
        <v>350</v>
      </c>
      <c r="E284" s="509" t="s">
        <v>36</v>
      </c>
      <c r="F284" s="463">
        <v>300000000</v>
      </c>
      <c r="G284" s="464">
        <v>300000000</v>
      </c>
      <c r="H284" s="463">
        <v>0</v>
      </c>
      <c r="I284" s="463">
        <v>0</v>
      </c>
      <c r="J284" s="464">
        <v>0</v>
      </c>
      <c r="K284" s="463">
        <v>0</v>
      </c>
      <c r="L284" s="463">
        <v>0</v>
      </c>
      <c r="M284" s="463">
        <v>0</v>
      </c>
      <c r="N284" s="463">
        <v>0</v>
      </c>
      <c r="O284" s="264"/>
    </row>
    <row r="285" spans="1:16" s="190" customFormat="1" ht="15" hidden="1" x14ac:dyDescent="0.25">
      <c r="A285" s="496"/>
      <c r="B285" s="524"/>
      <c r="C285" s="526" t="s">
        <v>535</v>
      </c>
      <c r="D285" s="526" t="s">
        <v>359</v>
      </c>
      <c r="E285" s="509" t="s">
        <v>36</v>
      </c>
      <c r="F285" s="463">
        <v>300000000</v>
      </c>
      <c r="G285" s="464">
        <v>300000000</v>
      </c>
      <c r="H285" s="463">
        <v>0</v>
      </c>
      <c r="I285" s="463">
        <v>0</v>
      </c>
      <c r="J285" s="464">
        <v>0</v>
      </c>
      <c r="K285" s="463">
        <v>0</v>
      </c>
      <c r="L285" s="463">
        <v>0</v>
      </c>
      <c r="M285" s="463">
        <v>0</v>
      </c>
      <c r="N285" s="463">
        <v>0</v>
      </c>
      <c r="O285" s="264"/>
    </row>
    <row r="286" spans="1:16" s="190" customFormat="1" ht="15" x14ac:dyDescent="0.25">
      <c r="A286" s="496"/>
      <c r="B286" s="524"/>
      <c r="C286" s="526" t="s">
        <v>536</v>
      </c>
      <c r="D286" s="526" t="s">
        <v>793</v>
      </c>
      <c r="E286" s="572" t="s">
        <v>36</v>
      </c>
      <c r="F286" s="573">
        <v>274000000</v>
      </c>
      <c r="G286" s="574">
        <v>209000000</v>
      </c>
      <c r="H286" s="573">
        <v>65000000</v>
      </c>
      <c r="I286" s="573">
        <v>0</v>
      </c>
      <c r="J286" s="574">
        <v>65000000</v>
      </c>
      <c r="K286" s="573">
        <v>0</v>
      </c>
      <c r="L286" s="573">
        <v>0</v>
      </c>
      <c r="M286" s="573">
        <v>0</v>
      </c>
      <c r="N286" s="573">
        <v>65000000</v>
      </c>
      <c r="O286" s="264"/>
      <c r="P286" s="577"/>
    </row>
    <row r="287" spans="1:16" s="190" customFormat="1" ht="15" hidden="1" x14ac:dyDescent="0.25">
      <c r="A287" s="496"/>
      <c r="B287" s="524"/>
      <c r="C287" s="537" t="s">
        <v>537</v>
      </c>
      <c r="D287" s="537" t="s">
        <v>339</v>
      </c>
      <c r="E287" s="509" t="s">
        <v>36</v>
      </c>
      <c r="F287" s="463">
        <v>185608244</v>
      </c>
      <c r="G287" s="464">
        <v>185608244</v>
      </c>
      <c r="H287" s="463">
        <v>0</v>
      </c>
      <c r="I287" s="463">
        <v>0</v>
      </c>
      <c r="J287" s="464">
        <v>0</v>
      </c>
      <c r="K287" s="463">
        <v>0</v>
      </c>
      <c r="L287" s="463">
        <v>0</v>
      </c>
      <c r="M287" s="463">
        <v>0</v>
      </c>
      <c r="N287" s="463">
        <v>0</v>
      </c>
      <c r="O287" s="264"/>
    </row>
    <row r="288" spans="1:16" s="190" customFormat="1" ht="15" x14ac:dyDescent="0.25">
      <c r="A288" s="496"/>
      <c r="B288" s="524"/>
      <c r="C288" s="537"/>
      <c r="D288" s="537" t="s">
        <v>339</v>
      </c>
      <c r="E288" s="509" t="s">
        <v>94</v>
      </c>
      <c r="F288" s="463">
        <v>147102648</v>
      </c>
      <c r="G288" s="464">
        <v>0</v>
      </c>
      <c r="H288" s="463">
        <v>147102648</v>
      </c>
      <c r="I288" s="463">
        <v>0</v>
      </c>
      <c r="J288" s="464">
        <v>147102648</v>
      </c>
      <c r="K288" s="463">
        <v>147102648</v>
      </c>
      <c r="L288" s="463">
        <v>0</v>
      </c>
      <c r="M288" s="463">
        <v>0</v>
      </c>
      <c r="N288" s="463">
        <v>0</v>
      </c>
      <c r="O288" s="264"/>
    </row>
    <row r="289" spans="1:16" s="190" customFormat="1" ht="15" x14ac:dyDescent="0.25">
      <c r="A289" s="496"/>
      <c r="B289" s="524"/>
      <c r="C289" s="537"/>
      <c r="D289" s="537" t="s">
        <v>339</v>
      </c>
      <c r="E289" s="509" t="s">
        <v>788</v>
      </c>
      <c r="F289" s="463">
        <v>672659</v>
      </c>
      <c r="G289" s="464">
        <v>0</v>
      </c>
      <c r="H289" s="463">
        <v>672659</v>
      </c>
      <c r="I289" s="463">
        <v>0</v>
      </c>
      <c r="J289" s="464">
        <v>672659</v>
      </c>
      <c r="K289" s="463">
        <v>672659</v>
      </c>
      <c r="L289" s="463">
        <v>0</v>
      </c>
      <c r="M289" s="463">
        <v>0</v>
      </c>
      <c r="N289" s="463">
        <v>0</v>
      </c>
      <c r="O289" s="264"/>
    </row>
    <row r="290" spans="1:16" s="190" customFormat="1" ht="15" hidden="1" x14ac:dyDescent="0.25">
      <c r="A290" s="496"/>
      <c r="B290" s="524"/>
      <c r="C290" s="526" t="s">
        <v>538</v>
      </c>
      <c r="D290" s="526" t="s">
        <v>330</v>
      </c>
      <c r="E290" s="509" t="s">
        <v>36</v>
      </c>
      <c r="F290" s="463">
        <v>284000000</v>
      </c>
      <c r="G290" s="464">
        <v>284000000</v>
      </c>
      <c r="H290" s="463">
        <v>0</v>
      </c>
      <c r="I290" s="463">
        <v>0</v>
      </c>
      <c r="J290" s="464">
        <v>0</v>
      </c>
      <c r="K290" s="463">
        <v>0</v>
      </c>
      <c r="L290" s="463">
        <v>0</v>
      </c>
      <c r="M290" s="463">
        <v>0</v>
      </c>
      <c r="N290" s="463">
        <v>0</v>
      </c>
      <c r="O290" s="264"/>
    </row>
    <row r="291" spans="1:16" s="190" customFormat="1" ht="15" hidden="1" x14ac:dyDescent="0.25">
      <c r="A291" s="496"/>
      <c r="B291" s="524"/>
      <c r="C291" s="537" t="s">
        <v>539</v>
      </c>
      <c r="D291" s="537" t="s">
        <v>334</v>
      </c>
      <c r="E291" s="509" t="s">
        <v>36</v>
      </c>
      <c r="F291" s="463">
        <v>289341000</v>
      </c>
      <c r="G291" s="464">
        <v>289341000</v>
      </c>
      <c r="H291" s="463">
        <v>0</v>
      </c>
      <c r="I291" s="463">
        <v>0</v>
      </c>
      <c r="J291" s="464">
        <v>0</v>
      </c>
      <c r="K291" s="463">
        <v>0</v>
      </c>
      <c r="L291" s="463">
        <v>0</v>
      </c>
      <c r="M291" s="463">
        <v>0</v>
      </c>
      <c r="N291" s="463">
        <v>0</v>
      </c>
      <c r="O291" s="264"/>
    </row>
    <row r="292" spans="1:16" s="190" customFormat="1" ht="15" hidden="1" x14ac:dyDescent="0.25">
      <c r="A292" s="496"/>
      <c r="B292" s="524"/>
      <c r="C292" s="537"/>
      <c r="D292" s="537" t="s">
        <v>334</v>
      </c>
      <c r="E292" s="509" t="s">
        <v>788</v>
      </c>
      <c r="F292" s="463">
        <v>924906</v>
      </c>
      <c r="G292" s="464">
        <v>924906</v>
      </c>
      <c r="H292" s="463">
        <v>0</v>
      </c>
      <c r="I292" s="463">
        <v>0</v>
      </c>
      <c r="J292" s="464">
        <v>0</v>
      </c>
      <c r="K292" s="463">
        <v>0</v>
      </c>
      <c r="L292" s="463">
        <v>0</v>
      </c>
      <c r="M292" s="463">
        <v>0</v>
      </c>
      <c r="N292" s="463">
        <v>0</v>
      </c>
      <c r="O292" s="264"/>
    </row>
    <row r="293" spans="1:16" s="190" customFormat="1" ht="15" hidden="1" x14ac:dyDescent="0.25">
      <c r="A293" s="496"/>
      <c r="B293" s="524"/>
      <c r="C293" s="537" t="s">
        <v>540</v>
      </c>
      <c r="D293" s="537" t="s">
        <v>783</v>
      </c>
      <c r="E293" s="509" t="s">
        <v>36</v>
      </c>
      <c r="F293" s="463">
        <v>156000000</v>
      </c>
      <c r="G293" s="464">
        <v>156000000</v>
      </c>
      <c r="H293" s="463">
        <v>0</v>
      </c>
      <c r="I293" s="463">
        <v>0</v>
      </c>
      <c r="J293" s="464">
        <v>0</v>
      </c>
      <c r="K293" s="463">
        <v>0</v>
      </c>
      <c r="L293" s="463">
        <v>0</v>
      </c>
      <c r="M293" s="463">
        <v>0</v>
      </c>
      <c r="N293" s="463">
        <v>0</v>
      </c>
      <c r="O293" s="264"/>
    </row>
    <row r="294" spans="1:16" s="190" customFormat="1" ht="15" x14ac:dyDescent="0.25">
      <c r="A294" s="496"/>
      <c r="B294" s="524"/>
      <c r="C294" s="537"/>
      <c r="D294" s="537" t="s">
        <v>783</v>
      </c>
      <c r="E294" s="509" t="s">
        <v>94</v>
      </c>
      <c r="F294" s="463">
        <v>169000000</v>
      </c>
      <c r="G294" s="464">
        <v>0</v>
      </c>
      <c r="H294" s="463">
        <v>169000000</v>
      </c>
      <c r="I294" s="463">
        <v>0</v>
      </c>
      <c r="J294" s="464">
        <v>169000000</v>
      </c>
      <c r="K294" s="463">
        <v>169000000</v>
      </c>
      <c r="L294" s="463">
        <v>0</v>
      </c>
      <c r="M294" s="463">
        <v>0</v>
      </c>
      <c r="N294" s="463">
        <v>0</v>
      </c>
      <c r="O294" s="264"/>
    </row>
    <row r="295" spans="1:16" s="190" customFormat="1" ht="15" x14ac:dyDescent="0.25">
      <c r="A295" s="496"/>
      <c r="B295" s="524"/>
      <c r="C295" s="537"/>
      <c r="D295" s="537" t="s">
        <v>783</v>
      </c>
      <c r="E295" s="509" t="s">
        <v>788</v>
      </c>
      <c r="F295" s="463">
        <v>712487</v>
      </c>
      <c r="G295" s="464">
        <v>0</v>
      </c>
      <c r="H295" s="463">
        <v>712487</v>
      </c>
      <c r="I295" s="463">
        <v>0</v>
      </c>
      <c r="J295" s="464">
        <v>712487</v>
      </c>
      <c r="K295" s="463">
        <v>712487</v>
      </c>
      <c r="L295" s="463">
        <v>0</v>
      </c>
      <c r="M295" s="463">
        <v>0</v>
      </c>
      <c r="N295" s="463">
        <v>0</v>
      </c>
      <c r="O295" s="264"/>
    </row>
    <row r="296" spans="1:16" s="190" customFormat="1" ht="15" hidden="1" x14ac:dyDescent="0.25">
      <c r="A296" s="496"/>
      <c r="B296" s="524"/>
      <c r="C296" s="526" t="s">
        <v>541</v>
      </c>
      <c r="D296" s="526" t="s">
        <v>319</v>
      </c>
      <c r="E296" s="509" t="s">
        <v>36</v>
      </c>
      <c r="F296" s="463">
        <v>338000000</v>
      </c>
      <c r="G296" s="464">
        <v>338000000</v>
      </c>
      <c r="H296" s="463">
        <v>0</v>
      </c>
      <c r="I296" s="463">
        <v>0</v>
      </c>
      <c r="J296" s="464">
        <v>0</v>
      </c>
      <c r="K296" s="463">
        <v>0</v>
      </c>
      <c r="L296" s="463">
        <v>0</v>
      </c>
      <c r="M296" s="463">
        <v>0</v>
      </c>
      <c r="N296" s="463">
        <v>0</v>
      </c>
      <c r="O296" s="264"/>
    </row>
    <row r="297" spans="1:16" s="190" customFormat="1" ht="15" hidden="1" x14ac:dyDescent="0.25">
      <c r="A297" s="496"/>
      <c r="B297" s="524"/>
      <c r="C297" s="526" t="s">
        <v>542</v>
      </c>
      <c r="D297" s="526" t="s">
        <v>294</v>
      </c>
      <c r="E297" s="509" t="s">
        <v>36</v>
      </c>
      <c r="F297" s="463">
        <v>317000000</v>
      </c>
      <c r="G297" s="464">
        <v>317000000</v>
      </c>
      <c r="H297" s="463">
        <v>0</v>
      </c>
      <c r="I297" s="463">
        <v>0</v>
      </c>
      <c r="J297" s="464">
        <v>0</v>
      </c>
      <c r="K297" s="463">
        <v>0</v>
      </c>
      <c r="L297" s="463">
        <v>0</v>
      </c>
      <c r="M297" s="463">
        <v>0</v>
      </c>
      <c r="N297" s="463">
        <v>0</v>
      </c>
      <c r="O297" s="264"/>
    </row>
    <row r="298" spans="1:16" s="190" customFormat="1" ht="15" x14ac:dyDescent="0.25">
      <c r="A298" s="496"/>
      <c r="B298" s="524"/>
      <c r="C298" s="537" t="s">
        <v>543</v>
      </c>
      <c r="D298" s="537" t="s">
        <v>202</v>
      </c>
      <c r="E298" s="509" t="s">
        <v>36</v>
      </c>
      <c r="F298" s="463">
        <v>295000000</v>
      </c>
      <c r="G298" s="464">
        <v>88500852</v>
      </c>
      <c r="H298" s="463">
        <v>206499148</v>
      </c>
      <c r="I298" s="463">
        <v>0</v>
      </c>
      <c r="J298" s="464">
        <v>206499148</v>
      </c>
      <c r="K298" s="463">
        <v>0</v>
      </c>
      <c r="L298" s="463">
        <v>206499148</v>
      </c>
      <c r="M298" s="463">
        <v>0</v>
      </c>
      <c r="N298" s="463">
        <v>0</v>
      </c>
      <c r="O298" s="264"/>
    </row>
    <row r="299" spans="1:16" s="190" customFormat="1" ht="15" x14ac:dyDescent="0.25">
      <c r="A299" s="496"/>
      <c r="B299" s="524"/>
      <c r="C299" s="537"/>
      <c r="D299" s="537" t="s">
        <v>202</v>
      </c>
      <c r="E299" s="509" t="s">
        <v>797</v>
      </c>
      <c r="F299" s="463">
        <v>2560589</v>
      </c>
      <c r="G299" s="464">
        <v>0</v>
      </c>
      <c r="H299" s="463">
        <v>2560589</v>
      </c>
      <c r="I299" s="463">
        <v>0</v>
      </c>
      <c r="J299" s="464">
        <v>2560589</v>
      </c>
      <c r="K299" s="463">
        <v>2560589</v>
      </c>
      <c r="L299" s="463">
        <v>0</v>
      </c>
      <c r="M299" s="463">
        <v>0</v>
      </c>
      <c r="N299" s="463">
        <v>0</v>
      </c>
      <c r="O299" s="264"/>
    </row>
    <row r="300" spans="1:16" s="190" customFormat="1" ht="15" x14ac:dyDescent="0.25">
      <c r="A300" s="496"/>
      <c r="B300" s="524"/>
      <c r="C300" s="526" t="s">
        <v>544</v>
      </c>
      <c r="D300" s="526" t="s">
        <v>210</v>
      </c>
      <c r="E300" s="572" t="s">
        <v>36</v>
      </c>
      <c r="F300" s="573">
        <v>285000000</v>
      </c>
      <c r="G300" s="574">
        <v>284571239</v>
      </c>
      <c r="H300" s="573">
        <v>428761</v>
      </c>
      <c r="I300" s="573">
        <v>0</v>
      </c>
      <c r="J300" s="574">
        <v>428761</v>
      </c>
      <c r="K300" s="573">
        <v>0</v>
      </c>
      <c r="L300" s="573">
        <v>0</v>
      </c>
      <c r="M300" s="573">
        <v>0</v>
      </c>
      <c r="N300" s="573">
        <v>428761</v>
      </c>
      <c r="O300" s="264"/>
      <c r="P300" s="577"/>
    </row>
    <row r="301" spans="1:16" s="190" customFormat="1" ht="15" x14ac:dyDescent="0.25">
      <c r="A301" s="496"/>
      <c r="B301" s="524"/>
      <c r="C301" s="537" t="s">
        <v>545</v>
      </c>
      <c r="D301" s="537" t="s">
        <v>197</v>
      </c>
      <c r="E301" s="575" t="s">
        <v>36</v>
      </c>
      <c r="F301" s="576">
        <v>275000000</v>
      </c>
      <c r="G301" s="576">
        <v>101501786</v>
      </c>
      <c r="H301" s="576">
        <v>173498214</v>
      </c>
      <c r="I301" s="576">
        <v>0</v>
      </c>
      <c r="J301" s="576">
        <v>173498214</v>
      </c>
      <c r="K301" s="576">
        <v>0</v>
      </c>
      <c r="L301" s="576">
        <v>0</v>
      </c>
      <c r="M301" s="576">
        <v>0</v>
      </c>
      <c r="N301" s="576">
        <v>173498214</v>
      </c>
      <c r="O301" s="264"/>
      <c r="P301" s="577"/>
    </row>
    <row r="302" spans="1:16" s="190" customFormat="1" ht="15" x14ac:dyDescent="0.25">
      <c r="A302" s="496"/>
      <c r="B302" s="524"/>
      <c r="C302" s="537"/>
      <c r="D302" s="537" t="s">
        <v>197</v>
      </c>
      <c r="E302" s="509" t="s">
        <v>797</v>
      </c>
      <c r="F302" s="463">
        <v>12700069</v>
      </c>
      <c r="G302" s="464">
        <v>0</v>
      </c>
      <c r="H302" s="463">
        <v>12700069</v>
      </c>
      <c r="I302" s="463">
        <v>0</v>
      </c>
      <c r="J302" s="464">
        <v>12700069</v>
      </c>
      <c r="K302" s="463">
        <v>12700069</v>
      </c>
      <c r="L302" s="463">
        <v>0</v>
      </c>
      <c r="M302" s="463">
        <v>0</v>
      </c>
      <c r="N302" s="463">
        <v>0</v>
      </c>
      <c r="O302" s="264"/>
    </row>
    <row r="303" spans="1:16" s="190" customFormat="1" ht="15" hidden="1" x14ac:dyDescent="0.25">
      <c r="A303" s="496"/>
      <c r="B303" s="524"/>
      <c r="C303" s="526" t="s">
        <v>546</v>
      </c>
      <c r="D303" s="526" t="s">
        <v>281</v>
      </c>
      <c r="E303" s="509" t="s">
        <v>36</v>
      </c>
      <c r="F303" s="463">
        <v>313434000</v>
      </c>
      <c r="G303" s="464">
        <v>313434000</v>
      </c>
      <c r="H303" s="463">
        <v>0</v>
      </c>
      <c r="I303" s="463">
        <v>0</v>
      </c>
      <c r="J303" s="464">
        <v>0</v>
      </c>
      <c r="K303" s="463">
        <v>0</v>
      </c>
      <c r="L303" s="463">
        <v>0</v>
      </c>
      <c r="M303" s="463">
        <v>0</v>
      </c>
      <c r="N303" s="463">
        <v>0</v>
      </c>
      <c r="O303" s="264"/>
    </row>
    <row r="304" spans="1:16" s="190" customFormat="1" ht="15" hidden="1" x14ac:dyDescent="0.25">
      <c r="A304" s="496"/>
      <c r="B304" s="524"/>
      <c r="C304" s="526" t="s">
        <v>547</v>
      </c>
      <c r="D304" s="526" t="s">
        <v>343</v>
      </c>
      <c r="E304" s="509" t="s">
        <v>36</v>
      </c>
      <c r="F304" s="463">
        <v>300000000</v>
      </c>
      <c r="G304" s="464">
        <v>300000000</v>
      </c>
      <c r="H304" s="463">
        <v>0</v>
      </c>
      <c r="I304" s="463">
        <v>0</v>
      </c>
      <c r="J304" s="464">
        <v>0</v>
      </c>
      <c r="K304" s="463">
        <v>0</v>
      </c>
      <c r="L304" s="463">
        <v>0</v>
      </c>
      <c r="M304" s="463">
        <v>0</v>
      </c>
      <c r="N304" s="463">
        <v>0</v>
      </c>
      <c r="O304" s="264"/>
    </row>
    <row r="305" spans="1:16" s="190" customFormat="1" ht="15" hidden="1" x14ac:dyDescent="0.25">
      <c r="A305" s="496"/>
      <c r="B305" s="524"/>
      <c r="C305" s="537" t="s">
        <v>548</v>
      </c>
      <c r="D305" s="537" t="s">
        <v>193</v>
      </c>
      <c r="E305" s="509" t="s">
        <v>36</v>
      </c>
      <c r="F305" s="463">
        <v>263794997</v>
      </c>
      <c r="G305" s="464">
        <v>263794997</v>
      </c>
      <c r="H305" s="463">
        <v>0</v>
      </c>
      <c r="I305" s="463">
        <v>0</v>
      </c>
      <c r="J305" s="464">
        <v>0</v>
      </c>
      <c r="K305" s="463">
        <v>0</v>
      </c>
      <c r="L305" s="463">
        <v>0</v>
      </c>
      <c r="M305" s="463">
        <v>0</v>
      </c>
      <c r="N305" s="463">
        <v>0</v>
      </c>
      <c r="O305" s="264"/>
    </row>
    <row r="306" spans="1:16" s="190" customFormat="1" ht="15" x14ac:dyDescent="0.25">
      <c r="A306" s="496"/>
      <c r="B306" s="524"/>
      <c r="C306" s="537"/>
      <c r="D306" s="537" t="s">
        <v>193</v>
      </c>
      <c r="E306" s="509" t="s">
        <v>788</v>
      </c>
      <c r="F306" s="463">
        <v>1162239</v>
      </c>
      <c r="G306" s="464">
        <v>0</v>
      </c>
      <c r="H306" s="463">
        <v>1162239</v>
      </c>
      <c r="I306" s="463">
        <v>0</v>
      </c>
      <c r="J306" s="464">
        <v>1162239</v>
      </c>
      <c r="K306" s="463">
        <v>0</v>
      </c>
      <c r="L306" s="463">
        <v>1162239</v>
      </c>
      <c r="M306" s="463">
        <v>0</v>
      </c>
      <c r="N306" s="463">
        <v>0</v>
      </c>
      <c r="O306" s="264"/>
    </row>
    <row r="307" spans="1:16" s="190" customFormat="1" ht="15" hidden="1" x14ac:dyDescent="0.25">
      <c r="A307" s="496"/>
      <c r="B307" s="524"/>
      <c r="C307" s="537" t="s">
        <v>549</v>
      </c>
      <c r="D307" s="537" t="s">
        <v>317</v>
      </c>
      <c r="E307" s="509" t="s">
        <v>36</v>
      </c>
      <c r="F307" s="463">
        <v>361949283</v>
      </c>
      <c r="G307" s="464">
        <v>361949283</v>
      </c>
      <c r="H307" s="463">
        <v>0</v>
      </c>
      <c r="I307" s="463">
        <v>0</v>
      </c>
      <c r="J307" s="464">
        <v>0</v>
      </c>
      <c r="K307" s="463">
        <v>0</v>
      </c>
      <c r="L307" s="463">
        <v>0</v>
      </c>
      <c r="M307" s="463">
        <v>0</v>
      </c>
      <c r="N307" s="463">
        <v>0</v>
      </c>
      <c r="O307" s="264"/>
    </row>
    <row r="308" spans="1:16" s="190" customFormat="1" ht="15" hidden="1" x14ac:dyDescent="0.25">
      <c r="A308" s="496"/>
      <c r="B308" s="524"/>
      <c r="C308" s="537"/>
      <c r="D308" s="537" t="s">
        <v>317</v>
      </c>
      <c r="E308" s="509" t="s">
        <v>788</v>
      </c>
      <c r="F308" s="463">
        <v>1178160</v>
      </c>
      <c r="G308" s="464">
        <v>1178160</v>
      </c>
      <c r="H308" s="463">
        <v>0</v>
      </c>
      <c r="I308" s="463">
        <v>0</v>
      </c>
      <c r="J308" s="464">
        <v>0</v>
      </c>
      <c r="K308" s="463">
        <v>0</v>
      </c>
      <c r="L308" s="463">
        <v>0</v>
      </c>
      <c r="M308" s="463">
        <v>0</v>
      </c>
      <c r="N308" s="463">
        <v>0</v>
      </c>
      <c r="O308" s="264"/>
    </row>
    <row r="309" spans="1:16" s="190" customFormat="1" ht="15" hidden="1" x14ac:dyDescent="0.25">
      <c r="A309" s="496"/>
      <c r="B309" s="524"/>
      <c r="C309" s="526" t="s">
        <v>550</v>
      </c>
      <c r="D309" s="526" t="s">
        <v>551</v>
      </c>
      <c r="E309" s="509" t="s">
        <v>36</v>
      </c>
      <c r="F309" s="463">
        <v>310000000</v>
      </c>
      <c r="G309" s="464">
        <v>310000000</v>
      </c>
      <c r="H309" s="463">
        <v>0</v>
      </c>
      <c r="I309" s="463">
        <v>0</v>
      </c>
      <c r="J309" s="464">
        <v>0</v>
      </c>
      <c r="K309" s="463">
        <v>0</v>
      </c>
      <c r="L309" s="463">
        <v>0</v>
      </c>
      <c r="M309" s="463">
        <v>0</v>
      </c>
      <c r="N309" s="463">
        <v>0</v>
      </c>
      <c r="O309" s="264"/>
    </row>
    <row r="310" spans="1:16" s="190" customFormat="1" ht="15" hidden="1" x14ac:dyDescent="0.25">
      <c r="A310" s="496"/>
      <c r="B310" s="524"/>
      <c r="C310" s="537" t="s">
        <v>552</v>
      </c>
      <c r="D310" s="537" t="s">
        <v>297</v>
      </c>
      <c r="E310" s="509" t="s">
        <v>36</v>
      </c>
      <c r="F310" s="463">
        <v>82454841</v>
      </c>
      <c r="G310" s="464">
        <v>82454841</v>
      </c>
      <c r="H310" s="463">
        <v>0</v>
      </c>
      <c r="I310" s="463">
        <v>0</v>
      </c>
      <c r="J310" s="464">
        <v>0</v>
      </c>
      <c r="K310" s="463">
        <v>0</v>
      </c>
      <c r="L310" s="463">
        <v>0</v>
      </c>
      <c r="M310" s="463">
        <v>0</v>
      </c>
      <c r="N310" s="463">
        <v>0</v>
      </c>
      <c r="O310" s="264"/>
    </row>
    <row r="311" spans="1:16" s="190" customFormat="1" ht="15" hidden="1" x14ac:dyDescent="0.25">
      <c r="A311" s="496"/>
      <c r="B311" s="524"/>
      <c r="C311" s="537"/>
      <c r="D311" s="537" t="s">
        <v>297</v>
      </c>
      <c r="E311" s="509" t="s">
        <v>94</v>
      </c>
      <c r="F311" s="463">
        <v>190702289</v>
      </c>
      <c r="G311" s="464">
        <v>190702289</v>
      </c>
      <c r="H311" s="463">
        <v>0</v>
      </c>
      <c r="I311" s="463">
        <v>0</v>
      </c>
      <c r="J311" s="464">
        <v>0</v>
      </c>
      <c r="K311" s="463">
        <v>0</v>
      </c>
      <c r="L311" s="463">
        <v>0</v>
      </c>
      <c r="M311" s="463">
        <v>0</v>
      </c>
      <c r="N311" s="463">
        <v>0</v>
      </c>
      <c r="O311" s="264"/>
    </row>
    <row r="312" spans="1:16" s="190" customFormat="1" ht="15" x14ac:dyDescent="0.25">
      <c r="A312" s="496"/>
      <c r="B312" s="524"/>
      <c r="C312" s="537"/>
      <c r="D312" s="537" t="s">
        <v>297</v>
      </c>
      <c r="E312" s="509" t="s">
        <v>788</v>
      </c>
      <c r="F312" s="463">
        <v>811975</v>
      </c>
      <c r="G312" s="464">
        <v>0</v>
      </c>
      <c r="H312" s="463">
        <v>811975</v>
      </c>
      <c r="I312" s="463">
        <v>0</v>
      </c>
      <c r="J312" s="464">
        <v>811975</v>
      </c>
      <c r="K312" s="463">
        <v>811975</v>
      </c>
      <c r="L312" s="463">
        <v>0</v>
      </c>
      <c r="M312" s="463">
        <v>0</v>
      </c>
      <c r="N312" s="463">
        <v>0</v>
      </c>
      <c r="O312" s="264"/>
    </row>
    <row r="313" spans="1:16" s="190" customFormat="1" ht="15" hidden="1" x14ac:dyDescent="0.25">
      <c r="A313" s="496"/>
      <c r="B313" s="524"/>
      <c r="C313" s="537"/>
      <c r="D313" s="537" t="s">
        <v>297</v>
      </c>
      <c r="E313" s="509" t="s">
        <v>151</v>
      </c>
      <c r="F313" s="463">
        <v>356159</v>
      </c>
      <c r="G313" s="464">
        <v>356159</v>
      </c>
      <c r="H313" s="463">
        <v>0</v>
      </c>
      <c r="I313" s="463">
        <v>0</v>
      </c>
      <c r="J313" s="464">
        <v>0</v>
      </c>
      <c r="K313" s="463">
        <v>0</v>
      </c>
      <c r="L313" s="463">
        <v>0</v>
      </c>
      <c r="M313" s="463">
        <v>0</v>
      </c>
      <c r="N313" s="463">
        <v>0</v>
      </c>
      <c r="O313" s="264"/>
    </row>
    <row r="314" spans="1:16" s="190" customFormat="1" ht="15" x14ac:dyDescent="0.25">
      <c r="A314" s="496"/>
      <c r="B314" s="524"/>
      <c r="C314" s="526" t="s">
        <v>553</v>
      </c>
      <c r="D314" s="526" t="s">
        <v>207</v>
      </c>
      <c r="E314" s="575" t="s">
        <v>36</v>
      </c>
      <c r="F314" s="576">
        <v>275000000</v>
      </c>
      <c r="G314" s="576">
        <v>82499992</v>
      </c>
      <c r="H314" s="576">
        <v>192500008</v>
      </c>
      <c r="I314" s="576">
        <v>0</v>
      </c>
      <c r="J314" s="576">
        <v>192500008</v>
      </c>
      <c r="K314" s="576">
        <v>0</v>
      </c>
      <c r="L314" s="576">
        <v>0</v>
      </c>
      <c r="M314" s="576">
        <v>0</v>
      </c>
      <c r="N314" s="576">
        <v>192500008</v>
      </c>
      <c r="O314" s="264"/>
      <c r="P314" s="577"/>
    </row>
    <row r="315" spans="1:16" s="190" customFormat="1" ht="15" x14ac:dyDescent="0.25">
      <c r="A315" s="496"/>
      <c r="B315" s="524"/>
      <c r="C315" s="526" t="s">
        <v>554</v>
      </c>
      <c r="D315" s="526" t="s">
        <v>187</v>
      </c>
      <c r="E315" s="509" t="s">
        <v>36</v>
      </c>
      <c r="F315" s="463">
        <v>265000000</v>
      </c>
      <c r="G315" s="464">
        <v>264999996</v>
      </c>
      <c r="H315" s="463">
        <v>4</v>
      </c>
      <c r="I315" s="463">
        <v>0</v>
      </c>
      <c r="J315" s="464">
        <v>4</v>
      </c>
      <c r="K315" s="463">
        <v>0</v>
      </c>
      <c r="L315" s="463">
        <v>4</v>
      </c>
      <c r="M315" s="463">
        <v>0</v>
      </c>
      <c r="N315" s="463">
        <v>0</v>
      </c>
      <c r="O315" s="264"/>
    </row>
    <row r="316" spans="1:16" s="190" customFormat="1" ht="15" hidden="1" x14ac:dyDescent="0.25">
      <c r="A316" s="496"/>
      <c r="B316" s="524"/>
      <c r="C316" s="526" t="s">
        <v>555</v>
      </c>
      <c r="D316" s="526" t="s">
        <v>356</v>
      </c>
      <c r="E316" s="509" t="s">
        <v>36</v>
      </c>
      <c r="F316" s="463">
        <v>327000000</v>
      </c>
      <c r="G316" s="464">
        <v>327000000</v>
      </c>
      <c r="H316" s="463">
        <v>0</v>
      </c>
      <c r="I316" s="463">
        <v>0</v>
      </c>
      <c r="J316" s="464">
        <v>0</v>
      </c>
      <c r="K316" s="463">
        <v>0</v>
      </c>
      <c r="L316" s="463">
        <v>0</v>
      </c>
      <c r="M316" s="463">
        <v>0</v>
      </c>
      <c r="N316" s="463">
        <v>0</v>
      </c>
      <c r="O316" s="264"/>
    </row>
    <row r="317" spans="1:16" s="190" customFormat="1" ht="15" hidden="1" x14ac:dyDescent="0.25">
      <c r="A317" s="496"/>
      <c r="B317" s="524"/>
      <c r="C317" s="537" t="s">
        <v>556</v>
      </c>
      <c r="D317" s="537" t="s">
        <v>366</v>
      </c>
      <c r="E317" s="509" t="s">
        <v>36</v>
      </c>
      <c r="F317" s="463">
        <v>347000000</v>
      </c>
      <c r="G317" s="464">
        <v>347000000</v>
      </c>
      <c r="H317" s="463">
        <v>0</v>
      </c>
      <c r="I317" s="463">
        <v>0</v>
      </c>
      <c r="J317" s="464">
        <v>0</v>
      </c>
      <c r="K317" s="463">
        <v>0</v>
      </c>
      <c r="L317" s="463">
        <v>0</v>
      </c>
      <c r="M317" s="463">
        <v>0</v>
      </c>
      <c r="N317" s="463">
        <v>0</v>
      </c>
      <c r="O317" s="264"/>
    </row>
    <row r="318" spans="1:16" s="190" customFormat="1" ht="15" hidden="1" x14ac:dyDescent="0.25">
      <c r="A318" s="496"/>
      <c r="B318" s="524"/>
      <c r="C318" s="537"/>
      <c r="D318" s="537" t="s">
        <v>366</v>
      </c>
      <c r="E318" s="509" t="s">
        <v>151</v>
      </c>
      <c r="F318" s="463">
        <v>5000000</v>
      </c>
      <c r="G318" s="464">
        <v>5000000</v>
      </c>
      <c r="H318" s="463">
        <v>0</v>
      </c>
      <c r="I318" s="463">
        <v>0</v>
      </c>
      <c r="J318" s="464">
        <v>0</v>
      </c>
      <c r="K318" s="463">
        <v>0</v>
      </c>
      <c r="L318" s="463">
        <v>0</v>
      </c>
      <c r="M318" s="463">
        <v>0</v>
      </c>
      <c r="N318" s="463">
        <v>0</v>
      </c>
      <c r="O318" s="264"/>
    </row>
    <row r="319" spans="1:16" s="190" customFormat="1" ht="15" hidden="1" x14ac:dyDescent="0.25">
      <c r="A319" s="496"/>
      <c r="B319" s="524"/>
      <c r="C319" s="537" t="s">
        <v>557</v>
      </c>
      <c r="D319" s="537" t="s">
        <v>362</v>
      </c>
      <c r="E319" s="509" t="s">
        <v>36</v>
      </c>
      <c r="F319" s="463">
        <v>315830525</v>
      </c>
      <c r="G319" s="464">
        <v>315830525</v>
      </c>
      <c r="H319" s="463">
        <v>0</v>
      </c>
      <c r="I319" s="463">
        <v>0</v>
      </c>
      <c r="J319" s="464">
        <v>0</v>
      </c>
      <c r="K319" s="463">
        <v>0</v>
      </c>
      <c r="L319" s="463">
        <v>0</v>
      </c>
      <c r="M319" s="463">
        <v>0</v>
      </c>
      <c r="N319" s="463">
        <v>0</v>
      </c>
      <c r="O319" s="264"/>
    </row>
    <row r="320" spans="1:16" s="190" customFormat="1" ht="15" hidden="1" x14ac:dyDescent="0.25">
      <c r="A320" s="496"/>
      <c r="B320" s="524"/>
      <c r="C320" s="537"/>
      <c r="D320" s="537" t="s">
        <v>362</v>
      </c>
      <c r="E320" s="509" t="s">
        <v>788</v>
      </c>
      <c r="F320" s="463">
        <v>920481</v>
      </c>
      <c r="G320" s="464">
        <v>920481</v>
      </c>
      <c r="H320" s="463">
        <v>0</v>
      </c>
      <c r="I320" s="463">
        <v>0</v>
      </c>
      <c r="J320" s="464">
        <v>0</v>
      </c>
      <c r="K320" s="463">
        <v>0</v>
      </c>
      <c r="L320" s="463">
        <v>0</v>
      </c>
      <c r="M320" s="463">
        <v>0</v>
      </c>
      <c r="N320" s="463">
        <v>0</v>
      </c>
      <c r="O320" s="264"/>
    </row>
    <row r="321" spans="1:16" s="190" customFormat="1" ht="15" x14ac:dyDescent="0.25">
      <c r="A321" s="496"/>
      <c r="B321" s="524"/>
      <c r="C321" s="537" t="s">
        <v>558</v>
      </c>
      <c r="D321" s="537" t="s">
        <v>191</v>
      </c>
      <c r="E321" s="572" t="s">
        <v>36</v>
      </c>
      <c r="F321" s="573">
        <v>308000000</v>
      </c>
      <c r="G321" s="574">
        <v>298662421</v>
      </c>
      <c r="H321" s="573">
        <v>9337579</v>
      </c>
      <c r="I321" s="573">
        <v>0</v>
      </c>
      <c r="J321" s="574">
        <v>9337579</v>
      </c>
      <c r="K321" s="573">
        <v>0</v>
      </c>
      <c r="L321" s="573">
        <v>0</v>
      </c>
      <c r="M321" s="573">
        <v>0</v>
      </c>
      <c r="N321" s="573">
        <v>9337579</v>
      </c>
      <c r="O321" s="264"/>
      <c r="P321" s="577"/>
    </row>
    <row r="322" spans="1:16" s="190" customFormat="1" ht="15" x14ac:dyDescent="0.25">
      <c r="A322" s="496"/>
      <c r="B322" s="524"/>
      <c r="C322" s="537"/>
      <c r="D322" s="537" t="s">
        <v>191</v>
      </c>
      <c r="E322" s="509" t="s">
        <v>797</v>
      </c>
      <c r="F322" s="463">
        <v>6533655</v>
      </c>
      <c r="G322" s="464">
        <v>0</v>
      </c>
      <c r="H322" s="463">
        <v>6533655</v>
      </c>
      <c r="I322" s="463">
        <v>0</v>
      </c>
      <c r="J322" s="464">
        <v>6533655</v>
      </c>
      <c r="K322" s="463">
        <v>6533655</v>
      </c>
      <c r="L322" s="463">
        <v>0</v>
      </c>
      <c r="M322" s="463">
        <v>0</v>
      </c>
      <c r="N322" s="463">
        <v>0</v>
      </c>
      <c r="O322" s="264"/>
    </row>
    <row r="323" spans="1:16" s="190" customFormat="1" ht="15" hidden="1" x14ac:dyDescent="0.25">
      <c r="A323" s="496"/>
      <c r="B323" s="524"/>
      <c r="C323" s="537" t="s">
        <v>559</v>
      </c>
      <c r="D323" s="537" t="s">
        <v>333</v>
      </c>
      <c r="E323" s="509" t="s">
        <v>36</v>
      </c>
      <c r="F323" s="463">
        <v>291861000</v>
      </c>
      <c r="G323" s="464">
        <v>291861000</v>
      </c>
      <c r="H323" s="463">
        <v>0</v>
      </c>
      <c r="I323" s="463">
        <v>0</v>
      </c>
      <c r="J323" s="464">
        <v>0</v>
      </c>
      <c r="K323" s="463">
        <v>0</v>
      </c>
      <c r="L323" s="463">
        <v>0</v>
      </c>
      <c r="M323" s="463">
        <v>0</v>
      </c>
      <c r="N323" s="463">
        <v>0</v>
      </c>
      <c r="O323" s="264"/>
    </row>
    <row r="324" spans="1:16" s="190" customFormat="1" ht="15" hidden="1" x14ac:dyDescent="0.25">
      <c r="A324" s="496"/>
      <c r="B324" s="524"/>
      <c r="C324" s="537"/>
      <c r="D324" s="537" t="s">
        <v>333</v>
      </c>
      <c r="E324" s="509" t="s">
        <v>788</v>
      </c>
      <c r="F324" s="463">
        <v>991287</v>
      </c>
      <c r="G324" s="464">
        <v>991287</v>
      </c>
      <c r="H324" s="463">
        <v>0</v>
      </c>
      <c r="I324" s="463">
        <v>0</v>
      </c>
      <c r="J324" s="464">
        <v>0</v>
      </c>
      <c r="K324" s="463">
        <v>0</v>
      </c>
      <c r="L324" s="463">
        <v>0</v>
      </c>
      <c r="M324" s="463">
        <v>0</v>
      </c>
      <c r="N324" s="463">
        <v>0</v>
      </c>
      <c r="O324" s="264"/>
    </row>
    <row r="325" spans="1:16" s="190" customFormat="1" ht="15" hidden="1" x14ac:dyDescent="0.25">
      <c r="A325" s="496"/>
      <c r="B325" s="524"/>
      <c r="C325" s="537" t="s">
        <v>560</v>
      </c>
      <c r="D325" s="537" t="s">
        <v>272</v>
      </c>
      <c r="E325" s="509" t="s">
        <v>36</v>
      </c>
      <c r="F325" s="463">
        <v>310000000</v>
      </c>
      <c r="G325" s="464">
        <v>310000000</v>
      </c>
      <c r="H325" s="463">
        <v>0</v>
      </c>
      <c r="I325" s="463">
        <v>0</v>
      </c>
      <c r="J325" s="464">
        <v>0</v>
      </c>
      <c r="K325" s="463">
        <v>0</v>
      </c>
      <c r="L325" s="463">
        <v>0</v>
      </c>
      <c r="M325" s="463">
        <v>0</v>
      </c>
      <c r="N325" s="463">
        <v>0</v>
      </c>
      <c r="O325" s="264"/>
    </row>
    <row r="326" spans="1:16" s="190" customFormat="1" ht="15" hidden="1" x14ac:dyDescent="0.25">
      <c r="A326" s="496"/>
      <c r="B326" s="524"/>
      <c r="C326" s="537"/>
      <c r="D326" s="537" t="s">
        <v>272</v>
      </c>
      <c r="E326" s="509" t="s">
        <v>151</v>
      </c>
      <c r="F326" s="463">
        <v>225924</v>
      </c>
      <c r="G326" s="464">
        <v>225924</v>
      </c>
      <c r="H326" s="463">
        <v>0</v>
      </c>
      <c r="I326" s="463">
        <v>0</v>
      </c>
      <c r="J326" s="464">
        <v>0</v>
      </c>
      <c r="K326" s="463">
        <v>0</v>
      </c>
      <c r="L326" s="463">
        <v>0</v>
      </c>
      <c r="M326" s="463">
        <v>0</v>
      </c>
      <c r="N326" s="463">
        <v>0</v>
      </c>
      <c r="O326" s="264"/>
    </row>
    <row r="327" spans="1:16" s="190" customFormat="1" ht="15" x14ac:dyDescent="0.25">
      <c r="A327" s="496"/>
      <c r="B327" s="524"/>
      <c r="C327" s="537" t="s">
        <v>561</v>
      </c>
      <c r="D327" s="537" t="s">
        <v>328</v>
      </c>
      <c r="E327" s="509" t="s">
        <v>36</v>
      </c>
      <c r="F327" s="463">
        <v>340000000</v>
      </c>
      <c r="G327" s="464">
        <v>103000000</v>
      </c>
      <c r="H327" s="463">
        <v>237000000</v>
      </c>
      <c r="I327" s="463">
        <v>0</v>
      </c>
      <c r="J327" s="464">
        <v>237000000</v>
      </c>
      <c r="K327" s="463">
        <v>0</v>
      </c>
      <c r="L327" s="463">
        <v>237000000</v>
      </c>
      <c r="M327" s="463">
        <v>0</v>
      </c>
      <c r="N327" s="463">
        <v>0</v>
      </c>
      <c r="O327" s="264"/>
    </row>
    <row r="328" spans="1:16" s="190" customFormat="1" ht="15" hidden="1" x14ac:dyDescent="0.25">
      <c r="A328" s="496"/>
      <c r="B328" s="524"/>
      <c r="C328" s="537"/>
      <c r="D328" s="537" t="s">
        <v>328</v>
      </c>
      <c r="E328" s="509" t="s">
        <v>151</v>
      </c>
      <c r="F328" s="463">
        <v>2235000</v>
      </c>
      <c r="G328" s="464">
        <v>2235000</v>
      </c>
      <c r="H328" s="463">
        <v>0</v>
      </c>
      <c r="I328" s="463">
        <v>0</v>
      </c>
      <c r="J328" s="464">
        <v>0</v>
      </c>
      <c r="K328" s="463">
        <v>0</v>
      </c>
      <c r="L328" s="463">
        <v>0</v>
      </c>
      <c r="M328" s="463">
        <v>0</v>
      </c>
      <c r="N328" s="463">
        <v>0</v>
      </c>
      <c r="O328" s="264"/>
    </row>
    <row r="329" spans="1:16" s="190" customFormat="1" ht="15" hidden="1" x14ac:dyDescent="0.25">
      <c r="A329" s="496"/>
      <c r="B329" s="524"/>
      <c r="C329" s="537" t="s">
        <v>562</v>
      </c>
      <c r="D329" s="537" t="s">
        <v>794</v>
      </c>
      <c r="E329" s="509" t="s">
        <v>36</v>
      </c>
      <c r="F329" s="463">
        <v>89700006</v>
      </c>
      <c r="G329" s="464">
        <v>89700006</v>
      </c>
      <c r="H329" s="463">
        <v>0</v>
      </c>
      <c r="I329" s="463">
        <v>0</v>
      </c>
      <c r="J329" s="464">
        <v>0</v>
      </c>
      <c r="K329" s="463">
        <v>0</v>
      </c>
      <c r="L329" s="463">
        <v>0</v>
      </c>
      <c r="M329" s="463">
        <v>0</v>
      </c>
      <c r="N329" s="463">
        <v>0</v>
      </c>
      <c r="O329" s="264"/>
    </row>
    <row r="330" spans="1:16" s="190" customFormat="1" ht="15" x14ac:dyDescent="0.25">
      <c r="A330" s="496"/>
      <c r="B330" s="524"/>
      <c r="C330" s="537"/>
      <c r="D330" s="537" t="s">
        <v>794</v>
      </c>
      <c r="E330" s="509" t="s">
        <v>94</v>
      </c>
      <c r="F330" s="463">
        <v>209299994</v>
      </c>
      <c r="G330" s="464">
        <v>0</v>
      </c>
      <c r="H330" s="463">
        <v>209299994</v>
      </c>
      <c r="I330" s="463">
        <v>0</v>
      </c>
      <c r="J330" s="464">
        <v>209299994</v>
      </c>
      <c r="K330" s="463">
        <v>209299994</v>
      </c>
      <c r="L330" s="463">
        <v>0</v>
      </c>
      <c r="M330" s="463">
        <v>0</v>
      </c>
      <c r="N330" s="463">
        <v>0</v>
      </c>
      <c r="O330" s="264"/>
    </row>
    <row r="331" spans="1:16" s="190" customFormat="1" ht="15" hidden="1" x14ac:dyDescent="0.25">
      <c r="A331" s="496"/>
      <c r="B331" s="524"/>
      <c r="C331" s="526" t="s">
        <v>563</v>
      </c>
      <c r="D331" s="526" t="s">
        <v>185</v>
      </c>
      <c r="E331" s="509" t="s">
        <v>36</v>
      </c>
      <c r="F331" s="463">
        <v>287000000</v>
      </c>
      <c r="G331" s="464">
        <v>287000000</v>
      </c>
      <c r="H331" s="463">
        <v>0</v>
      </c>
      <c r="I331" s="463">
        <v>0</v>
      </c>
      <c r="J331" s="464">
        <v>0</v>
      </c>
      <c r="K331" s="463">
        <v>0</v>
      </c>
      <c r="L331" s="463">
        <v>0</v>
      </c>
      <c r="M331" s="463">
        <v>0</v>
      </c>
      <c r="N331" s="463">
        <v>0</v>
      </c>
      <c r="O331" s="264"/>
    </row>
    <row r="332" spans="1:16" s="190" customFormat="1" ht="15" x14ac:dyDescent="0.25">
      <c r="A332" s="496"/>
      <c r="B332" s="524"/>
      <c r="C332" s="526" t="s">
        <v>564</v>
      </c>
      <c r="D332" s="526" t="s">
        <v>784</v>
      </c>
      <c r="E332" s="575" t="s">
        <v>36</v>
      </c>
      <c r="F332" s="576">
        <v>299000000</v>
      </c>
      <c r="G332" s="576">
        <v>149000000</v>
      </c>
      <c r="H332" s="576">
        <v>150000000</v>
      </c>
      <c r="I332" s="576">
        <v>0</v>
      </c>
      <c r="J332" s="576">
        <v>150000000</v>
      </c>
      <c r="K332" s="576">
        <v>0</v>
      </c>
      <c r="L332" s="576">
        <v>0</v>
      </c>
      <c r="M332" s="576">
        <v>0</v>
      </c>
      <c r="N332" s="576">
        <v>150000000</v>
      </c>
      <c r="O332" s="264"/>
      <c r="P332" s="577"/>
    </row>
    <row r="333" spans="1:16" s="190" customFormat="1" ht="15" x14ac:dyDescent="0.25">
      <c r="A333" s="496"/>
      <c r="B333" s="524"/>
      <c r="C333" s="526" t="s">
        <v>565</v>
      </c>
      <c r="D333" s="526" t="s">
        <v>179</v>
      </c>
      <c r="E333" s="575" t="s">
        <v>36</v>
      </c>
      <c r="F333" s="576">
        <v>290000000</v>
      </c>
      <c r="G333" s="576">
        <v>86999995</v>
      </c>
      <c r="H333" s="576">
        <v>203000005</v>
      </c>
      <c r="I333" s="576">
        <v>0</v>
      </c>
      <c r="J333" s="576">
        <v>203000005</v>
      </c>
      <c r="K333" s="576">
        <v>0</v>
      </c>
      <c r="L333" s="576">
        <v>0</v>
      </c>
      <c r="M333" s="576">
        <v>0</v>
      </c>
      <c r="N333" s="576">
        <v>203000005</v>
      </c>
      <c r="O333" s="264"/>
      <c r="P333" s="577"/>
    </row>
    <row r="334" spans="1:16" s="190" customFormat="1" ht="15" x14ac:dyDescent="0.25">
      <c r="A334" s="496"/>
      <c r="B334" s="524"/>
      <c r="C334" s="537" t="s">
        <v>566</v>
      </c>
      <c r="D334" s="537" t="s">
        <v>248</v>
      </c>
      <c r="E334" s="509" t="s">
        <v>36</v>
      </c>
      <c r="F334" s="463">
        <v>285000000</v>
      </c>
      <c r="G334" s="464">
        <v>284999994</v>
      </c>
      <c r="H334" s="463">
        <v>6</v>
      </c>
      <c r="I334" s="463">
        <v>0</v>
      </c>
      <c r="J334" s="464">
        <v>6</v>
      </c>
      <c r="K334" s="463">
        <v>0</v>
      </c>
      <c r="L334" s="463">
        <v>0</v>
      </c>
      <c r="M334" s="463">
        <v>0</v>
      </c>
      <c r="N334" s="463">
        <v>6</v>
      </c>
      <c r="O334" s="264"/>
    </row>
    <row r="335" spans="1:16" s="190" customFormat="1" ht="15" hidden="1" x14ac:dyDescent="0.25">
      <c r="A335" s="496"/>
      <c r="B335" s="524"/>
      <c r="C335" s="537"/>
      <c r="D335" s="537" t="s">
        <v>248</v>
      </c>
      <c r="E335" s="509" t="s">
        <v>788</v>
      </c>
      <c r="F335" s="463">
        <v>969160</v>
      </c>
      <c r="G335" s="464">
        <v>969160</v>
      </c>
      <c r="H335" s="463">
        <v>0</v>
      </c>
      <c r="I335" s="463">
        <v>0</v>
      </c>
      <c r="J335" s="464">
        <v>0</v>
      </c>
      <c r="K335" s="463">
        <v>0</v>
      </c>
      <c r="L335" s="463">
        <v>0</v>
      </c>
      <c r="M335" s="463">
        <v>0</v>
      </c>
      <c r="N335" s="463">
        <v>0</v>
      </c>
      <c r="O335" s="264"/>
    </row>
    <row r="336" spans="1:16" s="190" customFormat="1" ht="15" hidden="1" x14ac:dyDescent="0.25">
      <c r="A336" s="496"/>
      <c r="B336" s="524"/>
      <c r="C336" s="537" t="s">
        <v>567</v>
      </c>
      <c r="D336" s="537" t="s">
        <v>177</v>
      </c>
      <c r="E336" s="509" t="s">
        <v>36</v>
      </c>
      <c r="F336" s="463">
        <v>285000000</v>
      </c>
      <c r="G336" s="464">
        <v>285000000</v>
      </c>
      <c r="H336" s="463">
        <v>0</v>
      </c>
      <c r="I336" s="463">
        <v>0</v>
      </c>
      <c r="J336" s="464">
        <v>0</v>
      </c>
      <c r="K336" s="463">
        <v>0</v>
      </c>
      <c r="L336" s="463">
        <v>0</v>
      </c>
      <c r="M336" s="463">
        <v>0</v>
      </c>
      <c r="N336" s="463">
        <v>0</v>
      </c>
      <c r="O336" s="264"/>
    </row>
    <row r="337" spans="1:15" s="190" customFormat="1" ht="15" hidden="1" x14ac:dyDescent="0.25">
      <c r="A337" s="496"/>
      <c r="B337" s="524"/>
      <c r="C337" s="537"/>
      <c r="D337" s="537" t="s">
        <v>177</v>
      </c>
      <c r="E337" s="509" t="s">
        <v>788</v>
      </c>
      <c r="F337" s="463">
        <v>650532</v>
      </c>
      <c r="G337" s="464">
        <v>650532</v>
      </c>
      <c r="H337" s="463">
        <v>0</v>
      </c>
      <c r="I337" s="463">
        <v>0</v>
      </c>
      <c r="J337" s="464">
        <v>0</v>
      </c>
      <c r="K337" s="463">
        <v>0</v>
      </c>
      <c r="L337" s="463">
        <v>0</v>
      </c>
      <c r="M337" s="463">
        <v>0</v>
      </c>
      <c r="N337" s="463">
        <v>0</v>
      </c>
      <c r="O337" s="264"/>
    </row>
    <row r="338" spans="1:15" s="190" customFormat="1" ht="15" hidden="1" x14ac:dyDescent="0.25">
      <c r="A338" s="496"/>
      <c r="B338" s="524"/>
      <c r="C338" s="537" t="s">
        <v>568</v>
      </c>
      <c r="D338" s="537" t="s">
        <v>297</v>
      </c>
      <c r="E338" s="509" t="s">
        <v>36</v>
      </c>
      <c r="F338" s="463">
        <v>81414465</v>
      </c>
      <c r="G338" s="464">
        <v>81414465</v>
      </c>
      <c r="H338" s="463">
        <v>0</v>
      </c>
      <c r="I338" s="463">
        <v>0</v>
      </c>
      <c r="J338" s="464">
        <v>0</v>
      </c>
      <c r="K338" s="463">
        <v>0</v>
      </c>
      <c r="L338" s="463">
        <v>0</v>
      </c>
      <c r="M338" s="463">
        <v>0</v>
      </c>
      <c r="N338" s="463">
        <v>0</v>
      </c>
      <c r="O338" s="264"/>
    </row>
    <row r="339" spans="1:15" s="190" customFormat="1" ht="15" hidden="1" x14ac:dyDescent="0.25">
      <c r="A339" s="496"/>
      <c r="B339" s="524"/>
      <c r="C339" s="537"/>
      <c r="D339" s="537" t="s">
        <v>297</v>
      </c>
      <c r="E339" s="509" t="s">
        <v>94</v>
      </c>
      <c r="F339" s="463">
        <v>190500000</v>
      </c>
      <c r="G339" s="464">
        <v>190500000</v>
      </c>
      <c r="H339" s="463">
        <v>0</v>
      </c>
      <c r="I339" s="463">
        <v>0</v>
      </c>
      <c r="J339" s="464">
        <v>0</v>
      </c>
      <c r="K339" s="463">
        <v>0</v>
      </c>
      <c r="L339" s="463">
        <v>0</v>
      </c>
      <c r="M339" s="463">
        <v>0</v>
      </c>
      <c r="N339" s="463">
        <v>0</v>
      </c>
      <c r="O339" s="264"/>
    </row>
    <row r="340" spans="1:15" s="190" customFormat="1" ht="15" x14ac:dyDescent="0.25">
      <c r="A340" s="496"/>
      <c r="B340" s="524"/>
      <c r="C340" s="537"/>
      <c r="D340" s="537" t="s">
        <v>297</v>
      </c>
      <c r="E340" s="509" t="s">
        <v>788</v>
      </c>
      <c r="F340" s="463">
        <v>743465</v>
      </c>
      <c r="G340" s="464">
        <v>0</v>
      </c>
      <c r="H340" s="463">
        <v>743465</v>
      </c>
      <c r="I340" s="463">
        <v>0</v>
      </c>
      <c r="J340" s="464">
        <v>743465</v>
      </c>
      <c r="K340" s="463">
        <v>0</v>
      </c>
      <c r="L340" s="463">
        <v>743465</v>
      </c>
      <c r="M340" s="463">
        <v>0</v>
      </c>
      <c r="N340" s="463">
        <v>0</v>
      </c>
      <c r="O340" s="264"/>
    </row>
    <row r="341" spans="1:15" s="190" customFormat="1" ht="15" hidden="1" x14ac:dyDescent="0.25">
      <c r="A341" s="496"/>
      <c r="B341" s="524"/>
      <c r="C341" s="537"/>
      <c r="D341" s="537" t="s">
        <v>297</v>
      </c>
      <c r="E341" s="509" t="s">
        <v>151</v>
      </c>
      <c r="F341" s="463">
        <v>185580</v>
      </c>
      <c r="G341" s="464">
        <v>185580</v>
      </c>
      <c r="H341" s="463">
        <v>0</v>
      </c>
      <c r="I341" s="463">
        <v>0</v>
      </c>
      <c r="J341" s="464">
        <v>0</v>
      </c>
      <c r="K341" s="463">
        <v>0</v>
      </c>
      <c r="L341" s="463">
        <v>0</v>
      </c>
      <c r="M341" s="463">
        <v>0</v>
      </c>
      <c r="N341" s="463">
        <v>0</v>
      </c>
      <c r="O341" s="264"/>
    </row>
    <row r="342" spans="1:15" s="190" customFormat="1" ht="15" hidden="1" x14ac:dyDescent="0.25">
      <c r="A342" s="496"/>
      <c r="B342" s="524"/>
      <c r="C342" s="537" t="s">
        <v>569</v>
      </c>
      <c r="D342" s="537" t="s">
        <v>182</v>
      </c>
      <c r="E342" s="509" t="s">
        <v>36</v>
      </c>
      <c r="F342" s="463">
        <v>270949456</v>
      </c>
      <c r="G342" s="464">
        <v>270949456</v>
      </c>
      <c r="H342" s="463">
        <v>0</v>
      </c>
      <c r="I342" s="463">
        <v>0</v>
      </c>
      <c r="J342" s="464">
        <v>0</v>
      </c>
      <c r="K342" s="463">
        <v>0</v>
      </c>
      <c r="L342" s="463">
        <v>0</v>
      </c>
      <c r="M342" s="463">
        <v>0</v>
      </c>
      <c r="N342" s="463">
        <v>0</v>
      </c>
      <c r="O342" s="264"/>
    </row>
    <row r="343" spans="1:15" s="190" customFormat="1" ht="15" hidden="1" x14ac:dyDescent="0.25">
      <c r="A343" s="496"/>
      <c r="B343" s="524"/>
      <c r="C343" s="537"/>
      <c r="D343" s="537" t="s">
        <v>182</v>
      </c>
      <c r="E343" s="509" t="s">
        <v>788</v>
      </c>
      <c r="F343" s="463">
        <v>1000138</v>
      </c>
      <c r="G343" s="464">
        <v>1000138</v>
      </c>
      <c r="H343" s="463">
        <v>0</v>
      </c>
      <c r="I343" s="463">
        <v>0</v>
      </c>
      <c r="J343" s="464">
        <v>0</v>
      </c>
      <c r="K343" s="463">
        <v>0</v>
      </c>
      <c r="L343" s="463">
        <v>0</v>
      </c>
      <c r="M343" s="463">
        <v>0</v>
      </c>
      <c r="N343" s="463">
        <v>0</v>
      </c>
      <c r="O343" s="264"/>
    </row>
    <row r="344" spans="1:15" s="190" customFormat="1" ht="15" x14ac:dyDescent="0.25">
      <c r="A344" s="496"/>
      <c r="B344" s="524"/>
      <c r="C344" s="526" t="s">
        <v>570</v>
      </c>
      <c r="D344" s="526" t="s">
        <v>184</v>
      </c>
      <c r="E344" s="509" t="s">
        <v>36</v>
      </c>
      <c r="F344" s="463">
        <v>283000000</v>
      </c>
      <c r="G344" s="464">
        <v>282999995</v>
      </c>
      <c r="H344" s="463">
        <v>5</v>
      </c>
      <c r="I344" s="463">
        <v>0</v>
      </c>
      <c r="J344" s="464">
        <v>5</v>
      </c>
      <c r="K344" s="463">
        <v>0</v>
      </c>
      <c r="L344" s="463">
        <v>0</v>
      </c>
      <c r="M344" s="463">
        <v>0</v>
      </c>
      <c r="N344" s="463">
        <v>5</v>
      </c>
      <c r="O344" s="264"/>
    </row>
    <row r="345" spans="1:15" s="190" customFormat="1" ht="15" hidden="1" x14ac:dyDescent="0.25">
      <c r="A345" s="496"/>
      <c r="B345" s="524"/>
      <c r="C345" s="526" t="s">
        <v>571</v>
      </c>
      <c r="D345" s="526" t="s">
        <v>369</v>
      </c>
      <c r="E345" s="509" t="s">
        <v>36</v>
      </c>
      <c r="F345" s="463">
        <v>335582994</v>
      </c>
      <c r="G345" s="464">
        <v>335582994</v>
      </c>
      <c r="H345" s="463">
        <v>0</v>
      </c>
      <c r="I345" s="463">
        <v>0</v>
      </c>
      <c r="J345" s="464">
        <v>0</v>
      </c>
      <c r="K345" s="463">
        <v>0</v>
      </c>
      <c r="L345" s="463">
        <v>0</v>
      </c>
      <c r="M345" s="463">
        <v>0</v>
      </c>
      <c r="N345" s="463">
        <v>0</v>
      </c>
      <c r="O345" s="264"/>
    </row>
    <row r="346" spans="1:15" s="190" customFormat="1" ht="15" hidden="1" x14ac:dyDescent="0.25">
      <c r="A346" s="496"/>
      <c r="B346" s="524"/>
      <c r="C346" s="537" t="s">
        <v>572</v>
      </c>
      <c r="D346" s="537" t="s">
        <v>785</v>
      </c>
      <c r="E346" s="509" t="s">
        <v>36</v>
      </c>
      <c r="F346" s="463">
        <v>111000000</v>
      </c>
      <c r="G346" s="464">
        <v>111000000</v>
      </c>
      <c r="H346" s="463">
        <v>0</v>
      </c>
      <c r="I346" s="463">
        <v>0</v>
      </c>
      <c r="J346" s="464">
        <v>0</v>
      </c>
      <c r="K346" s="463">
        <v>0</v>
      </c>
      <c r="L346" s="463">
        <v>0</v>
      </c>
      <c r="M346" s="463">
        <v>0</v>
      </c>
      <c r="N346" s="463">
        <v>0</v>
      </c>
      <c r="O346" s="264"/>
    </row>
    <row r="347" spans="1:15" s="190" customFormat="1" ht="15" x14ac:dyDescent="0.25">
      <c r="A347" s="496"/>
      <c r="B347" s="524"/>
      <c r="C347" s="537"/>
      <c r="D347" s="537" t="s">
        <v>785</v>
      </c>
      <c r="E347" s="509" t="s">
        <v>94</v>
      </c>
      <c r="F347" s="463">
        <v>181000000</v>
      </c>
      <c r="G347" s="464">
        <v>0</v>
      </c>
      <c r="H347" s="463">
        <v>181000000</v>
      </c>
      <c r="I347" s="463">
        <v>0</v>
      </c>
      <c r="J347" s="464">
        <v>181000000</v>
      </c>
      <c r="K347" s="463">
        <v>0</v>
      </c>
      <c r="L347" s="463">
        <v>181000000</v>
      </c>
      <c r="M347" s="463">
        <v>0</v>
      </c>
      <c r="N347" s="463">
        <v>0</v>
      </c>
      <c r="O347" s="264"/>
    </row>
    <row r="348" spans="1:15" s="190" customFormat="1" ht="15" x14ac:dyDescent="0.25">
      <c r="A348" s="496"/>
      <c r="B348" s="524"/>
      <c r="C348" s="537"/>
      <c r="D348" s="537" t="s">
        <v>785</v>
      </c>
      <c r="E348" s="509" t="s">
        <v>788</v>
      </c>
      <c r="F348" s="463">
        <v>721338</v>
      </c>
      <c r="G348" s="464">
        <v>0</v>
      </c>
      <c r="H348" s="463">
        <v>721338</v>
      </c>
      <c r="I348" s="463">
        <v>0</v>
      </c>
      <c r="J348" s="464">
        <v>721338</v>
      </c>
      <c r="K348" s="463">
        <v>721338</v>
      </c>
      <c r="L348" s="463">
        <v>0</v>
      </c>
      <c r="M348" s="463">
        <v>0</v>
      </c>
      <c r="N348" s="463">
        <v>0</v>
      </c>
      <c r="O348" s="264"/>
    </row>
    <row r="349" spans="1:15" s="190" customFormat="1" ht="15" hidden="1" x14ac:dyDescent="0.25">
      <c r="A349" s="496"/>
      <c r="B349" s="524"/>
      <c r="C349" s="537"/>
      <c r="D349" s="537" t="s">
        <v>785</v>
      </c>
      <c r="E349" s="509" t="s">
        <v>151</v>
      </c>
      <c r="F349" s="463">
        <v>4675653</v>
      </c>
      <c r="G349" s="464">
        <v>4675653</v>
      </c>
      <c r="H349" s="463">
        <v>0</v>
      </c>
      <c r="I349" s="463">
        <v>0</v>
      </c>
      <c r="J349" s="464">
        <v>0</v>
      </c>
      <c r="K349" s="463">
        <v>0</v>
      </c>
      <c r="L349" s="463">
        <v>0</v>
      </c>
      <c r="M349" s="463">
        <v>0</v>
      </c>
      <c r="N349" s="463">
        <v>0</v>
      </c>
      <c r="O349" s="264"/>
    </row>
    <row r="350" spans="1:15" s="190" customFormat="1" ht="15" hidden="1" x14ac:dyDescent="0.25">
      <c r="A350" s="496"/>
      <c r="B350" s="524"/>
      <c r="C350" s="526" t="s">
        <v>573</v>
      </c>
      <c r="D350" s="526" t="s">
        <v>354</v>
      </c>
      <c r="E350" s="509" t="s">
        <v>36</v>
      </c>
      <c r="F350" s="463">
        <v>350000000</v>
      </c>
      <c r="G350" s="464">
        <v>350000000</v>
      </c>
      <c r="H350" s="463">
        <v>0</v>
      </c>
      <c r="I350" s="463">
        <v>0</v>
      </c>
      <c r="J350" s="464">
        <v>0</v>
      </c>
      <c r="K350" s="463">
        <v>0</v>
      </c>
      <c r="L350" s="463">
        <v>0</v>
      </c>
      <c r="M350" s="463">
        <v>0</v>
      </c>
      <c r="N350" s="463">
        <v>0</v>
      </c>
      <c r="O350" s="264"/>
    </row>
    <row r="351" spans="1:15" s="190" customFormat="1" ht="15" hidden="1" x14ac:dyDescent="0.25">
      <c r="A351" s="496"/>
      <c r="B351" s="524"/>
      <c r="C351" s="537" t="s">
        <v>574</v>
      </c>
      <c r="D351" s="537" t="s">
        <v>205</v>
      </c>
      <c r="E351" s="509" t="s">
        <v>36</v>
      </c>
      <c r="F351" s="463">
        <v>182500000</v>
      </c>
      <c r="G351" s="464">
        <v>182500000</v>
      </c>
      <c r="H351" s="463">
        <v>0</v>
      </c>
      <c r="I351" s="463">
        <v>0</v>
      </c>
      <c r="J351" s="464">
        <v>0</v>
      </c>
      <c r="K351" s="463">
        <v>0</v>
      </c>
      <c r="L351" s="463">
        <v>0</v>
      </c>
      <c r="M351" s="463">
        <v>0</v>
      </c>
      <c r="N351" s="463">
        <v>0</v>
      </c>
      <c r="O351" s="264"/>
    </row>
    <row r="352" spans="1:15" s="190" customFormat="1" ht="15" x14ac:dyDescent="0.25">
      <c r="A352" s="496"/>
      <c r="B352" s="524"/>
      <c r="C352" s="537"/>
      <c r="D352" s="537" t="s">
        <v>205</v>
      </c>
      <c r="E352" s="509" t="s">
        <v>94</v>
      </c>
      <c r="F352" s="463">
        <v>92500000</v>
      </c>
      <c r="G352" s="464">
        <v>2</v>
      </c>
      <c r="H352" s="463">
        <v>92499998</v>
      </c>
      <c r="I352" s="463">
        <v>0</v>
      </c>
      <c r="J352" s="464">
        <v>92499998</v>
      </c>
      <c r="K352" s="463">
        <v>92499998</v>
      </c>
      <c r="L352" s="463">
        <v>0</v>
      </c>
      <c r="M352" s="463">
        <v>0</v>
      </c>
      <c r="N352" s="463">
        <v>0</v>
      </c>
      <c r="O352" s="264"/>
    </row>
    <row r="353" spans="1:16" s="190" customFormat="1" ht="15" hidden="1" x14ac:dyDescent="0.25">
      <c r="A353" s="496"/>
      <c r="B353" s="524"/>
      <c r="C353" s="537" t="s">
        <v>575</v>
      </c>
      <c r="D353" s="537" t="s">
        <v>342</v>
      </c>
      <c r="E353" s="509" t="s">
        <v>36</v>
      </c>
      <c r="F353" s="463">
        <v>130333333</v>
      </c>
      <c r="G353" s="464">
        <v>130333333</v>
      </c>
      <c r="H353" s="463">
        <v>0</v>
      </c>
      <c r="I353" s="463">
        <v>0</v>
      </c>
      <c r="J353" s="464">
        <v>0</v>
      </c>
      <c r="K353" s="463">
        <v>0</v>
      </c>
      <c r="L353" s="463">
        <v>0</v>
      </c>
      <c r="M353" s="463">
        <v>0</v>
      </c>
      <c r="N353" s="463">
        <v>0</v>
      </c>
      <c r="O353" s="264"/>
    </row>
    <row r="354" spans="1:16" s="190" customFormat="1" ht="15" hidden="1" x14ac:dyDescent="0.25">
      <c r="A354" s="496"/>
      <c r="B354" s="524"/>
      <c r="C354" s="537"/>
      <c r="D354" s="537" t="s">
        <v>342</v>
      </c>
      <c r="E354" s="509" t="s">
        <v>94</v>
      </c>
      <c r="F354" s="463">
        <v>189666667</v>
      </c>
      <c r="G354" s="464">
        <v>189666667</v>
      </c>
      <c r="H354" s="463">
        <v>0</v>
      </c>
      <c r="I354" s="463">
        <v>0</v>
      </c>
      <c r="J354" s="464">
        <v>0</v>
      </c>
      <c r="K354" s="463">
        <v>0</v>
      </c>
      <c r="L354" s="463">
        <v>0</v>
      </c>
      <c r="M354" s="463">
        <v>0</v>
      </c>
      <c r="N354" s="463">
        <v>0</v>
      </c>
      <c r="O354" s="264"/>
    </row>
    <row r="355" spans="1:16" s="190" customFormat="1" ht="15" x14ac:dyDescent="0.25">
      <c r="A355" s="496"/>
      <c r="B355" s="524"/>
      <c r="C355" s="537"/>
      <c r="D355" s="537" t="s">
        <v>342</v>
      </c>
      <c r="E355" s="509" t="s">
        <v>788</v>
      </c>
      <c r="F355" s="463">
        <v>734614</v>
      </c>
      <c r="G355" s="464">
        <v>0</v>
      </c>
      <c r="H355" s="463">
        <v>734614</v>
      </c>
      <c r="I355" s="463">
        <v>0</v>
      </c>
      <c r="J355" s="464">
        <v>734614</v>
      </c>
      <c r="K355" s="463">
        <v>734614</v>
      </c>
      <c r="L355" s="463">
        <v>0</v>
      </c>
      <c r="M355" s="463">
        <v>0</v>
      </c>
      <c r="N355" s="463">
        <v>0</v>
      </c>
      <c r="O355" s="264"/>
    </row>
    <row r="356" spans="1:16" s="190" customFormat="1" ht="15" hidden="1" x14ac:dyDescent="0.25">
      <c r="A356" s="496"/>
      <c r="B356" s="524"/>
      <c r="C356" s="537" t="s">
        <v>576</v>
      </c>
      <c r="D356" s="537" t="s">
        <v>203</v>
      </c>
      <c r="E356" s="509" t="s">
        <v>36</v>
      </c>
      <c r="F356" s="463">
        <v>272500000</v>
      </c>
      <c r="G356" s="464">
        <v>272500000</v>
      </c>
      <c r="H356" s="463">
        <v>0</v>
      </c>
      <c r="I356" s="463">
        <v>0</v>
      </c>
      <c r="J356" s="464">
        <v>0</v>
      </c>
      <c r="K356" s="463">
        <v>0</v>
      </c>
      <c r="L356" s="463">
        <v>0</v>
      </c>
      <c r="M356" s="463">
        <v>0</v>
      </c>
      <c r="N356" s="463">
        <v>0</v>
      </c>
      <c r="O356" s="264"/>
    </row>
    <row r="357" spans="1:16" s="190" customFormat="1" ht="15" hidden="1" x14ac:dyDescent="0.25">
      <c r="A357" s="496"/>
      <c r="B357" s="524"/>
      <c r="C357" s="537"/>
      <c r="D357" s="537" t="s">
        <v>203</v>
      </c>
      <c r="E357" s="509" t="s">
        <v>151</v>
      </c>
      <c r="F357" s="463">
        <v>918492</v>
      </c>
      <c r="G357" s="464">
        <v>918492</v>
      </c>
      <c r="H357" s="463">
        <v>0</v>
      </c>
      <c r="I357" s="463">
        <v>0</v>
      </c>
      <c r="J357" s="464">
        <v>0</v>
      </c>
      <c r="K357" s="463">
        <v>0</v>
      </c>
      <c r="L357" s="463">
        <v>0</v>
      </c>
      <c r="M357" s="463">
        <v>0</v>
      </c>
      <c r="N357" s="463">
        <v>0</v>
      </c>
      <c r="O357" s="264"/>
    </row>
    <row r="358" spans="1:16" s="190" customFormat="1" ht="15" x14ac:dyDescent="0.25">
      <c r="A358" s="496"/>
      <c r="B358" s="524"/>
      <c r="C358" s="537"/>
      <c r="D358" s="537" t="s">
        <v>203</v>
      </c>
      <c r="E358" s="509" t="s">
        <v>797</v>
      </c>
      <c r="F358" s="463">
        <v>6585297</v>
      </c>
      <c r="G358" s="464">
        <v>921</v>
      </c>
      <c r="H358" s="463">
        <v>6584376</v>
      </c>
      <c r="I358" s="463">
        <v>0</v>
      </c>
      <c r="J358" s="464">
        <v>6584376</v>
      </c>
      <c r="K358" s="463">
        <v>6584376</v>
      </c>
      <c r="L358" s="463">
        <v>0</v>
      </c>
      <c r="M358" s="463">
        <v>0</v>
      </c>
      <c r="N358" s="463">
        <v>0</v>
      </c>
      <c r="O358" s="264"/>
    </row>
    <row r="359" spans="1:16" s="190" customFormat="1" ht="15" x14ac:dyDescent="0.25">
      <c r="A359" s="496"/>
      <c r="B359" s="524"/>
      <c r="C359" s="537" t="s">
        <v>577</v>
      </c>
      <c r="D359" s="537" t="s">
        <v>189</v>
      </c>
      <c r="E359" s="575" t="s">
        <v>36</v>
      </c>
      <c r="F359" s="576">
        <v>345000000</v>
      </c>
      <c r="G359" s="576">
        <v>111618074</v>
      </c>
      <c r="H359" s="576">
        <v>233381926</v>
      </c>
      <c r="I359" s="576">
        <v>0</v>
      </c>
      <c r="J359" s="576">
        <v>233381926</v>
      </c>
      <c r="K359" s="576">
        <v>0</v>
      </c>
      <c r="L359" s="576">
        <v>0</v>
      </c>
      <c r="M359" s="576">
        <v>0</v>
      </c>
      <c r="N359" s="576">
        <v>233381926</v>
      </c>
      <c r="O359" s="264"/>
      <c r="P359" s="577"/>
    </row>
    <row r="360" spans="1:16" s="190" customFormat="1" ht="15" hidden="1" x14ac:dyDescent="0.25">
      <c r="A360" s="496"/>
      <c r="B360" s="524"/>
      <c r="C360" s="537"/>
      <c r="D360" s="537" t="s">
        <v>189</v>
      </c>
      <c r="E360" s="509" t="s">
        <v>151</v>
      </c>
      <c r="F360" s="463">
        <v>1276371</v>
      </c>
      <c r="G360" s="464">
        <v>1276371</v>
      </c>
      <c r="H360" s="463">
        <v>0</v>
      </c>
      <c r="I360" s="463">
        <v>0</v>
      </c>
      <c r="J360" s="464">
        <v>0</v>
      </c>
      <c r="K360" s="463">
        <v>0</v>
      </c>
      <c r="L360" s="463">
        <v>0</v>
      </c>
      <c r="M360" s="463">
        <v>0</v>
      </c>
      <c r="N360" s="463">
        <v>0</v>
      </c>
      <c r="O360" s="264"/>
    </row>
    <row r="361" spans="1:16" ht="13.5" customHeight="1" thickBot="1" x14ac:dyDescent="0.25">
      <c r="A361" s="265"/>
      <c r="B361" s="460"/>
      <c r="C361" s="460">
        <v>196</v>
      </c>
      <c r="D361" s="512" t="s">
        <v>38</v>
      </c>
      <c r="E361" s="461"/>
      <c r="F361" s="462">
        <v>60845836928</v>
      </c>
      <c r="G361" s="462">
        <v>48167896764</v>
      </c>
      <c r="H361" s="462">
        <v>12677940164</v>
      </c>
      <c r="I361" s="462">
        <v>2786109942</v>
      </c>
      <c r="J361" s="462">
        <v>9891830222</v>
      </c>
      <c r="K361" s="462">
        <v>1384064118</v>
      </c>
      <c r="L361" s="462">
        <v>3218256422</v>
      </c>
      <c r="M361" s="462">
        <v>612811017</v>
      </c>
      <c r="N361" s="462">
        <v>4676698665</v>
      </c>
    </row>
    <row r="362" spans="1:16" ht="12.75" hidden="1" customHeight="1" x14ac:dyDescent="0.2">
      <c r="B362" s="266"/>
      <c r="C362" s="266"/>
      <c r="D362" s="267"/>
      <c r="E362" s="253"/>
      <c r="F362" s="267">
        <v>0</v>
      </c>
      <c r="G362" s="268"/>
      <c r="H362" s="267">
        <v>0</v>
      </c>
      <c r="I362" s="267">
        <v>0</v>
      </c>
      <c r="J362" s="449">
        <v>0.78023954160066344</v>
      </c>
      <c r="K362" s="267">
        <v>0</v>
      </c>
      <c r="L362" s="267">
        <v>0</v>
      </c>
      <c r="M362" s="267">
        <v>0</v>
      </c>
      <c r="N362" s="267">
        <v>0</v>
      </c>
    </row>
    <row r="363" spans="1:16" x14ac:dyDescent="0.2">
      <c r="B363" s="253"/>
      <c r="C363" s="215"/>
      <c r="D363" s="253"/>
      <c r="E363" s="253"/>
      <c r="F363" s="253"/>
      <c r="G363" s="253"/>
      <c r="H363" s="253"/>
      <c r="I363" s="253"/>
      <c r="J363" s="253"/>
      <c r="K363" s="268"/>
      <c r="L363" s="253"/>
      <c r="M363" s="253"/>
      <c r="N363" s="253"/>
    </row>
    <row r="364" spans="1:16" x14ac:dyDescent="0.2"/>
    <row r="365" spans="1:16" x14ac:dyDescent="0.2"/>
    <row r="366" spans="1:16" x14ac:dyDescent="0.2"/>
    <row r="367" spans="1:16" x14ac:dyDescent="0.2"/>
    <row r="368" spans="1:16" x14ac:dyDescent="0.2"/>
    <row r="369" spans="11:11" x14ac:dyDescent="0.2"/>
    <row r="370" spans="11:11" x14ac:dyDescent="0.2">
      <c r="K370" s="241"/>
    </row>
    <row r="371" spans="11:11" x14ac:dyDescent="0.2">
      <c r="K371" s="241"/>
    </row>
    <row r="372" spans="11:11" x14ac:dyDescent="0.2">
      <c r="K372" s="241"/>
    </row>
    <row r="373" spans="11:11" x14ac:dyDescent="0.2">
      <c r="K373" s="241"/>
    </row>
    <row r="374" spans="11:11" x14ac:dyDescent="0.2">
      <c r="K374" s="241"/>
    </row>
    <row r="375" spans="11:11" x14ac:dyDescent="0.2">
      <c r="K375" s="241"/>
    </row>
    <row r="376" spans="11:11" x14ac:dyDescent="0.2">
      <c r="K376" s="241"/>
    </row>
    <row r="377" spans="11:11" x14ac:dyDescent="0.2">
      <c r="K377" s="241"/>
    </row>
    <row r="378" spans="11:11" x14ac:dyDescent="0.2">
      <c r="K378" s="241"/>
    </row>
    <row r="379" spans="11:11" x14ac:dyDescent="0.2">
      <c r="K379" s="241"/>
    </row>
    <row r="380" spans="11:11" x14ac:dyDescent="0.2">
      <c r="K380" s="241"/>
    </row>
    <row r="381" spans="11:11" x14ac:dyDescent="0.2">
      <c r="K381" s="241"/>
    </row>
    <row r="382" spans="11:11" x14ac:dyDescent="0.2">
      <c r="K382" s="241"/>
    </row>
    <row r="383" spans="11:11" x14ac:dyDescent="0.2">
      <c r="K383" s="241"/>
    </row>
    <row r="384" spans="11:11" x14ac:dyDescent="0.2">
      <c r="K384" s="241"/>
    </row>
    <row r="385" spans="11:11" x14ac:dyDescent="0.2">
      <c r="K385" s="241"/>
    </row>
    <row r="386" spans="11:11" x14ac:dyDescent="0.2">
      <c r="K386" s="241"/>
    </row>
    <row r="387" spans="11:11" x14ac:dyDescent="0.2">
      <c r="K387" s="241"/>
    </row>
    <row r="388" spans="11:11" x14ac:dyDescent="0.2">
      <c r="K388" s="241"/>
    </row>
    <row r="389" spans="11:11" x14ac:dyDescent="0.2">
      <c r="K389" s="241"/>
    </row>
    <row r="390" spans="11:11" x14ac:dyDescent="0.2">
      <c r="K390" s="241"/>
    </row>
    <row r="391" spans="11:11" x14ac:dyDescent="0.2">
      <c r="K391" s="241"/>
    </row>
    <row r="392" spans="11:11" x14ac:dyDescent="0.2">
      <c r="K392" s="241"/>
    </row>
    <row r="393" spans="11:11" x14ac:dyDescent="0.2">
      <c r="K393" s="241"/>
    </row>
    <row r="394" spans="11:11" x14ac:dyDescent="0.2">
      <c r="K394" s="241"/>
    </row>
    <row r="395" spans="11:11" x14ac:dyDescent="0.2">
      <c r="K395" s="241"/>
    </row>
    <row r="396" spans="11:11" x14ac:dyDescent="0.2">
      <c r="K396" s="241"/>
    </row>
    <row r="397" spans="11:11" x14ac:dyDescent="0.2">
      <c r="K397" s="241"/>
    </row>
    <row r="398" spans="11:11" x14ac:dyDescent="0.2">
      <c r="K398" s="241"/>
    </row>
    <row r="399" spans="11:11" x14ac:dyDescent="0.2">
      <c r="K399" s="241"/>
    </row>
    <row r="400" spans="11:11" x14ac:dyDescent="0.2">
      <c r="K400" s="241"/>
    </row>
    <row r="401" spans="11:11" x14ac:dyDescent="0.2">
      <c r="K401" s="241"/>
    </row>
    <row r="402" spans="11:11" x14ac:dyDescent="0.2">
      <c r="K402" s="241"/>
    </row>
    <row r="403" spans="11:11" x14ac:dyDescent="0.2">
      <c r="K403" s="241"/>
    </row>
    <row r="404" spans="11:11" x14ac:dyDescent="0.2">
      <c r="K404" s="241"/>
    </row>
    <row r="405" spans="11:11" x14ac:dyDescent="0.2">
      <c r="K405" s="241"/>
    </row>
    <row r="406" spans="11:11" x14ac:dyDescent="0.2">
      <c r="K406" s="241"/>
    </row>
    <row r="407" spans="11:11" x14ac:dyDescent="0.2">
      <c r="K407" s="241"/>
    </row>
    <row r="408" spans="11:11" x14ac:dyDescent="0.2">
      <c r="K408" s="241"/>
    </row>
    <row r="409" spans="11:11" x14ac:dyDescent="0.2">
      <c r="K409" s="241"/>
    </row>
    <row r="410" spans="11:11" x14ac:dyDescent="0.2">
      <c r="K410" s="241"/>
    </row>
    <row r="411" spans="11:11" x14ac:dyDescent="0.2">
      <c r="K411" s="241"/>
    </row>
    <row r="412" spans="11:11" x14ac:dyDescent="0.2">
      <c r="K412" s="241"/>
    </row>
    <row r="413" spans="11:11" x14ac:dyDescent="0.2">
      <c r="K413" s="241"/>
    </row>
    <row r="414" spans="11:11" x14ac:dyDescent="0.2">
      <c r="K414" s="241"/>
    </row>
    <row r="415" spans="11:11" x14ac:dyDescent="0.2">
      <c r="K415" s="241"/>
    </row>
    <row r="416" spans="11:11" x14ac:dyDescent="0.2">
      <c r="K416" s="241"/>
    </row>
    <row r="417" spans="11:11" x14ac:dyDescent="0.2">
      <c r="K417" s="241"/>
    </row>
    <row r="418" spans="11:11" x14ac:dyDescent="0.2">
      <c r="K418" s="241"/>
    </row>
    <row r="419" spans="11:11" x14ac:dyDescent="0.2">
      <c r="K419" s="241"/>
    </row>
    <row r="420" spans="11:11" x14ac:dyDescent="0.2">
      <c r="K420" s="241"/>
    </row>
    <row r="421" spans="11:11" x14ac:dyDescent="0.2">
      <c r="K421" s="241"/>
    </row>
    <row r="422" spans="11:11" x14ac:dyDescent="0.2">
      <c r="K422" s="241"/>
    </row>
    <row r="423" spans="11:11" x14ac:dyDescent="0.2">
      <c r="K423" s="241"/>
    </row>
    <row r="424" spans="11:11" x14ac:dyDescent="0.2">
      <c r="K424" s="241"/>
    </row>
    <row r="425" spans="11:11" x14ac:dyDescent="0.2">
      <c r="K425" s="241"/>
    </row>
    <row r="426" spans="11:11" x14ac:dyDescent="0.2">
      <c r="K426" s="241"/>
    </row>
    <row r="427" spans="11:11" x14ac:dyDescent="0.2">
      <c r="K427" s="241"/>
    </row>
    <row r="428" spans="11:11" x14ac:dyDescent="0.2">
      <c r="K428" s="241"/>
    </row>
    <row r="429" spans="11:11" x14ac:dyDescent="0.2">
      <c r="K429" s="241"/>
    </row>
    <row r="430" spans="11:11" x14ac:dyDescent="0.2">
      <c r="K430" s="241"/>
    </row>
    <row r="431" spans="11:11" x14ac:dyDescent="0.2">
      <c r="K431" s="241"/>
    </row>
    <row r="432" spans="11:11" x14ac:dyDescent="0.2">
      <c r="K432" s="241"/>
    </row>
    <row r="433" spans="11:11" x14ac:dyDescent="0.2">
      <c r="K433" s="241"/>
    </row>
    <row r="434" spans="11:11" x14ac:dyDescent="0.2">
      <c r="K434" s="241"/>
    </row>
    <row r="435" spans="11:11" x14ac:dyDescent="0.2">
      <c r="K435" s="241"/>
    </row>
    <row r="436" spans="11:11" x14ac:dyDescent="0.2">
      <c r="K436" s="241"/>
    </row>
    <row r="437" spans="11:11" x14ac:dyDescent="0.2">
      <c r="K437" s="241"/>
    </row>
    <row r="438" spans="11:11" x14ac:dyDescent="0.2">
      <c r="K438" s="241"/>
    </row>
    <row r="439" spans="11:11" x14ac:dyDescent="0.2">
      <c r="K439" s="241"/>
    </row>
    <row r="440" spans="11:11" x14ac:dyDescent="0.2">
      <c r="K440" s="241"/>
    </row>
    <row r="441" spans="11:11" x14ac:dyDescent="0.2">
      <c r="K441" s="241"/>
    </row>
    <row r="442" spans="11:11" x14ac:dyDescent="0.2">
      <c r="K442" s="241"/>
    </row>
    <row r="443" spans="11:11" x14ac:dyDescent="0.2">
      <c r="K443" s="241"/>
    </row>
    <row r="444" spans="11:11" x14ac:dyDescent="0.2">
      <c r="K444" s="241"/>
    </row>
    <row r="445" spans="11:11" x14ac:dyDescent="0.2">
      <c r="K445" s="241"/>
    </row>
    <row r="446" spans="11:11" x14ac:dyDescent="0.2">
      <c r="K446" s="241"/>
    </row>
    <row r="447" spans="11:11" x14ac:dyDescent="0.2">
      <c r="K447" s="241"/>
    </row>
    <row r="448" spans="11:11" x14ac:dyDescent="0.2">
      <c r="K448" s="241"/>
    </row>
    <row r="449" spans="11:11" x14ac:dyDescent="0.2">
      <c r="K449" s="241"/>
    </row>
    <row r="450" spans="11:11" x14ac:dyDescent="0.2">
      <c r="K450" s="241"/>
    </row>
    <row r="451" spans="11:11" x14ac:dyDescent="0.2">
      <c r="K451" s="241"/>
    </row>
    <row r="452" spans="11:11" x14ac:dyDescent="0.2">
      <c r="K452" s="241"/>
    </row>
    <row r="453" spans="11:11" x14ac:dyDescent="0.2">
      <c r="K453" s="241"/>
    </row>
    <row r="454" spans="11:11" x14ac:dyDescent="0.2">
      <c r="K454" s="241"/>
    </row>
    <row r="455" spans="11:11" x14ac:dyDescent="0.2">
      <c r="K455" s="241"/>
    </row>
    <row r="456" spans="11:11" x14ac:dyDescent="0.2">
      <c r="K456" s="241"/>
    </row>
    <row r="457" spans="11:11" x14ac:dyDescent="0.2">
      <c r="K457" s="241"/>
    </row>
    <row r="458" spans="11:11" x14ac:dyDescent="0.2">
      <c r="K458" s="241"/>
    </row>
    <row r="459" spans="11:11" x14ac:dyDescent="0.2">
      <c r="K459" s="241"/>
    </row>
    <row r="460" spans="11:11" x14ac:dyDescent="0.2">
      <c r="K460" s="241"/>
    </row>
    <row r="461" spans="11:11" x14ac:dyDescent="0.2">
      <c r="K461" s="241"/>
    </row>
    <row r="462" spans="11:11" x14ac:dyDescent="0.2">
      <c r="K462" s="241"/>
    </row>
    <row r="463" spans="11:11" x14ac:dyDescent="0.2">
      <c r="K463" s="241"/>
    </row>
    <row r="464" spans="11:11" x14ac:dyDescent="0.2">
      <c r="K464" s="241"/>
    </row>
    <row r="465" spans="11:11" x14ac:dyDescent="0.2">
      <c r="K465" s="241"/>
    </row>
    <row r="466" spans="11:11" x14ac:dyDescent="0.2">
      <c r="K466" s="241"/>
    </row>
    <row r="467" spans="11:11" x14ac:dyDescent="0.2">
      <c r="K467" s="241"/>
    </row>
    <row r="468" spans="11:11" x14ac:dyDescent="0.2">
      <c r="K468" s="241"/>
    </row>
    <row r="469" spans="11:11" x14ac:dyDescent="0.2">
      <c r="K469" s="241"/>
    </row>
    <row r="470" spans="11:11" x14ac:dyDescent="0.2">
      <c r="K470" s="241"/>
    </row>
    <row r="471" spans="11:11" x14ac:dyDescent="0.2">
      <c r="K471" s="241"/>
    </row>
    <row r="472" spans="11:11" x14ac:dyDescent="0.2">
      <c r="K472" s="241"/>
    </row>
    <row r="473" spans="11:11" x14ac:dyDescent="0.2">
      <c r="K473" s="241"/>
    </row>
    <row r="474" spans="11:11" x14ac:dyDescent="0.2">
      <c r="K474" s="241"/>
    </row>
    <row r="475" spans="11:11" x14ac:dyDescent="0.2">
      <c r="K475" s="241"/>
    </row>
    <row r="476" spans="11:11" x14ac:dyDescent="0.2">
      <c r="K476" s="241"/>
    </row>
    <row r="477" spans="11:11" x14ac:dyDescent="0.2">
      <c r="K477" s="241"/>
    </row>
    <row r="478" spans="11:11" x14ac:dyDescent="0.2">
      <c r="K478" s="241"/>
    </row>
    <row r="479" spans="11:11" x14ac:dyDescent="0.2">
      <c r="K479" s="241"/>
    </row>
    <row r="480" spans="11:11" x14ac:dyDescent="0.2">
      <c r="K480" s="241"/>
    </row>
    <row r="481" spans="11:11" x14ac:dyDescent="0.2">
      <c r="K481" s="241"/>
    </row>
    <row r="482" spans="11:11" x14ac:dyDescent="0.2">
      <c r="K482" s="241"/>
    </row>
    <row r="483" spans="11:11" x14ac:dyDescent="0.2">
      <c r="K483" s="241"/>
    </row>
    <row r="484" spans="11:11" x14ac:dyDescent="0.2">
      <c r="K484" s="241"/>
    </row>
    <row r="485" spans="11:11" x14ac:dyDescent="0.2">
      <c r="K485" s="241"/>
    </row>
    <row r="486" spans="11:11" x14ac:dyDescent="0.2">
      <c r="K486" s="241"/>
    </row>
    <row r="487" spans="11:11" x14ac:dyDescent="0.2">
      <c r="K487" s="241"/>
    </row>
    <row r="488" spans="11:11" x14ac:dyDescent="0.2">
      <c r="K488" s="241"/>
    </row>
    <row r="489" spans="11:11" x14ac:dyDescent="0.2">
      <c r="K489" s="241"/>
    </row>
    <row r="490" spans="11:11" x14ac:dyDescent="0.2">
      <c r="K490" s="241"/>
    </row>
    <row r="491" spans="11:11" x14ac:dyDescent="0.2">
      <c r="K491" s="241"/>
    </row>
    <row r="492" spans="11:11" x14ac:dyDescent="0.2">
      <c r="K492" s="241"/>
    </row>
    <row r="493" spans="11:11" x14ac:dyDescent="0.2">
      <c r="K493" s="241"/>
    </row>
    <row r="494" spans="11:11" x14ac:dyDescent="0.2">
      <c r="K494" s="241"/>
    </row>
    <row r="495" spans="11:11" x14ac:dyDescent="0.2">
      <c r="K495" s="241"/>
    </row>
    <row r="496" spans="11:11" x14ac:dyDescent="0.2">
      <c r="K496" s="241"/>
    </row>
    <row r="497" spans="11:11" x14ac:dyDescent="0.2">
      <c r="K497" s="241"/>
    </row>
    <row r="498" spans="11:11" x14ac:dyDescent="0.2">
      <c r="K498" s="241"/>
    </row>
    <row r="499" spans="11:11" x14ac:dyDescent="0.2">
      <c r="K499" s="241"/>
    </row>
    <row r="500" spans="11:11" x14ac:dyDescent="0.2">
      <c r="K500" s="241"/>
    </row>
    <row r="501" spans="11:11" x14ac:dyDescent="0.2">
      <c r="K501" s="241"/>
    </row>
    <row r="502" spans="11:11" x14ac:dyDescent="0.2">
      <c r="K502" s="241"/>
    </row>
    <row r="503" spans="11:11" x14ac:dyDescent="0.2">
      <c r="K503" s="241"/>
    </row>
    <row r="504" spans="11:11" x14ac:dyDescent="0.2">
      <c r="K504" s="241"/>
    </row>
    <row r="505" spans="11:11" x14ac:dyDescent="0.2">
      <c r="K505" s="241"/>
    </row>
    <row r="506" spans="11:11" x14ac:dyDescent="0.2">
      <c r="K506" s="241"/>
    </row>
    <row r="507" spans="11:11" x14ac:dyDescent="0.2">
      <c r="K507" s="241"/>
    </row>
    <row r="508" spans="11:11" x14ac:dyDescent="0.2">
      <c r="K508" s="241"/>
    </row>
    <row r="509" spans="11:11" x14ac:dyDescent="0.2">
      <c r="K509" s="241"/>
    </row>
    <row r="510" spans="11:11" x14ac:dyDescent="0.2">
      <c r="K510" s="241"/>
    </row>
    <row r="511" spans="11:11" x14ac:dyDescent="0.2">
      <c r="K511" s="241"/>
    </row>
    <row r="512" spans="11:11" x14ac:dyDescent="0.2">
      <c r="K512" s="241"/>
    </row>
    <row r="513" spans="11:11" x14ac:dyDescent="0.2">
      <c r="K513" s="241"/>
    </row>
    <row r="514" spans="11:11" x14ac:dyDescent="0.2">
      <c r="K514" s="241"/>
    </row>
    <row r="515" spans="11:11" x14ac:dyDescent="0.2">
      <c r="K515" s="241"/>
    </row>
    <row r="516" spans="11:11" x14ac:dyDescent="0.2">
      <c r="K516" s="241"/>
    </row>
    <row r="517" spans="11:11" x14ac:dyDescent="0.2">
      <c r="K517" s="241"/>
    </row>
    <row r="518" spans="11:11" x14ac:dyDescent="0.2">
      <c r="K518" s="241"/>
    </row>
    <row r="519" spans="11:11" x14ac:dyDescent="0.2">
      <c r="K519" s="241"/>
    </row>
    <row r="520" spans="11:11" x14ac:dyDescent="0.2">
      <c r="K520" s="241"/>
    </row>
    <row r="521" spans="11:11" x14ac:dyDescent="0.2">
      <c r="K521" s="241"/>
    </row>
    <row r="522" spans="11:11" x14ac:dyDescent="0.2">
      <c r="K522" s="241"/>
    </row>
    <row r="523" spans="11:11" x14ac:dyDescent="0.2">
      <c r="K523" s="241"/>
    </row>
    <row r="524" spans="11:11" x14ac:dyDescent="0.2">
      <c r="K524" s="241"/>
    </row>
    <row r="525" spans="11:11" x14ac:dyDescent="0.2">
      <c r="K525" s="241"/>
    </row>
    <row r="526" spans="11:11" x14ac:dyDescent="0.2">
      <c r="K526" s="241"/>
    </row>
    <row r="527" spans="11:11" x14ac:dyDescent="0.2">
      <c r="K527" s="241"/>
    </row>
    <row r="528" spans="11:11" x14ac:dyDescent="0.2">
      <c r="K528" s="241"/>
    </row>
    <row r="529" spans="11:11" x14ac:dyDescent="0.2">
      <c r="K529" s="241"/>
    </row>
    <row r="530" spans="11:11" x14ac:dyDescent="0.2">
      <c r="K530" s="241"/>
    </row>
    <row r="531" spans="11:11" x14ac:dyDescent="0.2">
      <c r="K531" s="241"/>
    </row>
    <row r="532" spans="11:11" x14ac:dyDescent="0.2">
      <c r="K532" s="241"/>
    </row>
    <row r="533" spans="11:11" x14ac:dyDescent="0.2">
      <c r="K533" s="241"/>
    </row>
    <row r="534" spans="11:11" x14ac:dyDescent="0.2">
      <c r="K534" s="241"/>
    </row>
    <row r="535" spans="11:11" x14ac:dyDescent="0.2">
      <c r="K535" s="241"/>
    </row>
    <row r="536" spans="11:11" x14ac:dyDescent="0.2">
      <c r="K536" s="241"/>
    </row>
    <row r="537" spans="11:11" x14ac:dyDescent="0.2">
      <c r="K537" s="241"/>
    </row>
    <row r="538" spans="11:11" x14ac:dyDescent="0.2">
      <c r="K538" s="241"/>
    </row>
    <row r="539" spans="11:11" x14ac:dyDescent="0.2">
      <c r="K539" s="241"/>
    </row>
    <row r="540" spans="11:11" x14ac:dyDescent="0.2">
      <c r="K540" s="241"/>
    </row>
    <row r="541" spans="11:11" x14ac:dyDescent="0.2">
      <c r="K541" s="241"/>
    </row>
    <row r="542" spans="11:11" x14ac:dyDescent="0.2">
      <c r="K542" s="241"/>
    </row>
    <row r="543" spans="11:11" x14ac:dyDescent="0.2">
      <c r="K543" s="241"/>
    </row>
    <row r="544" spans="11:11" x14ac:dyDescent="0.2">
      <c r="K544" s="241"/>
    </row>
    <row r="545" spans="11:11" x14ac:dyDescent="0.2">
      <c r="K545" s="241"/>
    </row>
    <row r="546" spans="11:11" x14ac:dyDescent="0.2">
      <c r="K546" s="241"/>
    </row>
    <row r="547" spans="11:11" x14ac:dyDescent="0.2">
      <c r="K547" s="241"/>
    </row>
    <row r="548" spans="11:11" x14ac:dyDescent="0.2">
      <c r="K548" s="241"/>
    </row>
    <row r="549" spans="11:11" x14ac:dyDescent="0.2">
      <c r="K549" s="241"/>
    </row>
    <row r="550" spans="11:11" x14ac:dyDescent="0.2">
      <c r="K550" s="241"/>
    </row>
    <row r="551" spans="11:11" x14ac:dyDescent="0.2">
      <c r="K551" s="241"/>
    </row>
    <row r="552" spans="11:11" x14ac:dyDescent="0.2">
      <c r="K552" s="241"/>
    </row>
    <row r="553" spans="11:11" x14ac:dyDescent="0.2">
      <c r="K553" s="241"/>
    </row>
    <row r="554" spans="11:11" x14ac:dyDescent="0.2">
      <c r="K554" s="241"/>
    </row>
    <row r="555" spans="11:11" x14ac:dyDescent="0.2">
      <c r="K555" s="241"/>
    </row>
    <row r="556" spans="11:11" x14ac:dyDescent="0.2">
      <c r="K556" s="241"/>
    </row>
    <row r="557" spans="11:11" x14ac:dyDescent="0.2">
      <c r="K557" s="241"/>
    </row>
    <row r="558" spans="11:11" x14ac:dyDescent="0.2">
      <c r="K558" s="241"/>
    </row>
    <row r="559" spans="11:11" x14ac:dyDescent="0.2">
      <c r="K559" s="241"/>
    </row>
    <row r="560" spans="11:11" x14ac:dyDescent="0.2">
      <c r="K560" s="241"/>
    </row>
    <row r="561" spans="11:11" x14ac:dyDescent="0.2">
      <c r="K561" s="241"/>
    </row>
    <row r="562" spans="11:11" x14ac:dyDescent="0.2">
      <c r="K562" s="241"/>
    </row>
    <row r="563" spans="11:11" x14ac:dyDescent="0.2">
      <c r="K563" s="241"/>
    </row>
    <row r="564" spans="11:11" x14ac:dyDescent="0.2">
      <c r="K564" s="241"/>
    </row>
    <row r="565" spans="11:11" x14ac:dyDescent="0.2">
      <c r="K565" s="241"/>
    </row>
    <row r="566" spans="11:11" x14ac:dyDescent="0.2">
      <c r="K566" s="241"/>
    </row>
    <row r="567" spans="11:11" x14ac:dyDescent="0.2">
      <c r="K567" s="241"/>
    </row>
    <row r="568" spans="11:11" x14ac:dyDescent="0.2">
      <c r="K568" s="241"/>
    </row>
    <row r="569" spans="11:11" x14ac:dyDescent="0.2">
      <c r="K569" s="241"/>
    </row>
    <row r="570" spans="11:11" x14ac:dyDescent="0.2">
      <c r="K570" s="241"/>
    </row>
    <row r="571" spans="11:11" x14ac:dyDescent="0.2">
      <c r="K571" s="241"/>
    </row>
    <row r="572" spans="11:11" x14ac:dyDescent="0.2">
      <c r="K572" s="241"/>
    </row>
    <row r="573" spans="11:11" x14ac:dyDescent="0.2">
      <c r="K573" s="241"/>
    </row>
    <row r="574" spans="11:11" x14ac:dyDescent="0.2">
      <c r="K574" s="241"/>
    </row>
    <row r="575" spans="11:11" x14ac:dyDescent="0.2">
      <c r="K575" s="241"/>
    </row>
    <row r="576" spans="11:11" x14ac:dyDescent="0.2">
      <c r="K576" s="241"/>
    </row>
    <row r="577" spans="11:11" x14ac:dyDescent="0.2">
      <c r="K577" s="241"/>
    </row>
    <row r="578" spans="11:11" x14ac:dyDescent="0.2">
      <c r="K578" s="241"/>
    </row>
    <row r="579" spans="11:11" x14ac:dyDescent="0.2">
      <c r="K579" s="241"/>
    </row>
    <row r="580" spans="11:11" x14ac:dyDescent="0.2">
      <c r="K580" s="241"/>
    </row>
    <row r="581" spans="11:11" x14ac:dyDescent="0.2">
      <c r="K581" s="241"/>
    </row>
    <row r="582" spans="11:11" x14ac:dyDescent="0.2">
      <c r="K582" s="241"/>
    </row>
    <row r="583" spans="11:11" x14ac:dyDescent="0.2">
      <c r="K583" s="241"/>
    </row>
    <row r="584" spans="11:11" x14ac:dyDescent="0.2">
      <c r="K584" s="241"/>
    </row>
    <row r="585" spans="11:11" x14ac:dyDescent="0.2">
      <c r="K585" s="241"/>
    </row>
    <row r="586" spans="11:11" x14ac:dyDescent="0.2">
      <c r="K586" s="241"/>
    </row>
    <row r="587" spans="11:11" x14ac:dyDescent="0.2">
      <c r="K587" s="241"/>
    </row>
    <row r="588" spans="11:11" x14ac:dyDescent="0.2">
      <c r="K588" s="241"/>
    </row>
    <row r="589" spans="11:11" x14ac:dyDescent="0.2">
      <c r="K589" s="241"/>
    </row>
    <row r="590" spans="11:11" x14ac:dyDescent="0.2">
      <c r="K590" s="241"/>
    </row>
    <row r="591" spans="11:11" x14ac:dyDescent="0.2">
      <c r="K591" s="241"/>
    </row>
    <row r="592" spans="11:11" x14ac:dyDescent="0.2">
      <c r="K592" s="241"/>
    </row>
    <row r="593" spans="11:11" x14ac:dyDescent="0.2">
      <c r="K593" s="241"/>
    </row>
    <row r="594" spans="11:11" x14ac:dyDescent="0.2">
      <c r="K594" s="241"/>
    </row>
    <row r="595" spans="11:11" x14ac:dyDescent="0.2">
      <c r="K595" s="241"/>
    </row>
    <row r="596" spans="11:11" x14ac:dyDescent="0.2">
      <c r="K596" s="241"/>
    </row>
    <row r="597" spans="11:11" x14ac:dyDescent="0.2">
      <c r="K597" s="241"/>
    </row>
    <row r="598" spans="11:11" x14ac:dyDescent="0.2">
      <c r="K598" s="241"/>
    </row>
    <row r="599" spans="11:11" x14ac:dyDescent="0.2">
      <c r="K599" s="241"/>
    </row>
    <row r="600" spans="11:11" x14ac:dyDescent="0.2">
      <c r="K600" s="241"/>
    </row>
    <row r="601" spans="11:11" x14ac:dyDescent="0.2">
      <c r="K601" s="241"/>
    </row>
    <row r="602" spans="11:11" x14ac:dyDescent="0.2">
      <c r="K602" s="241"/>
    </row>
    <row r="603" spans="11:11" x14ac:dyDescent="0.2">
      <c r="K603" s="241"/>
    </row>
    <row r="604" spans="11:11" x14ac:dyDescent="0.2">
      <c r="K604" s="241"/>
    </row>
    <row r="605" spans="11:11" x14ac:dyDescent="0.2">
      <c r="K605" s="241"/>
    </row>
    <row r="606" spans="11:11" x14ac:dyDescent="0.2">
      <c r="K606" s="241"/>
    </row>
    <row r="607" spans="11:11" x14ac:dyDescent="0.2">
      <c r="K607" s="241"/>
    </row>
    <row r="608" spans="11:11" x14ac:dyDescent="0.2">
      <c r="K608" s="241"/>
    </row>
    <row r="609" spans="11:11" x14ac:dyDescent="0.2">
      <c r="K609" s="241"/>
    </row>
    <row r="610" spans="11:11" x14ac:dyDescent="0.2">
      <c r="K610" s="241"/>
    </row>
    <row r="611" spans="11:11" x14ac:dyDescent="0.2">
      <c r="K611" s="241"/>
    </row>
    <row r="612" spans="11:11" x14ac:dyDescent="0.2">
      <c r="K612" s="241"/>
    </row>
    <row r="613" spans="11:11" x14ac:dyDescent="0.2">
      <c r="K613" s="241"/>
    </row>
    <row r="614" spans="11:11" x14ac:dyDescent="0.2">
      <c r="K614" s="241"/>
    </row>
    <row r="615" spans="11:11" x14ac:dyDescent="0.2">
      <c r="K615" s="241"/>
    </row>
    <row r="616" spans="11:11" x14ac:dyDescent="0.2">
      <c r="K616" s="241"/>
    </row>
    <row r="617" spans="11:11" x14ac:dyDescent="0.2">
      <c r="K617" s="241"/>
    </row>
    <row r="618" spans="11:11" x14ac:dyDescent="0.2">
      <c r="K618" s="241"/>
    </row>
    <row r="619" spans="11:11" x14ac:dyDescent="0.2">
      <c r="K619" s="241"/>
    </row>
    <row r="620" spans="11:11" x14ac:dyDescent="0.2">
      <c r="K620" s="241"/>
    </row>
    <row r="621" spans="11:11" x14ac:dyDescent="0.2">
      <c r="K621" s="241"/>
    </row>
    <row r="622" spans="11:11" x14ac:dyDescent="0.2">
      <c r="K622" s="241"/>
    </row>
    <row r="623" spans="11:11" x14ac:dyDescent="0.2">
      <c r="K623" s="241"/>
    </row>
    <row r="624" spans="11:11" x14ac:dyDescent="0.2">
      <c r="K624" s="241"/>
    </row>
    <row r="625" spans="11:11" x14ac:dyDescent="0.2">
      <c r="K625" s="241"/>
    </row>
    <row r="626" spans="11:11" x14ac:dyDescent="0.2">
      <c r="K626" s="241"/>
    </row>
    <row r="627" spans="11:11" x14ac:dyDescent="0.2">
      <c r="K627" s="241"/>
    </row>
    <row r="628" spans="11:11" x14ac:dyDescent="0.2">
      <c r="K628" s="241"/>
    </row>
    <row r="629" spans="11:11" x14ac:dyDescent="0.2">
      <c r="K629" s="241"/>
    </row>
    <row r="630" spans="11:11" x14ac:dyDescent="0.2">
      <c r="K630" s="241"/>
    </row>
    <row r="631" spans="11:11" x14ac:dyDescent="0.2">
      <c r="K631" s="241"/>
    </row>
    <row r="632" spans="11:11" x14ac:dyDescent="0.2">
      <c r="K632" s="241"/>
    </row>
    <row r="633" spans="11:11" x14ac:dyDescent="0.2">
      <c r="K633" s="241"/>
    </row>
    <row r="634" spans="11:11" x14ac:dyDescent="0.2">
      <c r="K634" s="241"/>
    </row>
    <row r="635" spans="11:11" x14ac:dyDescent="0.2">
      <c r="K635" s="241"/>
    </row>
    <row r="636" spans="11:11" x14ac:dyDescent="0.2">
      <c r="K636" s="241"/>
    </row>
    <row r="637" spans="11:11" x14ac:dyDescent="0.2">
      <c r="K637" s="241"/>
    </row>
    <row r="638" spans="11:11" x14ac:dyDescent="0.2">
      <c r="K638" s="241"/>
    </row>
    <row r="639" spans="11:11" x14ac:dyDescent="0.2">
      <c r="K639" s="241"/>
    </row>
    <row r="640" spans="11:11" x14ac:dyDescent="0.2">
      <c r="K640" s="241"/>
    </row>
    <row r="641" spans="11:11" x14ac:dyDescent="0.2">
      <c r="K641" s="241"/>
    </row>
    <row r="642" spans="11:11" x14ac:dyDescent="0.2">
      <c r="K642" s="241"/>
    </row>
    <row r="643" spans="11:11" x14ac:dyDescent="0.2">
      <c r="K643" s="241"/>
    </row>
    <row r="644" spans="11:11" x14ac:dyDescent="0.2">
      <c r="K644" s="241"/>
    </row>
    <row r="645" spans="11:11" x14ac:dyDescent="0.2">
      <c r="K645" s="241"/>
    </row>
    <row r="646" spans="11:11" x14ac:dyDescent="0.2">
      <c r="K646" s="241"/>
    </row>
    <row r="647" spans="11:11" x14ac:dyDescent="0.2"/>
    <row r="648" spans="11:11" x14ac:dyDescent="0.2"/>
    <row r="649" spans="11:11" x14ac:dyDescent="0.2"/>
    <row r="650" spans="11:11" x14ac:dyDescent="0.2"/>
    <row r="651" spans="11:11" x14ac:dyDescent="0.2"/>
    <row r="652" spans="11:11" x14ac:dyDescent="0.2"/>
    <row r="653" spans="11:11" x14ac:dyDescent="0.2"/>
    <row r="654" spans="11:11" x14ac:dyDescent="0.2"/>
    <row r="655" spans="11:11" x14ac:dyDescent="0.2"/>
    <row r="656" spans="11:11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</sheetData>
  <autoFilter ref="C5:N362" xr:uid="{00000000-0009-0000-0000-000002000000}">
    <filterColumn colId="5">
      <filters>
        <filter val="1,000,138"/>
        <filter val="1,126,793"/>
        <filter val="1,162,239"/>
        <filter val="1,453,690"/>
        <filter val="1,603,675"/>
        <filter val="10,756,473"/>
        <filter val="10,937,995"/>
        <filter val="10,977,347"/>
        <filter val="11,346,000"/>
        <filter val="110,000,000"/>
        <filter val="12,388,630"/>
        <filter val="12,677,940,164"/>
        <filter val="12,700,069"/>
        <filter val="12,946,194"/>
        <filter val="121,490,493"/>
        <filter val="123,844,502"/>
        <filter val="131,993,000"/>
        <filter val="134,000,000"/>
        <filter val="135,000,000"/>
        <filter val="14,171,376"/>
        <filter val="14,241,627"/>
        <filter val="14,503,918"/>
        <filter val="14,504,000"/>
        <filter val="143,588,491"/>
        <filter val="144,436,465"/>
        <filter val="144,468,473"/>
        <filter val="147,102,648"/>
        <filter val="15,436,400"/>
        <filter val="15,850,927"/>
        <filter val="150,000,000"/>
        <filter val="155,000,000"/>
        <filter val="157,413,925"/>
        <filter val="16,835,000"/>
        <filter val="16,938,600"/>
        <filter val="166,371,256"/>
        <filter val="168,000,000"/>
        <filter val="169,000,000"/>
        <filter val="173,498,214"/>
        <filter val="178,999,729"/>
        <filter val="181,000,000"/>
        <filter val="190,400,000"/>
        <filter val="192,454,416"/>
        <filter val="192,500,008"/>
        <filter val="192,562,496"/>
        <filter val="193,598,027"/>
        <filter val="195,998,894"/>
        <filter val="196,000,000"/>
        <filter val="2,217,600"/>
        <filter val="2,429,654"/>
        <filter val="2,470,800"/>
        <filter val="2,560,589"/>
        <filter val="2,835,326"/>
        <filter val="202,623,430"/>
        <filter val="203,000,005"/>
        <filter val="206,499,148"/>
        <filter val="208,600,000"/>
        <filter val="209,299,994"/>
        <filter val="210,000,000"/>
        <filter val="213,135,417"/>
        <filter val="213,500,400"/>
        <filter val="213,825,953"/>
        <filter val="216,201,964"/>
        <filter val="216,999,992"/>
        <filter val="227,304,000"/>
        <filter val="227,500,002"/>
        <filter val="228,373,374"/>
        <filter val="228,515,000"/>
        <filter val="228,900,000"/>
        <filter val="233,381,926"/>
        <filter val="235,944,199"/>
        <filter val="236,600,000"/>
        <filter val="237,000,000"/>
        <filter val="240,000,000"/>
        <filter val="245,700,000"/>
        <filter val="252,339,455"/>
        <filter val="275,050,000"/>
        <filter val="281,000,000"/>
        <filter val="3,123,120"/>
        <filter val="3,334,954"/>
        <filter val="3,915,084"/>
        <filter val="30,000,004"/>
        <filter val="302,333,334"/>
        <filter val="306,250,000"/>
        <filter val="308,333,333"/>
        <filter val="318,000,000"/>
        <filter val="322,500,000"/>
        <filter val="327,837"/>
        <filter val="39,550"/>
        <filter val="4"/>
        <filter val="428,761"/>
        <filter val="5"/>
        <filter val="52,906,537"/>
        <filter val="571,009"/>
        <filter val="6"/>
        <filter val="6,533,655"/>
        <filter val="6,584,376"/>
        <filter val="607,600"/>
        <filter val="619,554"/>
        <filter val="628,405"/>
        <filter val="65,000,000"/>
        <filter val="672,659"/>
        <filter val="677,084"/>
        <filter val="681,510"/>
        <filter val="690,360"/>
        <filter val="7,119,554"/>
        <filter val="703,126"/>
        <filter val="703,637"/>
        <filter val="708,062"/>
        <filter val="712,487"/>
        <filter val="721,338"/>
        <filter val="734,614"/>
        <filter val="743,465"/>
        <filter val="783,294"/>
        <filter val="79,863,078"/>
        <filter val="8,888,803"/>
        <filter val="80,000,000"/>
        <filter val="811,975"/>
        <filter val="836,398"/>
        <filter val="876,227"/>
        <filter val="9,337,579"/>
        <filter val="9,391,593"/>
        <filter val="907,204"/>
        <filter val="92,499,998"/>
        <filter val="951,458"/>
        <filter val="97,261,670"/>
      </filters>
    </filterColumn>
  </autoFilter>
  <mergeCells count="235">
    <mergeCell ref="C184:C185"/>
    <mergeCell ref="D184:D185"/>
    <mergeCell ref="C186:C187"/>
    <mergeCell ref="D186:D187"/>
    <mergeCell ref="C6:C7"/>
    <mergeCell ref="D6:D7"/>
    <mergeCell ref="B6:B225"/>
    <mergeCell ref="D2:K2"/>
    <mergeCell ref="D3:K3"/>
    <mergeCell ref="C166:C167"/>
    <mergeCell ref="D166:D167"/>
    <mergeCell ref="C102:C103"/>
    <mergeCell ref="C45:C46"/>
    <mergeCell ref="D45:D46"/>
    <mergeCell ref="C57:C58"/>
    <mergeCell ref="D57:D58"/>
    <mergeCell ref="C36:C37"/>
    <mergeCell ref="D36:D37"/>
    <mergeCell ref="C29:C30"/>
    <mergeCell ref="D29:D30"/>
    <mergeCell ref="C32:C33"/>
    <mergeCell ref="D32:D33"/>
    <mergeCell ref="C47:C49"/>
    <mergeCell ref="D47:D49"/>
    <mergeCell ref="C50:C51"/>
    <mergeCell ref="D50:D51"/>
    <mergeCell ref="C52:C53"/>
    <mergeCell ref="D52:D53"/>
    <mergeCell ref="C123:C124"/>
    <mergeCell ref="D123:D124"/>
    <mergeCell ref="C100:C101"/>
    <mergeCell ref="D100:D101"/>
    <mergeCell ref="C109:C110"/>
    <mergeCell ref="D109:D110"/>
    <mergeCell ref="D102:D103"/>
    <mergeCell ref="C82:C83"/>
    <mergeCell ref="D82:D83"/>
    <mergeCell ref="C84:C86"/>
    <mergeCell ref="D84:D86"/>
    <mergeCell ref="C87:C88"/>
    <mergeCell ref="D87:D88"/>
    <mergeCell ref="C90:C91"/>
    <mergeCell ref="D90:D91"/>
    <mergeCell ref="C92:C94"/>
    <mergeCell ref="D92:D94"/>
    <mergeCell ref="C95:C97"/>
    <mergeCell ref="D95:D97"/>
    <mergeCell ref="C55:C56"/>
    <mergeCell ref="C213:C215"/>
    <mergeCell ref="D213:D215"/>
    <mergeCell ref="C216:C217"/>
    <mergeCell ref="D216:D217"/>
    <mergeCell ref="C139:C140"/>
    <mergeCell ref="D139:D140"/>
    <mergeCell ref="C153:C154"/>
    <mergeCell ref="D153:D154"/>
    <mergeCell ref="C142:C143"/>
    <mergeCell ref="D142:D143"/>
    <mergeCell ref="C144:C145"/>
    <mergeCell ref="D144:D145"/>
    <mergeCell ref="C146:C147"/>
    <mergeCell ref="D146:D147"/>
    <mergeCell ref="C149:C150"/>
    <mergeCell ref="D149:D150"/>
    <mergeCell ref="C155:C156"/>
    <mergeCell ref="D155:D156"/>
    <mergeCell ref="C158:C159"/>
    <mergeCell ref="D158:D159"/>
    <mergeCell ref="C160:C162"/>
    <mergeCell ref="D160:D162"/>
    <mergeCell ref="C202:C203"/>
    <mergeCell ref="D202:D203"/>
    <mergeCell ref="C250:C252"/>
    <mergeCell ref="D250:D252"/>
    <mergeCell ref="C227:C229"/>
    <mergeCell ref="D227:D229"/>
    <mergeCell ref="C245:C246"/>
    <mergeCell ref="D245:D246"/>
    <mergeCell ref="C235:C236"/>
    <mergeCell ref="D235:D236"/>
    <mergeCell ref="C222:C223"/>
    <mergeCell ref="D222:D223"/>
    <mergeCell ref="C224:C226"/>
    <mergeCell ref="D224:D226"/>
    <mergeCell ref="C230:C231"/>
    <mergeCell ref="D230:D231"/>
    <mergeCell ref="C232:C234"/>
    <mergeCell ref="D232:D234"/>
    <mergeCell ref="C242:C243"/>
    <mergeCell ref="D242:D243"/>
    <mergeCell ref="C293:C295"/>
    <mergeCell ref="D293:D295"/>
    <mergeCell ref="C272:C273"/>
    <mergeCell ref="D272:D273"/>
    <mergeCell ref="C264:C265"/>
    <mergeCell ref="D264:D265"/>
    <mergeCell ref="C267:C269"/>
    <mergeCell ref="D267:D269"/>
    <mergeCell ref="C270:C271"/>
    <mergeCell ref="D270:D271"/>
    <mergeCell ref="C291:C292"/>
    <mergeCell ref="D291:D292"/>
    <mergeCell ref="C274:C276"/>
    <mergeCell ref="D274:D276"/>
    <mergeCell ref="C277:C280"/>
    <mergeCell ref="D277:D280"/>
    <mergeCell ref="C281:C283"/>
    <mergeCell ref="D281:D283"/>
    <mergeCell ref="C287:C289"/>
    <mergeCell ref="D287:D289"/>
    <mergeCell ref="C9:C11"/>
    <mergeCell ref="D9:D11"/>
    <mergeCell ref="C22:C24"/>
    <mergeCell ref="D22:D24"/>
    <mergeCell ref="C25:C28"/>
    <mergeCell ref="D25:D28"/>
    <mergeCell ref="C38:C40"/>
    <mergeCell ref="D38:D40"/>
    <mergeCell ref="C42:C44"/>
    <mergeCell ref="D42:D44"/>
    <mergeCell ref="D55:D56"/>
    <mergeCell ref="C59:C60"/>
    <mergeCell ref="D59:D60"/>
    <mergeCell ref="C61:C62"/>
    <mergeCell ref="D61:D62"/>
    <mergeCell ref="C64:C65"/>
    <mergeCell ref="D64:D65"/>
    <mergeCell ref="C80:C81"/>
    <mergeCell ref="D80:D81"/>
    <mergeCell ref="C73:C74"/>
    <mergeCell ref="D73:D74"/>
    <mergeCell ref="C75:C76"/>
    <mergeCell ref="D75:D76"/>
    <mergeCell ref="C77:C78"/>
    <mergeCell ref="D77:D78"/>
    <mergeCell ref="C69:C70"/>
    <mergeCell ref="D69:D70"/>
    <mergeCell ref="C71:C72"/>
    <mergeCell ref="D71:D72"/>
    <mergeCell ref="C98:C99"/>
    <mergeCell ref="D98:D99"/>
    <mergeCell ref="C105:C107"/>
    <mergeCell ref="D105:D107"/>
    <mergeCell ref="C111:C113"/>
    <mergeCell ref="D111:D113"/>
    <mergeCell ref="C117:C119"/>
    <mergeCell ref="D117:D119"/>
    <mergeCell ref="C121:C122"/>
    <mergeCell ref="D121:D122"/>
    <mergeCell ref="C115:C116"/>
    <mergeCell ref="D115:D116"/>
    <mergeCell ref="C125:C126"/>
    <mergeCell ref="D125:D126"/>
    <mergeCell ref="C127:C128"/>
    <mergeCell ref="D127:D128"/>
    <mergeCell ref="C130:C131"/>
    <mergeCell ref="D130:D131"/>
    <mergeCell ref="C132:C133"/>
    <mergeCell ref="D132:D133"/>
    <mergeCell ref="C135:C138"/>
    <mergeCell ref="D135:D138"/>
    <mergeCell ref="C163:C165"/>
    <mergeCell ref="D163:D165"/>
    <mergeCell ref="C173:C174"/>
    <mergeCell ref="D173:D174"/>
    <mergeCell ref="C175:C177"/>
    <mergeCell ref="D175:D177"/>
    <mergeCell ref="C178:C179"/>
    <mergeCell ref="D178:D179"/>
    <mergeCell ref="C180:C181"/>
    <mergeCell ref="D180:D181"/>
    <mergeCell ref="C168:C170"/>
    <mergeCell ref="D168:D170"/>
    <mergeCell ref="C193:C195"/>
    <mergeCell ref="D193:D195"/>
    <mergeCell ref="C197:C198"/>
    <mergeCell ref="D197:D198"/>
    <mergeCell ref="C199:C200"/>
    <mergeCell ref="D199:D200"/>
    <mergeCell ref="C206:C208"/>
    <mergeCell ref="D206:D208"/>
    <mergeCell ref="C210:C212"/>
    <mergeCell ref="D210:D212"/>
    <mergeCell ref="C253:C254"/>
    <mergeCell ref="D253:D254"/>
    <mergeCell ref="C255:C256"/>
    <mergeCell ref="D255:D256"/>
    <mergeCell ref="C257:C258"/>
    <mergeCell ref="D257:D258"/>
    <mergeCell ref="C259:C260"/>
    <mergeCell ref="D259:D260"/>
    <mergeCell ref="C261:C263"/>
    <mergeCell ref="D261:D263"/>
    <mergeCell ref="C298:C299"/>
    <mergeCell ref="D298:D299"/>
    <mergeCell ref="C301:C302"/>
    <mergeCell ref="D301:D302"/>
    <mergeCell ref="C305:C306"/>
    <mergeCell ref="D305:D306"/>
    <mergeCell ref="C307:C308"/>
    <mergeCell ref="D307:D308"/>
    <mergeCell ref="C310:C313"/>
    <mergeCell ref="D310:D313"/>
    <mergeCell ref="C317:C318"/>
    <mergeCell ref="D317:D318"/>
    <mergeCell ref="C319:C320"/>
    <mergeCell ref="D319:D320"/>
    <mergeCell ref="C321:C322"/>
    <mergeCell ref="D321:D322"/>
    <mergeCell ref="C323:C324"/>
    <mergeCell ref="D323:D324"/>
    <mergeCell ref="C325:C326"/>
    <mergeCell ref="D325:D326"/>
    <mergeCell ref="C327:C328"/>
    <mergeCell ref="D327:D328"/>
    <mergeCell ref="C329:C330"/>
    <mergeCell ref="D329:D330"/>
    <mergeCell ref="C334:C335"/>
    <mergeCell ref="D334:D335"/>
    <mergeCell ref="C336:C337"/>
    <mergeCell ref="D336:D337"/>
    <mergeCell ref="C338:C341"/>
    <mergeCell ref="D338:D341"/>
    <mergeCell ref="C359:C360"/>
    <mergeCell ref="D359:D360"/>
    <mergeCell ref="C342:C343"/>
    <mergeCell ref="D342:D343"/>
    <mergeCell ref="C346:C349"/>
    <mergeCell ref="D346:D349"/>
    <mergeCell ref="C351:C352"/>
    <mergeCell ref="D351:D352"/>
    <mergeCell ref="C353:C355"/>
    <mergeCell ref="D353:D355"/>
    <mergeCell ref="C356:C358"/>
    <mergeCell ref="D356:D358"/>
  </mergeCells>
  <printOptions horizontalCentered="1" verticalCentered="1"/>
  <pageMargins left="0.51181102362204722" right="0.47244094488188981" top="0.35433070866141736" bottom="0.39370078740157483" header="0" footer="0"/>
  <pageSetup scale="71" fitToHeight="0" orientation="landscape" r:id="rId1"/>
  <headerFooter alignWithMargins="0">
    <oddFooter>&amp;C&amp;P&amp;RElaborado por EQUILIBRIUM Inmobiliario S.A.S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pageSetUpPr fitToPage="1"/>
  </sheetPr>
  <dimension ref="A1:L112"/>
  <sheetViews>
    <sheetView showGridLines="0" zoomScale="85" workbookViewId="0">
      <pane xSplit="1" ySplit="10" topLeftCell="B29" activePane="bottomRight" state="frozen"/>
      <selection activeCell="G30" sqref="G30"/>
      <selection pane="topRight" activeCell="G30" sqref="G30"/>
      <selection pane="bottomLeft" activeCell="G30" sqref="G30"/>
      <selection pane="bottomRight" activeCell="G68" sqref="G68"/>
    </sheetView>
  </sheetViews>
  <sheetFormatPr baseColWidth="10" defaultColWidth="0" defaultRowHeight="12.75" zeroHeight="1" x14ac:dyDescent="0.2"/>
  <cols>
    <col min="1" max="1" width="17.85546875" style="247" customWidth="1"/>
    <col min="2" max="2" width="14.85546875" style="247" customWidth="1"/>
    <col min="3" max="3" width="19.42578125" style="247" bestFit="1" customWidth="1"/>
    <col min="4" max="4" width="15.42578125" style="269" customWidth="1"/>
    <col min="5" max="5" width="17" style="275" bestFit="1" customWidth="1"/>
    <col min="6" max="7" width="17.42578125" style="275" bestFit="1" customWidth="1"/>
    <col min="8" max="8" width="11.42578125" style="247" customWidth="1"/>
    <col min="9" max="9" width="0" style="247" hidden="1" customWidth="1"/>
    <col min="10" max="10" width="18.140625" style="247" hidden="1" customWidth="1"/>
    <col min="11" max="12" width="0" style="247" hidden="1" customWidth="1"/>
    <col min="13" max="16384" width="11.42578125" style="247" hidden="1"/>
  </cols>
  <sheetData>
    <row r="1" spans="1:7" ht="21" customHeight="1" x14ac:dyDescent="0.2">
      <c r="A1" s="240"/>
      <c r="B1" s="240"/>
      <c r="C1" s="240"/>
      <c r="D1" s="240"/>
      <c r="E1" s="240"/>
      <c r="F1" s="240"/>
      <c r="G1" s="240"/>
    </row>
    <row r="2" spans="1:7" ht="24" customHeight="1" x14ac:dyDescent="0.35">
      <c r="A2" s="240"/>
      <c r="B2" s="542" t="s">
        <v>140</v>
      </c>
      <c r="C2" s="542"/>
      <c r="D2" s="542"/>
      <c r="E2" s="542"/>
      <c r="F2" s="542"/>
      <c r="G2" s="542"/>
    </row>
    <row r="3" spans="1:7" s="271" customFormat="1" ht="18.75" x14ac:dyDescent="0.3">
      <c r="A3" s="243"/>
      <c r="B3" s="543">
        <v>45900</v>
      </c>
      <c r="C3" s="543"/>
      <c r="D3" s="543"/>
      <c r="E3" s="543"/>
      <c r="F3" s="543"/>
      <c r="G3" s="543"/>
    </row>
    <row r="4" spans="1:7" ht="0.75" customHeight="1" x14ac:dyDescent="0.2">
      <c r="A4" s="240"/>
      <c r="B4" s="240"/>
      <c r="C4" s="240"/>
      <c r="D4" s="240"/>
      <c r="E4" s="240"/>
      <c r="F4" s="240"/>
      <c r="G4" s="240"/>
    </row>
    <row r="5" spans="1:7" ht="22.5" customHeight="1" x14ac:dyDescent="0.2">
      <c r="A5" s="240"/>
      <c r="B5" s="240"/>
      <c r="C5" s="272" t="s">
        <v>103</v>
      </c>
      <c r="D5" s="273">
        <v>196</v>
      </c>
      <c r="E5" s="259"/>
      <c r="F5" s="274" t="s">
        <v>104</v>
      </c>
      <c r="G5" s="273">
        <v>50</v>
      </c>
    </row>
    <row r="6" spans="1:7" x14ac:dyDescent="0.2">
      <c r="A6" s="240"/>
      <c r="B6" s="240"/>
      <c r="C6" s="276" t="s">
        <v>105</v>
      </c>
      <c r="D6" s="277">
        <v>60437284326</v>
      </c>
      <c r="E6" s="259"/>
      <c r="F6" s="274" t="s">
        <v>105</v>
      </c>
      <c r="G6" s="273">
        <v>15564350557</v>
      </c>
    </row>
    <row r="7" spans="1:7" x14ac:dyDescent="0.2">
      <c r="A7" s="240"/>
      <c r="B7" s="240"/>
      <c r="C7" s="276" t="s">
        <v>106</v>
      </c>
      <c r="D7" s="273">
        <v>4.3555555555555552</v>
      </c>
      <c r="E7" s="240"/>
      <c r="F7" s="240"/>
      <c r="G7" s="240"/>
    </row>
    <row r="8" spans="1:7" ht="4.5" customHeight="1" x14ac:dyDescent="0.2">
      <c r="A8" s="240"/>
      <c r="B8" s="240"/>
      <c r="C8" s="240"/>
      <c r="D8" s="240"/>
      <c r="E8" s="240"/>
      <c r="F8" s="240"/>
      <c r="G8" s="240"/>
    </row>
    <row r="9" spans="1:7" hidden="1" x14ac:dyDescent="0.2">
      <c r="A9" s="240"/>
      <c r="B9" s="240"/>
      <c r="C9" s="240"/>
      <c r="D9" s="240"/>
      <c r="E9" s="240"/>
      <c r="F9" s="240"/>
      <c r="G9" s="240"/>
    </row>
    <row r="10" spans="1:7" s="282" customFormat="1" ht="25.5" x14ac:dyDescent="0.2">
      <c r="A10" s="279" t="s">
        <v>95</v>
      </c>
      <c r="B10" s="279" t="s">
        <v>144</v>
      </c>
      <c r="C10" s="279" t="s">
        <v>145</v>
      </c>
      <c r="D10" s="279" t="s">
        <v>146</v>
      </c>
      <c r="E10" s="279" t="s">
        <v>147</v>
      </c>
      <c r="F10" s="280" t="s">
        <v>170</v>
      </c>
      <c r="G10" s="281" t="s">
        <v>148</v>
      </c>
    </row>
    <row r="11" spans="1:7" s="284" customFormat="1" x14ac:dyDescent="0.25">
      <c r="A11" s="432">
        <v>44531</v>
      </c>
      <c r="B11" s="517">
        <v>0</v>
      </c>
      <c r="C11" s="518">
        <v>0</v>
      </c>
      <c r="D11" s="283">
        <v>0</v>
      </c>
      <c r="E11" s="519">
        <v>0</v>
      </c>
      <c r="F11" s="520">
        <v>0</v>
      </c>
      <c r="G11" s="521">
        <v>0</v>
      </c>
    </row>
    <row r="12" spans="1:7" s="284" customFormat="1" x14ac:dyDescent="0.25">
      <c r="A12" s="432">
        <v>44562</v>
      </c>
      <c r="B12" s="517">
        <v>93</v>
      </c>
      <c r="C12" s="518">
        <v>27202466830</v>
      </c>
      <c r="D12" s="283">
        <v>0</v>
      </c>
      <c r="E12" s="519">
        <v>0</v>
      </c>
      <c r="F12" s="520">
        <v>93</v>
      </c>
      <c r="G12" s="521">
        <v>27202466830</v>
      </c>
    </row>
    <row r="13" spans="1:7" s="284" customFormat="1" x14ac:dyDescent="0.25">
      <c r="A13" s="432">
        <v>44593</v>
      </c>
      <c r="B13" s="517">
        <v>18</v>
      </c>
      <c r="C13" s="518">
        <v>5464167600</v>
      </c>
      <c r="D13" s="283">
        <v>0</v>
      </c>
      <c r="E13" s="519">
        <v>0</v>
      </c>
      <c r="F13" s="520">
        <v>18</v>
      </c>
      <c r="G13" s="521">
        <v>5464167600</v>
      </c>
    </row>
    <row r="14" spans="1:7" s="284" customFormat="1" x14ac:dyDescent="0.25">
      <c r="A14" s="432">
        <v>44621</v>
      </c>
      <c r="B14" s="517">
        <v>25</v>
      </c>
      <c r="C14" s="518">
        <v>7544175000</v>
      </c>
      <c r="D14" s="283">
        <v>0</v>
      </c>
      <c r="E14" s="519">
        <v>0</v>
      </c>
      <c r="F14" s="520">
        <v>25</v>
      </c>
      <c r="G14" s="521">
        <v>7544175000</v>
      </c>
    </row>
    <row r="15" spans="1:7" s="285" customFormat="1" x14ac:dyDescent="0.2">
      <c r="A15" s="432">
        <v>44652</v>
      </c>
      <c r="B15" s="517">
        <v>6</v>
      </c>
      <c r="C15" s="518">
        <v>2017925000</v>
      </c>
      <c r="D15" s="283">
        <v>0</v>
      </c>
      <c r="E15" s="519">
        <v>0</v>
      </c>
      <c r="F15" s="520">
        <v>6</v>
      </c>
      <c r="G15" s="521">
        <v>2017925000</v>
      </c>
    </row>
    <row r="16" spans="1:7" s="285" customFormat="1" x14ac:dyDescent="0.2">
      <c r="A16" s="432">
        <v>44682</v>
      </c>
      <c r="B16" s="517">
        <v>8</v>
      </c>
      <c r="C16" s="518">
        <v>2491058000</v>
      </c>
      <c r="D16" s="283">
        <v>0</v>
      </c>
      <c r="E16" s="519">
        <v>0</v>
      </c>
      <c r="F16" s="520">
        <v>8</v>
      </c>
      <c r="G16" s="521">
        <v>2491058000</v>
      </c>
    </row>
    <row r="17" spans="1:7" s="285" customFormat="1" x14ac:dyDescent="0.2">
      <c r="A17" s="432">
        <v>44713</v>
      </c>
      <c r="B17" s="517">
        <v>0</v>
      </c>
      <c r="C17" s="518">
        <v>-1000000</v>
      </c>
      <c r="D17" s="283">
        <v>0</v>
      </c>
      <c r="E17" s="519">
        <v>0</v>
      </c>
      <c r="F17" s="520">
        <v>0</v>
      </c>
      <c r="G17" s="521">
        <v>-1000000</v>
      </c>
    </row>
    <row r="18" spans="1:7" s="285" customFormat="1" x14ac:dyDescent="0.2">
      <c r="A18" s="432">
        <v>44743</v>
      </c>
      <c r="B18" s="517">
        <v>2</v>
      </c>
      <c r="C18" s="518">
        <v>612060000</v>
      </c>
      <c r="D18" s="283">
        <v>0</v>
      </c>
      <c r="E18" s="519">
        <v>0</v>
      </c>
      <c r="F18" s="520">
        <v>2</v>
      </c>
      <c r="G18" s="521">
        <v>612060000</v>
      </c>
    </row>
    <row r="19" spans="1:7" s="285" customFormat="1" x14ac:dyDescent="0.2">
      <c r="A19" s="432">
        <v>44774</v>
      </c>
      <c r="B19" s="517">
        <v>5</v>
      </c>
      <c r="C19" s="518">
        <v>1547000000</v>
      </c>
      <c r="D19" s="283">
        <v>0</v>
      </c>
      <c r="E19" s="519">
        <v>0</v>
      </c>
      <c r="F19" s="520">
        <v>5</v>
      </c>
      <c r="G19" s="521">
        <v>1547000000</v>
      </c>
    </row>
    <row r="20" spans="1:7" s="285" customFormat="1" x14ac:dyDescent="0.2">
      <c r="A20" s="432">
        <v>44805</v>
      </c>
      <c r="B20" s="517">
        <v>2</v>
      </c>
      <c r="C20" s="518">
        <v>642211000</v>
      </c>
      <c r="D20" s="283">
        <v>0</v>
      </c>
      <c r="E20" s="519">
        <v>0</v>
      </c>
      <c r="F20" s="520">
        <v>2</v>
      </c>
      <c r="G20" s="521">
        <v>642211000</v>
      </c>
    </row>
    <row r="21" spans="1:7" s="285" customFormat="1" x14ac:dyDescent="0.2">
      <c r="A21" s="432">
        <v>44835</v>
      </c>
      <c r="B21" s="517">
        <v>1</v>
      </c>
      <c r="C21" s="518">
        <v>317000000</v>
      </c>
      <c r="D21" s="283">
        <v>1</v>
      </c>
      <c r="E21" s="519">
        <v>310000000</v>
      </c>
      <c r="F21" s="520">
        <v>0</v>
      </c>
      <c r="G21" s="521">
        <v>7000000</v>
      </c>
    </row>
    <row r="22" spans="1:7" s="285" customFormat="1" x14ac:dyDescent="0.2">
      <c r="A22" s="432">
        <v>44866</v>
      </c>
      <c r="B22" s="517">
        <v>2</v>
      </c>
      <c r="C22" s="518">
        <v>651450000</v>
      </c>
      <c r="D22" s="283">
        <v>0</v>
      </c>
      <c r="E22" s="519">
        <v>0</v>
      </c>
      <c r="F22" s="520">
        <v>2</v>
      </c>
      <c r="G22" s="521">
        <v>651450000</v>
      </c>
    </row>
    <row r="23" spans="1:7" s="285" customFormat="1" x14ac:dyDescent="0.2">
      <c r="A23" s="432">
        <v>44896</v>
      </c>
      <c r="B23" s="517">
        <v>2</v>
      </c>
      <c r="C23" s="518">
        <v>641000000</v>
      </c>
      <c r="D23" s="283">
        <v>1</v>
      </c>
      <c r="E23" s="519">
        <v>290000000</v>
      </c>
      <c r="F23" s="520">
        <v>1</v>
      </c>
      <c r="G23" s="521">
        <v>351000000</v>
      </c>
    </row>
    <row r="24" spans="1:7" s="285" customFormat="1" x14ac:dyDescent="0.2">
      <c r="A24" s="432">
        <v>44927</v>
      </c>
      <c r="B24" s="517">
        <v>1</v>
      </c>
      <c r="C24" s="518">
        <v>308200000</v>
      </c>
      <c r="D24" s="283">
        <v>2</v>
      </c>
      <c r="E24" s="519">
        <v>598000000</v>
      </c>
      <c r="F24" s="520">
        <v>-1</v>
      </c>
      <c r="G24" s="521">
        <v>-289800000</v>
      </c>
    </row>
    <row r="25" spans="1:7" s="285" customFormat="1" x14ac:dyDescent="0.2">
      <c r="A25" s="432">
        <v>44958</v>
      </c>
      <c r="B25" s="517">
        <v>0</v>
      </c>
      <c r="C25" s="518">
        <v>0</v>
      </c>
      <c r="D25" s="283">
        <v>0</v>
      </c>
      <c r="E25" s="519">
        <v>0</v>
      </c>
      <c r="F25" s="520">
        <v>0</v>
      </c>
      <c r="G25" s="521">
        <v>0</v>
      </c>
    </row>
    <row r="26" spans="1:7" s="285" customFormat="1" x14ac:dyDescent="0.2">
      <c r="A26" s="432">
        <v>44986</v>
      </c>
      <c r="B26" s="517">
        <v>0</v>
      </c>
      <c r="C26" s="518">
        <v>18760885</v>
      </c>
      <c r="D26" s="283">
        <v>0</v>
      </c>
      <c r="E26" s="519">
        <v>0</v>
      </c>
      <c r="F26" s="520">
        <v>0</v>
      </c>
      <c r="G26" s="521">
        <v>18760885</v>
      </c>
    </row>
    <row r="27" spans="1:7" s="285" customFormat="1" x14ac:dyDescent="0.2">
      <c r="A27" s="432">
        <v>45017</v>
      </c>
      <c r="B27" s="517">
        <v>9</v>
      </c>
      <c r="C27" s="518">
        <v>2934681000</v>
      </c>
      <c r="D27" s="283">
        <v>17</v>
      </c>
      <c r="E27" s="519">
        <v>5376954000</v>
      </c>
      <c r="F27" s="520">
        <v>-8</v>
      </c>
      <c r="G27" s="521">
        <v>-2442273000</v>
      </c>
    </row>
    <row r="28" spans="1:7" s="285" customFormat="1" x14ac:dyDescent="0.2">
      <c r="A28" s="432">
        <v>45047</v>
      </c>
      <c r="B28" s="517">
        <v>5</v>
      </c>
      <c r="C28" s="518">
        <v>1581986000</v>
      </c>
      <c r="D28" s="283">
        <v>11</v>
      </c>
      <c r="E28" s="519">
        <v>3471600000</v>
      </c>
      <c r="F28" s="520">
        <v>-6</v>
      </c>
      <c r="G28" s="521">
        <v>-1889614000</v>
      </c>
    </row>
    <row r="29" spans="1:7" s="285" customFormat="1" x14ac:dyDescent="0.2">
      <c r="A29" s="432">
        <v>45078</v>
      </c>
      <c r="B29" s="517">
        <v>3</v>
      </c>
      <c r="C29" s="518">
        <v>968000000</v>
      </c>
      <c r="D29" s="283">
        <v>0</v>
      </c>
      <c r="E29" s="519">
        <v>0</v>
      </c>
      <c r="F29" s="520">
        <v>3</v>
      </c>
      <c r="G29" s="521">
        <v>968000000</v>
      </c>
    </row>
    <row r="30" spans="1:7" s="285" customFormat="1" x14ac:dyDescent="0.2">
      <c r="A30" s="432">
        <v>45108</v>
      </c>
      <c r="B30" s="517">
        <v>3</v>
      </c>
      <c r="C30" s="518">
        <v>963845135</v>
      </c>
      <c r="D30" s="283">
        <v>0</v>
      </c>
      <c r="E30" s="519">
        <v>0</v>
      </c>
      <c r="F30" s="520">
        <v>3</v>
      </c>
      <c r="G30" s="521">
        <v>963845135</v>
      </c>
    </row>
    <row r="31" spans="1:7" s="285" customFormat="1" x14ac:dyDescent="0.2">
      <c r="A31" s="432">
        <v>45139</v>
      </c>
      <c r="B31" s="517">
        <v>0</v>
      </c>
      <c r="C31" s="518">
        <v>41751557</v>
      </c>
      <c r="D31" s="283">
        <v>0</v>
      </c>
      <c r="E31" s="519">
        <v>0</v>
      </c>
      <c r="F31" s="520">
        <v>0</v>
      </c>
      <c r="G31" s="521">
        <v>41751557</v>
      </c>
    </row>
    <row r="32" spans="1:7" s="285" customFormat="1" x14ac:dyDescent="0.2">
      <c r="A32" s="432">
        <v>45170</v>
      </c>
      <c r="B32" s="517">
        <v>4</v>
      </c>
      <c r="C32" s="518">
        <v>1255345000</v>
      </c>
      <c r="D32" s="283">
        <v>0</v>
      </c>
      <c r="E32" s="519">
        <v>0</v>
      </c>
      <c r="F32" s="520">
        <v>4</v>
      </c>
      <c r="G32" s="521">
        <v>1255345000</v>
      </c>
    </row>
    <row r="33" spans="1:7" s="285" customFormat="1" x14ac:dyDescent="0.2">
      <c r="A33" s="432">
        <v>45200</v>
      </c>
      <c r="B33" s="517">
        <v>2</v>
      </c>
      <c r="C33" s="518">
        <v>642670000</v>
      </c>
      <c r="D33" s="283">
        <v>0</v>
      </c>
      <c r="E33" s="519">
        <v>0</v>
      </c>
      <c r="F33" s="520">
        <v>2</v>
      </c>
      <c r="G33" s="521">
        <v>642670000</v>
      </c>
    </row>
    <row r="34" spans="1:7" s="285" customFormat="1" x14ac:dyDescent="0.2">
      <c r="A34" s="432">
        <v>45231</v>
      </c>
      <c r="B34" s="517">
        <v>1</v>
      </c>
      <c r="C34" s="518">
        <v>308699931</v>
      </c>
      <c r="D34" s="283">
        <v>4</v>
      </c>
      <c r="E34" s="519">
        <v>1214000000</v>
      </c>
      <c r="F34" s="520">
        <v>-3</v>
      </c>
      <c r="G34" s="521">
        <v>-905300069</v>
      </c>
    </row>
    <row r="35" spans="1:7" s="285" customFormat="1" x14ac:dyDescent="0.2">
      <c r="A35" s="432">
        <v>45261</v>
      </c>
      <c r="B35" s="517">
        <v>5</v>
      </c>
      <c r="C35" s="518">
        <v>1608615807</v>
      </c>
      <c r="D35" s="283">
        <v>1</v>
      </c>
      <c r="E35" s="519">
        <v>327000000</v>
      </c>
      <c r="F35" s="520">
        <v>4</v>
      </c>
      <c r="G35" s="521">
        <v>1281615807</v>
      </c>
    </row>
    <row r="36" spans="1:7" s="285" customFormat="1" x14ac:dyDescent="0.2">
      <c r="A36" s="432">
        <v>45292</v>
      </c>
      <c r="B36" s="517">
        <v>3</v>
      </c>
      <c r="C36" s="518">
        <v>964416390</v>
      </c>
      <c r="D36" s="283">
        <v>0</v>
      </c>
      <c r="E36" s="519">
        <v>0</v>
      </c>
      <c r="F36" s="520">
        <v>3</v>
      </c>
      <c r="G36" s="521">
        <v>964416390</v>
      </c>
    </row>
    <row r="37" spans="1:7" s="285" customFormat="1" x14ac:dyDescent="0.2">
      <c r="A37" s="432">
        <v>45323</v>
      </c>
      <c r="B37" s="517">
        <v>5</v>
      </c>
      <c r="C37" s="518">
        <v>1503202000</v>
      </c>
      <c r="D37" s="283">
        <v>4</v>
      </c>
      <c r="E37" s="519">
        <v>1124000000</v>
      </c>
      <c r="F37" s="520">
        <v>1</v>
      </c>
      <c r="G37" s="521">
        <v>379202000</v>
      </c>
    </row>
    <row r="38" spans="1:7" s="285" customFormat="1" x14ac:dyDescent="0.2">
      <c r="A38" s="432">
        <v>45352</v>
      </c>
      <c r="B38" s="517">
        <v>0</v>
      </c>
      <c r="C38" s="518">
        <v>0</v>
      </c>
      <c r="D38" s="283">
        <v>0</v>
      </c>
      <c r="E38" s="519">
        <v>0</v>
      </c>
      <c r="F38" s="520">
        <v>0</v>
      </c>
      <c r="G38" s="521">
        <v>0</v>
      </c>
    </row>
    <row r="39" spans="1:7" s="285" customFormat="1" x14ac:dyDescent="0.2">
      <c r="A39" s="432">
        <v>45383</v>
      </c>
      <c r="B39" s="517">
        <v>3</v>
      </c>
      <c r="C39" s="518">
        <v>1038000000</v>
      </c>
      <c r="D39" s="283">
        <v>1</v>
      </c>
      <c r="E39" s="519">
        <v>285000000</v>
      </c>
      <c r="F39" s="520">
        <v>2</v>
      </c>
      <c r="G39" s="521">
        <v>753000000</v>
      </c>
    </row>
    <row r="40" spans="1:7" s="285" customFormat="1" x14ac:dyDescent="0.2">
      <c r="A40" s="432">
        <v>45413</v>
      </c>
      <c r="B40" s="517">
        <v>2</v>
      </c>
      <c r="C40" s="518">
        <v>684102648</v>
      </c>
      <c r="D40" s="283">
        <v>1</v>
      </c>
      <c r="E40" s="519">
        <v>280000000</v>
      </c>
      <c r="F40" s="520">
        <v>1</v>
      </c>
      <c r="G40" s="521">
        <v>404102648</v>
      </c>
    </row>
    <row r="41" spans="1:7" s="288" customFormat="1" ht="14.25" customHeight="1" x14ac:dyDescent="0.25">
      <c r="A41" s="432">
        <v>45444</v>
      </c>
      <c r="B41" s="517">
        <v>1</v>
      </c>
      <c r="C41" s="518">
        <v>305000000</v>
      </c>
      <c r="D41" s="283">
        <v>2</v>
      </c>
      <c r="E41" s="519">
        <v>618000000</v>
      </c>
      <c r="F41" s="520">
        <v>-1</v>
      </c>
      <c r="G41" s="521">
        <v>-313000000</v>
      </c>
    </row>
    <row r="42" spans="1:7" s="293" customFormat="1" x14ac:dyDescent="0.2">
      <c r="A42" s="432">
        <v>45474</v>
      </c>
      <c r="B42" s="517">
        <v>0</v>
      </c>
      <c r="C42" s="518">
        <v>0</v>
      </c>
      <c r="D42" s="283">
        <v>0</v>
      </c>
      <c r="E42" s="519">
        <v>0</v>
      </c>
      <c r="F42" s="520">
        <v>0</v>
      </c>
      <c r="G42" s="521">
        <v>0</v>
      </c>
    </row>
    <row r="43" spans="1:7" x14ac:dyDescent="0.2">
      <c r="A43" s="432">
        <v>45505</v>
      </c>
      <c r="B43" s="517">
        <v>10</v>
      </c>
      <c r="C43" s="518">
        <v>3111000000</v>
      </c>
      <c r="D43" s="283">
        <v>4</v>
      </c>
      <c r="E43" s="519">
        <v>1329126557</v>
      </c>
      <c r="F43" s="520">
        <v>6</v>
      </c>
      <c r="G43" s="521">
        <v>1781873443</v>
      </c>
    </row>
    <row r="44" spans="1:7" x14ac:dyDescent="0.2">
      <c r="A44" s="432">
        <v>45536</v>
      </c>
      <c r="B44" s="517">
        <v>4</v>
      </c>
      <c r="C44" s="518">
        <v>1332000000</v>
      </c>
      <c r="D44" s="283">
        <v>0</v>
      </c>
      <c r="E44" s="519">
        <v>0</v>
      </c>
      <c r="F44" s="520">
        <v>4</v>
      </c>
      <c r="G44" s="521">
        <v>1332000000</v>
      </c>
    </row>
    <row r="45" spans="1:7" x14ac:dyDescent="0.2">
      <c r="A45" s="432">
        <v>45566</v>
      </c>
      <c r="B45" s="517">
        <v>3</v>
      </c>
      <c r="C45" s="518">
        <v>974783525</v>
      </c>
      <c r="D45" s="283">
        <v>0</v>
      </c>
      <c r="E45" s="519">
        <v>0</v>
      </c>
      <c r="F45" s="520">
        <v>3</v>
      </c>
      <c r="G45" s="521">
        <v>974783525</v>
      </c>
    </row>
    <row r="46" spans="1:7" x14ac:dyDescent="0.2">
      <c r="A46" s="432">
        <v>45597</v>
      </c>
      <c r="B46" s="517">
        <v>1</v>
      </c>
      <c r="C46" s="518">
        <v>349990493</v>
      </c>
      <c r="D46" s="283">
        <v>1</v>
      </c>
      <c r="E46" s="519">
        <v>340670000</v>
      </c>
      <c r="F46" s="520">
        <v>0</v>
      </c>
      <c r="G46" s="521">
        <v>9320493</v>
      </c>
    </row>
    <row r="47" spans="1:7" x14ac:dyDescent="0.2">
      <c r="A47" s="432">
        <v>45627</v>
      </c>
      <c r="B47" s="517">
        <v>2</v>
      </c>
      <c r="C47" s="518">
        <v>707000000</v>
      </c>
      <c r="D47" s="283">
        <v>0</v>
      </c>
      <c r="E47" s="519">
        <v>0</v>
      </c>
      <c r="F47" s="520">
        <v>2</v>
      </c>
      <c r="G47" s="521">
        <v>707000000</v>
      </c>
    </row>
    <row r="48" spans="1:7" x14ac:dyDescent="0.2">
      <c r="A48" s="432">
        <v>45658</v>
      </c>
      <c r="B48" s="517">
        <v>3</v>
      </c>
      <c r="C48" s="518">
        <v>1035582994</v>
      </c>
      <c r="D48" s="283">
        <v>0</v>
      </c>
      <c r="E48" s="519">
        <v>0</v>
      </c>
      <c r="F48" s="520">
        <v>3</v>
      </c>
      <c r="G48" s="521">
        <v>1035582994</v>
      </c>
    </row>
    <row r="49" spans="1:7" x14ac:dyDescent="0.2">
      <c r="A49" s="432">
        <v>45689</v>
      </c>
      <c r="B49" s="517">
        <v>3</v>
      </c>
      <c r="C49" s="518">
        <v>1160000000</v>
      </c>
      <c r="D49" s="283">
        <v>0</v>
      </c>
      <c r="E49" s="519">
        <v>0</v>
      </c>
      <c r="F49" s="520">
        <v>3</v>
      </c>
      <c r="G49" s="521">
        <v>1160000000</v>
      </c>
    </row>
    <row r="50" spans="1:7" x14ac:dyDescent="0.2">
      <c r="A50" s="432">
        <v>45717</v>
      </c>
      <c r="B50" s="517">
        <v>0</v>
      </c>
      <c r="C50" s="518">
        <v>0</v>
      </c>
      <c r="D50" s="283">
        <v>0</v>
      </c>
      <c r="E50" s="519">
        <v>0</v>
      </c>
      <c r="F50" s="520">
        <v>0</v>
      </c>
      <c r="G50" s="521">
        <v>0</v>
      </c>
    </row>
    <row r="51" spans="1:7" x14ac:dyDescent="0.2">
      <c r="A51" s="432">
        <v>45748</v>
      </c>
      <c r="B51" s="517">
        <v>0</v>
      </c>
      <c r="C51" s="518">
        <v>78797000</v>
      </c>
      <c r="D51" s="283">
        <v>0</v>
      </c>
      <c r="E51" s="519">
        <v>0</v>
      </c>
      <c r="F51" s="520">
        <v>0</v>
      </c>
      <c r="G51" s="521">
        <v>78797000</v>
      </c>
    </row>
    <row r="52" spans="1:7" x14ac:dyDescent="0.2">
      <c r="A52" s="432">
        <v>45778</v>
      </c>
      <c r="B52" s="517">
        <v>4</v>
      </c>
      <c r="C52" s="518">
        <v>1371642822</v>
      </c>
      <c r="D52" s="283">
        <v>0</v>
      </c>
      <c r="E52" s="519">
        <v>0</v>
      </c>
      <c r="F52" s="520">
        <v>4</v>
      </c>
      <c r="G52" s="521">
        <v>1371642822</v>
      </c>
    </row>
    <row r="53" spans="1:7" x14ac:dyDescent="0.2">
      <c r="A53" s="432">
        <v>45809</v>
      </c>
      <c r="B53" s="517">
        <v>2</v>
      </c>
      <c r="C53" s="518">
        <v>667380323</v>
      </c>
      <c r="D53" s="283">
        <v>0</v>
      </c>
      <c r="E53" s="519">
        <v>0</v>
      </c>
      <c r="F53" s="520">
        <v>2</v>
      </c>
      <c r="G53" s="521">
        <v>667380323</v>
      </c>
    </row>
    <row r="54" spans="1:7" x14ac:dyDescent="0.2">
      <c r="A54" s="432">
        <v>45839</v>
      </c>
      <c r="B54" s="517">
        <v>1</v>
      </c>
      <c r="C54" s="518">
        <v>264398787</v>
      </c>
      <c r="D54" s="283">
        <v>0</v>
      </c>
      <c r="E54" s="519">
        <v>0</v>
      </c>
      <c r="F54" s="520">
        <v>1</v>
      </c>
      <c r="G54" s="521">
        <v>264398787</v>
      </c>
    </row>
    <row r="55" spans="1:7" x14ac:dyDescent="0.2">
      <c r="A55" s="432">
        <v>45870</v>
      </c>
      <c r="B55" s="517">
        <v>2</v>
      </c>
      <c r="C55" s="518">
        <v>692269156</v>
      </c>
      <c r="D55" s="283">
        <v>0</v>
      </c>
      <c r="E55" s="519">
        <v>0</v>
      </c>
      <c r="F55" s="520">
        <v>2</v>
      </c>
      <c r="G55" s="521">
        <v>692269156</v>
      </c>
    </row>
    <row r="56" spans="1:7" hidden="1" x14ac:dyDescent="0.2">
      <c r="A56" s="432">
        <v>45901</v>
      </c>
      <c r="B56" s="517">
        <v>0</v>
      </c>
      <c r="C56" s="518">
        <v>0</v>
      </c>
      <c r="D56" s="283">
        <v>0</v>
      </c>
      <c r="E56" s="519">
        <v>0</v>
      </c>
      <c r="F56" s="520">
        <v>0</v>
      </c>
      <c r="G56" s="521">
        <v>0</v>
      </c>
    </row>
    <row r="57" spans="1:7" hidden="1" x14ac:dyDescent="0.2">
      <c r="A57" s="432">
        <v>45931</v>
      </c>
      <c r="B57" s="517">
        <v>0</v>
      </c>
      <c r="C57" s="518">
        <v>0</v>
      </c>
      <c r="D57" s="283">
        <v>0</v>
      </c>
      <c r="E57" s="519">
        <v>0</v>
      </c>
      <c r="F57" s="520">
        <v>0</v>
      </c>
      <c r="G57" s="521">
        <v>0</v>
      </c>
    </row>
    <row r="58" spans="1:7" hidden="1" x14ac:dyDescent="0.2">
      <c r="A58" s="432">
        <v>45962</v>
      </c>
      <c r="B58" s="517">
        <v>0</v>
      </c>
      <c r="C58" s="518">
        <v>0</v>
      </c>
      <c r="D58" s="283">
        <v>0</v>
      </c>
      <c r="E58" s="519">
        <v>0</v>
      </c>
      <c r="F58" s="520">
        <v>0</v>
      </c>
      <c r="G58" s="521">
        <v>0</v>
      </c>
    </row>
    <row r="59" spans="1:7" hidden="1" x14ac:dyDescent="0.2">
      <c r="A59" s="432">
        <v>45992</v>
      </c>
      <c r="B59" s="517">
        <v>0</v>
      </c>
      <c r="C59" s="518">
        <v>0</v>
      </c>
      <c r="D59" s="283">
        <v>0</v>
      </c>
      <c r="E59" s="519">
        <v>0</v>
      </c>
      <c r="F59" s="520">
        <v>0</v>
      </c>
      <c r="G59" s="521">
        <v>0</v>
      </c>
    </row>
    <row r="60" spans="1:7" hidden="1" x14ac:dyDescent="0.2">
      <c r="A60" s="432">
        <v>46023</v>
      </c>
      <c r="B60" s="517">
        <v>0</v>
      </c>
      <c r="C60" s="518">
        <v>0</v>
      </c>
      <c r="D60" s="283">
        <v>0</v>
      </c>
      <c r="E60" s="519">
        <v>0</v>
      </c>
      <c r="F60" s="520">
        <v>0</v>
      </c>
      <c r="G60" s="521">
        <v>0</v>
      </c>
    </row>
    <row r="61" spans="1:7" ht="15.75" x14ac:dyDescent="0.25">
      <c r="A61" s="286" t="s">
        <v>37</v>
      </c>
      <c r="B61" s="287">
        <v>246</v>
      </c>
      <c r="C61" s="287">
        <v>76001634883</v>
      </c>
      <c r="D61" s="287">
        <v>50</v>
      </c>
      <c r="E61" s="287">
        <v>15564350557</v>
      </c>
      <c r="F61" s="287">
        <v>196</v>
      </c>
      <c r="G61" s="287">
        <v>60437284326</v>
      </c>
    </row>
    <row r="62" spans="1:7" x14ac:dyDescent="0.2">
      <c r="A62" s="253"/>
      <c r="B62" s="289"/>
      <c r="C62" s="290"/>
      <c r="D62" s="291"/>
      <c r="E62" s="291"/>
      <c r="F62" s="292"/>
      <c r="G62" s="394"/>
    </row>
    <row r="63" spans="1:7" x14ac:dyDescent="0.2">
      <c r="A63" s="294"/>
      <c r="B63" s="295"/>
      <c r="C63" s="295"/>
      <c r="D63" s="296"/>
      <c r="E63" s="296"/>
      <c r="F63" s="296"/>
      <c r="G63" s="296"/>
    </row>
    <row r="64" spans="1:7" x14ac:dyDescent="0.2">
      <c r="A64" s="294"/>
      <c r="B64" s="294"/>
      <c r="C64" s="294"/>
      <c r="D64" s="296"/>
      <c r="E64" s="296"/>
      <c r="F64" s="296"/>
      <c r="G64" s="296"/>
    </row>
    <row r="65" spans="1:7" x14ac:dyDescent="0.2">
      <c r="A65" s="294"/>
      <c r="B65" s="294"/>
      <c r="C65" s="294"/>
      <c r="D65" s="296"/>
      <c r="E65" s="296"/>
      <c r="F65" s="296"/>
      <c r="G65" s="296"/>
    </row>
    <row r="66" spans="1:7" x14ac:dyDescent="0.2">
      <c r="A66" s="294"/>
      <c r="B66" s="294"/>
      <c r="C66" s="294"/>
      <c r="D66" s="296"/>
      <c r="E66" s="296"/>
      <c r="F66" s="296"/>
      <c r="G66" s="296"/>
    </row>
    <row r="67" spans="1:7" x14ac:dyDescent="0.2">
      <c r="A67" s="294"/>
      <c r="B67" s="294"/>
      <c r="C67" s="294"/>
      <c r="D67" s="296"/>
      <c r="E67" s="296"/>
      <c r="F67" s="296"/>
      <c r="G67" s="296"/>
    </row>
    <row r="68" spans="1:7" x14ac:dyDescent="0.2">
      <c r="A68" s="294"/>
      <c r="B68" s="294"/>
      <c r="C68" s="294"/>
      <c r="D68" s="296"/>
      <c r="E68" s="296"/>
      <c r="F68" s="296"/>
      <c r="G68" s="296"/>
    </row>
    <row r="69" spans="1:7" x14ac:dyDescent="0.2">
      <c r="A69" s="294"/>
      <c r="B69" s="294"/>
      <c r="C69" s="294"/>
      <c r="D69" s="296"/>
      <c r="E69" s="296"/>
      <c r="F69" s="296"/>
      <c r="G69" s="296"/>
    </row>
    <row r="70" spans="1:7" x14ac:dyDescent="0.2">
      <c r="A70" s="294"/>
      <c r="B70" s="294"/>
      <c r="C70" s="294"/>
      <c r="D70" s="296"/>
      <c r="E70" s="296"/>
      <c r="F70" s="296"/>
      <c r="G70" s="296"/>
    </row>
    <row r="71" spans="1:7" x14ac:dyDescent="0.2">
      <c r="A71" s="294"/>
      <c r="B71" s="294"/>
      <c r="C71" s="294"/>
      <c r="D71" s="296"/>
      <c r="E71" s="296"/>
      <c r="F71" s="296"/>
      <c r="G71" s="296"/>
    </row>
    <row r="72" spans="1:7" x14ac:dyDescent="0.2">
      <c r="A72" s="294"/>
      <c r="B72" s="294"/>
      <c r="C72" s="294"/>
      <c r="D72" s="296"/>
      <c r="E72" s="296"/>
      <c r="F72" s="296"/>
      <c r="G72" s="296"/>
    </row>
    <row r="73" spans="1:7" x14ac:dyDescent="0.2">
      <c r="A73" s="240"/>
      <c r="B73" s="294"/>
      <c r="C73" s="294"/>
      <c r="D73" s="297"/>
      <c r="E73" s="297"/>
      <c r="F73" s="297"/>
      <c r="G73" s="297"/>
    </row>
    <row r="74" spans="1:7" hidden="1" x14ac:dyDescent="0.2">
      <c r="A74" s="240"/>
      <c r="B74" s="294"/>
      <c r="C74" s="294"/>
      <c r="D74" s="297"/>
      <c r="E74" s="297"/>
      <c r="F74" s="297"/>
      <c r="G74" s="297"/>
    </row>
    <row r="75" spans="1:7" hidden="1" x14ac:dyDescent="0.2">
      <c r="A75" s="240"/>
      <c r="B75" s="294"/>
      <c r="C75" s="294"/>
      <c r="D75" s="297"/>
      <c r="E75" s="297"/>
      <c r="F75" s="297"/>
      <c r="G75" s="297"/>
    </row>
    <row r="76" spans="1:7" hidden="1" x14ac:dyDescent="0.2">
      <c r="A76" s="240"/>
      <c r="B76" s="294"/>
      <c r="C76" s="294"/>
      <c r="D76" s="297"/>
      <c r="E76" s="297"/>
      <c r="F76" s="297"/>
      <c r="G76" s="297"/>
    </row>
    <row r="77" spans="1:7" hidden="1" x14ac:dyDescent="0.2">
      <c r="A77" s="240"/>
      <c r="B77" s="294"/>
      <c r="C77" s="294"/>
      <c r="D77" s="297"/>
      <c r="E77" s="297"/>
      <c r="F77" s="297"/>
      <c r="G77" s="297"/>
    </row>
    <row r="78" spans="1:7" hidden="1" x14ac:dyDescent="0.2">
      <c r="A78" s="240"/>
      <c r="B78" s="294"/>
      <c r="C78" s="294"/>
      <c r="D78" s="297"/>
      <c r="E78" s="297"/>
      <c r="F78" s="297"/>
      <c r="G78" s="297"/>
    </row>
    <row r="79" spans="1:7" hidden="1" x14ac:dyDescent="0.2">
      <c r="A79" s="240"/>
      <c r="B79" s="294"/>
      <c r="C79" s="294"/>
      <c r="D79" s="297"/>
      <c r="E79" s="297"/>
      <c r="F79" s="297"/>
      <c r="G79" s="297"/>
    </row>
    <row r="80" spans="1:7" hidden="1" x14ac:dyDescent="0.2">
      <c r="A80" s="240"/>
      <c r="B80" s="294"/>
      <c r="C80" s="294"/>
      <c r="D80" s="296"/>
      <c r="E80" s="296"/>
      <c r="F80" s="296"/>
      <c r="G80" s="296"/>
    </row>
    <row r="81" spans="1:7" hidden="1" x14ac:dyDescent="0.2">
      <c r="A81" s="240"/>
      <c r="B81" s="240"/>
      <c r="C81" s="240"/>
      <c r="D81" s="259"/>
      <c r="E81" s="296"/>
      <c r="F81" s="296"/>
      <c r="G81" s="296"/>
    </row>
    <row r="82" spans="1:7" x14ac:dyDescent="0.2">
      <c r="A82" s="240"/>
      <c r="B82" s="240"/>
      <c r="C82" s="240"/>
      <c r="D82" s="259"/>
      <c r="E82" s="296"/>
      <c r="F82" s="296"/>
      <c r="G82" s="296"/>
    </row>
    <row r="83" spans="1:7" x14ac:dyDescent="0.2">
      <c r="A83" s="240"/>
      <c r="B83" s="240"/>
      <c r="C83" s="240"/>
      <c r="D83" s="259"/>
      <c r="E83" s="296"/>
      <c r="F83" s="296"/>
      <c r="G83" s="296"/>
    </row>
    <row r="84" spans="1:7" x14ac:dyDescent="0.2">
      <c r="A84" s="240"/>
      <c r="B84" s="240"/>
      <c r="C84" s="240"/>
      <c r="D84" s="259"/>
      <c r="E84" s="296"/>
      <c r="F84" s="296"/>
      <c r="G84" s="296"/>
    </row>
    <row r="85" spans="1:7" x14ac:dyDescent="0.2">
      <c r="A85" s="240"/>
      <c r="B85" s="240"/>
      <c r="C85" s="240"/>
      <c r="D85" s="259"/>
      <c r="E85" s="296"/>
      <c r="F85" s="296"/>
      <c r="G85" s="296"/>
    </row>
    <row r="86" spans="1:7" x14ac:dyDescent="0.2">
      <c r="A86" s="240"/>
      <c r="B86" s="240"/>
      <c r="C86" s="240"/>
      <c r="D86" s="259"/>
      <c r="E86" s="296"/>
      <c r="F86" s="296"/>
      <c r="G86" s="296"/>
    </row>
    <row r="87" spans="1:7" x14ac:dyDescent="0.2">
      <c r="A87" s="240"/>
      <c r="B87" s="240"/>
      <c r="C87" s="278" t="s">
        <v>21</v>
      </c>
      <c r="D87" s="259"/>
      <c r="E87" s="296"/>
      <c r="F87" s="298"/>
      <c r="G87" s="296"/>
    </row>
    <row r="88" spans="1:7" x14ac:dyDescent="0.2">
      <c r="A88" s="240"/>
      <c r="B88" s="240"/>
      <c r="C88" s="240"/>
      <c r="D88" s="259"/>
      <c r="E88" s="296"/>
      <c r="F88" s="296"/>
      <c r="G88" s="296"/>
    </row>
    <row r="89" spans="1:7" x14ac:dyDescent="0.2">
      <c r="A89" s="240"/>
      <c r="B89" s="240"/>
      <c r="C89" s="240"/>
      <c r="D89" s="259"/>
      <c r="E89" s="296"/>
      <c r="F89" s="296"/>
      <c r="G89" s="296"/>
    </row>
    <row r="90" spans="1:7" x14ac:dyDescent="0.2">
      <c r="A90" s="240"/>
      <c r="B90" s="240"/>
      <c r="C90" s="240"/>
      <c r="D90" s="259"/>
      <c r="E90" s="296"/>
      <c r="F90" s="296"/>
      <c r="G90" s="296"/>
    </row>
    <row r="91" spans="1:7" x14ac:dyDescent="0.2"/>
    <row r="92" spans="1:7" x14ac:dyDescent="0.2"/>
    <row r="93" spans="1:7" x14ac:dyDescent="0.2"/>
    <row r="94" spans="1:7" x14ac:dyDescent="0.2"/>
    <row r="95" spans="1:7" x14ac:dyDescent="0.2"/>
    <row r="96" spans="1:7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</sheetData>
  <mergeCells count="2">
    <mergeCell ref="B2:G2"/>
    <mergeCell ref="B3:G3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>
    <pageSetUpPr fitToPage="1"/>
  </sheetPr>
  <dimension ref="A1:O138"/>
  <sheetViews>
    <sheetView zoomScale="90" workbookViewId="0">
      <pane xSplit="1" ySplit="6" topLeftCell="B46" activePane="bottomRight" state="frozen"/>
      <selection activeCell="G30" sqref="G30"/>
      <selection pane="topRight" activeCell="G30" sqref="G30"/>
      <selection pane="bottomLeft" activeCell="G30" sqref="G30"/>
      <selection pane="bottomRight" activeCell="D72" sqref="D72"/>
    </sheetView>
  </sheetViews>
  <sheetFormatPr baseColWidth="10" defaultColWidth="0" defaultRowHeight="0" customHeight="1" zeroHeight="1" x14ac:dyDescent="0.2"/>
  <cols>
    <col min="1" max="2" width="16.42578125" style="253" customWidth="1"/>
    <col min="3" max="3" width="15.85546875" style="253" customWidth="1"/>
    <col min="4" max="4" width="13.42578125" style="253" customWidth="1"/>
    <col min="5" max="6" width="12" style="253" customWidth="1"/>
    <col min="7" max="7" width="15.85546875" style="253" hidden="1" customWidth="1"/>
    <col min="8" max="8" width="14" style="253" hidden="1" customWidth="1"/>
    <col min="9" max="9" width="14.5703125" style="253" hidden="1" customWidth="1"/>
    <col min="10" max="10" width="10.85546875" style="253" hidden="1" customWidth="1"/>
    <col min="11" max="11" width="6.85546875" style="253" hidden="1" customWidth="1"/>
    <col min="12" max="12" width="14.42578125" style="253" hidden="1" customWidth="1"/>
    <col min="13" max="13" width="15.42578125" style="253" bestFit="1" customWidth="1"/>
    <col min="14" max="14" width="16.42578125" style="253" customWidth="1"/>
    <col min="15" max="15" width="0" style="253" hidden="1" customWidth="1"/>
    <col min="16" max="16384" width="16.42578125" style="253" hidden="1"/>
  </cols>
  <sheetData>
    <row r="1" spans="1:14" s="241" customFormat="1" ht="12.75" x14ac:dyDescent="0.2">
      <c r="A1" s="239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4" s="241" customFormat="1" ht="18.75" x14ac:dyDescent="0.3">
      <c r="A2" s="242"/>
      <c r="B2" s="540" t="s">
        <v>171</v>
      </c>
      <c r="C2" s="540"/>
      <c r="D2" s="540"/>
      <c r="E2" s="540"/>
      <c r="F2" s="540"/>
      <c r="G2" s="540"/>
      <c r="H2" s="540"/>
      <c r="I2" s="540"/>
      <c r="J2" s="540"/>
      <c r="K2" s="540"/>
      <c r="L2" s="540"/>
      <c r="M2" s="540"/>
    </row>
    <row r="3" spans="1:14" s="241" customFormat="1" ht="18.75" x14ac:dyDescent="0.3">
      <c r="A3" s="242"/>
      <c r="B3" s="544">
        <v>45900</v>
      </c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</row>
    <row r="4" spans="1:14" s="241" customFormat="1" ht="9.75" hidden="1" customHeight="1" x14ac:dyDescent="0.3">
      <c r="A4" s="242"/>
      <c r="B4" s="467"/>
      <c r="C4" s="467"/>
      <c r="D4" s="467"/>
      <c r="E4" s="467"/>
      <c r="F4" s="467"/>
      <c r="G4" s="467"/>
      <c r="H4" s="467"/>
      <c r="I4" s="467"/>
      <c r="J4" s="467"/>
      <c r="K4" s="467"/>
      <c r="L4" s="467"/>
      <c r="M4" s="467"/>
    </row>
    <row r="5" spans="1:14" s="241" customFormat="1" ht="15.75" hidden="1" x14ac:dyDescent="0.25">
      <c r="A5" s="243"/>
      <c r="B5" s="545" t="s">
        <v>169</v>
      </c>
      <c r="C5" s="545"/>
      <c r="D5" s="545"/>
      <c r="E5" s="545"/>
      <c r="F5" s="489"/>
      <c r="G5" s="489"/>
      <c r="H5" s="545" t="s">
        <v>243</v>
      </c>
      <c r="I5" s="545"/>
      <c r="J5" s="545"/>
      <c r="K5" s="545"/>
      <c r="L5" s="488"/>
      <c r="M5" s="488"/>
    </row>
    <row r="6" spans="1:14" s="247" customFormat="1" ht="25.5" x14ac:dyDescent="0.2">
      <c r="A6" s="240"/>
      <c r="B6" s="244" t="s">
        <v>36</v>
      </c>
      <c r="C6" s="244" t="s">
        <v>152</v>
      </c>
      <c r="D6" s="244" t="s">
        <v>151</v>
      </c>
      <c r="E6" s="244" t="s">
        <v>795</v>
      </c>
      <c r="F6" s="244" t="s">
        <v>805</v>
      </c>
      <c r="G6" s="490" t="s">
        <v>305</v>
      </c>
      <c r="H6" s="244" t="s">
        <v>36</v>
      </c>
      <c r="I6" s="244" t="s">
        <v>152</v>
      </c>
      <c r="J6" s="244" t="s">
        <v>151</v>
      </c>
      <c r="K6" s="244" t="s">
        <v>153</v>
      </c>
      <c r="L6" s="490" t="s">
        <v>247</v>
      </c>
      <c r="M6" s="245" t="s">
        <v>38</v>
      </c>
      <c r="N6" s="246"/>
    </row>
    <row r="7" spans="1:14" s="247" customFormat="1" ht="12.75" hidden="1" x14ac:dyDescent="0.2">
      <c r="A7" s="248">
        <v>44501</v>
      </c>
      <c r="B7" s="249"/>
      <c r="C7" s="249">
        <v>0</v>
      </c>
      <c r="D7" s="244"/>
      <c r="E7" s="244"/>
      <c r="F7" s="244"/>
      <c r="G7" s="491">
        <v>0</v>
      </c>
      <c r="H7" s="249">
        <v>0</v>
      </c>
      <c r="I7" s="249">
        <v>0</v>
      </c>
      <c r="J7" s="249">
        <v>0</v>
      </c>
      <c r="K7" s="244"/>
      <c r="L7" s="491">
        <v>0</v>
      </c>
      <c r="M7" s="250">
        <v>0</v>
      </c>
      <c r="N7" s="246"/>
    </row>
    <row r="8" spans="1:14" s="247" customFormat="1" ht="12.75" hidden="1" x14ac:dyDescent="0.2">
      <c r="A8" s="248">
        <v>44531</v>
      </c>
      <c r="B8" s="249">
        <v>0</v>
      </c>
      <c r="C8" s="249">
        <v>0</v>
      </c>
      <c r="D8" s="249">
        <v>0</v>
      </c>
      <c r="E8" s="249"/>
      <c r="F8" s="249"/>
      <c r="G8" s="491">
        <v>0</v>
      </c>
      <c r="H8" s="249">
        <v>0</v>
      </c>
      <c r="I8" s="249">
        <v>0</v>
      </c>
      <c r="J8" s="249">
        <v>0</v>
      </c>
      <c r="K8" s="249"/>
      <c r="L8" s="491">
        <v>0</v>
      </c>
      <c r="M8" s="250">
        <v>0</v>
      </c>
      <c r="N8" s="251"/>
    </row>
    <row r="9" spans="1:14" s="247" customFormat="1" ht="12.75" hidden="1" x14ac:dyDescent="0.2">
      <c r="A9" s="248">
        <v>44562</v>
      </c>
      <c r="B9" s="249">
        <v>0</v>
      </c>
      <c r="C9" s="249">
        <v>0</v>
      </c>
      <c r="D9" s="249">
        <v>0</v>
      </c>
      <c r="E9" s="249">
        <v>0</v>
      </c>
      <c r="F9" s="249"/>
      <c r="G9" s="491">
        <v>0</v>
      </c>
      <c r="H9" s="249">
        <v>0</v>
      </c>
      <c r="I9" s="249">
        <v>0</v>
      </c>
      <c r="J9" s="249">
        <v>0</v>
      </c>
      <c r="K9" s="249">
        <v>0</v>
      </c>
      <c r="L9" s="491">
        <v>0</v>
      </c>
      <c r="M9" s="250">
        <v>0</v>
      </c>
      <c r="N9" s="251"/>
    </row>
    <row r="10" spans="1:14" s="247" customFormat="1" ht="12.75" hidden="1" x14ac:dyDescent="0.2">
      <c r="A10" s="248">
        <v>44593</v>
      </c>
      <c r="B10" s="249">
        <v>0</v>
      </c>
      <c r="C10" s="249">
        <v>0</v>
      </c>
      <c r="D10" s="249">
        <v>0</v>
      </c>
      <c r="E10" s="249">
        <v>0</v>
      </c>
      <c r="F10" s="249"/>
      <c r="G10" s="491">
        <v>0</v>
      </c>
      <c r="H10" s="249">
        <v>0</v>
      </c>
      <c r="I10" s="249">
        <v>0</v>
      </c>
      <c r="J10" s="249">
        <v>0</v>
      </c>
      <c r="K10" s="249">
        <v>0</v>
      </c>
      <c r="L10" s="491">
        <v>0</v>
      </c>
      <c r="M10" s="250">
        <v>0</v>
      </c>
      <c r="N10" s="251"/>
    </row>
    <row r="11" spans="1:14" s="247" customFormat="1" ht="12.75" hidden="1" x14ac:dyDescent="0.2">
      <c r="A11" s="248">
        <v>44621</v>
      </c>
      <c r="B11" s="249">
        <v>0</v>
      </c>
      <c r="C11" s="249">
        <v>0</v>
      </c>
      <c r="D11" s="249">
        <v>0</v>
      </c>
      <c r="E11" s="249">
        <v>0</v>
      </c>
      <c r="F11" s="249"/>
      <c r="G11" s="491">
        <v>0</v>
      </c>
      <c r="H11" s="249">
        <v>0</v>
      </c>
      <c r="I11" s="249">
        <v>0</v>
      </c>
      <c r="J11" s="249">
        <v>0</v>
      </c>
      <c r="K11" s="249">
        <v>0</v>
      </c>
      <c r="L11" s="491">
        <v>0</v>
      </c>
      <c r="M11" s="250">
        <v>0</v>
      </c>
      <c r="N11" s="251"/>
    </row>
    <row r="12" spans="1:14" s="247" customFormat="1" ht="12.75" hidden="1" x14ac:dyDescent="0.2">
      <c r="A12" s="248">
        <v>44652</v>
      </c>
      <c r="B12" s="249">
        <v>0</v>
      </c>
      <c r="C12" s="249">
        <v>0</v>
      </c>
      <c r="D12" s="249">
        <v>0</v>
      </c>
      <c r="E12" s="249">
        <v>0</v>
      </c>
      <c r="F12" s="249"/>
      <c r="G12" s="491">
        <v>0</v>
      </c>
      <c r="H12" s="249">
        <v>0</v>
      </c>
      <c r="I12" s="249">
        <v>0</v>
      </c>
      <c r="J12" s="249">
        <v>0</v>
      </c>
      <c r="K12" s="249">
        <v>0</v>
      </c>
      <c r="L12" s="491">
        <v>0</v>
      </c>
      <c r="M12" s="250">
        <v>0</v>
      </c>
      <c r="N12" s="251"/>
    </row>
    <row r="13" spans="1:14" s="247" customFormat="1" ht="12.75" hidden="1" x14ac:dyDescent="0.2">
      <c r="A13" s="248">
        <v>44682</v>
      </c>
      <c r="B13" s="249">
        <v>0</v>
      </c>
      <c r="C13" s="249">
        <v>0</v>
      </c>
      <c r="D13" s="249">
        <v>0</v>
      </c>
      <c r="E13" s="249">
        <v>0</v>
      </c>
      <c r="F13" s="249"/>
      <c r="G13" s="491">
        <v>0</v>
      </c>
      <c r="H13" s="249">
        <v>0</v>
      </c>
      <c r="I13" s="249">
        <v>0</v>
      </c>
      <c r="J13" s="249">
        <v>0</v>
      </c>
      <c r="K13" s="249">
        <v>0</v>
      </c>
      <c r="L13" s="491">
        <v>0</v>
      </c>
      <c r="M13" s="250">
        <v>0</v>
      </c>
      <c r="N13" s="251" t="s">
        <v>21</v>
      </c>
    </row>
    <row r="14" spans="1:14" s="247" customFormat="1" ht="12.75" hidden="1" x14ac:dyDescent="0.2">
      <c r="A14" s="248">
        <v>44713</v>
      </c>
      <c r="B14" s="249">
        <v>0</v>
      </c>
      <c r="C14" s="249">
        <v>0</v>
      </c>
      <c r="D14" s="249">
        <v>0</v>
      </c>
      <c r="E14" s="249">
        <v>0</v>
      </c>
      <c r="F14" s="249"/>
      <c r="G14" s="491">
        <v>0</v>
      </c>
      <c r="H14" s="249">
        <v>0</v>
      </c>
      <c r="I14" s="249">
        <v>0</v>
      </c>
      <c r="J14" s="249">
        <v>0</v>
      </c>
      <c r="K14" s="249">
        <v>0</v>
      </c>
      <c r="L14" s="491">
        <v>0</v>
      </c>
      <c r="M14" s="250">
        <v>0</v>
      </c>
      <c r="N14" s="251" t="s">
        <v>21</v>
      </c>
    </row>
    <row r="15" spans="1:14" s="247" customFormat="1" ht="12.75" hidden="1" x14ac:dyDescent="0.2">
      <c r="A15" s="248">
        <v>44743</v>
      </c>
      <c r="B15" s="249">
        <v>0</v>
      </c>
      <c r="C15" s="249">
        <v>0</v>
      </c>
      <c r="D15" s="249">
        <v>0</v>
      </c>
      <c r="E15" s="249">
        <v>0</v>
      </c>
      <c r="F15" s="249"/>
      <c r="G15" s="491">
        <v>0</v>
      </c>
      <c r="H15" s="249">
        <v>0</v>
      </c>
      <c r="I15" s="249">
        <v>0</v>
      </c>
      <c r="J15" s="249">
        <v>0</v>
      </c>
      <c r="K15" s="249">
        <v>0</v>
      </c>
      <c r="L15" s="491">
        <v>0</v>
      </c>
      <c r="M15" s="250">
        <v>0</v>
      </c>
      <c r="N15" s="251"/>
    </row>
    <row r="16" spans="1:14" s="247" customFormat="1" ht="12.75" hidden="1" x14ac:dyDescent="0.2">
      <c r="A16" s="248">
        <v>44774</v>
      </c>
      <c r="B16" s="249">
        <v>0</v>
      </c>
      <c r="C16" s="249">
        <v>0</v>
      </c>
      <c r="D16" s="249">
        <v>0</v>
      </c>
      <c r="E16" s="249">
        <v>0</v>
      </c>
      <c r="F16" s="249"/>
      <c r="G16" s="491">
        <v>0</v>
      </c>
      <c r="H16" s="249">
        <v>0</v>
      </c>
      <c r="I16" s="249">
        <v>0</v>
      </c>
      <c r="J16" s="249">
        <v>0</v>
      </c>
      <c r="K16" s="249">
        <v>0</v>
      </c>
      <c r="L16" s="491">
        <v>0</v>
      </c>
      <c r="M16" s="250">
        <v>0</v>
      </c>
      <c r="N16" s="251"/>
    </row>
    <row r="17" spans="1:14" s="247" customFormat="1" ht="12.75" hidden="1" x14ac:dyDescent="0.2">
      <c r="A17" s="248">
        <v>44805</v>
      </c>
      <c r="B17" s="249">
        <v>0</v>
      </c>
      <c r="C17" s="249">
        <v>0</v>
      </c>
      <c r="D17" s="249">
        <v>0</v>
      </c>
      <c r="E17" s="249">
        <v>0</v>
      </c>
      <c r="F17" s="249"/>
      <c r="G17" s="491">
        <v>0</v>
      </c>
      <c r="H17" s="249">
        <v>0</v>
      </c>
      <c r="I17" s="249">
        <v>0</v>
      </c>
      <c r="J17" s="249">
        <v>0</v>
      </c>
      <c r="K17" s="249">
        <v>0</v>
      </c>
      <c r="L17" s="491">
        <v>0</v>
      </c>
      <c r="M17" s="250">
        <v>0</v>
      </c>
      <c r="N17" s="251"/>
    </row>
    <row r="18" spans="1:14" s="247" customFormat="1" ht="12.75" hidden="1" x14ac:dyDescent="0.2">
      <c r="A18" s="248">
        <v>44835</v>
      </c>
      <c r="B18" s="249">
        <v>0</v>
      </c>
      <c r="C18" s="249">
        <v>0</v>
      </c>
      <c r="D18" s="249">
        <v>0</v>
      </c>
      <c r="E18" s="249">
        <v>0</v>
      </c>
      <c r="F18" s="249"/>
      <c r="G18" s="491">
        <v>0</v>
      </c>
      <c r="H18" s="249">
        <v>0</v>
      </c>
      <c r="I18" s="249">
        <v>0</v>
      </c>
      <c r="J18" s="249">
        <v>0</v>
      </c>
      <c r="K18" s="249">
        <v>0</v>
      </c>
      <c r="L18" s="491">
        <v>0</v>
      </c>
      <c r="M18" s="250">
        <v>0</v>
      </c>
      <c r="N18" s="251"/>
    </row>
    <row r="19" spans="1:14" s="247" customFormat="1" ht="12.75" hidden="1" x14ac:dyDescent="0.2">
      <c r="A19" s="248">
        <v>44866</v>
      </c>
      <c r="B19" s="249">
        <v>0</v>
      </c>
      <c r="C19" s="249">
        <v>0</v>
      </c>
      <c r="D19" s="249">
        <v>0</v>
      </c>
      <c r="E19" s="249">
        <v>0</v>
      </c>
      <c r="F19" s="249"/>
      <c r="G19" s="491">
        <v>0</v>
      </c>
      <c r="H19" s="249">
        <v>0</v>
      </c>
      <c r="I19" s="249">
        <v>0</v>
      </c>
      <c r="J19" s="249">
        <v>0</v>
      </c>
      <c r="K19" s="249">
        <v>0</v>
      </c>
      <c r="L19" s="491">
        <v>0</v>
      </c>
      <c r="M19" s="250">
        <v>0</v>
      </c>
      <c r="N19" s="251"/>
    </row>
    <row r="20" spans="1:14" s="247" customFormat="1" ht="12.75" hidden="1" x14ac:dyDescent="0.2">
      <c r="A20" s="248">
        <v>44896</v>
      </c>
      <c r="B20" s="249">
        <v>0</v>
      </c>
      <c r="C20" s="249">
        <v>0</v>
      </c>
      <c r="D20" s="249">
        <v>0</v>
      </c>
      <c r="E20" s="249">
        <v>0</v>
      </c>
      <c r="F20" s="249"/>
      <c r="G20" s="491">
        <v>0</v>
      </c>
      <c r="H20" s="249">
        <v>0</v>
      </c>
      <c r="I20" s="249">
        <v>0</v>
      </c>
      <c r="J20" s="249">
        <v>0</v>
      </c>
      <c r="K20" s="249">
        <v>0</v>
      </c>
      <c r="L20" s="491">
        <v>0</v>
      </c>
      <c r="M20" s="250">
        <v>0</v>
      </c>
      <c r="N20" s="251"/>
    </row>
    <row r="21" spans="1:14" s="247" customFormat="1" ht="12.75" hidden="1" x14ac:dyDescent="0.2">
      <c r="A21" s="248">
        <v>44927</v>
      </c>
      <c r="B21" s="249">
        <v>0</v>
      </c>
      <c r="C21" s="249">
        <v>0</v>
      </c>
      <c r="D21" s="249">
        <v>0</v>
      </c>
      <c r="E21" s="249">
        <v>0</v>
      </c>
      <c r="F21" s="249"/>
      <c r="G21" s="491">
        <v>0</v>
      </c>
      <c r="H21" s="249">
        <v>0</v>
      </c>
      <c r="I21" s="249">
        <v>0</v>
      </c>
      <c r="J21" s="249">
        <v>0</v>
      </c>
      <c r="K21" s="249">
        <v>0</v>
      </c>
      <c r="L21" s="491">
        <v>0</v>
      </c>
      <c r="M21" s="250">
        <v>0</v>
      </c>
      <c r="N21" s="251"/>
    </row>
    <row r="22" spans="1:14" s="247" customFormat="1" ht="12.75" hidden="1" x14ac:dyDescent="0.2">
      <c r="A22" s="248">
        <v>44958</v>
      </c>
      <c r="B22" s="249">
        <v>0</v>
      </c>
      <c r="C22" s="249">
        <v>0</v>
      </c>
      <c r="D22" s="249">
        <v>0</v>
      </c>
      <c r="E22" s="249">
        <v>0</v>
      </c>
      <c r="F22" s="249"/>
      <c r="G22" s="491">
        <v>0</v>
      </c>
      <c r="H22" s="249">
        <v>0</v>
      </c>
      <c r="I22" s="249">
        <v>0</v>
      </c>
      <c r="J22" s="249">
        <v>0</v>
      </c>
      <c r="K22" s="249">
        <v>0</v>
      </c>
      <c r="L22" s="491">
        <v>0</v>
      </c>
      <c r="M22" s="250">
        <v>0</v>
      </c>
      <c r="N22" s="251"/>
    </row>
    <row r="23" spans="1:14" s="247" customFormat="1" ht="12.75" hidden="1" x14ac:dyDescent="0.2">
      <c r="A23" s="248">
        <v>44986</v>
      </c>
      <c r="B23" s="249">
        <v>0</v>
      </c>
      <c r="C23" s="249">
        <v>0</v>
      </c>
      <c r="D23" s="249">
        <v>0</v>
      </c>
      <c r="E23" s="249">
        <v>0</v>
      </c>
      <c r="F23" s="249"/>
      <c r="G23" s="491">
        <v>0</v>
      </c>
      <c r="H23" s="249">
        <v>0</v>
      </c>
      <c r="I23" s="249">
        <v>0</v>
      </c>
      <c r="J23" s="249">
        <v>0</v>
      </c>
      <c r="K23" s="249">
        <v>0</v>
      </c>
      <c r="L23" s="491">
        <v>0</v>
      </c>
      <c r="M23" s="250">
        <v>0</v>
      </c>
      <c r="N23" s="251"/>
    </row>
    <row r="24" spans="1:14" s="247" customFormat="1" ht="12.75" hidden="1" x14ac:dyDescent="0.2">
      <c r="A24" s="248">
        <v>45017</v>
      </c>
      <c r="B24" s="249">
        <v>0</v>
      </c>
      <c r="C24" s="249">
        <v>0</v>
      </c>
      <c r="D24" s="249">
        <v>0</v>
      </c>
      <c r="E24" s="249">
        <v>0</v>
      </c>
      <c r="F24" s="249"/>
      <c r="G24" s="491">
        <v>0</v>
      </c>
      <c r="H24" s="249">
        <v>0</v>
      </c>
      <c r="I24" s="249">
        <v>0</v>
      </c>
      <c r="J24" s="249">
        <v>0</v>
      </c>
      <c r="K24" s="249">
        <v>0</v>
      </c>
      <c r="L24" s="491">
        <v>0</v>
      </c>
      <c r="M24" s="250">
        <v>0</v>
      </c>
      <c r="N24" s="251"/>
    </row>
    <row r="25" spans="1:14" s="247" customFormat="1" ht="12.75" hidden="1" x14ac:dyDescent="0.2">
      <c r="A25" s="248">
        <v>45047</v>
      </c>
      <c r="B25" s="249">
        <v>0</v>
      </c>
      <c r="C25" s="249">
        <v>0</v>
      </c>
      <c r="D25" s="249">
        <v>0</v>
      </c>
      <c r="E25" s="249">
        <v>0</v>
      </c>
      <c r="F25" s="249"/>
      <c r="G25" s="491">
        <v>0</v>
      </c>
      <c r="H25" s="249">
        <v>0</v>
      </c>
      <c r="I25" s="249">
        <v>0</v>
      </c>
      <c r="J25" s="249">
        <v>0</v>
      </c>
      <c r="K25" s="249">
        <v>0</v>
      </c>
      <c r="L25" s="491">
        <v>0</v>
      </c>
      <c r="M25" s="250">
        <v>0</v>
      </c>
      <c r="N25" s="251"/>
    </row>
    <row r="26" spans="1:14" s="247" customFormat="1" ht="12.75" hidden="1" x14ac:dyDescent="0.2">
      <c r="A26" s="248">
        <v>45078</v>
      </c>
      <c r="B26" s="249">
        <v>0</v>
      </c>
      <c r="C26" s="249">
        <v>0</v>
      </c>
      <c r="D26" s="249">
        <v>0</v>
      </c>
      <c r="E26" s="249">
        <v>0</v>
      </c>
      <c r="F26" s="249"/>
      <c r="G26" s="491">
        <v>0</v>
      </c>
      <c r="H26" s="249">
        <v>0</v>
      </c>
      <c r="I26" s="249">
        <v>0</v>
      </c>
      <c r="J26" s="249">
        <v>0</v>
      </c>
      <c r="K26" s="249">
        <v>0</v>
      </c>
      <c r="L26" s="491">
        <v>0</v>
      </c>
      <c r="M26" s="250">
        <v>0</v>
      </c>
      <c r="N26" s="251"/>
    </row>
    <row r="27" spans="1:14" s="247" customFormat="1" ht="12.75" hidden="1" x14ac:dyDescent="0.2">
      <c r="A27" s="248">
        <v>45108</v>
      </c>
      <c r="B27" s="249">
        <v>0</v>
      </c>
      <c r="C27" s="249">
        <v>0</v>
      </c>
      <c r="D27" s="249">
        <v>0</v>
      </c>
      <c r="E27" s="249">
        <v>0</v>
      </c>
      <c r="F27" s="249"/>
      <c r="G27" s="491">
        <v>0</v>
      </c>
      <c r="H27" s="249">
        <v>0</v>
      </c>
      <c r="I27" s="249">
        <v>0</v>
      </c>
      <c r="J27" s="249">
        <v>0</v>
      </c>
      <c r="K27" s="249">
        <v>0</v>
      </c>
      <c r="L27" s="491">
        <v>0</v>
      </c>
      <c r="M27" s="250">
        <v>0</v>
      </c>
      <c r="N27" s="251"/>
    </row>
    <row r="28" spans="1:14" s="247" customFormat="1" ht="12.75" hidden="1" x14ac:dyDescent="0.2">
      <c r="A28" s="248">
        <v>45139</v>
      </c>
      <c r="B28" s="249">
        <v>0</v>
      </c>
      <c r="C28" s="249">
        <v>0</v>
      </c>
      <c r="D28" s="249">
        <v>0</v>
      </c>
      <c r="E28" s="249">
        <v>0</v>
      </c>
      <c r="F28" s="249"/>
      <c r="G28" s="491">
        <v>0</v>
      </c>
      <c r="H28" s="249">
        <v>0</v>
      </c>
      <c r="I28" s="249">
        <v>0</v>
      </c>
      <c r="J28" s="249">
        <v>0</v>
      </c>
      <c r="K28" s="249">
        <v>0</v>
      </c>
      <c r="L28" s="491">
        <v>0</v>
      </c>
      <c r="M28" s="250">
        <v>0</v>
      </c>
      <c r="N28" s="251"/>
    </row>
    <row r="29" spans="1:14" s="247" customFormat="1" ht="12.75" hidden="1" x14ac:dyDescent="0.2">
      <c r="A29" s="248">
        <v>45170</v>
      </c>
      <c r="B29" s="249">
        <v>0</v>
      </c>
      <c r="C29" s="249">
        <v>0</v>
      </c>
      <c r="D29" s="249">
        <v>0</v>
      </c>
      <c r="E29" s="249">
        <v>0</v>
      </c>
      <c r="F29" s="249"/>
      <c r="G29" s="491">
        <v>0</v>
      </c>
      <c r="H29" s="249">
        <v>0</v>
      </c>
      <c r="I29" s="249">
        <v>0</v>
      </c>
      <c r="J29" s="249">
        <v>0</v>
      </c>
      <c r="K29" s="249">
        <v>0</v>
      </c>
      <c r="L29" s="491">
        <v>0</v>
      </c>
      <c r="M29" s="250">
        <v>0</v>
      </c>
      <c r="N29" s="251"/>
    </row>
    <row r="30" spans="1:14" s="247" customFormat="1" ht="12.75" hidden="1" x14ac:dyDescent="0.2">
      <c r="A30" s="248">
        <v>45200</v>
      </c>
      <c r="B30" s="249">
        <v>0</v>
      </c>
      <c r="C30" s="249">
        <v>0</v>
      </c>
      <c r="D30" s="249">
        <v>0</v>
      </c>
      <c r="E30" s="249">
        <v>0</v>
      </c>
      <c r="F30" s="249"/>
      <c r="G30" s="491">
        <v>0</v>
      </c>
      <c r="H30" s="249">
        <v>0</v>
      </c>
      <c r="I30" s="249">
        <v>0</v>
      </c>
      <c r="J30" s="249">
        <v>0</v>
      </c>
      <c r="K30" s="249">
        <v>0</v>
      </c>
      <c r="L30" s="491">
        <v>0</v>
      </c>
      <c r="M30" s="250">
        <v>0</v>
      </c>
      <c r="N30" s="251"/>
    </row>
    <row r="31" spans="1:14" s="247" customFormat="1" ht="12.75" hidden="1" x14ac:dyDescent="0.2">
      <c r="A31" s="248">
        <v>45231</v>
      </c>
      <c r="B31" s="249">
        <v>0</v>
      </c>
      <c r="C31" s="249">
        <v>0</v>
      </c>
      <c r="D31" s="249">
        <v>0</v>
      </c>
      <c r="E31" s="249">
        <v>0</v>
      </c>
      <c r="F31" s="249"/>
      <c r="G31" s="491">
        <v>0</v>
      </c>
      <c r="H31" s="249">
        <v>0</v>
      </c>
      <c r="I31" s="249">
        <v>0</v>
      </c>
      <c r="J31" s="249">
        <v>0</v>
      </c>
      <c r="K31" s="249">
        <v>0</v>
      </c>
      <c r="L31" s="491">
        <v>0</v>
      </c>
      <c r="M31" s="250">
        <v>0</v>
      </c>
      <c r="N31" s="251"/>
    </row>
    <row r="32" spans="1:14" s="247" customFormat="1" ht="12.75" hidden="1" x14ac:dyDescent="0.2">
      <c r="A32" s="248">
        <v>45261</v>
      </c>
      <c r="B32" s="249">
        <v>0</v>
      </c>
      <c r="C32" s="249">
        <v>0</v>
      </c>
      <c r="D32" s="249">
        <v>0</v>
      </c>
      <c r="E32" s="249">
        <v>0</v>
      </c>
      <c r="F32" s="249"/>
      <c r="G32" s="491">
        <v>0</v>
      </c>
      <c r="H32" s="249">
        <v>0</v>
      </c>
      <c r="I32" s="249">
        <v>0</v>
      </c>
      <c r="J32" s="249">
        <v>0</v>
      </c>
      <c r="K32" s="249">
        <v>0</v>
      </c>
      <c r="L32" s="491">
        <v>0</v>
      </c>
      <c r="M32" s="250">
        <v>0</v>
      </c>
      <c r="N32" s="251"/>
    </row>
    <row r="33" spans="1:14" s="247" customFormat="1" ht="12.75" hidden="1" x14ac:dyDescent="0.2">
      <c r="A33" s="248">
        <v>45292</v>
      </c>
      <c r="B33" s="249">
        <v>0</v>
      </c>
      <c r="C33" s="249">
        <v>0</v>
      </c>
      <c r="D33" s="249">
        <v>0</v>
      </c>
      <c r="E33" s="249">
        <v>0</v>
      </c>
      <c r="F33" s="249"/>
      <c r="G33" s="491">
        <v>0</v>
      </c>
      <c r="H33" s="249">
        <v>0</v>
      </c>
      <c r="I33" s="249">
        <v>0</v>
      </c>
      <c r="J33" s="249">
        <v>0</v>
      </c>
      <c r="K33" s="249">
        <v>0</v>
      </c>
      <c r="L33" s="491">
        <v>0</v>
      </c>
      <c r="M33" s="250">
        <v>0</v>
      </c>
      <c r="N33" s="251"/>
    </row>
    <row r="34" spans="1:14" s="247" customFormat="1" ht="12.75" hidden="1" x14ac:dyDescent="0.2">
      <c r="A34" s="248">
        <v>45323</v>
      </c>
      <c r="B34" s="249">
        <v>0</v>
      </c>
      <c r="C34" s="249">
        <v>0</v>
      </c>
      <c r="D34" s="249">
        <v>0</v>
      </c>
      <c r="E34" s="249">
        <v>0</v>
      </c>
      <c r="F34" s="249"/>
      <c r="G34" s="491">
        <v>0</v>
      </c>
      <c r="H34" s="249">
        <v>0</v>
      </c>
      <c r="I34" s="249">
        <v>0</v>
      </c>
      <c r="J34" s="249">
        <v>0</v>
      </c>
      <c r="K34" s="249">
        <v>0</v>
      </c>
      <c r="L34" s="491">
        <v>0</v>
      </c>
      <c r="M34" s="250">
        <v>0</v>
      </c>
      <c r="N34" s="251"/>
    </row>
    <row r="35" spans="1:14" s="247" customFormat="1" ht="12.75" hidden="1" x14ac:dyDescent="0.2">
      <c r="A35" s="248">
        <v>45352</v>
      </c>
      <c r="B35" s="249">
        <v>0</v>
      </c>
      <c r="C35" s="249">
        <v>0</v>
      </c>
      <c r="D35" s="249">
        <v>0</v>
      </c>
      <c r="E35" s="249">
        <v>0</v>
      </c>
      <c r="F35" s="249"/>
      <c r="G35" s="491">
        <v>0</v>
      </c>
      <c r="H35" s="249">
        <v>0</v>
      </c>
      <c r="I35" s="249">
        <v>0</v>
      </c>
      <c r="J35" s="249">
        <v>0</v>
      </c>
      <c r="K35" s="249">
        <v>0</v>
      </c>
      <c r="L35" s="491">
        <v>0</v>
      </c>
      <c r="M35" s="250">
        <v>0</v>
      </c>
      <c r="N35" s="251"/>
    </row>
    <row r="36" spans="1:14" s="247" customFormat="1" ht="12.75" hidden="1" x14ac:dyDescent="0.2">
      <c r="A36" s="248">
        <v>45383</v>
      </c>
      <c r="B36" s="249">
        <v>0</v>
      </c>
      <c r="C36" s="249">
        <v>0</v>
      </c>
      <c r="D36" s="249">
        <v>0</v>
      </c>
      <c r="E36" s="249">
        <v>0</v>
      </c>
      <c r="F36" s="249"/>
      <c r="G36" s="491">
        <v>0</v>
      </c>
      <c r="H36" s="249">
        <v>0</v>
      </c>
      <c r="I36" s="249">
        <v>0</v>
      </c>
      <c r="J36" s="249">
        <v>0</v>
      </c>
      <c r="K36" s="249">
        <v>0</v>
      </c>
      <c r="L36" s="491">
        <v>0</v>
      </c>
      <c r="M36" s="250">
        <v>0</v>
      </c>
      <c r="N36" s="251"/>
    </row>
    <row r="37" spans="1:14" s="247" customFormat="1" ht="12.75" hidden="1" x14ac:dyDescent="0.2">
      <c r="A37" s="248">
        <v>45413</v>
      </c>
      <c r="B37" s="249">
        <v>0</v>
      </c>
      <c r="C37" s="249">
        <v>0</v>
      </c>
      <c r="D37" s="249">
        <v>0</v>
      </c>
      <c r="E37" s="249">
        <v>0</v>
      </c>
      <c r="F37" s="249"/>
      <c r="G37" s="491">
        <v>0</v>
      </c>
      <c r="H37" s="249">
        <v>0</v>
      </c>
      <c r="I37" s="249">
        <v>0</v>
      </c>
      <c r="J37" s="249">
        <v>0</v>
      </c>
      <c r="K37" s="249">
        <v>0</v>
      </c>
      <c r="L37" s="491">
        <v>0</v>
      </c>
      <c r="M37" s="250">
        <v>0</v>
      </c>
      <c r="N37" s="251"/>
    </row>
    <row r="38" spans="1:14" s="247" customFormat="1" ht="12.75" hidden="1" x14ac:dyDescent="0.2">
      <c r="A38" s="248">
        <v>45444</v>
      </c>
      <c r="B38" s="249">
        <v>0</v>
      </c>
      <c r="C38" s="249">
        <v>0</v>
      </c>
      <c r="D38" s="249">
        <v>0</v>
      </c>
      <c r="E38" s="249">
        <v>0</v>
      </c>
      <c r="F38" s="249"/>
      <c r="G38" s="491">
        <v>0</v>
      </c>
      <c r="H38" s="249">
        <v>0</v>
      </c>
      <c r="I38" s="249">
        <v>0</v>
      </c>
      <c r="J38" s="249">
        <v>0</v>
      </c>
      <c r="K38" s="249">
        <v>0</v>
      </c>
      <c r="L38" s="491">
        <v>0</v>
      </c>
      <c r="M38" s="250">
        <v>0</v>
      </c>
      <c r="N38" s="251"/>
    </row>
    <row r="39" spans="1:14" s="247" customFormat="1" ht="12.75" hidden="1" x14ac:dyDescent="0.2">
      <c r="A39" s="248">
        <v>45474</v>
      </c>
      <c r="B39" s="249">
        <v>0</v>
      </c>
      <c r="C39" s="249">
        <v>0</v>
      </c>
      <c r="D39" s="249">
        <v>0</v>
      </c>
      <c r="E39" s="249">
        <v>0</v>
      </c>
      <c r="F39" s="249"/>
      <c r="G39" s="491">
        <v>0</v>
      </c>
      <c r="H39" s="249">
        <v>0</v>
      </c>
      <c r="I39" s="249">
        <v>0</v>
      </c>
      <c r="J39" s="249">
        <v>0</v>
      </c>
      <c r="K39" s="442"/>
      <c r="L39" s="491">
        <v>0</v>
      </c>
      <c r="M39" s="250">
        <v>0</v>
      </c>
      <c r="N39" s="251"/>
    </row>
    <row r="40" spans="1:14" s="247" customFormat="1" ht="12.75" x14ac:dyDescent="0.2">
      <c r="A40" s="248">
        <v>45505</v>
      </c>
      <c r="B40" s="249">
        <v>1920395</v>
      </c>
      <c r="C40" s="249">
        <v>0</v>
      </c>
      <c r="D40" s="249">
        <v>0</v>
      </c>
      <c r="E40" s="249">
        <v>0</v>
      </c>
      <c r="F40" s="249">
        <v>0</v>
      </c>
      <c r="G40" s="491">
        <v>1920395</v>
      </c>
      <c r="H40" s="249">
        <v>0</v>
      </c>
      <c r="I40" s="249">
        <v>0</v>
      </c>
      <c r="J40" s="249"/>
      <c r="K40" s="442"/>
      <c r="L40" s="491">
        <v>0</v>
      </c>
      <c r="M40" s="250">
        <v>1920395</v>
      </c>
      <c r="N40" s="251"/>
    </row>
    <row r="41" spans="1:14" s="247" customFormat="1" ht="12.75" x14ac:dyDescent="0.2">
      <c r="A41" s="248">
        <v>45536</v>
      </c>
      <c r="B41" s="249">
        <v>10371258</v>
      </c>
      <c r="C41" s="249">
        <v>0</v>
      </c>
      <c r="D41" s="249">
        <v>0</v>
      </c>
      <c r="E41" s="249">
        <v>0</v>
      </c>
      <c r="F41" s="249">
        <v>0</v>
      </c>
      <c r="G41" s="491">
        <v>10371258</v>
      </c>
      <c r="H41" s="249">
        <v>0</v>
      </c>
      <c r="I41" s="249">
        <v>0</v>
      </c>
      <c r="J41" s="249">
        <v>0</v>
      </c>
      <c r="K41" s="442"/>
      <c r="L41" s="491">
        <v>0</v>
      </c>
      <c r="M41" s="250">
        <v>10371258</v>
      </c>
      <c r="N41" s="251"/>
    </row>
    <row r="42" spans="1:14" s="247" customFormat="1" ht="12.75" x14ac:dyDescent="0.2">
      <c r="A42" s="248">
        <v>45566</v>
      </c>
      <c r="B42" s="249">
        <v>0</v>
      </c>
      <c r="C42" s="249">
        <v>0</v>
      </c>
      <c r="D42" s="249">
        <v>0</v>
      </c>
      <c r="E42" s="249">
        <v>0</v>
      </c>
      <c r="F42" s="249">
        <v>0</v>
      </c>
      <c r="G42" s="491">
        <v>0</v>
      </c>
      <c r="H42" s="249">
        <v>0</v>
      </c>
      <c r="I42" s="249">
        <v>0</v>
      </c>
      <c r="L42" s="491">
        <v>0</v>
      </c>
      <c r="M42" s="250">
        <v>0</v>
      </c>
      <c r="N42" s="251"/>
    </row>
    <row r="43" spans="1:14" s="247" customFormat="1" ht="12.75" x14ac:dyDescent="0.2">
      <c r="A43" s="248">
        <v>45597</v>
      </c>
      <c r="B43" s="442">
        <v>46523</v>
      </c>
      <c r="C43" s="442">
        <v>0</v>
      </c>
      <c r="D43" s="249">
        <v>0</v>
      </c>
      <c r="E43" s="249">
        <v>0</v>
      </c>
      <c r="F43" s="530">
        <v>0</v>
      </c>
      <c r="G43" s="491">
        <v>46523</v>
      </c>
      <c r="H43" s="442"/>
      <c r="I43" s="442"/>
      <c r="L43" s="513"/>
      <c r="M43" s="514">
        <v>46523</v>
      </c>
      <c r="N43" s="251"/>
    </row>
    <row r="44" spans="1:14" s="247" customFormat="1" ht="12.75" x14ac:dyDescent="0.2">
      <c r="A44" s="248">
        <v>45627</v>
      </c>
      <c r="B44" s="249">
        <v>1271932</v>
      </c>
      <c r="C44" s="249">
        <v>0</v>
      </c>
      <c r="D44" s="249">
        <v>0</v>
      </c>
      <c r="E44" s="249">
        <v>0</v>
      </c>
      <c r="F44" s="249">
        <v>0</v>
      </c>
      <c r="G44" s="491">
        <v>1271932</v>
      </c>
      <c r="H44" s="249"/>
      <c r="I44" s="249"/>
      <c r="J44" s="516"/>
      <c r="K44" s="516"/>
      <c r="L44" s="491"/>
      <c r="M44" s="250">
        <v>1271932</v>
      </c>
      <c r="N44" s="251"/>
    </row>
    <row r="45" spans="1:14" s="247" customFormat="1" ht="12.75" x14ac:dyDescent="0.2">
      <c r="A45" s="248">
        <v>45658</v>
      </c>
      <c r="B45" s="249">
        <v>1094260</v>
      </c>
      <c r="C45" s="249">
        <v>0</v>
      </c>
      <c r="D45" s="249">
        <v>0</v>
      </c>
      <c r="E45" s="249">
        <v>0</v>
      </c>
      <c r="F45" s="249">
        <v>0</v>
      </c>
      <c r="G45" s="491">
        <v>1094260</v>
      </c>
      <c r="H45" s="249"/>
      <c r="I45" s="249"/>
      <c r="J45" s="516"/>
      <c r="K45" s="516"/>
      <c r="L45" s="491"/>
      <c r="M45" s="250">
        <v>1094260</v>
      </c>
      <c r="N45" s="251"/>
    </row>
    <row r="46" spans="1:14" s="247" customFormat="1" ht="12.75" x14ac:dyDescent="0.2">
      <c r="A46" s="248">
        <v>45689</v>
      </c>
      <c r="B46" s="249">
        <v>4209559718</v>
      </c>
      <c r="C46" s="249">
        <v>0</v>
      </c>
      <c r="D46" s="249">
        <v>0</v>
      </c>
      <c r="E46" s="249">
        <v>0</v>
      </c>
      <c r="F46" s="249">
        <v>0</v>
      </c>
      <c r="G46" s="491">
        <v>4209559718</v>
      </c>
      <c r="H46" s="249"/>
      <c r="I46" s="249"/>
      <c r="J46" s="516"/>
      <c r="K46" s="516"/>
      <c r="L46" s="491"/>
      <c r="M46" s="250">
        <v>4209559718</v>
      </c>
      <c r="N46" s="251"/>
    </row>
    <row r="47" spans="1:14" s="247" customFormat="1" ht="12.75" x14ac:dyDescent="0.2">
      <c r="A47" s="248">
        <v>45717</v>
      </c>
      <c r="B47" s="249">
        <v>229817953</v>
      </c>
      <c r="C47" s="249">
        <v>0</v>
      </c>
      <c r="D47" s="249">
        <v>0</v>
      </c>
      <c r="E47" s="249">
        <v>0</v>
      </c>
      <c r="F47" s="249">
        <v>0</v>
      </c>
      <c r="G47" s="491">
        <v>229817953</v>
      </c>
      <c r="H47" s="249"/>
      <c r="I47" s="249"/>
      <c r="J47" s="516"/>
      <c r="K47" s="516"/>
      <c r="L47" s="491"/>
      <c r="M47" s="250">
        <v>229817953</v>
      </c>
      <c r="N47" s="251"/>
    </row>
    <row r="48" spans="1:14" s="247" customFormat="1" ht="12.75" x14ac:dyDescent="0.2">
      <c r="A48" s="248">
        <v>45748</v>
      </c>
      <c r="B48" s="249">
        <v>3426378</v>
      </c>
      <c r="C48" s="249">
        <v>0</v>
      </c>
      <c r="D48" s="249">
        <v>0</v>
      </c>
      <c r="E48" s="249">
        <v>0</v>
      </c>
      <c r="F48" s="249">
        <v>0</v>
      </c>
      <c r="G48" s="491">
        <v>3426378</v>
      </c>
      <c r="H48" s="249"/>
      <c r="I48" s="249"/>
      <c r="J48" s="516"/>
      <c r="K48" s="516"/>
      <c r="L48" s="491"/>
      <c r="M48" s="250">
        <v>3426378</v>
      </c>
      <c r="N48" s="251"/>
    </row>
    <row r="49" spans="1:14" s="247" customFormat="1" ht="12.75" x14ac:dyDescent="0.2">
      <c r="A49" s="248">
        <v>45778</v>
      </c>
      <c r="B49" s="249">
        <v>219190248</v>
      </c>
      <c r="C49" s="249">
        <v>0</v>
      </c>
      <c r="D49" s="249">
        <v>0</v>
      </c>
      <c r="E49" s="249">
        <v>0</v>
      </c>
      <c r="F49" s="249">
        <v>0</v>
      </c>
      <c r="G49" s="491">
        <v>219190248</v>
      </c>
      <c r="H49" s="249"/>
      <c r="I49" s="249"/>
      <c r="J49" s="516"/>
      <c r="K49" s="516"/>
      <c r="L49" s="491"/>
      <c r="M49" s="250">
        <v>219190248</v>
      </c>
      <c r="N49" s="251"/>
    </row>
    <row r="50" spans="1:14" s="255" customFormat="1" ht="12.75" x14ac:dyDescent="0.2">
      <c r="A50" s="248">
        <v>45809</v>
      </c>
      <c r="B50" s="249">
        <v>480818017</v>
      </c>
      <c r="C50" s="249">
        <v>131993000</v>
      </c>
      <c r="D50" s="249">
        <v>0</v>
      </c>
      <c r="E50" s="249">
        <v>0</v>
      </c>
      <c r="F50" s="249">
        <v>0</v>
      </c>
      <c r="G50" s="491">
        <v>612811017</v>
      </c>
      <c r="H50" s="249"/>
      <c r="I50" s="249"/>
      <c r="J50" s="516"/>
      <c r="K50" s="516"/>
      <c r="L50" s="491"/>
      <c r="M50" s="250">
        <v>612811017</v>
      </c>
      <c r="N50" s="251"/>
    </row>
    <row r="51" spans="1:14" s="255" customFormat="1" ht="12.75" x14ac:dyDescent="0.2">
      <c r="A51" s="248">
        <v>45839</v>
      </c>
      <c r="B51" s="249">
        <v>1817036648</v>
      </c>
      <c r="C51" s="249">
        <v>1388947928</v>
      </c>
      <c r="D51" s="249">
        <v>0</v>
      </c>
      <c r="E51" s="249">
        <v>12271846</v>
      </c>
      <c r="F51" s="249">
        <v>0</v>
      </c>
      <c r="G51" s="491">
        <v>3218256422</v>
      </c>
      <c r="H51" s="249"/>
      <c r="I51" s="249"/>
      <c r="J51" s="516"/>
      <c r="K51" s="516"/>
      <c r="L51" s="491"/>
      <c r="M51" s="250">
        <v>3218256422</v>
      </c>
    </row>
    <row r="52" spans="1:14" ht="12.75" x14ac:dyDescent="0.2">
      <c r="A52" s="248">
        <v>45870</v>
      </c>
      <c r="B52" s="249">
        <v>315205474</v>
      </c>
      <c r="C52" s="249">
        <v>964994543</v>
      </c>
      <c r="D52" s="249">
        <v>94847970</v>
      </c>
      <c r="E52" s="249">
        <v>8396577</v>
      </c>
      <c r="F52" s="249">
        <v>619554</v>
      </c>
      <c r="G52" s="491">
        <v>1384064118</v>
      </c>
      <c r="H52" s="249"/>
      <c r="I52" s="249"/>
      <c r="J52" s="516"/>
      <c r="K52" s="516"/>
      <c r="L52" s="491"/>
      <c r="M52" s="250">
        <v>1384064118</v>
      </c>
    </row>
    <row r="53" spans="1:14" ht="12.75" x14ac:dyDescent="0.2">
      <c r="A53" s="248">
        <v>45901</v>
      </c>
      <c r="B53" s="249">
        <v>285659187</v>
      </c>
      <c r="C53" s="249">
        <v>0</v>
      </c>
      <c r="D53" s="249">
        <v>176347578</v>
      </c>
      <c r="E53" s="249">
        <v>0</v>
      </c>
      <c r="F53" s="249">
        <v>0</v>
      </c>
      <c r="G53" s="491">
        <v>462006765</v>
      </c>
      <c r="H53" s="249"/>
      <c r="I53" s="249"/>
      <c r="J53" s="516"/>
      <c r="K53" s="516"/>
      <c r="L53" s="491"/>
      <c r="M53" s="250">
        <v>462006765</v>
      </c>
    </row>
    <row r="54" spans="1:14" ht="12.75" x14ac:dyDescent="0.2">
      <c r="A54" s="248">
        <v>45931</v>
      </c>
      <c r="B54" s="249">
        <v>177551587</v>
      </c>
      <c r="C54" s="249">
        <v>0</v>
      </c>
      <c r="D54" s="249">
        <v>0</v>
      </c>
      <c r="E54" s="249">
        <v>0</v>
      </c>
      <c r="F54" s="249">
        <v>0</v>
      </c>
      <c r="G54" s="491">
        <v>177551587</v>
      </c>
      <c r="H54" s="249"/>
      <c r="I54" s="249"/>
      <c r="J54" s="516"/>
      <c r="K54" s="516"/>
      <c r="L54" s="491"/>
      <c r="M54" s="250">
        <v>177551587</v>
      </c>
    </row>
    <row r="55" spans="1:14" ht="12.75" x14ac:dyDescent="0.2">
      <c r="A55" s="248">
        <v>45962</v>
      </c>
      <c r="B55" s="249">
        <v>194551590</v>
      </c>
      <c r="C55" s="249">
        <v>0</v>
      </c>
      <c r="D55" s="249">
        <v>0</v>
      </c>
      <c r="E55" s="249">
        <v>0</v>
      </c>
      <c r="F55" s="249">
        <v>0</v>
      </c>
      <c r="G55" s="491">
        <v>194551590</v>
      </c>
      <c r="H55" s="249"/>
      <c r="I55" s="249"/>
      <c r="J55" s="516"/>
      <c r="K55" s="516"/>
      <c r="L55" s="491"/>
      <c r="M55" s="250">
        <v>194551590</v>
      </c>
    </row>
    <row r="56" spans="1:14" ht="12.75" x14ac:dyDescent="0.2">
      <c r="A56" s="248">
        <v>45992</v>
      </c>
      <c r="B56" s="249">
        <v>1924000000</v>
      </c>
      <c r="C56" s="249">
        <v>0</v>
      </c>
      <c r="D56" s="249">
        <v>0</v>
      </c>
      <c r="E56" s="249">
        <v>0</v>
      </c>
      <c r="F56" s="249">
        <v>0</v>
      </c>
      <c r="G56" s="491">
        <v>1924000000</v>
      </c>
      <c r="H56" s="442"/>
      <c r="I56" s="442"/>
      <c r="J56" s="527"/>
      <c r="K56" s="527"/>
      <c r="L56" s="513"/>
      <c r="M56" s="250">
        <v>1924000000</v>
      </c>
    </row>
    <row r="57" spans="1:14" ht="12.75" x14ac:dyDescent="0.2">
      <c r="A57" s="248">
        <v>46023</v>
      </c>
      <c r="B57" s="249">
        <v>0</v>
      </c>
      <c r="C57" s="249">
        <v>0</v>
      </c>
      <c r="D57" s="249">
        <v>0</v>
      </c>
      <c r="E57" s="249">
        <v>0</v>
      </c>
      <c r="F57" s="249">
        <v>0</v>
      </c>
      <c r="G57" s="491">
        <v>0</v>
      </c>
      <c r="H57" s="442"/>
      <c r="I57" s="442"/>
      <c r="J57" s="527"/>
      <c r="K57" s="527"/>
      <c r="L57" s="513"/>
      <c r="M57" s="250">
        <v>0</v>
      </c>
    </row>
    <row r="58" spans="1:14" ht="12.75" x14ac:dyDescent="0.2">
      <c r="A58" s="248">
        <v>46054</v>
      </c>
      <c r="B58" s="249">
        <v>0</v>
      </c>
      <c r="C58" s="249">
        <v>0</v>
      </c>
      <c r="D58" s="249">
        <v>0</v>
      </c>
      <c r="E58" s="249">
        <v>0</v>
      </c>
      <c r="F58" s="249">
        <v>0</v>
      </c>
      <c r="G58" s="491">
        <v>0</v>
      </c>
      <c r="H58" s="442"/>
      <c r="I58" s="442"/>
      <c r="J58" s="527"/>
      <c r="K58" s="527"/>
      <c r="L58" s="513"/>
      <c r="M58" s="250">
        <v>0</v>
      </c>
    </row>
    <row r="59" spans="1:14" ht="12.75" x14ac:dyDescent="0.2">
      <c r="A59" s="248">
        <v>46082</v>
      </c>
      <c r="B59" s="249">
        <v>28000000</v>
      </c>
      <c r="C59" s="249">
        <v>0</v>
      </c>
      <c r="D59" s="249">
        <v>0</v>
      </c>
      <c r="E59" s="249">
        <v>0</v>
      </c>
      <c r="F59" s="249">
        <v>0</v>
      </c>
      <c r="G59" s="491">
        <v>28000000</v>
      </c>
      <c r="H59" s="442"/>
      <c r="I59" s="442"/>
      <c r="J59" s="527"/>
      <c r="K59" s="527"/>
      <c r="L59" s="513"/>
      <c r="M59" s="250">
        <v>28000000</v>
      </c>
    </row>
    <row r="60" spans="1:14" ht="12.75" x14ac:dyDescent="0.2">
      <c r="A60" s="252" t="s">
        <v>37</v>
      </c>
      <c r="B60" s="515">
        <v>9899521168</v>
      </c>
      <c r="C60" s="515">
        <v>2485935471</v>
      </c>
      <c r="D60" s="515">
        <v>271195548</v>
      </c>
      <c r="E60" s="515">
        <v>20668423</v>
      </c>
      <c r="F60" s="515">
        <v>619554</v>
      </c>
      <c r="G60" s="515">
        <v>12677940164</v>
      </c>
      <c r="H60" s="515">
        <v>0</v>
      </c>
      <c r="I60" s="515">
        <v>0</v>
      </c>
      <c r="J60" s="515">
        <v>0</v>
      </c>
      <c r="K60" s="515">
        <v>0</v>
      </c>
      <c r="L60" s="515">
        <v>0</v>
      </c>
      <c r="M60" s="515">
        <v>12677940164</v>
      </c>
    </row>
    <row r="61" spans="1:14" ht="12.75" x14ac:dyDescent="0.2">
      <c r="B61" s="254"/>
      <c r="C61" s="254"/>
      <c r="D61" s="254"/>
      <c r="E61" s="254"/>
      <c r="F61" s="254"/>
      <c r="G61" s="254"/>
      <c r="H61" s="254"/>
      <c r="I61" s="254"/>
      <c r="J61" s="254"/>
      <c r="K61" s="254"/>
      <c r="L61" s="254"/>
      <c r="M61" s="392"/>
    </row>
    <row r="62" spans="1:14" ht="12.75" x14ac:dyDescent="0.2"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392"/>
    </row>
    <row r="63" spans="1:14" ht="12.75" x14ac:dyDescent="0.2"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7"/>
    </row>
    <row r="64" spans="1:14" ht="12.75" customHeight="1" x14ac:dyDescent="0.2">
      <c r="M64" s="256"/>
    </row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4">
    <mergeCell ref="B2:M2"/>
    <mergeCell ref="B3:M3"/>
    <mergeCell ref="B5:E5"/>
    <mergeCell ref="H5:K5"/>
  </mergeCells>
  <printOptions horizontalCentered="1" verticalCentered="1"/>
  <pageMargins left="0.70866141732283472" right="0.47244094488188981" top="0.55118110236220474" bottom="0.98425196850393704" header="0" footer="0"/>
  <pageSetup scale="88" orientation="landscape" r:id="rId1"/>
  <headerFooter alignWithMargins="0">
    <oddFooter>&amp;C&amp;P&amp;RElaborado por EQUILIBRIUM Inmobiliario S.A.S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4" filterMode="1"/>
  <dimension ref="A1:XFD203"/>
  <sheetViews>
    <sheetView zoomScaleNormal="100" workbookViewId="0">
      <pane xSplit="3" ySplit="3" topLeftCell="AT171" activePane="bottomRight" state="frozen"/>
      <selection activeCell="G30" sqref="G30"/>
      <selection pane="topRight" activeCell="G30" sqref="G30"/>
      <selection pane="bottomLeft" activeCell="G30" sqref="G30"/>
      <selection pane="bottomRight" activeCell="BC210" sqref="BC210"/>
    </sheetView>
  </sheetViews>
  <sheetFormatPr baseColWidth="10" defaultColWidth="0" defaultRowHeight="12" x14ac:dyDescent="0.2"/>
  <cols>
    <col min="1" max="1" width="2.42578125" style="237" hidden="1" customWidth="1"/>
    <col min="2" max="2" width="33.42578125" style="237" customWidth="1"/>
    <col min="3" max="3" width="14.5703125" style="238" bestFit="1" customWidth="1"/>
    <col min="4" max="4" width="14.5703125" style="238" hidden="1" customWidth="1"/>
    <col min="5" max="20" width="10.42578125" style="237" hidden="1" customWidth="1"/>
    <col min="21" max="21" width="11.5703125" style="237" hidden="1" customWidth="1"/>
    <col min="22" max="22" width="10.42578125" style="237" hidden="1" customWidth="1"/>
    <col min="23" max="26" width="13.85546875" style="237" hidden="1" customWidth="1"/>
    <col min="27" max="27" width="9.85546875" style="237" hidden="1" customWidth="1"/>
    <col min="28" max="28" width="10.140625" style="237" hidden="1" customWidth="1"/>
    <col min="29" max="29" width="9.5703125" style="237" hidden="1" customWidth="1"/>
    <col min="30" max="30" width="10.42578125" style="237" hidden="1" customWidth="1"/>
    <col min="31" max="31" width="9.85546875" style="237" hidden="1" customWidth="1"/>
    <col min="32" max="32" width="10.42578125" style="237" hidden="1" customWidth="1"/>
    <col min="33" max="33" width="9.85546875" style="237" hidden="1" customWidth="1"/>
    <col min="34" max="34" width="10.42578125" style="237" hidden="1" customWidth="1"/>
    <col min="35" max="35" width="9.85546875" style="237" hidden="1" customWidth="1"/>
    <col min="36" max="36" width="9.5703125" style="237" hidden="1" customWidth="1"/>
    <col min="37" max="42" width="10.42578125" style="237" bestFit="1" customWidth="1"/>
    <col min="43" max="43" width="12.5703125" style="237" bestFit="1" customWidth="1"/>
    <col min="44" max="45" width="11.5703125" style="237" bestFit="1" customWidth="1"/>
    <col min="46" max="46" width="10.42578125" style="237" bestFit="1" customWidth="1"/>
    <col min="47" max="47" width="11.5703125" style="237" customWidth="1"/>
    <col min="48" max="48" width="11.5703125" style="237" bestFit="1" customWidth="1"/>
    <col min="49" max="53" width="11.5703125" style="237" customWidth="1"/>
    <col min="54" max="54" width="12.5703125" style="237" bestFit="1" customWidth="1"/>
    <col min="55" max="56" width="10.85546875" style="237" customWidth="1"/>
    <col min="57" max="57" width="12.5703125" style="237" bestFit="1" customWidth="1"/>
    <col min="58" max="16383" width="10.85546875" style="237" hidden="1"/>
    <col min="16384" max="16384" width="5.28515625" style="237" customWidth="1"/>
  </cols>
  <sheetData>
    <row r="1" spans="1:57" s="232" customFormat="1" ht="18.75" x14ac:dyDescent="0.25">
      <c r="B1" s="431" t="s">
        <v>115</v>
      </c>
    </row>
    <row r="2" spans="1:57" s="232" customFormat="1" ht="18.75" x14ac:dyDescent="0.25">
      <c r="B2" s="420">
        <v>45900</v>
      </c>
    </row>
    <row r="3" spans="1:57" s="233" customFormat="1" ht="11.25" x14ac:dyDescent="0.2">
      <c r="A3" s="299" t="s">
        <v>117</v>
      </c>
      <c r="B3" s="299" t="s">
        <v>156</v>
      </c>
      <c r="C3" s="300" t="s">
        <v>157</v>
      </c>
      <c r="D3" s="300">
        <v>44501</v>
      </c>
      <c r="E3" s="300">
        <v>44531</v>
      </c>
      <c r="F3" s="300">
        <v>44562</v>
      </c>
      <c r="G3" s="300">
        <v>44593</v>
      </c>
      <c r="H3" s="300">
        <v>44621</v>
      </c>
      <c r="I3" s="300">
        <v>44652</v>
      </c>
      <c r="J3" s="300">
        <v>44682</v>
      </c>
      <c r="K3" s="300">
        <v>44713</v>
      </c>
      <c r="L3" s="300">
        <v>44743</v>
      </c>
      <c r="M3" s="300">
        <v>44774</v>
      </c>
      <c r="N3" s="300">
        <v>44805</v>
      </c>
      <c r="O3" s="300">
        <v>44835</v>
      </c>
      <c r="P3" s="300">
        <v>44866</v>
      </c>
      <c r="Q3" s="300">
        <v>44896</v>
      </c>
      <c r="R3" s="300">
        <v>44927</v>
      </c>
      <c r="S3" s="300">
        <v>44958</v>
      </c>
      <c r="T3" s="300">
        <v>44986</v>
      </c>
      <c r="U3" s="300">
        <v>45017</v>
      </c>
      <c r="V3" s="300">
        <v>45047</v>
      </c>
      <c r="W3" s="300">
        <v>45078</v>
      </c>
      <c r="X3" s="300">
        <v>45108</v>
      </c>
      <c r="Y3" s="300">
        <v>45139</v>
      </c>
      <c r="Z3" s="300">
        <v>45170</v>
      </c>
      <c r="AA3" s="300">
        <v>45200</v>
      </c>
      <c r="AB3" s="300">
        <v>45231</v>
      </c>
      <c r="AC3" s="300">
        <v>45261</v>
      </c>
      <c r="AD3" s="300">
        <v>45292</v>
      </c>
      <c r="AE3" s="300">
        <v>45323</v>
      </c>
      <c r="AF3" s="300">
        <v>45352</v>
      </c>
      <c r="AG3" s="300">
        <v>45383</v>
      </c>
      <c r="AH3" s="300">
        <v>45413</v>
      </c>
      <c r="AI3" s="300">
        <v>45444</v>
      </c>
      <c r="AJ3" s="300">
        <v>45474</v>
      </c>
      <c r="AK3" s="300">
        <v>45505</v>
      </c>
      <c r="AL3" s="300">
        <v>45536</v>
      </c>
      <c r="AM3" s="300">
        <v>45566</v>
      </c>
      <c r="AN3" s="300">
        <v>45597</v>
      </c>
      <c r="AO3" s="300">
        <v>45627</v>
      </c>
      <c r="AP3" s="300">
        <v>45658</v>
      </c>
      <c r="AQ3" s="300">
        <v>45689</v>
      </c>
      <c r="AR3" s="300">
        <v>45717</v>
      </c>
      <c r="AS3" s="300">
        <v>45748</v>
      </c>
      <c r="AT3" s="300">
        <v>45778</v>
      </c>
      <c r="AU3" s="300">
        <v>45809</v>
      </c>
      <c r="AV3" s="300">
        <v>45839</v>
      </c>
      <c r="AW3" s="300">
        <v>45870</v>
      </c>
      <c r="AX3" s="300">
        <v>45901</v>
      </c>
      <c r="AY3" s="300">
        <v>45931</v>
      </c>
      <c r="AZ3" s="300">
        <v>45962</v>
      </c>
      <c r="BA3" s="300">
        <v>45992</v>
      </c>
      <c r="BB3" s="300">
        <v>46023</v>
      </c>
      <c r="BC3" s="300">
        <v>46054</v>
      </c>
      <c r="BD3" s="300">
        <v>46082</v>
      </c>
      <c r="BE3" s="300" t="s">
        <v>25</v>
      </c>
    </row>
    <row r="4" spans="1:57" s="233" customFormat="1" ht="11.25" hidden="1" x14ac:dyDescent="0.2">
      <c r="A4" s="546" t="s">
        <v>141</v>
      </c>
      <c r="B4" s="234" t="s">
        <v>310</v>
      </c>
      <c r="C4" s="235" t="s">
        <v>382</v>
      </c>
      <c r="D4" s="451">
        <v>0</v>
      </c>
      <c r="E4" s="451">
        <v>0</v>
      </c>
      <c r="F4" s="451">
        <v>0</v>
      </c>
      <c r="G4" s="236">
        <v>0</v>
      </c>
      <c r="H4" s="236">
        <v>0</v>
      </c>
      <c r="I4" s="236">
        <v>0</v>
      </c>
      <c r="J4" s="235">
        <v>0</v>
      </c>
      <c r="K4" s="236">
        <v>0</v>
      </c>
      <c r="L4" s="451">
        <v>0</v>
      </c>
      <c r="M4" s="451">
        <v>0</v>
      </c>
      <c r="N4" s="451">
        <v>0</v>
      </c>
      <c r="O4" s="451">
        <v>0</v>
      </c>
      <c r="P4" s="451">
        <v>0</v>
      </c>
      <c r="Q4" s="451">
        <v>0</v>
      </c>
      <c r="R4" s="451">
        <v>0</v>
      </c>
      <c r="S4" s="451">
        <v>0</v>
      </c>
      <c r="T4" s="451">
        <v>0</v>
      </c>
      <c r="U4" s="451">
        <v>0</v>
      </c>
      <c r="V4" s="451">
        <v>0</v>
      </c>
      <c r="W4" s="451">
        <v>0</v>
      </c>
      <c r="X4" s="451">
        <v>0</v>
      </c>
      <c r="Y4" s="451">
        <v>0</v>
      </c>
      <c r="Z4" s="451">
        <v>0</v>
      </c>
      <c r="AA4" s="451">
        <v>0</v>
      </c>
      <c r="AB4" s="451">
        <v>0</v>
      </c>
      <c r="AC4" s="451">
        <v>0</v>
      </c>
      <c r="AD4" s="451">
        <v>0</v>
      </c>
      <c r="AE4" s="451">
        <v>0</v>
      </c>
      <c r="AF4" s="451">
        <v>0</v>
      </c>
      <c r="AG4" s="451">
        <v>0</v>
      </c>
      <c r="AH4" s="451">
        <v>0</v>
      </c>
      <c r="AI4" s="451">
        <v>0</v>
      </c>
      <c r="AJ4" s="451">
        <v>0</v>
      </c>
      <c r="AK4" s="451">
        <v>0</v>
      </c>
      <c r="AL4" s="451">
        <v>0</v>
      </c>
      <c r="AM4" s="451">
        <v>0</v>
      </c>
      <c r="AN4" s="451">
        <v>0</v>
      </c>
      <c r="AO4" s="451">
        <v>0</v>
      </c>
      <c r="AP4" s="451">
        <v>0</v>
      </c>
      <c r="AQ4" s="451">
        <v>0</v>
      </c>
      <c r="AR4" s="451">
        <v>0</v>
      </c>
      <c r="AS4" s="451">
        <v>0</v>
      </c>
      <c r="AT4" s="451">
        <v>0</v>
      </c>
      <c r="AU4" s="451">
        <v>0</v>
      </c>
      <c r="AV4" s="451">
        <v>0</v>
      </c>
      <c r="AW4" s="451">
        <v>0</v>
      </c>
      <c r="AX4" s="451">
        <v>0</v>
      </c>
      <c r="AY4" s="451">
        <v>0</v>
      </c>
      <c r="AZ4" s="451">
        <v>0</v>
      </c>
      <c r="BA4" s="451">
        <v>0</v>
      </c>
      <c r="BB4" s="451">
        <v>0</v>
      </c>
      <c r="BC4" s="451">
        <v>0</v>
      </c>
      <c r="BD4" s="451">
        <v>0</v>
      </c>
      <c r="BE4" s="400">
        <v>0</v>
      </c>
    </row>
    <row r="5" spans="1:57" s="233" customFormat="1" ht="11.25" x14ac:dyDescent="0.2">
      <c r="A5" s="547"/>
      <c r="B5" s="234" t="s">
        <v>790</v>
      </c>
      <c r="C5" s="235" t="s">
        <v>789</v>
      </c>
      <c r="D5" s="451">
        <v>0</v>
      </c>
      <c r="E5" s="451">
        <v>0</v>
      </c>
      <c r="F5" s="451">
        <v>0</v>
      </c>
      <c r="G5" s="236">
        <v>0</v>
      </c>
      <c r="H5" s="236">
        <v>0</v>
      </c>
      <c r="I5" s="236">
        <v>0</v>
      </c>
      <c r="J5" s="235">
        <v>0</v>
      </c>
      <c r="K5" s="236">
        <v>0</v>
      </c>
      <c r="L5" s="451">
        <v>0</v>
      </c>
      <c r="M5" s="451">
        <v>0</v>
      </c>
      <c r="N5" s="451">
        <v>0</v>
      </c>
      <c r="O5" s="451">
        <v>0</v>
      </c>
      <c r="P5" s="451">
        <v>0</v>
      </c>
      <c r="Q5" s="451">
        <v>0</v>
      </c>
      <c r="R5" s="451">
        <v>0</v>
      </c>
      <c r="S5" s="451">
        <v>0</v>
      </c>
      <c r="T5" s="451">
        <v>0</v>
      </c>
      <c r="U5" s="451">
        <v>0</v>
      </c>
      <c r="V5" s="451">
        <v>0</v>
      </c>
      <c r="W5" s="451">
        <v>0</v>
      </c>
      <c r="X5" s="451">
        <v>0</v>
      </c>
      <c r="Y5" s="451">
        <v>0</v>
      </c>
      <c r="Z5" s="451">
        <v>0</v>
      </c>
      <c r="AA5" s="451">
        <v>0</v>
      </c>
      <c r="AB5" s="451">
        <v>0</v>
      </c>
      <c r="AC5" s="451">
        <v>0</v>
      </c>
      <c r="AD5" s="451">
        <v>0</v>
      </c>
      <c r="AE5" s="451">
        <v>0</v>
      </c>
      <c r="AF5" s="451">
        <v>0</v>
      </c>
      <c r="AG5" s="451">
        <v>0</v>
      </c>
      <c r="AH5" s="451">
        <v>0</v>
      </c>
      <c r="AI5" s="451">
        <v>0</v>
      </c>
      <c r="AJ5" s="451">
        <v>0</v>
      </c>
      <c r="AK5" s="451">
        <v>0</v>
      </c>
      <c r="AL5" s="451">
        <v>0</v>
      </c>
      <c r="AM5" s="451">
        <v>0</v>
      </c>
      <c r="AN5" s="451">
        <v>0</v>
      </c>
      <c r="AO5" s="451">
        <v>0</v>
      </c>
      <c r="AP5" s="451">
        <v>0</v>
      </c>
      <c r="AQ5" s="451">
        <v>0</v>
      </c>
      <c r="AR5" s="451">
        <v>0</v>
      </c>
      <c r="AS5" s="451">
        <v>0</v>
      </c>
      <c r="AT5" s="451">
        <v>0</v>
      </c>
      <c r="AU5" s="451">
        <v>0</v>
      </c>
      <c r="AV5" s="451">
        <v>0</v>
      </c>
      <c r="AW5" s="451">
        <v>30000000</v>
      </c>
      <c r="AX5" s="451">
        <v>36000000</v>
      </c>
      <c r="AY5" s="451">
        <v>36000000</v>
      </c>
      <c r="AZ5" s="451">
        <v>36000000</v>
      </c>
      <c r="BA5" s="451">
        <v>180000000</v>
      </c>
      <c r="BB5" s="451">
        <v>0</v>
      </c>
      <c r="BC5" s="451">
        <v>0</v>
      </c>
      <c r="BD5" s="451">
        <v>0</v>
      </c>
      <c r="BE5" s="400">
        <v>318000000</v>
      </c>
    </row>
    <row r="6" spans="1:57" s="233" customFormat="1" ht="11.25" x14ac:dyDescent="0.2">
      <c r="A6" s="547"/>
      <c r="B6" s="234" t="s">
        <v>302</v>
      </c>
      <c r="C6" s="235" t="s">
        <v>383</v>
      </c>
      <c r="D6" s="451">
        <v>0</v>
      </c>
      <c r="E6" s="451">
        <v>0</v>
      </c>
      <c r="F6" s="451">
        <v>0</v>
      </c>
      <c r="G6" s="236">
        <v>0</v>
      </c>
      <c r="H6" s="236">
        <v>0</v>
      </c>
      <c r="I6" s="236">
        <v>0</v>
      </c>
      <c r="J6" s="235">
        <v>0</v>
      </c>
      <c r="K6" s="236">
        <v>0</v>
      </c>
      <c r="L6" s="451">
        <v>0</v>
      </c>
      <c r="M6" s="451">
        <v>0</v>
      </c>
      <c r="N6" s="451">
        <v>0</v>
      </c>
      <c r="O6" s="451">
        <v>0</v>
      </c>
      <c r="P6" s="451">
        <v>0</v>
      </c>
      <c r="Q6" s="451">
        <v>0</v>
      </c>
      <c r="R6" s="451" t="s">
        <v>175</v>
      </c>
      <c r="S6" s="451">
        <v>0</v>
      </c>
      <c r="T6" s="451">
        <v>0</v>
      </c>
      <c r="U6" s="451">
        <v>0</v>
      </c>
      <c r="V6" s="451">
        <v>0</v>
      </c>
      <c r="W6" s="451">
        <v>0</v>
      </c>
      <c r="X6" s="451">
        <v>0</v>
      </c>
      <c r="Y6" s="451">
        <v>0</v>
      </c>
      <c r="Z6" s="451">
        <v>0</v>
      </c>
      <c r="AA6" s="451">
        <v>0</v>
      </c>
      <c r="AB6" s="451">
        <v>0</v>
      </c>
      <c r="AC6" s="451">
        <v>0</v>
      </c>
      <c r="AD6" s="451">
        <v>0</v>
      </c>
      <c r="AE6" s="451">
        <v>0</v>
      </c>
      <c r="AF6" s="451">
        <v>0</v>
      </c>
      <c r="AG6" s="451">
        <v>0</v>
      </c>
      <c r="AH6" s="451">
        <v>0</v>
      </c>
      <c r="AI6" s="451">
        <v>0</v>
      </c>
      <c r="AJ6" s="451">
        <v>0</v>
      </c>
      <c r="AK6" s="451">
        <v>0</v>
      </c>
      <c r="AL6" s="451">
        <v>0</v>
      </c>
      <c r="AM6" s="451">
        <v>0</v>
      </c>
      <c r="AN6" s="451">
        <v>0</v>
      </c>
      <c r="AO6" s="451">
        <v>0</v>
      </c>
      <c r="AP6" s="451">
        <v>0</v>
      </c>
      <c r="AQ6" s="451">
        <v>228900000</v>
      </c>
      <c r="AR6" s="451">
        <v>0</v>
      </c>
      <c r="AS6" s="451">
        <v>0</v>
      </c>
      <c r="AT6" s="451">
        <v>0</v>
      </c>
      <c r="AU6" s="451">
        <v>0</v>
      </c>
      <c r="AV6" s="451">
        <v>0</v>
      </c>
      <c r="AW6" s="451">
        <v>0</v>
      </c>
      <c r="AX6" s="451">
        <v>16938600</v>
      </c>
      <c r="AY6" s="451">
        <v>0</v>
      </c>
      <c r="AZ6" s="451">
        <v>0</v>
      </c>
      <c r="BA6" s="451">
        <v>0</v>
      </c>
      <c r="BB6" s="451">
        <v>0</v>
      </c>
      <c r="BC6" s="451">
        <v>0</v>
      </c>
      <c r="BD6" s="451">
        <v>0</v>
      </c>
      <c r="BE6" s="400">
        <v>245838600</v>
      </c>
    </row>
    <row r="7" spans="1:57" s="233" customFormat="1" ht="11.25" x14ac:dyDescent="0.2">
      <c r="A7" s="547"/>
      <c r="B7" s="234" t="s">
        <v>385</v>
      </c>
      <c r="C7" s="235" t="s">
        <v>384</v>
      </c>
      <c r="D7" s="451">
        <v>0</v>
      </c>
      <c r="E7" s="451">
        <v>0</v>
      </c>
      <c r="F7" s="451">
        <v>0</v>
      </c>
      <c r="G7" s="236">
        <v>0</v>
      </c>
      <c r="H7" s="236">
        <v>0</v>
      </c>
      <c r="I7" s="236">
        <v>0</v>
      </c>
      <c r="J7" s="235">
        <v>0</v>
      </c>
      <c r="K7" s="236">
        <v>0</v>
      </c>
      <c r="L7" s="451">
        <v>0</v>
      </c>
      <c r="M7" s="451">
        <v>0</v>
      </c>
      <c r="N7" s="451">
        <v>0</v>
      </c>
      <c r="O7" s="451">
        <v>0</v>
      </c>
      <c r="P7" s="451">
        <v>0</v>
      </c>
      <c r="Q7" s="451">
        <v>0</v>
      </c>
      <c r="R7" s="451">
        <v>0</v>
      </c>
      <c r="S7" s="451">
        <v>0</v>
      </c>
      <c r="T7" s="451">
        <v>0</v>
      </c>
      <c r="U7" s="451">
        <v>0</v>
      </c>
      <c r="V7" s="451">
        <v>0</v>
      </c>
      <c r="W7" s="451">
        <v>0</v>
      </c>
      <c r="X7" s="451">
        <v>0</v>
      </c>
      <c r="Y7" s="451">
        <v>0</v>
      </c>
      <c r="Z7" s="451">
        <v>0</v>
      </c>
      <c r="AA7" s="451">
        <v>0</v>
      </c>
      <c r="AB7" s="451">
        <v>0</v>
      </c>
      <c r="AC7" s="451">
        <v>0</v>
      </c>
      <c r="AD7" s="451">
        <v>0</v>
      </c>
      <c r="AE7" s="451">
        <v>0</v>
      </c>
      <c r="AF7" s="451">
        <v>0</v>
      </c>
      <c r="AG7" s="451">
        <v>0</v>
      </c>
      <c r="AH7" s="451">
        <v>0</v>
      </c>
      <c r="AI7" s="451">
        <v>0</v>
      </c>
      <c r="AJ7" s="451">
        <v>0</v>
      </c>
      <c r="AK7" s="451">
        <v>0</v>
      </c>
      <c r="AL7" s="451">
        <v>0</v>
      </c>
      <c r="AM7" s="451">
        <v>0</v>
      </c>
      <c r="AN7" s="451">
        <v>0</v>
      </c>
      <c r="AO7" s="451">
        <v>0</v>
      </c>
      <c r="AP7" s="451">
        <v>0</v>
      </c>
      <c r="AQ7" s="451">
        <v>0</v>
      </c>
      <c r="AR7" s="451">
        <v>0</v>
      </c>
      <c r="AS7" s="451">
        <v>0</v>
      </c>
      <c r="AT7" s="451">
        <v>0</v>
      </c>
      <c r="AU7" s="451">
        <v>0</v>
      </c>
      <c r="AV7" s="451">
        <v>71429</v>
      </c>
      <c r="AW7" s="451">
        <v>15857143</v>
      </c>
      <c r="AX7" s="451">
        <v>15857143</v>
      </c>
      <c r="AY7" s="451">
        <v>15857143</v>
      </c>
      <c r="AZ7" s="451">
        <v>15857142</v>
      </c>
      <c r="BA7" s="451">
        <v>259000000</v>
      </c>
      <c r="BB7" s="451">
        <v>0</v>
      </c>
      <c r="BC7" s="451">
        <v>0</v>
      </c>
      <c r="BD7" s="451">
        <v>0</v>
      </c>
      <c r="BE7" s="400">
        <v>322500000</v>
      </c>
    </row>
    <row r="8" spans="1:57" s="233" customFormat="1" ht="11.25" hidden="1" x14ac:dyDescent="0.2">
      <c r="A8" s="547"/>
      <c r="B8" s="234" t="s">
        <v>378</v>
      </c>
      <c r="C8" s="235" t="s">
        <v>386</v>
      </c>
      <c r="D8" s="451" t="s">
        <v>175</v>
      </c>
      <c r="E8" s="451" t="s">
        <v>175</v>
      </c>
      <c r="F8" s="451">
        <v>0</v>
      </c>
      <c r="G8" s="236">
        <v>0</v>
      </c>
      <c r="H8" s="236">
        <v>0</v>
      </c>
      <c r="I8" s="236">
        <v>0</v>
      </c>
      <c r="J8" s="235">
        <v>0</v>
      </c>
      <c r="K8" s="236">
        <v>0</v>
      </c>
      <c r="L8" s="451">
        <v>0</v>
      </c>
      <c r="M8" s="451">
        <v>0</v>
      </c>
      <c r="N8" s="451">
        <v>0</v>
      </c>
      <c r="O8" s="451">
        <v>0</v>
      </c>
      <c r="P8" s="451">
        <v>0</v>
      </c>
      <c r="Q8" s="451">
        <v>0</v>
      </c>
      <c r="R8" s="451">
        <v>0</v>
      </c>
      <c r="S8" s="451">
        <v>0</v>
      </c>
      <c r="T8" s="451">
        <v>0</v>
      </c>
      <c r="U8" s="451">
        <v>0</v>
      </c>
      <c r="V8" s="451">
        <v>0</v>
      </c>
      <c r="W8" s="451">
        <v>0</v>
      </c>
      <c r="X8" s="451">
        <v>0</v>
      </c>
      <c r="Y8" s="451">
        <v>0</v>
      </c>
      <c r="Z8" s="451">
        <v>0</v>
      </c>
      <c r="AA8" s="451">
        <v>0</v>
      </c>
      <c r="AB8" s="451">
        <v>0</v>
      </c>
      <c r="AC8" s="451">
        <v>0</v>
      </c>
      <c r="AD8" s="451">
        <v>0</v>
      </c>
      <c r="AE8" s="451">
        <v>0</v>
      </c>
      <c r="AF8" s="451">
        <v>0</v>
      </c>
      <c r="AG8" s="451">
        <v>0</v>
      </c>
      <c r="AH8" s="451">
        <v>0</v>
      </c>
      <c r="AI8" s="451">
        <v>0</v>
      </c>
      <c r="AJ8" s="451">
        <v>0</v>
      </c>
      <c r="AK8" s="451">
        <v>0</v>
      </c>
      <c r="AL8" s="451">
        <v>0</v>
      </c>
      <c r="AM8" s="451">
        <v>0</v>
      </c>
      <c r="AN8" s="451">
        <v>0</v>
      </c>
      <c r="AO8" s="451">
        <v>0</v>
      </c>
      <c r="AP8" s="451">
        <v>0</v>
      </c>
      <c r="AQ8" s="451">
        <v>0</v>
      </c>
      <c r="AR8" s="451">
        <v>0</v>
      </c>
      <c r="AS8" s="451">
        <v>0</v>
      </c>
      <c r="AT8" s="451">
        <v>0</v>
      </c>
      <c r="AU8" s="451">
        <v>0</v>
      </c>
      <c r="AV8" s="451">
        <v>0</v>
      </c>
      <c r="AW8" s="451">
        <v>0</v>
      </c>
      <c r="AX8" s="451">
        <v>0</v>
      </c>
      <c r="AY8" s="451">
        <v>0</v>
      </c>
      <c r="AZ8" s="451">
        <v>0</v>
      </c>
      <c r="BA8" s="451">
        <v>0</v>
      </c>
      <c r="BB8" s="451">
        <v>0</v>
      </c>
      <c r="BC8" s="451">
        <v>0</v>
      </c>
      <c r="BD8" s="451">
        <v>0</v>
      </c>
      <c r="BE8" s="400">
        <v>0</v>
      </c>
    </row>
    <row r="9" spans="1:57" s="233" customFormat="1" ht="11.25" x14ac:dyDescent="0.2">
      <c r="A9" s="547"/>
      <c r="B9" s="234" t="s">
        <v>388</v>
      </c>
      <c r="C9" s="235" t="s">
        <v>387</v>
      </c>
      <c r="D9" s="451">
        <v>0</v>
      </c>
      <c r="E9" s="451" t="s">
        <v>175</v>
      </c>
      <c r="F9" s="451" t="s">
        <v>175</v>
      </c>
      <c r="G9" s="236" t="s">
        <v>175</v>
      </c>
      <c r="H9" s="236" t="s">
        <v>175</v>
      </c>
      <c r="I9" s="236">
        <v>0</v>
      </c>
      <c r="J9" s="235">
        <v>0</v>
      </c>
      <c r="K9" s="236">
        <v>0</v>
      </c>
      <c r="L9" s="451">
        <v>0</v>
      </c>
      <c r="M9" s="451">
        <v>0</v>
      </c>
      <c r="N9" s="451">
        <v>0</v>
      </c>
      <c r="O9" s="451">
        <v>0</v>
      </c>
      <c r="P9" s="451">
        <v>0</v>
      </c>
      <c r="Q9" s="451">
        <v>0</v>
      </c>
      <c r="R9" s="451">
        <v>0</v>
      </c>
      <c r="S9" s="451">
        <v>0</v>
      </c>
      <c r="T9" s="451">
        <v>0</v>
      </c>
      <c r="U9" s="451">
        <v>0</v>
      </c>
      <c r="V9" s="451">
        <v>0</v>
      </c>
      <c r="W9" s="451">
        <v>0</v>
      </c>
      <c r="X9" s="451">
        <v>0</v>
      </c>
      <c r="Y9" s="451">
        <v>0</v>
      </c>
      <c r="Z9" s="451">
        <v>0</v>
      </c>
      <c r="AA9" s="451">
        <v>0</v>
      </c>
      <c r="AB9" s="451">
        <v>0</v>
      </c>
      <c r="AC9" s="451">
        <v>0</v>
      </c>
      <c r="AD9" s="451">
        <v>0</v>
      </c>
      <c r="AE9" s="451">
        <v>0</v>
      </c>
      <c r="AF9" s="451">
        <v>0</v>
      </c>
      <c r="AG9" s="451">
        <v>0</v>
      </c>
      <c r="AH9" s="451">
        <v>0</v>
      </c>
      <c r="AI9" s="451">
        <v>0</v>
      </c>
      <c r="AJ9" s="451">
        <v>0</v>
      </c>
      <c r="AK9" s="451">
        <v>0</v>
      </c>
      <c r="AL9" s="451">
        <v>0</v>
      </c>
      <c r="AM9" s="451">
        <v>0</v>
      </c>
      <c r="AN9" s="451">
        <v>0</v>
      </c>
      <c r="AO9" s="451">
        <v>0</v>
      </c>
      <c r="AP9" s="451">
        <v>0</v>
      </c>
      <c r="AQ9" s="451">
        <v>0</v>
      </c>
      <c r="AR9" s="451">
        <v>0</v>
      </c>
      <c r="AS9" s="451">
        <v>0</v>
      </c>
      <c r="AT9" s="451">
        <v>0</v>
      </c>
      <c r="AU9" s="451">
        <v>0</v>
      </c>
      <c r="AV9" s="451">
        <v>5050000</v>
      </c>
      <c r="AW9" s="451">
        <v>22500000</v>
      </c>
      <c r="AX9" s="451">
        <v>22500000</v>
      </c>
      <c r="AY9" s="451">
        <v>22500000</v>
      </c>
      <c r="AZ9" s="451">
        <v>22500000</v>
      </c>
      <c r="BA9" s="451">
        <v>180000000</v>
      </c>
      <c r="BB9" s="451">
        <v>0</v>
      </c>
      <c r="BC9" s="451">
        <v>0</v>
      </c>
      <c r="BD9" s="451">
        <v>0</v>
      </c>
      <c r="BE9" s="400">
        <v>275050000</v>
      </c>
    </row>
    <row r="10" spans="1:57" s="233" customFormat="1" ht="11.25" hidden="1" x14ac:dyDescent="0.2">
      <c r="A10" s="547"/>
      <c r="B10" s="234" t="s">
        <v>364</v>
      </c>
      <c r="C10" s="235" t="s">
        <v>389</v>
      </c>
      <c r="D10" s="451">
        <v>0</v>
      </c>
      <c r="E10" s="451" t="s">
        <v>175</v>
      </c>
      <c r="F10" s="451" t="s">
        <v>175</v>
      </c>
      <c r="G10" s="236" t="s">
        <v>175</v>
      </c>
      <c r="H10" s="236">
        <v>0</v>
      </c>
      <c r="I10" s="236">
        <v>0</v>
      </c>
      <c r="J10" s="235">
        <v>0</v>
      </c>
      <c r="K10" s="236">
        <v>0</v>
      </c>
      <c r="L10" s="451">
        <v>0</v>
      </c>
      <c r="M10" s="451">
        <v>0</v>
      </c>
      <c r="N10" s="451">
        <v>0</v>
      </c>
      <c r="O10" s="451">
        <v>0</v>
      </c>
      <c r="P10" s="451">
        <v>0</v>
      </c>
      <c r="Q10" s="451">
        <v>0</v>
      </c>
      <c r="R10" s="451">
        <v>0</v>
      </c>
      <c r="S10" s="451">
        <v>0</v>
      </c>
      <c r="T10" s="451">
        <v>0</v>
      </c>
      <c r="U10" s="451">
        <v>0</v>
      </c>
      <c r="V10" s="451">
        <v>0</v>
      </c>
      <c r="W10" s="451">
        <v>0</v>
      </c>
      <c r="X10" s="451">
        <v>0</v>
      </c>
      <c r="Y10" s="451">
        <v>0</v>
      </c>
      <c r="Z10" s="451">
        <v>0</v>
      </c>
      <c r="AA10" s="451">
        <v>0</v>
      </c>
      <c r="AB10" s="451">
        <v>0</v>
      </c>
      <c r="AC10" s="451">
        <v>0</v>
      </c>
      <c r="AD10" s="451">
        <v>0</v>
      </c>
      <c r="AE10" s="451">
        <v>0</v>
      </c>
      <c r="AF10" s="451">
        <v>0</v>
      </c>
      <c r="AG10" s="451">
        <v>0</v>
      </c>
      <c r="AH10" s="451">
        <v>0</v>
      </c>
      <c r="AI10" s="451">
        <v>0</v>
      </c>
      <c r="AJ10" s="451">
        <v>0</v>
      </c>
      <c r="AK10" s="451">
        <v>0</v>
      </c>
      <c r="AL10" s="451">
        <v>0</v>
      </c>
      <c r="AM10" s="451">
        <v>0</v>
      </c>
      <c r="AN10" s="451">
        <v>0</v>
      </c>
      <c r="AO10" s="451">
        <v>0</v>
      </c>
      <c r="AP10" s="451">
        <v>0</v>
      </c>
      <c r="AQ10" s="451">
        <v>0</v>
      </c>
      <c r="AR10" s="451">
        <v>0</v>
      </c>
      <c r="AS10" s="451">
        <v>0</v>
      </c>
      <c r="AT10" s="451">
        <v>0</v>
      </c>
      <c r="AU10" s="451">
        <v>0</v>
      </c>
      <c r="AV10" s="451">
        <v>0</v>
      </c>
      <c r="AW10" s="451">
        <v>0</v>
      </c>
      <c r="AX10" s="451">
        <v>0</v>
      </c>
      <c r="AY10" s="451">
        <v>0</v>
      </c>
      <c r="AZ10" s="451">
        <v>0</v>
      </c>
      <c r="BA10" s="451">
        <v>0</v>
      </c>
      <c r="BB10" s="451">
        <v>0</v>
      </c>
      <c r="BC10" s="451">
        <v>0</v>
      </c>
      <c r="BD10" s="451">
        <v>0</v>
      </c>
      <c r="BE10" s="400">
        <v>0</v>
      </c>
    </row>
    <row r="11" spans="1:57" s="233" customFormat="1" ht="11.25" x14ac:dyDescent="0.2">
      <c r="A11" s="547"/>
      <c r="B11" s="234" t="s">
        <v>379</v>
      </c>
      <c r="C11" s="235" t="s">
        <v>390</v>
      </c>
      <c r="D11" s="451">
        <v>0</v>
      </c>
      <c r="E11" s="451">
        <v>0</v>
      </c>
      <c r="F11" s="451">
        <v>0</v>
      </c>
      <c r="G11" s="236">
        <v>0</v>
      </c>
      <c r="H11" s="236">
        <v>0</v>
      </c>
      <c r="I11" s="236">
        <v>0</v>
      </c>
      <c r="J11" s="235">
        <v>0</v>
      </c>
      <c r="K11" s="236">
        <v>0</v>
      </c>
      <c r="L11" s="451">
        <v>0</v>
      </c>
      <c r="M11" s="451">
        <v>0</v>
      </c>
      <c r="N11" s="451">
        <v>0</v>
      </c>
      <c r="O11" s="451">
        <v>0</v>
      </c>
      <c r="P11" s="451">
        <v>0</v>
      </c>
      <c r="Q11" s="451">
        <v>0</v>
      </c>
      <c r="R11" s="451">
        <v>0</v>
      </c>
      <c r="S11" s="451">
        <v>0</v>
      </c>
      <c r="T11" s="451">
        <v>0</v>
      </c>
      <c r="U11" s="451">
        <v>0</v>
      </c>
      <c r="V11" s="451">
        <v>0</v>
      </c>
      <c r="W11" s="451">
        <v>0</v>
      </c>
      <c r="X11" s="451">
        <v>0</v>
      </c>
      <c r="Y11" s="451">
        <v>0</v>
      </c>
      <c r="Z11" s="451">
        <v>0</v>
      </c>
      <c r="AA11" s="451">
        <v>0</v>
      </c>
      <c r="AB11" s="451">
        <v>0</v>
      </c>
      <c r="AC11" s="451">
        <v>0</v>
      </c>
      <c r="AD11" s="451">
        <v>0</v>
      </c>
      <c r="AE11" s="451">
        <v>0</v>
      </c>
      <c r="AF11" s="451">
        <v>0</v>
      </c>
      <c r="AG11" s="451">
        <v>0</v>
      </c>
      <c r="AH11" s="451">
        <v>0</v>
      </c>
      <c r="AI11" s="451">
        <v>0</v>
      </c>
      <c r="AJ11" s="451">
        <v>0</v>
      </c>
      <c r="AK11" s="451">
        <v>0</v>
      </c>
      <c r="AL11" s="451">
        <v>0</v>
      </c>
      <c r="AM11" s="451">
        <v>0</v>
      </c>
      <c r="AN11" s="451">
        <v>0</v>
      </c>
      <c r="AO11" s="451">
        <v>0</v>
      </c>
      <c r="AP11" s="451">
        <v>0</v>
      </c>
      <c r="AQ11" s="451">
        <v>0</v>
      </c>
      <c r="AR11" s="451">
        <v>0</v>
      </c>
      <c r="AS11" s="451">
        <v>0</v>
      </c>
      <c r="AT11" s="451">
        <v>0</v>
      </c>
      <c r="AU11" s="451">
        <v>0</v>
      </c>
      <c r="AV11" s="451">
        <v>0</v>
      </c>
      <c r="AW11" s="451">
        <v>12333331</v>
      </c>
      <c r="AX11" s="451">
        <v>12333333</v>
      </c>
      <c r="AY11" s="451">
        <v>12333333</v>
      </c>
      <c r="AZ11" s="451">
        <v>12333336</v>
      </c>
      <c r="BA11" s="451">
        <v>259000000</v>
      </c>
      <c r="BB11" s="451">
        <v>0</v>
      </c>
      <c r="BC11" s="451">
        <v>0</v>
      </c>
      <c r="BD11" s="451">
        <v>0</v>
      </c>
      <c r="BE11" s="400">
        <v>308333333</v>
      </c>
    </row>
    <row r="12" spans="1:57" s="233" customFormat="1" ht="11.25" hidden="1" x14ac:dyDescent="0.2">
      <c r="A12" s="547"/>
      <c r="B12" s="234" t="s">
        <v>351</v>
      </c>
      <c r="C12" s="235" t="s">
        <v>391</v>
      </c>
      <c r="D12" s="451">
        <v>0</v>
      </c>
      <c r="E12" s="451">
        <v>0</v>
      </c>
      <c r="F12" s="451">
        <v>0</v>
      </c>
      <c r="G12" s="236">
        <v>0</v>
      </c>
      <c r="H12" s="236">
        <v>0</v>
      </c>
      <c r="I12" s="236">
        <v>0</v>
      </c>
      <c r="J12" s="235">
        <v>0</v>
      </c>
      <c r="K12" s="236">
        <v>0</v>
      </c>
      <c r="L12" s="451">
        <v>0</v>
      </c>
      <c r="M12" s="451">
        <v>0</v>
      </c>
      <c r="N12" s="451">
        <v>0</v>
      </c>
      <c r="O12" s="451">
        <v>0</v>
      </c>
      <c r="P12" s="451">
        <v>0</v>
      </c>
      <c r="Q12" s="451" t="s">
        <v>175</v>
      </c>
      <c r="R12" s="451" t="s">
        <v>175</v>
      </c>
      <c r="S12" s="451">
        <v>0</v>
      </c>
      <c r="T12" s="451">
        <v>0</v>
      </c>
      <c r="U12" s="451">
        <v>0</v>
      </c>
      <c r="V12" s="451">
        <v>0</v>
      </c>
      <c r="W12" s="451">
        <v>0</v>
      </c>
      <c r="X12" s="451">
        <v>0</v>
      </c>
      <c r="Y12" s="451">
        <v>0</v>
      </c>
      <c r="Z12" s="451">
        <v>0</v>
      </c>
      <c r="AA12" s="451">
        <v>0</v>
      </c>
      <c r="AB12" s="451">
        <v>0</v>
      </c>
      <c r="AC12" s="451">
        <v>0</v>
      </c>
      <c r="AD12" s="451">
        <v>0</v>
      </c>
      <c r="AE12" s="451">
        <v>0</v>
      </c>
      <c r="AF12" s="451">
        <v>0</v>
      </c>
      <c r="AG12" s="451">
        <v>0</v>
      </c>
      <c r="AH12" s="451">
        <v>0</v>
      </c>
      <c r="AI12" s="451">
        <v>0</v>
      </c>
      <c r="AJ12" s="451">
        <v>0</v>
      </c>
      <c r="AK12" s="451">
        <v>0</v>
      </c>
      <c r="AL12" s="451">
        <v>0</v>
      </c>
      <c r="AM12" s="451">
        <v>0</v>
      </c>
      <c r="AN12" s="451">
        <v>0</v>
      </c>
      <c r="AO12" s="451">
        <v>0</v>
      </c>
      <c r="AP12" s="451">
        <v>0</v>
      </c>
      <c r="AQ12" s="451">
        <v>0</v>
      </c>
      <c r="AR12" s="451">
        <v>0</v>
      </c>
      <c r="AS12" s="451">
        <v>0</v>
      </c>
      <c r="AT12" s="451">
        <v>0</v>
      </c>
      <c r="AU12" s="451">
        <v>0</v>
      </c>
      <c r="AV12" s="451">
        <v>0</v>
      </c>
      <c r="AW12" s="451">
        <v>0</v>
      </c>
      <c r="AX12" s="451">
        <v>0</v>
      </c>
      <c r="AY12" s="451">
        <v>0</v>
      </c>
      <c r="AZ12" s="451">
        <v>0</v>
      </c>
      <c r="BA12" s="451">
        <v>0</v>
      </c>
      <c r="BB12" s="451">
        <v>0</v>
      </c>
      <c r="BC12" s="451">
        <v>0</v>
      </c>
      <c r="BD12" s="451">
        <v>0</v>
      </c>
      <c r="BE12" s="400">
        <v>0</v>
      </c>
    </row>
    <row r="13" spans="1:57" s="233" customFormat="1" ht="11.25" x14ac:dyDescent="0.2">
      <c r="A13" s="547"/>
      <c r="B13" s="234" t="s">
        <v>777</v>
      </c>
      <c r="C13" s="235" t="s">
        <v>776</v>
      </c>
      <c r="D13" s="451" t="s">
        <v>175</v>
      </c>
      <c r="E13" s="451">
        <v>0</v>
      </c>
      <c r="F13" s="451">
        <v>0</v>
      </c>
      <c r="G13" s="236">
        <v>0</v>
      </c>
      <c r="H13" s="236" t="s">
        <v>175</v>
      </c>
      <c r="I13" s="236" t="s">
        <v>175</v>
      </c>
      <c r="J13" s="235" t="s">
        <v>175</v>
      </c>
      <c r="K13" s="236">
        <v>0</v>
      </c>
      <c r="L13" s="451" t="s">
        <v>175</v>
      </c>
      <c r="M13" s="451" t="s">
        <v>175</v>
      </c>
      <c r="N13" s="451" t="s">
        <v>175</v>
      </c>
      <c r="O13" s="451" t="s">
        <v>175</v>
      </c>
      <c r="P13" s="451" t="s">
        <v>175</v>
      </c>
      <c r="Q13" s="451">
        <v>0</v>
      </c>
      <c r="R13" s="451">
        <v>0</v>
      </c>
      <c r="S13" s="451">
        <v>0</v>
      </c>
      <c r="T13" s="451">
        <v>0</v>
      </c>
      <c r="U13" s="451">
        <v>0</v>
      </c>
      <c r="V13" s="451">
        <v>0</v>
      </c>
      <c r="W13" s="451">
        <v>0</v>
      </c>
      <c r="X13" s="451">
        <v>0</v>
      </c>
      <c r="Y13" s="451">
        <v>0</v>
      </c>
      <c r="Z13" s="451">
        <v>0</v>
      </c>
      <c r="AA13" s="451">
        <v>0</v>
      </c>
      <c r="AB13" s="451">
        <v>0</v>
      </c>
      <c r="AC13" s="451">
        <v>0</v>
      </c>
      <c r="AD13" s="451">
        <v>0</v>
      </c>
      <c r="AE13" s="451">
        <v>0</v>
      </c>
      <c r="AF13" s="451">
        <v>0</v>
      </c>
      <c r="AG13" s="451">
        <v>0</v>
      </c>
      <c r="AH13" s="451">
        <v>0</v>
      </c>
      <c r="AI13" s="451">
        <v>0</v>
      </c>
      <c r="AJ13" s="451">
        <v>0</v>
      </c>
      <c r="AK13" s="451">
        <v>0</v>
      </c>
      <c r="AL13" s="451">
        <v>0</v>
      </c>
      <c r="AM13" s="451">
        <v>0</v>
      </c>
      <c r="AN13" s="451">
        <v>0</v>
      </c>
      <c r="AO13" s="451">
        <v>0</v>
      </c>
      <c r="AP13" s="451">
        <v>0</v>
      </c>
      <c r="AQ13" s="451">
        <v>0</v>
      </c>
      <c r="AR13" s="451">
        <v>0</v>
      </c>
      <c r="AS13" s="451">
        <v>0</v>
      </c>
      <c r="AT13" s="451">
        <v>0</v>
      </c>
      <c r="AU13" s="451">
        <v>0</v>
      </c>
      <c r="AV13" s="451">
        <v>0</v>
      </c>
      <c r="AW13" s="451">
        <v>0</v>
      </c>
      <c r="AX13" s="451">
        <v>0</v>
      </c>
      <c r="AY13" s="451">
        <v>0</v>
      </c>
      <c r="AZ13" s="451">
        <v>0</v>
      </c>
      <c r="BA13" s="451">
        <v>240000000</v>
      </c>
      <c r="BB13" s="451">
        <v>0</v>
      </c>
      <c r="BC13" s="451">
        <v>0</v>
      </c>
      <c r="BD13" s="451">
        <v>0</v>
      </c>
      <c r="BE13" s="400">
        <v>240000000</v>
      </c>
    </row>
    <row r="14" spans="1:57" s="233" customFormat="1" ht="11.25" hidden="1" x14ac:dyDescent="0.2">
      <c r="A14" s="547"/>
      <c r="B14" s="234" t="s">
        <v>340</v>
      </c>
      <c r="C14" s="235" t="s">
        <v>392</v>
      </c>
      <c r="D14" s="451">
        <v>0</v>
      </c>
      <c r="E14" s="451" t="s">
        <v>175</v>
      </c>
      <c r="F14" s="451" t="s">
        <v>175</v>
      </c>
      <c r="G14" s="236">
        <v>0</v>
      </c>
      <c r="H14" s="236" t="s">
        <v>175</v>
      </c>
      <c r="I14" s="236">
        <v>0</v>
      </c>
      <c r="J14" s="235">
        <v>0</v>
      </c>
      <c r="K14" s="236">
        <v>0</v>
      </c>
      <c r="L14" s="451">
        <v>0</v>
      </c>
      <c r="M14" s="451">
        <v>0</v>
      </c>
      <c r="N14" s="451">
        <v>0</v>
      </c>
      <c r="O14" s="451">
        <v>0</v>
      </c>
      <c r="P14" s="451">
        <v>0</v>
      </c>
      <c r="Q14" s="451">
        <v>0</v>
      </c>
      <c r="R14" s="451">
        <v>0</v>
      </c>
      <c r="S14" s="451">
        <v>0</v>
      </c>
      <c r="T14" s="451">
        <v>0</v>
      </c>
      <c r="U14" s="451">
        <v>0</v>
      </c>
      <c r="V14" s="451">
        <v>0</v>
      </c>
      <c r="W14" s="451">
        <v>0</v>
      </c>
      <c r="X14" s="451">
        <v>0</v>
      </c>
      <c r="Y14" s="451">
        <v>0</v>
      </c>
      <c r="Z14" s="451">
        <v>0</v>
      </c>
      <c r="AA14" s="451">
        <v>0</v>
      </c>
      <c r="AB14" s="451">
        <v>0</v>
      </c>
      <c r="AC14" s="451">
        <v>0</v>
      </c>
      <c r="AD14" s="451">
        <v>0</v>
      </c>
      <c r="AE14" s="451">
        <v>0</v>
      </c>
      <c r="AF14" s="451">
        <v>0</v>
      </c>
      <c r="AG14" s="451">
        <v>0</v>
      </c>
      <c r="AH14" s="451">
        <v>0</v>
      </c>
      <c r="AI14" s="451">
        <v>0</v>
      </c>
      <c r="AJ14" s="451">
        <v>0</v>
      </c>
      <c r="AK14" s="451">
        <v>0</v>
      </c>
      <c r="AL14" s="451">
        <v>0</v>
      </c>
      <c r="AM14" s="451">
        <v>0</v>
      </c>
      <c r="AN14" s="451">
        <v>0</v>
      </c>
      <c r="AO14" s="451">
        <v>0</v>
      </c>
      <c r="AP14" s="451">
        <v>0</v>
      </c>
      <c r="AQ14" s="451">
        <v>0</v>
      </c>
      <c r="AR14" s="451">
        <v>0</v>
      </c>
      <c r="AS14" s="451">
        <v>0</v>
      </c>
      <c r="AT14" s="451">
        <v>0</v>
      </c>
      <c r="AU14" s="451">
        <v>0</v>
      </c>
      <c r="AV14" s="451">
        <v>0</v>
      </c>
      <c r="AW14" s="451">
        <v>0</v>
      </c>
      <c r="AX14" s="451">
        <v>0</v>
      </c>
      <c r="AY14" s="451">
        <v>0</v>
      </c>
      <c r="AZ14" s="451">
        <v>0</v>
      </c>
      <c r="BA14" s="451">
        <v>0</v>
      </c>
      <c r="BB14" s="451">
        <v>0</v>
      </c>
      <c r="BC14" s="451">
        <v>0</v>
      </c>
      <c r="BD14" s="451">
        <v>0</v>
      </c>
      <c r="BE14" s="400">
        <v>0</v>
      </c>
    </row>
    <row r="15" spans="1:57" s="233" customFormat="1" ht="11.25" x14ac:dyDescent="0.2">
      <c r="A15" s="547"/>
      <c r="B15" s="234" t="s">
        <v>370</v>
      </c>
      <c r="C15" s="235" t="s">
        <v>799</v>
      </c>
      <c r="D15" s="451">
        <v>0</v>
      </c>
      <c r="E15" s="451" t="s">
        <v>175</v>
      </c>
      <c r="F15" s="451" t="s">
        <v>175</v>
      </c>
      <c r="G15" s="236" t="s">
        <v>175</v>
      </c>
      <c r="H15" s="236">
        <v>0</v>
      </c>
      <c r="I15" s="236">
        <v>0</v>
      </c>
      <c r="J15" s="235">
        <v>0</v>
      </c>
      <c r="K15" s="236">
        <v>0</v>
      </c>
      <c r="L15" s="451">
        <v>0</v>
      </c>
      <c r="M15" s="451">
        <v>0</v>
      </c>
      <c r="N15" s="451">
        <v>0</v>
      </c>
      <c r="O15" s="451">
        <v>0</v>
      </c>
      <c r="P15" s="451">
        <v>0</v>
      </c>
      <c r="Q15" s="451">
        <v>0</v>
      </c>
      <c r="R15" s="451">
        <v>0</v>
      </c>
      <c r="S15" s="451">
        <v>0</v>
      </c>
      <c r="T15" s="451">
        <v>0</v>
      </c>
      <c r="U15" s="451">
        <v>0</v>
      </c>
      <c r="V15" s="451">
        <v>0</v>
      </c>
      <c r="W15" s="451">
        <v>0</v>
      </c>
      <c r="X15" s="451">
        <v>0</v>
      </c>
      <c r="Y15" s="451">
        <v>0</v>
      </c>
      <c r="Z15" s="451">
        <v>0</v>
      </c>
      <c r="AA15" s="451">
        <v>0</v>
      </c>
      <c r="AB15" s="451">
        <v>0</v>
      </c>
      <c r="AC15" s="451">
        <v>0</v>
      </c>
      <c r="AD15" s="451">
        <v>0</v>
      </c>
      <c r="AE15" s="451">
        <v>0</v>
      </c>
      <c r="AF15" s="451">
        <v>0</v>
      </c>
      <c r="AG15" s="451">
        <v>0</v>
      </c>
      <c r="AH15" s="451">
        <v>0</v>
      </c>
      <c r="AI15" s="451">
        <v>0</v>
      </c>
      <c r="AJ15" s="451">
        <v>0</v>
      </c>
      <c r="AK15" s="451">
        <v>0</v>
      </c>
      <c r="AL15" s="451">
        <v>0</v>
      </c>
      <c r="AM15" s="451">
        <v>0</v>
      </c>
      <c r="AN15" s="451">
        <v>0</v>
      </c>
      <c r="AO15" s="451">
        <v>0</v>
      </c>
      <c r="AP15" s="451">
        <v>0</v>
      </c>
      <c r="AQ15" s="451">
        <v>0</v>
      </c>
      <c r="AR15" s="451">
        <v>0</v>
      </c>
      <c r="AS15" s="451">
        <v>0</v>
      </c>
      <c r="AT15" s="451">
        <v>0</v>
      </c>
      <c r="AU15" s="451">
        <v>0</v>
      </c>
      <c r="AV15" s="451">
        <v>0</v>
      </c>
      <c r="AW15" s="451">
        <v>1000000</v>
      </c>
      <c r="AX15" s="451">
        <v>35000000</v>
      </c>
      <c r="AY15" s="451">
        <v>35000000</v>
      </c>
      <c r="AZ15" s="451">
        <v>35000000</v>
      </c>
      <c r="BA15" s="451">
        <v>175000000</v>
      </c>
      <c r="BB15" s="451">
        <v>0</v>
      </c>
      <c r="BC15" s="451">
        <v>0</v>
      </c>
      <c r="BD15" s="451">
        <v>0</v>
      </c>
      <c r="BE15" s="400">
        <v>281000000</v>
      </c>
    </row>
    <row r="16" spans="1:57" s="233" customFormat="1" ht="11.25" x14ac:dyDescent="0.2">
      <c r="A16" s="547"/>
      <c r="B16" s="234" t="s">
        <v>801</v>
      </c>
      <c r="C16" s="235" t="s">
        <v>800</v>
      </c>
      <c r="D16" s="451">
        <v>0</v>
      </c>
      <c r="E16" s="451">
        <v>0</v>
      </c>
      <c r="F16" s="451">
        <v>0</v>
      </c>
      <c r="G16" s="236">
        <v>0</v>
      </c>
      <c r="H16" s="236">
        <v>0</v>
      </c>
      <c r="I16" s="236">
        <v>0</v>
      </c>
      <c r="J16" s="235">
        <v>0</v>
      </c>
      <c r="K16" s="236">
        <v>0</v>
      </c>
      <c r="L16" s="451">
        <v>0</v>
      </c>
      <c r="M16" s="451">
        <v>0</v>
      </c>
      <c r="N16" s="451">
        <v>0</v>
      </c>
      <c r="O16" s="451">
        <v>0</v>
      </c>
      <c r="P16" s="451">
        <v>0</v>
      </c>
      <c r="Q16" s="451">
        <v>0</v>
      </c>
      <c r="R16" s="451">
        <v>0</v>
      </c>
      <c r="S16" s="451">
        <v>0</v>
      </c>
      <c r="T16" s="451">
        <v>0</v>
      </c>
      <c r="U16" s="451">
        <v>0</v>
      </c>
      <c r="V16" s="451">
        <v>0</v>
      </c>
      <c r="W16" s="451">
        <v>0</v>
      </c>
      <c r="X16" s="451">
        <v>0</v>
      </c>
      <c r="Y16" s="451">
        <v>0</v>
      </c>
      <c r="Z16" s="451">
        <v>0</v>
      </c>
      <c r="AA16" s="451">
        <v>0</v>
      </c>
      <c r="AB16" s="451">
        <v>0</v>
      </c>
      <c r="AC16" s="451">
        <v>0</v>
      </c>
      <c r="AD16" s="451">
        <v>0</v>
      </c>
      <c r="AE16" s="451">
        <v>0</v>
      </c>
      <c r="AF16" s="451">
        <v>0</v>
      </c>
      <c r="AG16" s="451">
        <v>0</v>
      </c>
      <c r="AH16" s="451">
        <v>0</v>
      </c>
      <c r="AI16" s="451">
        <v>0</v>
      </c>
      <c r="AJ16" s="451">
        <v>0</v>
      </c>
      <c r="AK16" s="451">
        <v>0</v>
      </c>
      <c r="AL16" s="451">
        <v>0</v>
      </c>
      <c r="AM16" s="451">
        <v>0</v>
      </c>
      <c r="AN16" s="451">
        <v>0</v>
      </c>
      <c r="AO16" s="451">
        <v>0</v>
      </c>
      <c r="AP16" s="451">
        <v>0</v>
      </c>
      <c r="AQ16" s="451">
        <v>0</v>
      </c>
      <c r="AR16" s="451">
        <v>0</v>
      </c>
      <c r="AS16" s="451">
        <v>0</v>
      </c>
      <c r="AT16" s="451">
        <v>0</v>
      </c>
      <c r="AU16" s="451">
        <v>0</v>
      </c>
      <c r="AV16" s="451">
        <v>0</v>
      </c>
      <c r="AW16" s="451">
        <v>0</v>
      </c>
      <c r="AX16" s="451">
        <v>43750000</v>
      </c>
      <c r="AY16" s="451">
        <v>43750000</v>
      </c>
      <c r="AZ16" s="451">
        <v>43750000</v>
      </c>
      <c r="BA16" s="451">
        <v>175000000</v>
      </c>
      <c r="BB16" s="451">
        <v>0</v>
      </c>
      <c r="BC16" s="451">
        <v>0</v>
      </c>
      <c r="BD16" s="451">
        <v>0</v>
      </c>
      <c r="BE16" s="400">
        <v>306250000</v>
      </c>
    </row>
    <row r="17" spans="1:57" s="233" customFormat="1" ht="11.25" x14ac:dyDescent="0.2">
      <c r="A17" s="547"/>
      <c r="B17" s="234" t="s">
        <v>347</v>
      </c>
      <c r="C17" s="235" t="s">
        <v>393</v>
      </c>
      <c r="D17" s="451">
        <v>0</v>
      </c>
      <c r="E17" s="451">
        <v>0</v>
      </c>
      <c r="F17" s="451">
        <v>0</v>
      </c>
      <c r="G17" s="236">
        <v>0</v>
      </c>
      <c r="H17" s="236">
        <v>0</v>
      </c>
      <c r="I17" s="236">
        <v>0</v>
      </c>
      <c r="J17" s="235">
        <v>0</v>
      </c>
      <c r="K17" s="236">
        <v>0</v>
      </c>
      <c r="L17" s="451">
        <v>0</v>
      </c>
      <c r="M17" s="451">
        <v>0</v>
      </c>
      <c r="N17" s="451">
        <v>0</v>
      </c>
      <c r="O17" s="451">
        <v>0</v>
      </c>
      <c r="P17" s="451">
        <v>0</v>
      </c>
      <c r="Q17" s="451">
        <v>0</v>
      </c>
      <c r="R17" s="451">
        <v>0</v>
      </c>
      <c r="S17" s="451">
        <v>0</v>
      </c>
      <c r="T17" s="451">
        <v>0</v>
      </c>
      <c r="U17" s="451">
        <v>0</v>
      </c>
      <c r="V17" s="451">
        <v>0</v>
      </c>
      <c r="W17" s="451">
        <v>0</v>
      </c>
      <c r="X17" s="451">
        <v>0</v>
      </c>
      <c r="Y17" s="451">
        <v>0</v>
      </c>
      <c r="Z17" s="451">
        <v>0</v>
      </c>
      <c r="AA17" s="451">
        <v>0</v>
      </c>
      <c r="AB17" s="451">
        <v>0</v>
      </c>
      <c r="AC17" s="451">
        <v>0</v>
      </c>
      <c r="AD17" s="451">
        <v>0</v>
      </c>
      <c r="AE17" s="451">
        <v>0</v>
      </c>
      <c r="AF17" s="451">
        <v>0</v>
      </c>
      <c r="AG17" s="451">
        <v>0</v>
      </c>
      <c r="AH17" s="451">
        <v>0</v>
      </c>
      <c r="AI17" s="451">
        <v>0</v>
      </c>
      <c r="AJ17" s="451">
        <v>0</v>
      </c>
      <c r="AK17" s="451">
        <v>0</v>
      </c>
      <c r="AL17" s="451">
        <v>0</v>
      </c>
      <c r="AM17" s="451">
        <v>0</v>
      </c>
      <c r="AN17" s="451">
        <v>0</v>
      </c>
      <c r="AO17" s="451">
        <v>0</v>
      </c>
      <c r="AP17" s="451">
        <v>0</v>
      </c>
      <c r="AQ17" s="451">
        <v>0</v>
      </c>
      <c r="AR17" s="451">
        <v>0</v>
      </c>
      <c r="AS17" s="451">
        <v>0</v>
      </c>
      <c r="AT17" s="451">
        <v>0</v>
      </c>
      <c r="AU17" s="451">
        <v>0</v>
      </c>
      <c r="AV17" s="451">
        <v>79863078</v>
      </c>
      <c r="AW17" s="451">
        <v>0</v>
      </c>
      <c r="AX17" s="451">
        <v>1126793</v>
      </c>
      <c r="AY17" s="451">
        <v>0</v>
      </c>
      <c r="AZ17" s="451">
        <v>0</v>
      </c>
      <c r="BA17" s="451">
        <v>0</v>
      </c>
      <c r="BB17" s="451">
        <v>0</v>
      </c>
      <c r="BC17" s="451">
        <v>0</v>
      </c>
      <c r="BD17" s="451">
        <v>0</v>
      </c>
      <c r="BE17" s="400">
        <v>80989871</v>
      </c>
    </row>
    <row r="18" spans="1:57" s="233" customFormat="1" ht="11.25" x14ac:dyDescent="0.2">
      <c r="A18" s="547"/>
      <c r="B18" s="234" t="s">
        <v>346</v>
      </c>
      <c r="C18" s="235" t="s">
        <v>394</v>
      </c>
      <c r="D18" s="451" t="s">
        <v>175</v>
      </c>
      <c r="E18" s="451">
        <v>0</v>
      </c>
      <c r="F18" s="451">
        <v>0</v>
      </c>
      <c r="G18" s="236">
        <v>0</v>
      </c>
      <c r="H18" s="236">
        <v>0</v>
      </c>
      <c r="I18" s="236">
        <v>0</v>
      </c>
      <c r="J18" s="235">
        <v>0</v>
      </c>
      <c r="K18" s="236">
        <v>0</v>
      </c>
      <c r="L18" s="451">
        <v>0</v>
      </c>
      <c r="M18" s="451">
        <v>0</v>
      </c>
      <c r="N18" s="451">
        <v>0</v>
      </c>
      <c r="O18" s="451">
        <v>0</v>
      </c>
      <c r="P18" s="451">
        <v>0</v>
      </c>
      <c r="Q18" s="451">
        <v>0</v>
      </c>
      <c r="R18" s="451">
        <v>0</v>
      </c>
      <c r="S18" s="451">
        <v>0</v>
      </c>
      <c r="T18" s="451">
        <v>0</v>
      </c>
      <c r="U18" s="451">
        <v>0</v>
      </c>
      <c r="V18" s="451">
        <v>0</v>
      </c>
      <c r="W18" s="451">
        <v>0</v>
      </c>
      <c r="X18" s="451">
        <v>0</v>
      </c>
      <c r="Y18" s="451">
        <v>0</v>
      </c>
      <c r="Z18" s="451">
        <v>0</v>
      </c>
      <c r="AA18" s="451">
        <v>0</v>
      </c>
      <c r="AB18" s="451">
        <v>0</v>
      </c>
      <c r="AC18" s="451">
        <v>0</v>
      </c>
      <c r="AD18" s="451">
        <v>0</v>
      </c>
      <c r="AE18" s="451">
        <v>0</v>
      </c>
      <c r="AF18" s="451">
        <v>0</v>
      </c>
      <c r="AG18" s="451">
        <v>0</v>
      </c>
      <c r="AH18" s="451">
        <v>0</v>
      </c>
      <c r="AI18" s="451">
        <v>0</v>
      </c>
      <c r="AJ18" s="451">
        <v>0</v>
      </c>
      <c r="AK18" s="451">
        <v>0</v>
      </c>
      <c r="AL18" s="451">
        <v>0</v>
      </c>
      <c r="AM18" s="451">
        <v>0</v>
      </c>
      <c r="AN18" s="451">
        <v>0</v>
      </c>
      <c r="AO18" s="451">
        <v>0</v>
      </c>
      <c r="AP18" s="451">
        <v>0</v>
      </c>
      <c r="AQ18" s="451">
        <v>0</v>
      </c>
      <c r="AR18" s="451">
        <v>0</v>
      </c>
      <c r="AS18" s="451">
        <v>0</v>
      </c>
      <c r="AT18" s="451">
        <v>0</v>
      </c>
      <c r="AU18" s="451">
        <v>0</v>
      </c>
      <c r="AV18" s="451">
        <v>0</v>
      </c>
      <c r="AW18" s="451">
        <v>203326556</v>
      </c>
      <c r="AX18" s="451">
        <v>0</v>
      </c>
      <c r="AY18" s="451">
        <v>0</v>
      </c>
      <c r="AZ18" s="451">
        <v>0</v>
      </c>
      <c r="BA18" s="451">
        <v>0</v>
      </c>
      <c r="BB18" s="451">
        <v>0</v>
      </c>
      <c r="BC18" s="451">
        <v>0</v>
      </c>
      <c r="BD18" s="451">
        <v>0</v>
      </c>
      <c r="BE18" s="400">
        <v>203326556</v>
      </c>
    </row>
    <row r="19" spans="1:57" s="233" customFormat="1" ht="11.25" hidden="1" x14ac:dyDescent="0.2">
      <c r="A19" s="547"/>
      <c r="B19" s="234" t="s">
        <v>345</v>
      </c>
      <c r="C19" s="235" t="s">
        <v>395</v>
      </c>
      <c r="D19" s="451">
        <v>0</v>
      </c>
      <c r="E19" s="451">
        <v>0</v>
      </c>
      <c r="F19" s="451">
        <v>0</v>
      </c>
      <c r="G19" s="236">
        <v>0</v>
      </c>
      <c r="H19" s="236">
        <v>0</v>
      </c>
      <c r="I19" s="236">
        <v>0</v>
      </c>
      <c r="J19" s="235">
        <v>0</v>
      </c>
      <c r="K19" s="236">
        <v>0</v>
      </c>
      <c r="L19" s="451">
        <v>0</v>
      </c>
      <c r="M19" s="451">
        <v>0</v>
      </c>
      <c r="N19" s="451">
        <v>0</v>
      </c>
      <c r="O19" s="451">
        <v>0</v>
      </c>
      <c r="P19" s="451">
        <v>0</v>
      </c>
      <c r="Q19" s="451">
        <v>0</v>
      </c>
      <c r="R19" s="451">
        <v>0</v>
      </c>
      <c r="S19" s="451">
        <v>0</v>
      </c>
      <c r="T19" s="451">
        <v>0</v>
      </c>
      <c r="U19" s="451">
        <v>0</v>
      </c>
      <c r="V19" s="451">
        <v>0</v>
      </c>
      <c r="W19" s="451">
        <v>0</v>
      </c>
      <c r="X19" s="451">
        <v>0</v>
      </c>
      <c r="Y19" s="451">
        <v>0</v>
      </c>
      <c r="Z19" s="451">
        <v>0</v>
      </c>
      <c r="AA19" s="451">
        <v>0</v>
      </c>
      <c r="AB19" s="451">
        <v>0</v>
      </c>
      <c r="AC19" s="451">
        <v>0</v>
      </c>
      <c r="AD19" s="451">
        <v>0</v>
      </c>
      <c r="AE19" s="451">
        <v>0</v>
      </c>
      <c r="AF19" s="451">
        <v>0</v>
      </c>
      <c r="AG19" s="451">
        <v>0</v>
      </c>
      <c r="AH19" s="451">
        <v>0</v>
      </c>
      <c r="AI19" s="451">
        <v>0</v>
      </c>
      <c r="AJ19" s="451">
        <v>0</v>
      </c>
      <c r="AK19" s="451">
        <v>0</v>
      </c>
      <c r="AL19" s="451">
        <v>0</v>
      </c>
      <c r="AM19" s="451">
        <v>0</v>
      </c>
      <c r="AN19" s="451">
        <v>0</v>
      </c>
      <c r="AO19" s="451">
        <v>0</v>
      </c>
      <c r="AP19" s="451">
        <v>0</v>
      </c>
      <c r="AQ19" s="451">
        <v>0</v>
      </c>
      <c r="AR19" s="451">
        <v>0</v>
      </c>
      <c r="AS19" s="451">
        <v>0</v>
      </c>
      <c r="AT19" s="451">
        <v>0</v>
      </c>
      <c r="AU19" s="451">
        <v>0</v>
      </c>
      <c r="AV19" s="451">
        <v>0</v>
      </c>
      <c r="AW19" s="451">
        <v>0</v>
      </c>
      <c r="AX19" s="451">
        <v>0</v>
      </c>
      <c r="AY19" s="451">
        <v>0</v>
      </c>
      <c r="AZ19" s="451">
        <v>0</v>
      </c>
      <c r="BA19" s="451">
        <v>0</v>
      </c>
      <c r="BB19" s="451">
        <v>0</v>
      </c>
      <c r="BC19" s="451">
        <v>0</v>
      </c>
      <c r="BD19" s="451">
        <v>0</v>
      </c>
      <c r="BE19" s="400">
        <v>0</v>
      </c>
    </row>
    <row r="20" spans="1:57" s="233" customFormat="1" ht="11.25" x14ac:dyDescent="0.2">
      <c r="A20" s="547"/>
      <c r="B20" s="234" t="s">
        <v>373</v>
      </c>
      <c r="C20" s="235" t="s">
        <v>396</v>
      </c>
      <c r="D20" s="451">
        <v>0</v>
      </c>
      <c r="E20" s="451" t="s">
        <v>175</v>
      </c>
      <c r="F20" s="451" t="s">
        <v>175</v>
      </c>
      <c r="G20" s="236" t="s">
        <v>175</v>
      </c>
      <c r="H20" s="236">
        <v>0</v>
      </c>
      <c r="I20" s="236">
        <v>0</v>
      </c>
      <c r="J20" s="235">
        <v>0</v>
      </c>
      <c r="K20" s="236">
        <v>0</v>
      </c>
      <c r="L20" s="451">
        <v>0</v>
      </c>
      <c r="M20" s="451">
        <v>0</v>
      </c>
      <c r="N20" s="451">
        <v>0</v>
      </c>
      <c r="O20" s="451">
        <v>0</v>
      </c>
      <c r="P20" s="451">
        <v>0</v>
      </c>
      <c r="Q20" s="451">
        <v>0</v>
      </c>
      <c r="R20" s="451">
        <v>0</v>
      </c>
      <c r="S20" s="451">
        <v>0</v>
      </c>
      <c r="T20" s="451">
        <v>0</v>
      </c>
      <c r="U20" s="451">
        <v>0</v>
      </c>
      <c r="V20" s="451">
        <v>0</v>
      </c>
      <c r="W20" s="451">
        <v>0</v>
      </c>
      <c r="X20" s="451">
        <v>0</v>
      </c>
      <c r="Y20" s="451">
        <v>0</v>
      </c>
      <c r="Z20" s="451">
        <v>0</v>
      </c>
      <c r="AA20" s="451">
        <v>0</v>
      </c>
      <c r="AB20" s="451">
        <v>0</v>
      </c>
      <c r="AC20" s="451">
        <v>0</v>
      </c>
      <c r="AD20" s="451">
        <v>0</v>
      </c>
      <c r="AE20" s="451">
        <v>0</v>
      </c>
      <c r="AF20" s="451">
        <v>0</v>
      </c>
      <c r="AG20" s="451">
        <v>0</v>
      </c>
      <c r="AH20" s="451">
        <v>0</v>
      </c>
      <c r="AI20" s="451">
        <v>0</v>
      </c>
      <c r="AJ20" s="451">
        <v>0</v>
      </c>
      <c r="AK20" s="451">
        <v>0</v>
      </c>
      <c r="AL20" s="451">
        <v>0</v>
      </c>
      <c r="AM20" s="451">
        <v>0</v>
      </c>
      <c r="AN20" s="451">
        <v>0</v>
      </c>
      <c r="AO20" s="451">
        <v>0</v>
      </c>
      <c r="AP20" s="451">
        <v>0</v>
      </c>
      <c r="AQ20" s="451">
        <v>0</v>
      </c>
      <c r="AR20" s="451">
        <v>0</v>
      </c>
      <c r="AS20" s="451">
        <v>0</v>
      </c>
      <c r="AT20" s="451">
        <v>0</v>
      </c>
      <c r="AU20" s="451">
        <v>0</v>
      </c>
      <c r="AV20" s="451">
        <v>0</v>
      </c>
      <c r="AW20" s="451">
        <v>0</v>
      </c>
      <c r="AX20" s="451">
        <v>12111111</v>
      </c>
      <c r="AY20" s="451">
        <v>12111111</v>
      </c>
      <c r="AZ20" s="451">
        <v>12111112</v>
      </c>
      <c r="BA20" s="451">
        <v>266000000</v>
      </c>
      <c r="BB20" s="451">
        <v>0</v>
      </c>
      <c r="BC20" s="451">
        <v>0</v>
      </c>
      <c r="BD20" s="451">
        <v>28000000</v>
      </c>
      <c r="BE20" s="400">
        <v>330333334</v>
      </c>
    </row>
    <row r="21" spans="1:57" s="233" customFormat="1" ht="11.25" hidden="1" x14ac:dyDescent="0.2">
      <c r="A21" s="547"/>
      <c r="B21" s="234" t="s">
        <v>344</v>
      </c>
      <c r="C21" s="235" t="s">
        <v>397</v>
      </c>
      <c r="D21" s="451">
        <v>0</v>
      </c>
      <c r="E21" s="451" t="s">
        <v>175</v>
      </c>
      <c r="F21" s="451" t="s">
        <v>175</v>
      </c>
      <c r="G21" s="236" t="s">
        <v>175</v>
      </c>
      <c r="H21" s="236">
        <v>0</v>
      </c>
      <c r="I21" s="236">
        <v>0</v>
      </c>
      <c r="J21" s="235">
        <v>0</v>
      </c>
      <c r="K21" s="236">
        <v>0</v>
      </c>
      <c r="L21" s="451">
        <v>0</v>
      </c>
      <c r="M21" s="451">
        <v>0</v>
      </c>
      <c r="N21" s="451">
        <v>0</v>
      </c>
      <c r="O21" s="451">
        <v>0</v>
      </c>
      <c r="P21" s="451">
        <v>0</v>
      </c>
      <c r="Q21" s="451">
        <v>0</v>
      </c>
      <c r="R21" s="451" t="s">
        <v>175</v>
      </c>
      <c r="S21" s="451">
        <v>0</v>
      </c>
      <c r="T21" s="451">
        <v>0</v>
      </c>
      <c r="U21" s="451">
        <v>0</v>
      </c>
      <c r="V21" s="451">
        <v>0</v>
      </c>
      <c r="W21" s="451">
        <v>0</v>
      </c>
      <c r="X21" s="451">
        <v>0</v>
      </c>
      <c r="Y21" s="451">
        <v>0</v>
      </c>
      <c r="Z21" s="451">
        <v>0</v>
      </c>
      <c r="AA21" s="451">
        <v>0</v>
      </c>
      <c r="AB21" s="451">
        <v>0</v>
      </c>
      <c r="AC21" s="451">
        <v>0</v>
      </c>
      <c r="AD21" s="451">
        <v>0</v>
      </c>
      <c r="AE21" s="451">
        <v>0</v>
      </c>
      <c r="AF21" s="451">
        <v>0</v>
      </c>
      <c r="AG21" s="451">
        <v>0</v>
      </c>
      <c r="AH21" s="451">
        <v>0</v>
      </c>
      <c r="AI21" s="451">
        <v>0</v>
      </c>
      <c r="AJ21" s="451">
        <v>0</v>
      </c>
      <c r="AK21" s="451">
        <v>0</v>
      </c>
      <c r="AL21" s="451">
        <v>0</v>
      </c>
      <c r="AM21" s="451">
        <v>0</v>
      </c>
      <c r="AN21" s="451">
        <v>0</v>
      </c>
      <c r="AO21" s="451">
        <v>0</v>
      </c>
      <c r="AP21" s="451">
        <v>0</v>
      </c>
      <c r="AQ21" s="451">
        <v>0</v>
      </c>
      <c r="AR21" s="451">
        <v>0</v>
      </c>
      <c r="AS21" s="451">
        <v>0</v>
      </c>
      <c r="AT21" s="451">
        <v>0</v>
      </c>
      <c r="AU21" s="451">
        <v>0</v>
      </c>
      <c r="AV21" s="451">
        <v>0</v>
      </c>
      <c r="AW21" s="451">
        <v>0</v>
      </c>
      <c r="AX21" s="451">
        <v>0</v>
      </c>
      <c r="AY21" s="451">
        <v>0</v>
      </c>
      <c r="AZ21" s="451">
        <v>0</v>
      </c>
      <c r="BA21" s="451">
        <v>0</v>
      </c>
      <c r="BB21" s="451">
        <v>0</v>
      </c>
      <c r="BC21" s="451">
        <v>0</v>
      </c>
      <c r="BD21" s="451">
        <v>0</v>
      </c>
      <c r="BE21" s="400">
        <v>0</v>
      </c>
    </row>
    <row r="22" spans="1:57" s="233" customFormat="1" ht="11.25" x14ac:dyDescent="0.2">
      <c r="A22" s="547"/>
      <c r="B22" s="234" t="s">
        <v>779</v>
      </c>
      <c r="C22" s="235" t="s">
        <v>778</v>
      </c>
      <c r="D22" s="451">
        <v>0</v>
      </c>
      <c r="E22" s="451">
        <v>0</v>
      </c>
      <c r="F22" s="451">
        <v>0</v>
      </c>
      <c r="G22" s="236">
        <v>0</v>
      </c>
      <c r="H22" s="236">
        <v>0</v>
      </c>
      <c r="I22" s="236">
        <v>0</v>
      </c>
      <c r="J22" s="235">
        <v>0</v>
      </c>
      <c r="K22" s="236">
        <v>0</v>
      </c>
      <c r="L22" s="451">
        <v>0</v>
      </c>
      <c r="M22" s="451">
        <v>0</v>
      </c>
      <c r="N22" s="451">
        <v>0</v>
      </c>
      <c r="O22" s="451">
        <v>0</v>
      </c>
      <c r="P22" s="451">
        <v>0</v>
      </c>
      <c r="Q22" s="451">
        <v>0</v>
      </c>
      <c r="R22" s="451">
        <v>0</v>
      </c>
      <c r="S22" s="451">
        <v>0</v>
      </c>
      <c r="T22" s="451">
        <v>0</v>
      </c>
      <c r="U22" s="451">
        <v>0</v>
      </c>
      <c r="V22" s="451">
        <v>0</v>
      </c>
      <c r="W22" s="451">
        <v>0</v>
      </c>
      <c r="X22" s="451">
        <v>0</v>
      </c>
      <c r="Y22" s="451">
        <v>0</v>
      </c>
      <c r="Z22" s="451">
        <v>0</v>
      </c>
      <c r="AA22" s="451">
        <v>0</v>
      </c>
      <c r="AB22" s="451">
        <v>0</v>
      </c>
      <c r="AC22" s="451">
        <v>0</v>
      </c>
      <c r="AD22" s="451">
        <v>0</v>
      </c>
      <c r="AE22" s="451">
        <v>0</v>
      </c>
      <c r="AF22" s="451">
        <v>0</v>
      </c>
      <c r="AG22" s="451">
        <v>0</v>
      </c>
      <c r="AH22" s="451">
        <v>0</v>
      </c>
      <c r="AI22" s="451">
        <v>0</v>
      </c>
      <c r="AJ22" s="451">
        <v>0</v>
      </c>
      <c r="AK22" s="451">
        <v>0</v>
      </c>
      <c r="AL22" s="451">
        <v>0</v>
      </c>
      <c r="AM22" s="451">
        <v>0</v>
      </c>
      <c r="AN22" s="451">
        <v>0</v>
      </c>
      <c r="AO22" s="451">
        <v>0</v>
      </c>
      <c r="AP22" s="451">
        <v>0</v>
      </c>
      <c r="AQ22" s="451">
        <v>0</v>
      </c>
      <c r="AR22" s="451">
        <v>0</v>
      </c>
      <c r="AS22" s="451">
        <v>0</v>
      </c>
      <c r="AT22" s="451">
        <v>0</v>
      </c>
      <c r="AU22" s="451">
        <v>0</v>
      </c>
      <c r="AV22" s="451">
        <v>0</v>
      </c>
      <c r="AW22" s="451">
        <v>5000000</v>
      </c>
      <c r="AX22" s="451">
        <v>0</v>
      </c>
      <c r="AY22" s="451">
        <v>0</v>
      </c>
      <c r="AZ22" s="451">
        <v>17000000</v>
      </c>
      <c r="BA22" s="451">
        <v>190000000</v>
      </c>
      <c r="BB22" s="451">
        <v>0</v>
      </c>
      <c r="BC22" s="451">
        <v>0</v>
      </c>
      <c r="BD22" s="451">
        <v>0</v>
      </c>
      <c r="BE22" s="400">
        <v>212000000</v>
      </c>
    </row>
    <row r="23" spans="1:57" s="233" customFormat="1" ht="11.25" x14ac:dyDescent="0.2">
      <c r="A23" s="547"/>
      <c r="B23" s="234" t="s">
        <v>372</v>
      </c>
      <c r="C23" s="235" t="s">
        <v>398</v>
      </c>
      <c r="D23" s="451"/>
      <c r="E23" s="451">
        <v>0</v>
      </c>
      <c r="F23" s="451">
        <v>0</v>
      </c>
      <c r="G23" s="236">
        <v>0</v>
      </c>
      <c r="H23" s="236">
        <v>0</v>
      </c>
      <c r="I23" s="236">
        <v>0</v>
      </c>
      <c r="J23" s="235">
        <v>0</v>
      </c>
      <c r="K23" s="236">
        <v>0</v>
      </c>
      <c r="L23" s="451">
        <v>0</v>
      </c>
      <c r="M23" s="451">
        <v>0</v>
      </c>
      <c r="N23" s="451">
        <v>0</v>
      </c>
      <c r="O23" s="451">
        <v>0</v>
      </c>
      <c r="P23" s="451">
        <v>0</v>
      </c>
      <c r="Q23" s="451">
        <v>0</v>
      </c>
      <c r="R23" s="451">
        <v>0</v>
      </c>
      <c r="S23" s="451">
        <v>0</v>
      </c>
      <c r="T23" s="451">
        <v>0</v>
      </c>
      <c r="U23" s="451">
        <v>0</v>
      </c>
      <c r="V23" s="451">
        <v>0</v>
      </c>
      <c r="W23" s="451">
        <v>0</v>
      </c>
      <c r="X23" s="451">
        <v>0</v>
      </c>
      <c r="Y23" s="451">
        <v>0</v>
      </c>
      <c r="Z23" s="451">
        <v>0</v>
      </c>
      <c r="AA23" s="451">
        <v>0</v>
      </c>
      <c r="AB23" s="451">
        <v>0</v>
      </c>
      <c r="AC23" s="451">
        <v>0</v>
      </c>
      <c r="AD23" s="451">
        <v>0</v>
      </c>
      <c r="AE23" s="451">
        <v>0</v>
      </c>
      <c r="AF23" s="451">
        <v>0</v>
      </c>
      <c r="AG23" s="451">
        <v>0</v>
      </c>
      <c r="AH23" s="451">
        <v>0</v>
      </c>
      <c r="AI23" s="451">
        <v>0</v>
      </c>
      <c r="AJ23" s="451">
        <v>0</v>
      </c>
      <c r="AK23" s="451">
        <v>0</v>
      </c>
      <c r="AL23" s="451">
        <v>0</v>
      </c>
      <c r="AM23" s="451">
        <v>0</v>
      </c>
      <c r="AN23" s="451">
        <v>0</v>
      </c>
      <c r="AO23" s="451">
        <v>0</v>
      </c>
      <c r="AP23" s="451">
        <v>0</v>
      </c>
      <c r="AQ23" s="451">
        <v>0</v>
      </c>
      <c r="AR23" s="451">
        <v>0</v>
      </c>
      <c r="AS23" s="451">
        <v>0</v>
      </c>
      <c r="AT23" s="451">
        <v>0</v>
      </c>
      <c r="AU23" s="451">
        <v>0</v>
      </c>
      <c r="AV23" s="451">
        <v>85062496</v>
      </c>
      <c r="AW23" s="451">
        <v>0</v>
      </c>
      <c r="AX23" s="451">
        <v>107500000</v>
      </c>
      <c r="AY23" s="451">
        <v>0</v>
      </c>
      <c r="AZ23" s="451">
        <v>0</v>
      </c>
      <c r="BA23" s="451">
        <v>0</v>
      </c>
      <c r="BB23" s="451">
        <v>0</v>
      </c>
      <c r="BC23" s="451">
        <v>0</v>
      </c>
      <c r="BD23" s="451">
        <v>0</v>
      </c>
      <c r="BE23" s="400">
        <v>192562496</v>
      </c>
    </row>
    <row r="24" spans="1:57" s="233" customFormat="1" ht="11.25" hidden="1" x14ac:dyDescent="0.2">
      <c r="A24" s="547"/>
      <c r="B24" s="234" t="s">
        <v>264</v>
      </c>
      <c r="C24" s="235" t="s">
        <v>399</v>
      </c>
      <c r="D24" s="451">
        <v>0</v>
      </c>
      <c r="E24" s="451">
        <v>0</v>
      </c>
      <c r="F24" s="451">
        <v>0</v>
      </c>
      <c r="G24" s="236">
        <v>0</v>
      </c>
      <c r="H24" s="236" t="s">
        <v>175</v>
      </c>
      <c r="I24" s="236" t="s">
        <v>175</v>
      </c>
      <c r="J24" s="235" t="s">
        <v>175</v>
      </c>
      <c r="K24" s="236" t="s">
        <v>175</v>
      </c>
      <c r="L24" s="451" t="s">
        <v>175</v>
      </c>
      <c r="M24" s="451" t="s">
        <v>175</v>
      </c>
      <c r="N24" s="451" t="s">
        <v>175</v>
      </c>
      <c r="O24" s="451">
        <v>0</v>
      </c>
      <c r="P24" s="451">
        <v>0</v>
      </c>
      <c r="Q24" s="451">
        <v>0</v>
      </c>
      <c r="R24" s="451">
        <v>0</v>
      </c>
      <c r="S24" s="451">
        <v>0</v>
      </c>
      <c r="T24" s="451">
        <v>0</v>
      </c>
      <c r="U24" s="451">
        <v>0</v>
      </c>
      <c r="V24" s="451">
        <v>0</v>
      </c>
      <c r="W24" s="451">
        <v>0</v>
      </c>
      <c r="X24" s="451">
        <v>0</v>
      </c>
      <c r="Y24" s="451">
        <v>0</v>
      </c>
      <c r="Z24" s="451">
        <v>0</v>
      </c>
      <c r="AA24" s="451">
        <v>0</v>
      </c>
      <c r="AB24" s="451">
        <v>0</v>
      </c>
      <c r="AC24" s="451">
        <v>0</v>
      </c>
      <c r="AD24" s="451">
        <v>0</v>
      </c>
      <c r="AE24" s="451">
        <v>0</v>
      </c>
      <c r="AF24" s="451">
        <v>0</v>
      </c>
      <c r="AG24" s="451">
        <v>0</v>
      </c>
      <c r="AH24" s="451">
        <v>0</v>
      </c>
      <c r="AI24" s="451">
        <v>0</v>
      </c>
      <c r="AJ24" s="451">
        <v>0</v>
      </c>
      <c r="AK24" s="451">
        <v>0</v>
      </c>
      <c r="AL24" s="451">
        <v>0</v>
      </c>
      <c r="AM24" s="451">
        <v>0</v>
      </c>
      <c r="AN24" s="451">
        <v>0</v>
      </c>
      <c r="AO24" s="451">
        <v>0</v>
      </c>
      <c r="AP24" s="451">
        <v>0</v>
      </c>
      <c r="AQ24" s="451">
        <v>0</v>
      </c>
      <c r="AR24" s="451">
        <v>0</v>
      </c>
      <c r="AS24" s="451">
        <v>0</v>
      </c>
      <c r="AT24" s="451">
        <v>0</v>
      </c>
      <c r="AU24" s="451">
        <v>0</v>
      </c>
      <c r="AV24" s="451">
        <v>0</v>
      </c>
      <c r="AW24" s="451">
        <v>0</v>
      </c>
      <c r="AX24" s="451">
        <v>0</v>
      </c>
      <c r="AY24" s="451">
        <v>0</v>
      </c>
      <c r="AZ24" s="451">
        <v>0</v>
      </c>
      <c r="BA24" s="451">
        <v>0</v>
      </c>
      <c r="BB24" s="451">
        <v>0</v>
      </c>
      <c r="BC24" s="451">
        <v>0</v>
      </c>
      <c r="BD24" s="451">
        <v>0</v>
      </c>
      <c r="BE24" s="400">
        <v>0</v>
      </c>
    </row>
    <row r="25" spans="1:57" s="233" customFormat="1" ht="11.25" hidden="1" x14ac:dyDescent="0.2">
      <c r="A25" s="547"/>
      <c r="B25" s="234" t="s">
        <v>780</v>
      </c>
      <c r="C25" s="235" t="s">
        <v>400</v>
      </c>
      <c r="D25" s="451">
        <v>0</v>
      </c>
      <c r="E25" s="451">
        <v>0</v>
      </c>
      <c r="F25" s="451">
        <v>0</v>
      </c>
      <c r="G25" s="236">
        <v>0</v>
      </c>
      <c r="H25" s="236" t="s">
        <v>175</v>
      </c>
      <c r="I25" s="236" t="s">
        <v>175</v>
      </c>
      <c r="J25" s="235" t="s">
        <v>175</v>
      </c>
      <c r="K25" s="236" t="s">
        <v>175</v>
      </c>
      <c r="L25" s="451" t="s">
        <v>175</v>
      </c>
      <c r="M25" s="451" t="s">
        <v>175</v>
      </c>
      <c r="N25" s="451" t="s">
        <v>175</v>
      </c>
      <c r="O25" s="451" t="s">
        <v>175</v>
      </c>
      <c r="P25" s="451" t="s">
        <v>175</v>
      </c>
      <c r="Q25" s="451" t="s">
        <v>175</v>
      </c>
      <c r="R25" s="451" t="s">
        <v>175</v>
      </c>
      <c r="S25" s="451">
        <v>0</v>
      </c>
      <c r="T25" s="451">
        <v>0</v>
      </c>
      <c r="U25" s="451">
        <v>0</v>
      </c>
      <c r="V25" s="451">
        <v>0</v>
      </c>
      <c r="W25" s="451">
        <v>0</v>
      </c>
      <c r="X25" s="451">
        <v>0</v>
      </c>
      <c r="Y25" s="451">
        <v>0</v>
      </c>
      <c r="Z25" s="451">
        <v>0</v>
      </c>
      <c r="AA25" s="451">
        <v>0</v>
      </c>
      <c r="AB25" s="451">
        <v>0</v>
      </c>
      <c r="AC25" s="451">
        <v>0</v>
      </c>
      <c r="AD25" s="451">
        <v>0</v>
      </c>
      <c r="AE25" s="451">
        <v>0</v>
      </c>
      <c r="AF25" s="451">
        <v>0</v>
      </c>
      <c r="AG25" s="451">
        <v>0</v>
      </c>
      <c r="AH25" s="451">
        <v>0</v>
      </c>
      <c r="AI25" s="451">
        <v>0</v>
      </c>
      <c r="AJ25" s="451">
        <v>0</v>
      </c>
      <c r="AK25" s="451">
        <v>0</v>
      </c>
      <c r="AL25" s="451">
        <v>0</v>
      </c>
      <c r="AM25" s="451">
        <v>0</v>
      </c>
      <c r="AN25" s="451">
        <v>0</v>
      </c>
      <c r="AO25" s="451">
        <v>0</v>
      </c>
      <c r="AP25" s="451">
        <v>0</v>
      </c>
      <c r="AQ25" s="451">
        <v>0</v>
      </c>
      <c r="AR25" s="451">
        <v>0</v>
      </c>
      <c r="AS25" s="451">
        <v>0</v>
      </c>
      <c r="AT25" s="451">
        <v>0</v>
      </c>
      <c r="AU25" s="451">
        <v>0</v>
      </c>
      <c r="AV25" s="451">
        <v>0</v>
      </c>
      <c r="AW25" s="451">
        <v>0</v>
      </c>
      <c r="AX25" s="451">
        <v>0</v>
      </c>
      <c r="AY25" s="451">
        <v>0</v>
      </c>
      <c r="AZ25" s="451">
        <v>0</v>
      </c>
      <c r="BA25" s="451">
        <v>0</v>
      </c>
      <c r="BB25" s="451">
        <v>0</v>
      </c>
      <c r="BC25" s="451">
        <v>0</v>
      </c>
      <c r="BD25" s="451">
        <v>0</v>
      </c>
      <c r="BE25" s="400">
        <v>0</v>
      </c>
    </row>
    <row r="26" spans="1:57" s="233" customFormat="1" ht="11.25" hidden="1" x14ac:dyDescent="0.2">
      <c r="A26" s="547"/>
      <c r="B26" s="234" t="s">
        <v>276</v>
      </c>
      <c r="C26" s="235" t="s">
        <v>401</v>
      </c>
      <c r="D26" s="451" t="s">
        <v>175</v>
      </c>
      <c r="E26" s="451" t="s">
        <v>175</v>
      </c>
      <c r="F26" s="451" t="s">
        <v>175</v>
      </c>
      <c r="G26" s="236" t="s">
        <v>175</v>
      </c>
      <c r="H26" s="236">
        <v>0</v>
      </c>
      <c r="I26" s="236">
        <v>0</v>
      </c>
      <c r="J26" s="235">
        <v>0</v>
      </c>
      <c r="K26" s="236">
        <v>0</v>
      </c>
      <c r="L26" s="451">
        <v>0</v>
      </c>
      <c r="M26" s="451" t="s">
        <v>175</v>
      </c>
      <c r="N26" s="451" t="s">
        <v>175</v>
      </c>
      <c r="O26" s="451" t="s">
        <v>175</v>
      </c>
      <c r="P26" s="451" t="s">
        <v>175</v>
      </c>
      <c r="Q26" s="451" t="s">
        <v>175</v>
      </c>
      <c r="R26" s="451" t="s">
        <v>175</v>
      </c>
      <c r="S26" s="451">
        <v>0</v>
      </c>
      <c r="T26" s="451">
        <v>0</v>
      </c>
      <c r="U26" s="451">
        <v>0</v>
      </c>
      <c r="V26" s="451">
        <v>0</v>
      </c>
      <c r="W26" s="451">
        <v>0</v>
      </c>
      <c r="X26" s="451">
        <v>0</v>
      </c>
      <c r="Y26" s="451">
        <v>0</v>
      </c>
      <c r="Z26" s="451">
        <v>0</v>
      </c>
      <c r="AA26" s="451">
        <v>0</v>
      </c>
      <c r="AB26" s="451">
        <v>0</v>
      </c>
      <c r="AC26" s="451">
        <v>0</v>
      </c>
      <c r="AD26" s="451">
        <v>0</v>
      </c>
      <c r="AE26" s="451">
        <v>0</v>
      </c>
      <c r="AF26" s="451">
        <v>0</v>
      </c>
      <c r="AG26" s="451">
        <v>0</v>
      </c>
      <c r="AH26" s="451">
        <v>0</v>
      </c>
      <c r="AI26" s="451">
        <v>0</v>
      </c>
      <c r="AJ26" s="451">
        <v>0</v>
      </c>
      <c r="AK26" s="451">
        <v>0</v>
      </c>
      <c r="AL26" s="451">
        <v>0</v>
      </c>
      <c r="AM26" s="451">
        <v>0</v>
      </c>
      <c r="AN26" s="451">
        <v>0</v>
      </c>
      <c r="AO26" s="451">
        <v>0</v>
      </c>
      <c r="AP26" s="451">
        <v>0</v>
      </c>
      <c r="AQ26" s="451">
        <v>0</v>
      </c>
      <c r="AR26" s="451">
        <v>0</v>
      </c>
      <c r="AS26" s="451">
        <v>0</v>
      </c>
      <c r="AT26" s="451">
        <v>0</v>
      </c>
      <c r="AU26" s="451">
        <v>0</v>
      </c>
      <c r="AV26" s="451">
        <v>0</v>
      </c>
      <c r="AW26" s="451">
        <v>0</v>
      </c>
      <c r="AX26" s="451">
        <v>0</v>
      </c>
      <c r="AY26" s="451">
        <v>0</v>
      </c>
      <c r="AZ26" s="451">
        <v>0</v>
      </c>
      <c r="BA26" s="451">
        <v>0</v>
      </c>
      <c r="BB26" s="451">
        <v>0</v>
      </c>
      <c r="BC26" s="451">
        <v>0</v>
      </c>
      <c r="BD26" s="451">
        <v>0</v>
      </c>
      <c r="BE26" s="400">
        <v>0</v>
      </c>
    </row>
    <row r="27" spans="1:57" s="233" customFormat="1" ht="11.25" x14ac:dyDescent="0.2">
      <c r="A27" s="547"/>
      <c r="B27" s="234" t="s">
        <v>290</v>
      </c>
      <c r="C27" s="235" t="s">
        <v>402</v>
      </c>
      <c r="D27" s="451">
        <v>0</v>
      </c>
      <c r="E27" s="451">
        <v>0</v>
      </c>
      <c r="F27" s="451">
        <v>0</v>
      </c>
      <c r="G27" s="236">
        <v>0</v>
      </c>
      <c r="H27" s="236">
        <v>0</v>
      </c>
      <c r="I27" s="236">
        <v>0</v>
      </c>
      <c r="J27" s="235">
        <v>0</v>
      </c>
      <c r="K27" s="236">
        <v>0</v>
      </c>
      <c r="L27" s="451">
        <v>0</v>
      </c>
      <c r="M27" s="451">
        <v>0</v>
      </c>
      <c r="N27" s="451">
        <v>0</v>
      </c>
      <c r="O27" s="451">
        <v>0</v>
      </c>
      <c r="P27" s="451">
        <v>0</v>
      </c>
      <c r="Q27" s="451">
        <v>0</v>
      </c>
      <c r="R27" s="451">
        <v>0</v>
      </c>
      <c r="S27" s="451">
        <v>0</v>
      </c>
      <c r="T27" s="451">
        <v>0</v>
      </c>
      <c r="U27" s="451">
        <v>0</v>
      </c>
      <c r="V27" s="451">
        <v>0</v>
      </c>
      <c r="W27" s="451">
        <v>0</v>
      </c>
      <c r="X27" s="451">
        <v>0</v>
      </c>
      <c r="Y27" s="451">
        <v>0</v>
      </c>
      <c r="Z27" s="451">
        <v>0</v>
      </c>
      <c r="AA27" s="451">
        <v>0</v>
      </c>
      <c r="AB27" s="451">
        <v>0</v>
      </c>
      <c r="AC27" s="451">
        <v>0</v>
      </c>
      <c r="AD27" s="451">
        <v>0</v>
      </c>
      <c r="AE27" s="451">
        <v>0</v>
      </c>
      <c r="AF27" s="451">
        <v>0</v>
      </c>
      <c r="AG27" s="451">
        <v>0</v>
      </c>
      <c r="AH27" s="451">
        <v>0</v>
      </c>
      <c r="AI27" s="451">
        <v>0</v>
      </c>
      <c r="AJ27" s="451">
        <v>0</v>
      </c>
      <c r="AK27" s="451">
        <v>0</v>
      </c>
      <c r="AL27" s="451">
        <v>10371256</v>
      </c>
      <c r="AM27" s="451">
        <v>0</v>
      </c>
      <c r="AN27" s="451">
        <v>0</v>
      </c>
      <c r="AO27" s="451">
        <v>0</v>
      </c>
      <c r="AP27" s="451">
        <v>0</v>
      </c>
      <c r="AQ27" s="451">
        <v>156000000</v>
      </c>
      <c r="AR27" s="451">
        <v>0</v>
      </c>
      <c r="AS27" s="451">
        <v>0</v>
      </c>
      <c r="AT27" s="451">
        <v>0</v>
      </c>
      <c r="AU27" s="451">
        <v>0</v>
      </c>
      <c r="AV27" s="451">
        <v>0</v>
      </c>
      <c r="AW27" s="451">
        <v>0</v>
      </c>
      <c r="AX27" s="451">
        <v>12946194</v>
      </c>
      <c r="AY27" s="451">
        <v>0</v>
      </c>
      <c r="AZ27" s="451">
        <v>0</v>
      </c>
      <c r="BA27" s="451">
        <v>0</v>
      </c>
      <c r="BB27" s="451">
        <v>0</v>
      </c>
      <c r="BC27" s="451">
        <v>0</v>
      </c>
      <c r="BD27" s="451">
        <v>0</v>
      </c>
      <c r="BE27" s="400">
        <v>179317450</v>
      </c>
    </row>
    <row r="28" spans="1:57" s="233" customFormat="1" ht="11.25" x14ac:dyDescent="0.2">
      <c r="A28" s="547"/>
      <c r="B28" s="234" t="s">
        <v>357</v>
      </c>
      <c r="C28" s="235" t="s">
        <v>403</v>
      </c>
      <c r="D28" s="451"/>
      <c r="E28" s="451">
        <v>0</v>
      </c>
      <c r="F28" s="451">
        <v>0</v>
      </c>
      <c r="G28" s="236">
        <v>0</v>
      </c>
      <c r="H28" s="236">
        <v>0</v>
      </c>
      <c r="I28" s="236">
        <v>0</v>
      </c>
      <c r="J28" s="235">
        <v>0</v>
      </c>
      <c r="K28" s="236">
        <v>0</v>
      </c>
      <c r="L28" s="451">
        <v>0</v>
      </c>
      <c r="M28" s="451">
        <v>0</v>
      </c>
      <c r="N28" s="451">
        <v>0</v>
      </c>
      <c r="O28" s="451">
        <v>0</v>
      </c>
      <c r="P28" s="451">
        <v>0</v>
      </c>
      <c r="Q28" s="451">
        <v>0</v>
      </c>
      <c r="R28" s="451" t="s">
        <v>175</v>
      </c>
      <c r="S28" s="451">
        <v>0</v>
      </c>
      <c r="T28" s="451">
        <v>0</v>
      </c>
      <c r="U28" s="451">
        <v>0</v>
      </c>
      <c r="V28" s="451">
        <v>0</v>
      </c>
      <c r="W28" s="451">
        <v>0</v>
      </c>
      <c r="X28" s="451">
        <v>0</v>
      </c>
      <c r="Y28" s="451">
        <v>0</v>
      </c>
      <c r="Z28" s="451">
        <v>0</v>
      </c>
      <c r="AA28" s="451">
        <v>0</v>
      </c>
      <c r="AB28" s="451">
        <v>0</v>
      </c>
      <c r="AC28" s="451">
        <v>0</v>
      </c>
      <c r="AD28" s="451">
        <v>0</v>
      </c>
      <c r="AE28" s="451">
        <v>0</v>
      </c>
      <c r="AF28" s="451">
        <v>0</v>
      </c>
      <c r="AG28" s="451">
        <v>0</v>
      </c>
      <c r="AH28" s="451">
        <v>0</v>
      </c>
      <c r="AI28" s="451">
        <v>0</v>
      </c>
      <c r="AJ28" s="451">
        <v>0</v>
      </c>
      <c r="AK28" s="451">
        <v>0</v>
      </c>
      <c r="AL28" s="451">
        <v>0</v>
      </c>
      <c r="AM28" s="451">
        <v>0</v>
      </c>
      <c r="AN28" s="451">
        <v>0</v>
      </c>
      <c r="AO28" s="451">
        <v>0</v>
      </c>
      <c r="AP28" s="451">
        <v>0</v>
      </c>
      <c r="AQ28" s="451">
        <v>0</v>
      </c>
      <c r="AR28" s="451">
        <v>0</v>
      </c>
      <c r="AS28" s="451">
        <v>0</v>
      </c>
      <c r="AT28" s="451">
        <v>0</v>
      </c>
      <c r="AU28" s="451">
        <v>0</v>
      </c>
      <c r="AV28" s="451">
        <v>681510</v>
      </c>
      <c r="AW28" s="451">
        <v>0</v>
      </c>
      <c r="AX28" s="451">
        <v>0</v>
      </c>
      <c r="AY28" s="451">
        <v>0</v>
      </c>
      <c r="AZ28" s="451">
        <v>0</v>
      </c>
      <c r="BA28" s="451">
        <v>0</v>
      </c>
      <c r="BB28" s="451">
        <v>0</v>
      </c>
      <c r="BC28" s="451">
        <v>0</v>
      </c>
      <c r="BD28" s="451">
        <v>0</v>
      </c>
      <c r="BE28" s="400">
        <v>681510</v>
      </c>
    </row>
    <row r="29" spans="1:57" s="233" customFormat="1" ht="11.25" x14ac:dyDescent="0.2">
      <c r="A29" s="547"/>
      <c r="B29" s="234" t="s">
        <v>367</v>
      </c>
      <c r="C29" s="235" t="s">
        <v>404</v>
      </c>
      <c r="D29" s="451">
        <v>0</v>
      </c>
      <c r="E29" s="451">
        <v>0</v>
      </c>
      <c r="F29" s="451">
        <v>0</v>
      </c>
      <c r="G29" s="236">
        <v>0</v>
      </c>
      <c r="H29" s="236" t="s">
        <v>175</v>
      </c>
      <c r="I29" s="236">
        <v>0</v>
      </c>
      <c r="J29" s="235">
        <v>0</v>
      </c>
      <c r="K29" s="236">
        <v>0</v>
      </c>
      <c r="L29" s="451">
        <v>0</v>
      </c>
      <c r="M29" s="451">
        <v>0</v>
      </c>
      <c r="N29" s="451">
        <v>0</v>
      </c>
      <c r="O29" s="451">
        <v>0</v>
      </c>
      <c r="P29" s="451">
        <v>0</v>
      </c>
      <c r="Q29" s="451">
        <v>0</v>
      </c>
      <c r="R29" s="451">
        <v>0</v>
      </c>
      <c r="S29" s="451">
        <v>0</v>
      </c>
      <c r="T29" s="451">
        <v>0</v>
      </c>
      <c r="U29" s="451">
        <v>0</v>
      </c>
      <c r="V29" s="451">
        <v>0</v>
      </c>
      <c r="W29" s="451">
        <v>0</v>
      </c>
      <c r="X29" s="451">
        <v>0</v>
      </c>
      <c r="Y29" s="451">
        <v>0</v>
      </c>
      <c r="Z29" s="451">
        <v>0</v>
      </c>
      <c r="AA29" s="451">
        <v>0</v>
      </c>
      <c r="AB29" s="451">
        <v>0</v>
      </c>
      <c r="AC29" s="451">
        <v>0</v>
      </c>
      <c r="AD29" s="451">
        <v>0</v>
      </c>
      <c r="AE29" s="451">
        <v>0</v>
      </c>
      <c r="AF29" s="451">
        <v>0</v>
      </c>
      <c r="AG29" s="451">
        <v>0</v>
      </c>
      <c r="AH29" s="451">
        <v>0</v>
      </c>
      <c r="AI29" s="451">
        <v>0</v>
      </c>
      <c r="AJ29" s="451">
        <v>0</v>
      </c>
      <c r="AK29" s="451">
        <v>0</v>
      </c>
      <c r="AL29" s="451">
        <v>0</v>
      </c>
      <c r="AM29" s="451">
        <v>0</v>
      </c>
      <c r="AN29" s="451">
        <v>0</v>
      </c>
      <c r="AO29" s="451">
        <v>0</v>
      </c>
      <c r="AP29" s="451">
        <v>0</v>
      </c>
      <c r="AQ29" s="451">
        <v>0</v>
      </c>
      <c r="AR29" s="451">
        <v>0</v>
      </c>
      <c r="AS29" s="451">
        <v>0</v>
      </c>
      <c r="AT29" s="451">
        <v>0</v>
      </c>
      <c r="AU29" s="451">
        <v>339455</v>
      </c>
      <c r="AV29" s="451">
        <v>252000000</v>
      </c>
      <c r="AW29" s="451">
        <v>0</v>
      </c>
      <c r="AX29" s="451">
        <v>3334954</v>
      </c>
      <c r="AY29" s="451">
        <v>0</v>
      </c>
      <c r="AZ29" s="451">
        <v>0</v>
      </c>
      <c r="BA29" s="451">
        <v>0</v>
      </c>
      <c r="BB29" s="451">
        <v>0</v>
      </c>
      <c r="BC29" s="451">
        <v>0</v>
      </c>
      <c r="BD29" s="451">
        <v>0</v>
      </c>
      <c r="BE29" s="400">
        <v>255674409</v>
      </c>
    </row>
    <row r="30" spans="1:57" s="233" customFormat="1" ht="11.25" x14ac:dyDescent="0.2">
      <c r="A30" s="547"/>
      <c r="B30" s="234" t="s">
        <v>309</v>
      </c>
      <c r="C30" s="235" t="s">
        <v>405</v>
      </c>
      <c r="D30" s="451" t="s">
        <v>175</v>
      </c>
      <c r="E30" s="451" t="s">
        <v>175</v>
      </c>
      <c r="F30" s="451" t="s">
        <v>175</v>
      </c>
      <c r="G30" s="236" t="s">
        <v>175</v>
      </c>
      <c r="H30" s="236" t="s">
        <v>175</v>
      </c>
      <c r="I30" s="236" t="s">
        <v>175</v>
      </c>
      <c r="J30" s="235" t="s">
        <v>175</v>
      </c>
      <c r="K30" s="236" t="s">
        <v>175</v>
      </c>
      <c r="L30" s="451" t="s">
        <v>175</v>
      </c>
      <c r="M30" s="451">
        <v>0</v>
      </c>
      <c r="N30" s="451">
        <v>0</v>
      </c>
      <c r="O30" s="451">
        <v>0</v>
      </c>
      <c r="P30" s="451">
        <v>0</v>
      </c>
      <c r="Q30" s="451">
        <v>0</v>
      </c>
      <c r="R30" s="451">
        <v>0</v>
      </c>
      <c r="S30" s="451">
        <v>0</v>
      </c>
      <c r="T30" s="451">
        <v>0</v>
      </c>
      <c r="U30" s="451">
        <v>0</v>
      </c>
      <c r="V30" s="451">
        <v>0</v>
      </c>
      <c r="W30" s="451">
        <v>0</v>
      </c>
      <c r="X30" s="451">
        <v>0</v>
      </c>
      <c r="Y30" s="451">
        <v>0</v>
      </c>
      <c r="Z30" s="451">
        <v>0</v>
      </c>
      <c r="AA30" s="451">
        <v>0</v>
      </c>
      <c r="AB30" s="451">
        <v>0</v>
      </c>
      <c r="AC30" s="451">
        <v>0</v>
      </c>
      <c r="AD30" s="451">
        <v>0</v>
      </c>
      <c r="AE30" s="451">
        <v>0</v>
      </c>
      <c r="AF30" s="451">
        <v>0</v>
      </c>
      <c r="AG30" s="451">
        <v>0</v>
      </c>
      <c r="AH30" s="451">
        <v>0</v>
      </c>
      <c r="AI30" s="451">
        <v>0</v>
      </c>
      <c r="AJ30" s="451">
        <v>0</v>
      </c>
      <c r="AK30" s="451">
        <v>0</v>
      </c>
      <c r="AL30" s="451">
        <v>0</v>
      </c>
      <c r="AM30" s="451">
        <v>0</v>
      </c>
      <c r="AN30" s="451">
        <v>0</v>
      </c>
      <c r="AO30" s="451">
        <v>0</v>
      </c>
      <c r="AP30" s="451">
        <v>0</v>
      </c>
      <c r="AQ30" s="451">
        <v>155000000</v>
      </c>
      <c r="AR30" s="451">
        <v>0</v>
      </c>
      <c r="AS30" s="451">
        <v>0</v>
      </c>
      <c r="AT30" s="451">
        <v>0</v>
      </c>
      <c r="AU30" s="451">
        <v>0</v>
      </c>
      <c r="AV30" s="451">
        <v>0</v>
      </c>
      <c r="AW30" s="451">
        <v>11346000</v>
      </c>
      <c r="AX30" s="451">
        <v>0</v>
      </c>
      <c r="AY30" s="451">
        <v>0</v>
      </c>
      <c r="AZ30" s="451">
        <v>0</v>
      </c>
      <c r="BA30" s="451">
        <v>0</v>
      </c>
      <c r="BB30" s="451">
        <v>0</v>
      </c>
      <c r="BC30" s="451">
        <v>0</v>
      </c>
      <c r="BD30" s="451">
        <v>0</v>
      </c>
      <c r="BE30" s="400">
        <v>166346000</v>
      </c>
    </row>
    <row r="31" spans="1:57" s="233" customFormat="1" ht="11.25" x14ac:dyDescent="0.2">
      <c r="A31" s="547"/>
      <c r="B31" s="234" t="s">
        <v>309</v>
      </c>
      <c r="C31" s="235" t="s">
        <v>406</v>
      </c>
      <c r="D31" s="451">
        <v>0</v>
      </c>
      <c r="E31" s="451" t="s">
        <v>175</v>
      </c>
      <c r="F31" s="451" t="s">
        <v>175</v>
      </c>
      <c r="G31" s="236" t="s">
        <v>175</v>
      </c>
      <c r="H31" s="236">
        <v>0</v>
      </c>
      <c r="I31" s="236">
        <v>0</v>
      </c>
      <c r="J31" s="235">
        <v>0</v>
      </c>
      <c r="K31" s="236">
        <v>0</v>
      </c>
      <c r="L31" s="451">
        <v>0</v>
      </c>
      <c r="M31" s="451">
        <v>0</v>
      </c>
      <c r="N31" s="451">
        <v>0</v>
      </c>
      <c r="O31" s="451">
        <v>0</v>
      </c>
      <c r="P31" s="451">
        <v>0</v>
      </c>
      <c r="Q31" s="451" t="s">
        <v>175</v>
      </c>
      <c r="R31" s="451" t="s">
        <v>175</v>
      </c>
      <c r="S31" s="451">
        <v>0</v>
      </c>
      <c r="T31" s="451">
        <v>0</v>
      </c>
      <c r="U31" s="451">
        <v>0</v>
      </c>
      <c r="V31" s="451">
        <v>0</v>
      </c>
      <c r="W31" s="451">
        <v>0</v>
      </c>
      <c r="X31" s="451">
        <v>0</v>
      </c>
      <c r="Y31" s="451">
        <v>0</v>
      </c>
      <c r="Z31" s="451">
        <v>0</v>
      </c>
      <c r="AA31" s="451">
        <v>0</v>
      </c>
      <c r="AB31" s="451">
        <v>0</v>
      </c>
      <c r="AC31" s="451">
        <v>0</v>
      </c>
      <c r="AD31" s="451">
        <v>0</v>
      </c>
      <c r="AE31" s="451">
        <v>0</v>
      </c>
      <c r="AF31" s="451">
        <v>0</v>
      </c>
      <c r="AG31" s="451">
        <v>0</v>
      </c>
      <c r="AH31" s="451">
        <v>0</v>
      </c>
      <c r="AI31" s="451">
        <v>0</v>
      </c>
      <c r="AJ31" s="451">
        <v>0</v>
      </c>
      <c r="AK31" s="451">
        <v>0</v>
      </c>
      <c r="AL31" s="451">
        <v>0</v>
      </c>
      <c r="AM31" s="451">
        <v>0</v>
      </c>
      <c r="AN31" s="451">
        <v>0</v>
      </c>
      <c r="AO31" s="451">
        <v>0</v>
      </c>
      <c r="AP31" s="451">
        <v>0</v>
      </c>
      <c r="AQ31" s="451">
        <v>135000000</v>
      </c>
      <c r="AR31" s="451">
        <v>0</v>
      </c>
      <c r="AS31" s="451">
        <v>0</v>
      </c>
      <c r="AT31" s="451">
        <v>0</v>
      </c>
      <c r="AU31" s="451">
        <v>0</v>
      </c>
      <c r="AV31" s="451">
        <v>0</v>
      </c>
      <c r="AW31" s="451">
        <v>11346000</v>
      </c>
      <c r="AX31" s="451">
        <v>0</v>
      </c>
      <c r="AY31" s="451">
        <v>0</v>
      </c>
      <c r="AZ31" s="451">
        <v>0</v>
      </c>
      <c r="BA31" s="451">
        <v>0</v>
      </c>
      <c r="BB31" s="451">
        <v>0</v>
      </c>
      <c r="BC31" s="451">
        <v>0</v>
      </c>
      <c r="BD31" s="451">
        <v>0</v>
      </c>
      <c r="BE31" s="400">
        <v>146346000</v>
      </c>
    </row>
    <row r="32" spans="1:57" s="233" customFormat="1" ht="11.25" hidden="1" x14ac:dyDescent="0.2">
      <c r="A32" s="547"/>
      <c r="B32" s="234" t="s">
        <v>324</v>
      </c>
      <c r="C32" s="235" t="s">
        <v>407</v>
      </c>
      <c r="D32" s="451" t="s">
        <v>175</v>
      </c>
      <c r="E32" s="451">
        <v>0</v>
      </c>
      <c r="F32" s="451">
        <v>0</v>
      </c>
      <c r="G32" s="236">
        <v>0</v>
      </c>
      <c r="H32" s="236">
        <v>0</v>
      </c>
      <c r="I32" s="236">
        <v>0</v>
      </c>
      <c r="J32" s="235">
        <v>0</v>
      </c>
      <c r="K32" s="236">
        <v>0</v>
      </c>
      <c r="L32" s="451">
        <v>0</v>
      </c>
      <c r="M32" s="451">
        <v>0</v>
      </c>
      <c r="N32" s="451">
        <v>0</v>
      </c>
      <c r="O32" s="451">
        <v>0</v>
      </c>
      <c r="P32" s="451">
        <v>0</v>
      </c>
      <c r="Q32" s="451" t="s">
        <v>175</v>
      </c>
      <c r="R32" s="451" t="s">
        <v>175</v>
      </c>
      <c r="S32" s="451">
        <v>0</v>
      </c>
      <c r="T32" s="451">
        <v>0</v>
      </c>
      <c r="U32" s="451">
        <v>0</v>
      </c>
      <c r="V32" s="451">
        <v>0</v>
      </c>
      <c r="W32" s="451">
        <v>0</v>
      </c>
      <c r="X32" s="451">
        <v>0</v>
      </c>
      <c r="Y32" s="451">
        <v>0</v>
      </c>
      <c r="Z32" s="451">
        <v>0</v>
      </c>
      <c r="AA32" s="451">
        <v>0</v>
      </c>
      <c r="AB32" s="451">
        <v>0</v>
      </c>
      <c r="AC32" s="451">
        <v>0</v>
      </c>
      <c r="AD32" s="451">
        <v>0</v>
      </c>
      <c r="AE32" s="451">
        <v>0</v>
      </c>
      <c r="AF32" s="451">
        <v>0</v>
      </c>
      <c r="AG32" s="451">
        <v>0</v>
      </c>
      <c r="AH32" s="451">
        <v>0</v>
      </c>
      <c r="AI32" s="451">
        <v>0</v>
      </c>
      <c r="AJ32" s="451">
        <v>0</v>
      </c>
      <c r="AK32" s="451">
        <v>0</v>
      </c>
      <c r="AL32" s="451">
        <v>0</v>
      </c>
      <c r="AM32" s="451">
        <v>0</v>
      </c>
      <c r="AN32" s="451">
        <v>0</v>
      </c>
      <c r="AO32" s="451">
        <v>0</v>
      </c>
      <c r="AP32" s="451">
        <v>0</v>
      </c>
      <c r="AQ32" s="451">
        <v>0</v>
      </c>
      <c r="AR32" s="451">
        <v>0</v>
      </c>
      <c r="AS32" s="451">
        <v>0</v>
      </c>
      <c r="AT32" s="451">
        <v>0</v>
      </c>
      <c r="AU32" s="451">
        <v>0</v>
      </c>
      <c r="AV32" s="451">
        <v>0</v>
      </c>
      <c r="AW32" s="451">
        <v>0</v>
      </c>
      <c r="AX32" s="451">
        <v>0</v>
      </c>
      <c r="AY32" s="451">
        <v>0</v>
      </c>
      <c r="AZ32" s="451">
        <v>0</v>
      </c>
      <c r="BA32" s="451">
        <v>0</v>
      </c>
      <c r="BB32" s="451">
        <v>0</v>
      </c>
      <c r="BC32" s="451">
        <v>0</v>
      </c>
      <c r="BD32" s="451">
        <v>0</v>
      </c>
      <c r="BE32" s="400">
        <v>0</v>
      </c>
    </row>
    <row r="33" spans="1:57" s="233" customFormat="1" ht="11.25" hidden="1" x14ac:dyDescent="0.2">
      <c r="A33" s="547"/>
      <c r="B33" s="234" t="s">
        <v>323</v>
      </c>
      <c r="C33" s="235" t="s">
        <v>408</v>
      </c>
      <c r="D33" s="451">
        <v>0</v>
      </c>
      <c r="E33" s="451">
        <v>0</v>
      </c>
      <c r="F33" s="451">
        <v>0</v>
      </c>
      <c r="G33" s="236">
        <v>0</v>
      </c>
      <c r="H33" s="236">
        <v>0</v>
      </c>
      <c r="I33" s="236">
        <v>0</v>
      </c>
      <c r="J33" s="235">
        <v>0</v>
      </c>
      <c r="K33" s="236">
        <v>0</v>
      </c>
      <c r="L33" s="451">
        <v>0</v>
      </c>
      <c r="M33" s="451">
        <v>0</v>
      </c>
      <c r="N33" s="451">
        <v>0</v>
      </c>
      <c r="O33" s="451">
        <v>0</v>
      </c>
      <c r="P33" s="451">
        <v>0</v>
      </c>
      <c r="Q33" s="451">
        <v>0</v>
      </c>
      <c r="R33" s="451">
        <v>0</v>
      </c>
      <c r="S33" s="451">
        <v>0</v>
      </c>
      <c r="T33" s="451">
        <v>0</v>
      </c>
      <c r="U33" s="451">
        <v>0</v>
      </c>
      <c r="V33" s="451">
        <v>0</v>
      </c>
      <c r="W33" s="451">
        <v>0</v>
      </c>
      <c r="X33" s="451">
        <v>0</v>
      </c>
      <c r="Y33" s="451">
        <v>0</v>
      </c>
      <c r="Z33" s="451">
        <v>0</v>
      </c>
      <c r="AA33" s="451">
        <v>0</v>
      </c>
      <c r="AB33" s="451">
        <v>0</v>
      </c>
      <c r="AC33" s="451">
        <v>0</v>
      </c>
      <c r="AD33" s="451">
        <v>0</v>
      </c>
      <c r="AE33" s="451">
        <v>0</v>
      </c>
      <c r="AF33" s="451">
        <v>0</v>
      </c>
      <c r="AG33" s="451">
        <v>0</v>
      </c>
      <c r="AH33" s="451">
        <v>0</v>
      </c>
      <c r="AI33" s="451">
        <v>0</v>
      </c>
      <c r="AJ33" s="451">
        <v>0</v>
      </c>
      <c r="AK33" s="451">
        <v>0</v>
      </c>
      <c r="AL33" s="451">
        <v>0</v>
      </c>
      <c r="AM33" s="451">
        <v>0</v>
      </c>
      <c r="AN33" s="451">
        <v>0</v>
      </c>
      <c r="AO33" s="451">
        <v>0</v>
      </c>
      <c r="AP33" s="451">
        <v>0</v>
      </c>
      <c r="AQ33" s="451">
        <v>0</v>
      </c>
      <c r="AR33" s="451">
        <v>0</v>
      </c>
      <c r="AS33" s="451">
        <v>0</v>
      </c>
      <c r="AT33" s="451">
        <v>0</v>
      </c>
      <c r="AU33" s="451">
        <v>0</v>
      </c>
      <c r="AV33" s="451">
        <v>0</v>
      </c>
      <c r="AW33" s="451">
        <v>0</v>
      </c>
      <c r="AX33" s="451">
        <v>0</v>
      </c>
      <c r="AY33" s="451">
        <v>0</v>
      </c>
      <c r="AZ33" s="451">
        <v>0</v>
      </c>
      <c r="BA33" s="451">
        <v>0</v>
      </c>
      <c r="BB33" s="451">
        <v>0</v>
      </c>
      <c r="BC33" s="451">
        <v>0</v>
      </c>
      <c r="BD33" s="451">
        <v>0</v>
      </c>
      <c r="BE33" s="400">
        <v>0</v>
      </c>
    </row>
    <row r="34" spans="1:57" s="233" customFormat="1" ht="11.25" x14ac:dyDescent="0.2">
      <c r="A34" s="547"/>
      <c r="B34" s="234" t="s">
        <v>365</v>
      </c>
      <c r="C34" s="235" t="s">
        <v>409</v>
      </c>
      <c r="D34" s="451" t="s">
        <v>175</v>
      </c>
      <c r="E34" s="451">
        <v>0</v>
      </c>
      <c r="F34" s="451">
        <v>0</v>
      </c>
      <c r="G34" s="236">
        <v>0</v>
      </c>
      <c r="H34" s="236" t="s">
        <v>175</v>
      </c>
      <c r="I34" s="236" t="s">
        <v>175</v>
      </c>
      <c r="J34" s="235" t="s">
        <v>175</v>
      </c>
      <c r="K34" s="236" t="s">
        <v>175</v>
      </c>
      <c r="L34" s="451" t="s">
        <v>175</v>
      </c>
      <c r="M34" s="451" t="s">
        <v>175</v>
      </c>
      <c r="N34" s="451" t="s">
        <v>175</v>
      </c>
      <c r="O34" s="451" t="s">
        <v>175</v>
      </c>
      <c r="P34" s="451" t="s">
        <v>175</v>
      </c>
      <c r="Q34" s="451" t="s">
        <v>175</v>
      </c>
      <c r="R34" s="451" t="s">
        <v>175</v>
      </c>
      <c r="S34" s="451">
        <v>0</v>
      </c>
      <c r="T34" s="451">
        <v>0</v>
      </c>
      <c r="U34" s="451">
        <v>0</v>
      </c>
      <c r="V34" s="451">
        <v>0</v>
      </c>
      <c r="W34" s="451">
        <v>0</v>
      </c>
      <c r="X34" s="451">
        <v>0</v>
      </c>
      <c r="Y34" s="451">
        <v>0</v>
      </c>
      <c r="Z34" s="451">
        <v>0</v>
      </c>
      <c r="AA34" s="451">
        <v>0</v>
      </c>
      <c r="AB34" s="451">
        <v>0</v>
      </c>
      <c r="AC34" s="451">
        <v>0</v>
      </c>
      <c r="AD34" s="451">
        <v>0</v>
      </c>
      <c r="AE34" s="451">
        <v>0</v>
      </c>
      <c r="AF34" s="451">
        <v>0</v>
      </c>
      <c r="AG34" s="451">
        <v>0</v>
      </c>
      <c r="AH34" s="451">
        <v>0</v>
      </c>
      <c r="AI34" s="451">
        <v>0</v>
      </c>
      <c r="AJ34" s="451">
        <v>0</v>
      </c>
      <c r="AK34" s="451">
        <v>0</v>
      </c>
      <c r="AL34" s="451">
        <v>0</v>
      </c>
      <c r="AM34" s="451">
        <v>0</v>
      </c>
      <c r="AN34" s="451">
        <v>0</v>
      </c>
      <c r="AO34" s="451">
        <v>0</v>
      </c>
      <c r="AP34" s="451">
        <v>0</v>
      </c>
      <c r="AQ34" s="451">
        <v>0</v>
      </c>
      <c r="AR34" s="451">
        <v>0</v>
      </c>
      <c r="AS34" s="451">
        <v>0</v>
      </c>
      <c r="AT34" s="451">
        <v>0</v>
      </c>
      <c r="AU34" s="451">
        <v>0</v>
      </c>
      <c r="AV34" s="451">
        <v>121490493</v>
      </c>
      <c r="AW34" s="451">
        <v>0</v>
      </c>
      <c r="AX34" s="451">
        <v>1603675</v>
      </c>
      <c r="AY34" s="451">
        <v>0</v>
      </c>
      <c r="AZ34" s="451">
        <v>0</v>
      </c>
      <c r="BA34" s="451">
        <v>0</v>
      </c>
      <c r="BB34" s="451">
        <v>0</v>
      </c>
      <c r="BC34" s="451">
        <v>0</v>
      </c>
      <c r="BD34" s="451">
        <v>0</v>
      </c>
      <c r="BE34" s="400">
        <v>123094168</v>
      </c>
    </row>
    <row r="35" spans="1:57" s="233" customFormat="1" ht="11.25" hidden="1" x14ac:dyDescent="0.2">
      <c r="A35" s="547"/>
      <c r="B35" s="234" t="s">
        <v>370</v>
      </c>
      <c r="C35" s="235" t="s">
        <v>410</v>
      </c>
      <c r="D35" s="451">
        <v>0</v>
      </c>
      <c r="E35" s="451" t="s">
        <v>175</v>
      </c>
      <c r="F35" s="451" t="s">
        <v>175</v>
      </c>
      <c r="G35" s="236">
        <v>0</v>
      </c>
      <c r="H35" s="236">
        <v>0</v>
      </c>
      <c r="I35" s="236">
        <v>0</v>
      </c>
      <c r="J35" s="235">
        <v>0</v>
      </c>
      <c r="K35" s="236">
        <v>0</v>
      </c>
      <c r="L35" s="451">
        <v>0</v>
      </c>
      <c r="M35" s="451">
        <v>0</v>
      </c>
      <c r="N35" s="451">
        <v>0</v>
      </c>
      <c r="O35" s="451">
        <v>0</v>
      </c>
      <c r="P35" s="451">
        <v>0</v>
      </c>
      <c r="Q35" s="451">
        <v>0</v>
      </c>
      <c r="R35" s="451">
        <v>0</v>
      </c>
      <c r="S35" s="451">
        <v>0</v>
      </c>
      <c r="T35" s="451">
        <v>0</v>
      </c>
      <c r="U35" s="451">
        <v>0</v>
      </c>
      <c r="V35" s="451">
        <v>0</v>
      </c>
      <c r="W35" s="451">
        <v>0</v>
      </c>
      <c r="X35" s="451">
        <v>0</v>
      </c>
      <c r="Y35" s="451">
        <v>0</v>
      </c>
      <c r="Z35" s="451">
        <v>0</v>
      </c>
      <c r="AA35" s="451">
        <v>0</v>
      </c>
      <c r="AB35" s="451">
        <v>0</v>
      </c>
      <c r="AC35" s="451">
        <v>0</v>
      </c>
      <c r="AD35" s="451">
        <v>0</v>
      </c>
      <c r="AE35" s="451">
        <v>0</v>
      </c>
      <c r="AF35" s="451">
        <v>0</v>
      </c>
      <c r="AG35" s="451">
        <v>0</v>
      </c>
      <c r="AH35" s="451">
        <v>0</v>
      </c>
      <c r="AI35" s="451">
        <v>0</v>
      </c>
      <c r="AJ35" s="451">
        <v>0</v>
      </c>
      <c r="AK35" s="451">
        <v>0</v>
      </c>
      <c r="AL35" s="451">
        <v>0</v>
      </c>
      <c r="AM35" s="451">
        <v>0</v>
      </c>
      <c r="AN35" s="451">
        <v>0</v>
      </c>
      <c r="AO35" s="451">
        <v>0</v>
      </c>
      <c r="AP35" s="451">
        <v>0</v>
      </c>
      <c r="AQ35" s="451">
        <v>0</v>
      </c>
      <c r="AR35" s="451">
        <v>0</v>
      </c>
      <c r="AS35" s="451">
        <v>0</v>
      </c>
      <c r="AT35" s="451">
        <v>0</v>
      </c>
      <c r="AU35" s="451">
        <v>0</v>
      </c>
      <c r="AV35" s="451">
        <v>0</v>
      </c>
      <c r="AW35" s="451">
        <v>0</v>
      </c>
      <c r="AX35" s="451">
        <v>0</v>
      </c>
      <c r="AY35" s="451">
        <v>0</v>
      </c>
      <c r="AZ35" s="451">
        <v>0</v>
      </c>
      <c r="BA35" s="451">
        <v>0</v>
      </c>
      <c r="BB35" s="451">
        <v>0</v>
      </c>
      <c r="BC35" s="451">
        <v>0</v>
      </c>
      <c r="BD35" s="451">
        <v>0</v>
      </c>
      <c r="BE35" s="400">
        <v>0</v>
      </c>
    </row>
    <row r="36" spans="1:57" s="233" customFormat="1" ht="11.25" hidden="1" x14ac:dyDescent="0.2">
      <c r="A36" s="547"/>
      <c r="B36" s="234" t="s">
        <v>308</v>
      </c>
      <c r="C36" s="235" t="s">
        <v>411</v>
      </c>
      <c r="D36" s="451">
        <v>0</v>
      </c>
      <c r="E36" s="451" t="s">
        <v>175</v>
      </c>
      <c r="F36" s="451" t="s">
        <v>175</v>
      </c>
      <c r="G36" s="236" t="s">
        <v>175</v>
      </c>
      <c r="H36" s="236">
        <v>0</v>
      </c>
      <c r="I36" s="236">
        <v>0</v>
      </c>
      <c r="J36" s="235">
        <v>0</v>
      </c>
      <c r="K36" s="236">
        <v>0</v>
      </c>
      <c r="L36" s="451">
        <v>0</v>
      </c>
      <c r="M36" s="451">
        <v>0</v>
      </c>
      <c r="N36" s="451">
        <v>0</v>
      </c>
      <c r="O36" s="451">
        <v>0</v>
      </c>
      <c r="P36" s="451">
        <v>0</v>
      </c>
      <c r="Q36" s="451">
        <v>0</v>
      </c>
      <c r="R36" s="451">
        <v>0</v>
      </c>
      <c r="S36" s="451">
        <v>0</v>
      </c>
      <c r="T36" s="451">
        <v>0</v>
      </c>
      <c r="U36" s="451">
        <v>0</v>
      </c>
      <c r="V36" s="451">
        <v>0</v>
      </c>
      <c r="W36" s="451">
        <v>0</v>
      </c>
      <c r="X36" s="451">
        <v>0</v>
      </c>
      <c r="Y36" s="451">
        <v>0</v>
      </c>
      <c r="Z36" s="451">
        <v>0</v>
      </c>
      <c r="AA36" s="451">
        <v>0</v>
      </c>
      <c r="AB36" s="451">
        <v>0</v>
      </c>
      <c r="AC36" s="451">
        <v>0</v>
      </c>
      <c r="AD36" s="451">
        <v>0</v>
      </c>
      <c r="AE36" s="451">
        <v>0</v>
      </c>
      <c r="AF36" s="451">
        <v>0</v>
      </c>
      <c r="AG36" s="451">
        <v>0</v>
      </c>
      <c r="AH36" s="451">
        <v>0</v>
      </c>
      <c r="AI36" s="451">
        <v>0</v>
      </c>
      <c r="AJ36" s="451">
        <v>0</v>
      </c>
      <c r="AK36" s="451">
        <v>0</v>
      </c>
      <c r="AL36" s="451">
        <v>0</v>
      </c>
      <c r="AM36" s="451">
        <v>0</v>
      </c>
      <c r="AN36" s="451">
        <v>0</v>
      </c>
      <c r="AO36" s="451">
        <v>0</v>
      </c>
      <c r="AP36" s="451">
        <v>0</v>
      </c>
      <c r="AQ36" s="451">
        <v>0</v>
      </c>
      <c r="AR36" s="451">
        <v>0</v>
      </c>
      <c r="AS36" s="451">
        <v>0</v>
      </c>
      <c r="AT36" s="451">
        <v>0</v>
      </c>
      <c r="AU36" s="451">
        <v>0</v>
      </c>
      <c r="AV36" s="451">
        <v>0</v>
      </c>
      <c r="AW36" s="451">
        <v>0</v>
      </c>
      <c r="AX36" s="451">
        <v>0</v>
      </c>
      <c r="AY36" s="451">
        <v>0</v>
      </c>
      <c r="AZ36" s="451">
        <v>0</v>
      </c>
      <c r="BA36" s="451">
        <v>0</v>
      </c>
      <c r="BB36" s="451">
        <v>0</v>
      </c>
      <c r="BC36" s="451">
        <v>0</v>
      </c>
      <c r="BD36" s="451">
        <v>0</v>
      </c>
      <c r="BE36" s="400">
        <v>0</v>
      </c>
    </row>
    <row r="37" spans="1:57" s="233" customFormat="1" ht="11.25" hidden="1" x14ac:dyDescent="0.2">
      <c r="A37" s="547"/>
      <c r="B37" s="234" t="s">
        <v>371</v>
      </c>
      <c r="C37" s="235" t="s">
        <v>412</v>
      </c>
      <c r="D37" s="451">
        <v>0</v>
      </c>
      <c r="E37" s="451" t="s">
        <v>175</v>
      </c>
      <c r="F37" s="451" t="s">
        <v>175</v>
      </c>
      <c r="G37" s="236" t="s">
        <v>175</v>
      </c>
      <c r="H37" s="236">
        <v>0</v>
      </c>
      <c r="I37" s="236">
        <v>0</v>
      </c>
      <c r="J37" s="235">
        <v>0</v>
      </c>
      <c r="K37" s="236">
        <v>0</v>
      </c>
      <c r="L37" s="451">
        <v>0</v>
      </c>
      <c r="M37" s="451">
        <v>0</v>
      </c>
      <c r="N37" s="451">
        <v>0</v>
      </c>
      <c r="O37" s="451">
        <v>0</v>
      </c>
      <c r="P37" s="451">
        <v>0</v>
      </c>
      <c r="Q37" s="451">
        <v>0</v>
      </c>
      <c r="R37" s="451">
        <v>0</v>
      </c>
      <c r="S37" s="451">
        <v>0</v>
      </c>
      <c r="T37" s="451">
        <v>0</v>
      </c>
      <c r="U37" s="451">
        <v>0</v>
      </c>
      <c r="V37" s="451">
        <v>0</v>
      </c>
      <c r="W37" s="451">
        <v>0</v>
      </c>
      <c r="X37" s="451">
        <v>0</v>
      </c>
      <c r="Y37" s="451">
        <v>0</v>
      </c>
      <c r="Z37" s="451">
        <v>0</v>
      </c>
      <c r="AA37" s="451">
        <v>0</v>
      </c>
      <c r="AB37" s="451">
        <v>0</v>
      </c>
      <c r="AC37" s="451">
        <v>0</v>
      </c>
      <c r="AD37" s="451">
        <v>0</v>
      </c>
      <c r="AE37" s="451">
        <v>0</v>
      </c>
      <c r="AF37" s="451">
        <v>0</v>
      </c>
      <c r="AG37" s="451">
        <v>0</v>
      </c>
      <c r="AH37" s="451">
        <v>0</v>
      </c>
      <c r="AI37" s="451">
        <v>0</v>
      </c>
      <c r="AJ37" s="451">
        <v>0</v>
      </c>
      <c r="AK37" s="451">
        <v>0</v>
      </c>
      <c r="AL37" s="451">
        <v>0</v>
      </c>
      <c r="AM37" s="451">
        <v>0</v>
      </c>
      <c r="AN37" s="451">
        <v>0</v>
      </c>
      <c r="AO37" s="451">
        <v>0</v>
      </c>
      <c r="AP37" s="451">
        <v>0</v>
      </c>
      <c r="AQ37" s="451">
        <v>0</v>
      </c>
      <c r="AR37" s="451">
        <v>0</v>
      </c>
      <c r="AS37" s="451">
        <v>0</v>
      </c>
      <c r="AT37" s="451">
        <v>0</v>
      </c>
      <c r="AU37" s="451">
        <v>0</v>
      </c>
      <c r="AV37" s="451">
        <v>0</v>
      </c>
      <c r="AW37" s="451">
        <v>0</v>
      </c>
      <c r="AX37" s="451">
        <v>0</v>
      </c>
      <c r="AY37" s="451">
        <v>0</v>
      </c>
      <c r="AZ37" s="451">
        <v>0</v>
      </c>
      <c r="BA37" s="451">
        <v>0</v>
      </c>
      <c r="BB37" s="451">
        <v>0</v>
      </c>
      <c r="BC37" s="451">
        <v>0</v>
      </c>
      <c r="BD37" s="451">
        <v>0</v>
      </c>
      <c r="BE37" s="400">
        <v>0</v>
      </c>
    </row>
    <row r="38" spans="1:57" s="233" customFormat="1" ht="11.25" x14ac:dyDescent="0.2">
      <c r="A38" s="547"/>
      <c r="B38" s="234" t="s">
        <v>791</v>
      </c>
      <c r="C38" s="235" t="s">
        <v>413</v>
      </c>
      <c r="D38" s="451" t="s">
        <v>175</v>
      </c>
      <c r="E38" s="451">
        <v>0</v>
      </c>
      <c r="F38" s="451">
        <v>0</v>
      </c>
      <c r="G38" s="236">
        <v>0</v>
      </c>
      <c r="H38" s="236" t="s">
        <v>175</v>
      </c>
      <c r="I38" s="236" t="s">
        <v>175</v>
      </c>
      <c r="J38" s="235" t="s">
        <v>175</v>
      </c>
      <c r="K38" s="236">
        <v>0</v>
      </c>
      <c r="L38" s="451">
        <v>0</v>
      </c>
      <c r="M38" s="451">
        <v>0</v>
      </c>
      <c r="N38" s="451">
        <v>0</v>
      </c>
      <c r="O38" s="451">
        <v>0</v>
      </c>
      <c r="P38" s="451">
        <v>0</v>
      </c>
      <c r="Q38" s="451">
        <v>0</v>
      </c>
      <c r="R38" s="451">
        <v>0</v>
      </c>
      <c r="S38" s="451">
        <v>0</v>
      </c>
      <c r="T38" s="451">
        <v>0</v>
      </c>
      <c r="U38" s="451">
        <v>0</v>
      </c>
      <c r="V38" s="451">
        <v>0</v>
      </c>
      <c r="W38" s="451">
        <v>0</v>
      </c>
      <c r="X38" s="451">
        <v>0</v>
      </c>
      <c r="Y38" s="451">
        <v>0</v>
      </c>
      <c r="Z38" s="451">
        <v>0</v>
      </c>
      <c r="AA38" s="451">
        <v>0</v>
      </c>
      <c r="AB38" s="451">
        <v>0</v>
      </c>
      <c r="AC38" s="451">
        <v>0</v>
      </c>
      <c r="AD38" s="451">
        <v>0</v>
      </c>
      <c r="AE38" s="451">
        <v>0</v>
      </c>
      <c r="AF38" s="451">
        <v>0</v>
      </c>
      <c r="AG38" s="451">
        <v>0</v>
      </c>
      <c r="AH38" s="451">
        <v>0</v>
      </c>
      <c r="AI38" s="451">
        <v>0</v>
      </c>
      <c r="AJ38" s="451">
        <v>0</v>
      </c>
      <c r="AK38" s="451">
        <v>0</v>
      </c>
      <c r="AL38" s="451">
        <v>0</v>
      </c>
      <c r="AM38" s="451">
        <v>0</v>
      </c>
      <c r="AN38" s="451">
        <v>0</v>
      </c>
      <c r="AO38" s="451">
        <v>0</v>
      </c>
      <c r="AP38" s="451">
        <v>0</v>
      </c>
      <c r="AQ38" s="451">
        <v>0</v>
      </c>
      <c r="AR38" s="451">
        <v>0</v>
      </c>
      <c r="AS38" s="451">
        <v>0</v>
      </c>
      <c r="AT38" s="451">
        <v>0</v>
      </c>
      <c r="AU38" s="451">
        <v>0</v>
      </c>
      <c r="AV38" s="451">
        <v>0</v>
      </c>
      <c r="AW38" s="451">
        <v>228515000</v>
      </c>
      <c r="AX38" s="451">
        <v>0</v>
      </c>
      <c r="AY38" s="451">
        <v>0</v>
      </c>
      <c r="AZ38" s="451">
        <v>0</v>
      </c>
      <c r="BA38" s="451">
        <v>0</v>
      </c>
      <c r="BB38" s="451">
        <v>0</v>
      </c>
      <c r="BC38" s="451">
        <v>0</v>
      </c>
      <c r="BD38" s="451">
        <v>0</v>
      </c>
      <c r="BE38" s="400">
        <v>228515000</v>
      </c>
    </row>
    <row r="39" spans="1:57" s="233" customFormat="1" ht="11.25" hidden="1" x14ac:dyDescent="0.2">
      <c r="A39" s="547"/>
      <c r="B39" s="234" t="s">
        <v>178</v>
      </c>
      <c r="C39" s="235" t="s">
        <v>414</v>
      </c>
      <c r="D39" s="451" t="s">
        <v>175</v>
      </c>
      <c r="E39" s="451" t="s">
        <v>175</v>
      </c>
      <c r="F39" s="451" t="s">
        <v>175</v>
      </c>
      <c r="G39" s="236" t="s">
        <v>175</v>
      </c>
      <c r="H39" s="236" t="s">
        <v>175</v>
      </c>
      <c r="I39" s="236" t="s">
        <v>175</v>
      </c>
      <c r="J39" s="235" t="s">
        <v>175</v>
      </c>
      <c r="K39" s="236" t="s">
        <v>175</v>
      </c>
      <c r="L39" s="451" t="s">
        <v>175</v>
      </c>
      <c r="M39" s="451" t="s">
        <v>175</v>
      </c>
      <c r="N39" s="451" t="s">
        <v>175</v>
      </c>
      <c r="O39" s="451" t="s">
        <v>175</v>
      </c>
      <c r="P39" s="451" t="s">
        <v>175</v>
      </c>
      <c r="Q39" s="451" t="s">
        <v>175</v>
      </c>
      <c r="R39" s="451" t="s">
        <v>175</v>
      </c>
      <c r="S39" s="451">
        <v>0</v>
      </c>
      <c r="T39" s="451">
        <v>0</v>
      </c>
      <c r="U39" s="451">
        <v>0</v>
      </c>
      <c r="V39" s="451">
        <v>0</v>
      </c>
      <c r="W39" s="451">
        <v>0</v>
      </c>
      <c r="X39" s="451">
        <v>0</v>
      </c>
      <c r="Y39" s="451">
        <v>0</v>
      </c>
      <c r="Z39" s="451">
        <v>0</v>
      </c>
      <c r="AA39" s="451">
        <v>0</v>
      </c>
      <c r="AB39" s="451">
        <v>0</v>
      </c>
      <c r="AC39" s="451">
        <v>0</v>
      </c>
      <c r="AD39" s="451">
        <v>0</v>
      </c>
      <c r="AE39" s="451">
        <v>0</v>
      </c>
      <c r="AF39" s="451">
        <v>0</v>
      </c>
      <c r="AG39" s="451">
        <v>0</v>
      </c>
      <c r="AH39" s="451">
        <v>0</v>
      </c>
      <c r="AI39" s="451">
        <v>0</v>
      </c>
      <c r="AJ39" s="451">
        <v>0</v>
      </c>
      <c r="AK39" s="451">
        <v>0</v>
      </c>
      <c r="AL39" s="451">
        <v>0</v>
      </c>
      <c r="AM39" s="451">
        <v>0</v>
      </c>
      <c r="AN39" s="451">
        <v>0</v>
      </c>
      <c r="AO39" s="451">
        <v>0</v>
      </c>
      <c r="AP39" s="451">
        <v>0</v>
      </c>
      <c r="AQ39" s="451">
        <v>0</v>
      </c>
      <c r="AR39" s="451">
        <v>0</v>
      </c>
      <c r="AS39" s="451">
        <v>0</v>
      </c>
      <c r="AT39" s="451">
        <v>0</v>
      </c>
      <c r="AU39" s="451">
        <v>0</v>
      </c>
      <c r="AV39" s="451">
        <v>0</v>
      </c>
      <c r="AW39" s="451">
        <v>0</v>
      </c>
      <c r="AX39" s="451">
        <v>0</v>
      </c>
      <c r="AY39" s="451">
        <v>0</v>
      </c>
      <c r="AZ39" s="451">
        <v>0</v>
      </c>
      <c r="BA39" s="451">
        <v>0</v>
      </c>
      <c r="BB39" s="451">
        <v>0</v>
      </c>
      <c r="BC39" s="451">
        <v>0</v>
      </c>
      <c r="BD39" s="451">
        <v>0</v>
      </c>
      <c r="BE39" s="400">
        <v>0</v>
      </c>
    </row>
    <row r="40" spans="1:57" s="233" customFormat="1" ht="11.25" hidden="1" x14ac:dyDescent="0.2">
      <c r="A40" s="547"/>
      <c r="B40" s="234" t="s">
        <v>802</v>
      </c>
      <c r="C40" s="235" t="s">
        <v>415</v>
      </c>
      <c r="D40" s="451">
        <v>0</v>
      </c>
      <c r="E40" s="451">
        <v>0</v>
      </c>
      <c r="F40" s="451">
        <v>0</v>
      </c>
      <c r="G40" s="236">
        <v>0</v>
      </c>
      <c r="H40" s="236">
        <v>0</v>
      </c>
      <c r="I40" s="236">
        <v>0</v>
      </c>
      <c r="J40" s="235">
        <v>0</v>
      </c>
      <c r="K40" s="236">
        <v>0</v>
      </c>
      <c r="L40" s="451">
        <v>0</v>
      </c>
      <c r="M40" s="451">
        <v>0</v>
      </c>
      <c r="N40" s="451">
        <v>0</v>
      </c>
      <c r="O40" s="451">
        <v>0</v>
      </c>
      <c r="P40" s="451">
        <v>0</v>
      </c>
      <c r="Q40" s="451">
        <v>0</v>
      </c>
      <c r="R40" s="451">
        <v>0</v>
      </c>
      <c r="S40" s="451">
        <v>0</v>
      </c>
      <c r="T40" s="451">
        <v>0</v>
      </c>
      <c r="U40" s="451">
        <v>0</v>
      </c>
      <c r="V40" s="451">
        <v>0</v>
      </c>
      <c r="W40" s="451">
        <v>0</v>
      </c>
      <c r="X40" s="451">
        <v>0</v>
      </c>
      <c r="Y40" s="451">
        <v>0</v>
      </c>
      <c r="Z40" s="451">
        <v>0</v>
      </c>
      <c r="AA40" s="451">
        <v>0</v>
      </c>
      <c r="AB40" s="451">
        <v>0</v>
      </c>
      <c r="AC40" s="451">
        <v>0</v>
      </c>
      <c r="AD40" s="451">
        <v>0</v>
      </c>
      <c r="AE40" s="451">
        <v>0</v>
      </c>
      <c r="AF40" s="451">
        <v>0</v>
      </c>
      <c r="AG40" s="451">
        <v>0</v>
      </c>
      <c r="AH40" s="451">
        <v>0</v>
      </c>
      <c r="AI40" s="451">
        <v>0</v>
      </c>
      <c r="AJ40" s="451">
        <v>0</v>
      </c>
      <c r="AK40" s="451">
        <v>0</v>
      </c>
      <c r="AL40" s="451">
        <v>0</v>
      </c>
      <c r="AM40" s="451">
        <v>0</v>
      </c>
      <c r="AN40" s="451">
        <v>0</v>
      </c>
      <c r="AO40" s="451">
        <v>0</v>
      </c>
      <c r="AP40" s="451">
        <v>0</v>
      </c>
      <c r="AQ40" s="451">
        <v>0</v>
      </c>
      <c r="AR40" s="451">
        <v>0</v>
      </c>
      <c r="AS40" s="451">
        <v>0</v>
      </c>
      <c r="AT40" s="451">
        <v>0</v>
      </c>
      <c r="AU40" s="451">
        <v>0</v>
      </c>
      <c r="AV40" s="451">
        <v>0</v>
      </c>
      <c r="AW40" s="451">
        <v>0</v>
      </c>
      <c r="AX40" s="451">
        <v>0</v>
      </c>
      <c r="AY40" s="451">
        <v>0</v>
      </c>
      <c r="AZ40" s="451">
        <v>0</v>
      </c>
      <c r="BA40" s="451">
        <v>0</v>
      </c>
      <c r="BB40" s="451">
        <v>0</v>
      </c>
      <c r="BC40" s="451">
        <v>0</v>
      </c>
      <c r="BD40" s="451">
        <v>0</v>
      </c>
      <c r="BE40" s="400">
        <v>0</v>
      </c>
    </row>
    <row r="41" spans="1:57" s="233" customFormat="1" ht="11.25" hidden="1" x14ac:dyDescent="0.2">
      <c r="A41" s="547"/>
      <c r="B41" s="234" t="s">
        <v>262</v>
      </c>
      <c r="C41" s="235" t="s">
        <v>416</v>
      </c>
      <c r="D41" s="451">
        <v>0</v>
      </c>
      <c r="E41" s="451" t="s">
        <v>175</v>
      </c>
      <c r="F41" s="451" t="s">
        <v>175</v>
      </c>
      <c r="G41" s="236">
        <v>0</v>
      </c>
      <c r="H41" s="236" t="s">
        <v>175</v>
      </c>
      <c r="I41" s="236" t="s">
        <v>175</v>
      </c>
      <c r="J41" s="235" t="s">
        <v>175</v>
      </c>
      <c r="K41" s="236" t="s">
        <v>175</v>
      </c>
      <c r="L41" s="451" t="s">
        <v>175</v>
      </c>
      <c r="M41" s="451" t="s">
        <v>175</v>
      </c>
      <c r="N41" s="451" t="s">
        <v>175</v>
      </c>
      <c r="O41" s="451" t="s">
        <v>175</v>
      </c>
      <c r="P41" s="451" t="s">
        <v>175</v>
      </c>
      <c r="Q41" s="451">
        <v>0</v>
      </c>
      <c r="R41" s="451">
        <v>0</v>
      </c>
      <c r="S41" s="451">
        <v>0</v>
      </c>
      <c r="T41" s="451">
        <v>0</v>
      </c>
      <c r="U41" s="451">
        <v>0</v>
      </c>
      <c r="V41" s="451">
        <v>0</v>
      </c>
      <c r="W41" s="451">
        <v>0</v>
      </c>
      <c r="X41" s="451">
        <v>0</v>
      </c>
      <c r="Y41" s="451">
        <v>0</v>
      </c>
      <c r="Z41" s="451">
        <v>0</v>
      </c>
      <c r="AA41" s="451">
        <v>0</v>
      </c>
      <c r="AB41" s="451">
        <v>0</v>
      </c>
      <c r="AC41" s="451">
        <v>0</v>
      </c>
      <c r="AD41" s="451">
        <v>0</v>
      </c>
      <c r="AE41" s="451">
        <v>0</v>
      </c>
      <c r="AF41" s="451">
        <v>0</v>
      </c>
      <c r="AG41" s="451">
        <v>0</v>
      </c>
      <c r="AH41" s="451">
        <v>0</v>
      </c>
      <c r="AI41" s="451">
        <v>0</v>
      </c>
      <c r="AJ41" s="451">
        <v>0</v>
      </c>
      <c r="AK41" s="451">
        <v>0</v>
      </c>
      <c r="AL41" s="451">
        <v>0</v>
      </c>
      <c r="AM41" s="451">
        <v>0</v>
      </c>
      <c r="AN41" s="451">
        <v>0</v>
      </c>
      <c r="AO41" s="451">
        <v>0</v>
      </c>
      <c r="AP41" s="451">
        <v>0</v>
      </c>
      <c r="AQ41" s="451">
        <v>0</v>
      </c>
      <c r="AR41" s="451">
        <v>0</v>
      </c>
      <c r="AS41" s="451">
        <v>0</v>
      </c>
      <c r="AT41" s="451">
        <v>0</v>
      </c>
      <c r="AU41" s="451">
        <v>0</v>
      </c>
      <c r="AV41" s="451">
        <v>0</v>
      </c>
      <c r="AW41" s="451">
        <v>0</v>
      </c>
      <c r="AX41" s="451">
        <v>0</v>
      </c>
      <c r="AY41" s="451">
        <v>0</v>
      </c>
      <c r="AZ41" s="451">
        <v>0</v>
      </c>
      <c r="BA41" s="451">
        <v>0</v>
      </c>
      <c r="BB41" s="451">
        <v>0</v>
      </c>
      <c r="BC41" s="451">
        <v>0</v>
      </c>
      <c r="BD41" s="451">
        <v>0</v>
      </c>
      <c r="BE41" s="400">
        <v>0</v>
      </c>
    </row>
    <row r="42" spans="1:57" s="233" customFormat="1" ht="11.25" hidden="1" x14ac:dyDescent="0.2">
      <c r="A42" s="547"/>
      <c r="B42" s="234" t="s">
        <v>259</v>
      </c>
      <c r="C42" s="235" t="s">
        <v>417</v>
      </c>
      <c r="D42" s="451" t="s">
        <v>175</v>
      </c>
      <c r="E42" s="451" t="s">
        <v>175</v>
      </c>
      <c r="F42" s="451" t="s">
        <v>175</v>
      </c>
      <c r="G42" s="236" t="s">
        <v>175</v>
      </c>
      <c r="H42" s="236">
        <v>0</v>
      </c>
      <c r="I42" s="236">
        <v>0</v>
      </c>
      <c r="J42" s="235">
        <v>0</v>
      </c>
      <c r="K42" s="236">
        <v>0</v>
      </c>
      <c r="L42" s="451">
        <v>0</v>
      </c>
      <c r="M42" s="451">
        <v>0</v>
      </c>
      <c r="N42" s="451">
        <v>0</v>
      </c>
      <c r="O42" s="451">
        <v>0</v>
      </c>
      <c r="P42" s="451">
        <v>0</v>
      </c>
      <c r="Q42" s="451">
        <v>0</v>
      </c>
      <c r="R42" s="451">
        <v>0</v>
      </c>
      <c r="S42" s="451">
        <v>0</v>
      </c>
      <c r="T42" s="451">
        <v>0</v>
      </c>
      <c r="U42" s="451">
        <v>0</v>
      </c>
      <c r="V42" s="451">
        <v>0</v>
      </c>
      <c r="W42" s="451">
        <v>0</v>
      </c>
      <c r="X42" s="451">
        <v>0</v>
      </c>
      <c r="Y42" s="451">
        <v>0</v>
      </c>
      <c r="Z42" s="451">
        <v>0</v>
      </c>
      <c r="AA42" s="451">
        <v>0</v>
      </c>
      <c r="AB42" s="451">
        <v>0</v>
      </c>
      <c r="AC42" s="451">
        <v>0</v>
      </c>
      <c r="AD42" s="451">
        <v>0</v>
      </c>
      <c r="AE42" s="451">
        <v>0</v>
      </c>
      <c r="AF42" s="451">
        <v>0</v>
      </c>
      <c r="AG42" s="451">
        <v>0</v>
      </c>
      <c r="AH42" s="451">
        <v>0</v>
      </c>
      <c r="AI42" s="451">
        <v>0</v>
      </c>
      <c r="AJ42" s="451">
        <v>0</v>
      </c>
      <c r="AK42" s="451">
        <v>0</v>
      </c>
      <c r="AL42" s="451">
        <v>0</v>
      </c>
      <c r="AM42" s="451">
        <v>0</v>
      </c>
      <c r="AN42" s="451">
        <v>0</v>
      </c>
      <c r="AO42" s="451">
        <v>0</v>
      </c>
      <c r="AP42" s="451">
        <v>0</v>
      </c>
      <c r="AQ42" s="451">
        <v>0</v>
      </c>
      <c r="AR42" s="451">
        <v>0</v>
      </c>
      <c r="AS42" s="451">
        <v>0</v>
      </c>
      <c r="AT42" s="451">
        <v>0</v>
      </c>
      <c r="AU42" s="451">
        <v>0</v>
      </c>
      <c r="AV42" s="451">
        <v>0</v>
      </c>
      <c r="AW42" s="451">
        <v>0</v>
      </c>
      <c r="AX42" s="451">
        <v>0</v>
      </c>
      <c r="AY42" s="451">
        <v>0</v>
      </c>
      <c r="AZ42" s="451">
        <v>0</v>
      </c>
      <c r="BA42" s="451">
        <v>0</v>
      </c>
      <c r="BB42" s="451">
        <v>0</v>
      </c>
      <c r="BC42" s="451">
        <v>0</v>
      </c>
      <c r="BD42" s="451">
        <v>0</v>
      </c>
      <c r="BE42" s="400">
        <v>0</v>
      </c>
    </row>
    <row r="43" spans="1:57" s="233" customFormat="1" ht="11.25" hidden="1" x14ac:dyDescent="0.2">
      <c r="A43" s="547"/>
      <c r="B43" s="234" t="s">
        <v>259</v>
      </c>
      <c r="C43" s="235" t="s">
        <v>418</v>
      </c>
      <c r="D43" s="451" t="s">
        <v>175</v>
      </c>
      <c r="E43" s="451" t="s">
        <v>175</v>
      </c>
      <c r="F43" s="451" t="s">
        <v>175</v>
      </c>
      <c r="G43" s="236" t="s">
        <v>175</v>
      </c>
      <c r="H43" s="236">
        <v>0</v>
      </c>
      <c r="I43" s="236">
        <v>0</v>
      </c>
      <c r="J43" s="235">
        <v>0</v>
      </c>
      <c r="K43" s="236">
        <v>0</v>
      </c>
      <c r="L43" s="451">
        <v>0</v>
      </c>
      <c r="M43" s="451">
        <v>0</v>
      </c>
      <c r="N43" s="451" t="s">
        <v>175</v>
      </c>
      <c r="O43" s="451" t="s">
        <v>175</v>
      </c>
      <c r="P43" s="451" t="s">
        <v>175</v>
      </c>
      <c r="Q43" s="451" t="s">
        <v>175</v>
      </c>
      <c r="R43" s="451" t="s">
        <v>175</v>
      </c>
      <c r="S43" s="451">
        <v>0</v>
      </c>
      <c r="T43" s="451">
        <v>0</v>
      </c>
      <c r="U43" s="451">
        <v>0</v>
      </c>
      <c r="V43" s="451">
        <v>0</v>
      </c>
      <c r="W43" s="451">
        <v>0</v>
      </c>
      <c r="X43" s="451">
        <v>0</v>
      </c>
      <c r="Y43" s="451">
        <v>0</v>
      </c>
      <c r="Z43" s="451">
        <v>0</v>
      </c>
      <c r="AA43" s="451">
        <v>0</v>
      </c>
      <c r="AB43" s="451">
        <v>0</v>
      </c>
      <c r="AC43" s="451">
        <v>0</v>
      </c>
      <c r="AD43" s="451">
        <v>0</v>
      </c>
      <c r="AE43" s="451">
        <v>0</v>
      </c>
      <c r="AF43" s="451">
        <v>0</v>
      </c>
      <c r="AG43" s="451">
        <v>0</v>
      </c>
      <c r="AH43" s="451">
        <v>0</v>
      </c>
      <c r="AI43" s="451">
        <v>0</v>
      </c>
      <c r="AJ43" s="451">
        <v>0</v>
      </c>
      <c r="AK43" s="451">
        <v>0</v>
      </c>
      <c r="AL43" s="451">
        <v>0</v>
      </c>
      <c r="AM43" s="451">
        <v>0</v>
      </c>
      <c r="AN43" s="451">
        <v>0</v>
      </c>
      <c r="AO43" s="451">
        <v>0</v>
      </c>
      <c r="AP43" s="451">
        <v>0</v>
      </c>
      <c r="AQ43" s="451">
        <v>0</v>
      </c>
      <c r="AR43" s="451">
        <v>0</v>
      </c>
      <c r="AS43" s="451">
        <v>0</v>
      </c>
      <c r="AT43" s="451">
        <v>0</v>
      </c>
      <c r="AU43" s="451">
        <v>0</v>
      </c>
      <c r="AV43" s="451">
        <v>0</v>
      </c>
      <c r="AW43" s="451">
        <v>0</v>
      </c>
      <c r="AX43" s="451">
        <v>0</v>
      </c>
      <c r="AY43" s="451">
        <v>0</v>
      </c>
      <c r="AZ43" s="451">
        <v>0</v>
      </c>
      <c r="BA43" s="451">
        <v>0</v>
      </c>
      <c r="BB43" s="451">
        <v>0</v>
      </c>
      <c r="BC43" s="451">
        <v>0</v>
      </c>
      <c r="BD43" s="451">
        <v>0</v>
      </c>
      <c r="BE43" s="400">
        <v>0</v>
      </c>
    </row>
    <row r="44" spans="1:57" s="233" customFormat="1" ht="11.25" hidden="1" x14ac:dyDescent="0.2">
      <c r="A44" s="547"/>
      <c r="B44" s="234" t="s">
        <v>259</v>
      </c>
      <c r="C44" s="235" t="s">
        <v>419</v>
      </c>
      <c r="D44" s="451">
        <v>0</v>
      </c>
      <c r="E44" s="451">
        <v>0</v>
      </c>
      <c r="F44" s="451">
        <v>0</v>
      </c>
      <c r="G44" s="236">
        <v>0</v>
      </c>
      <c r="H44" s="236" t="s">
        <v>175</v>
      </c>
      <c r="I44" s="236">
        <v>0</v>
      </c>
      <c r="J44" s="235">
        <v>0</v>
      </c>
      <c r="K44" s="236">
        <v>0</v>
      </c>
      <c r="L44" s="451">
        <v>0</v>
      </c>
      <c r="M44" s="451">
        <v>0</v>
      </c>
      <c r="N44" s="451" t="s">
        <v>175</v>
      </c>
      <c r="O44" s="451" t="s">
        <v>175</v>
      </c>
      <c r="P44" s="451" t="s">
        <v>175</v>
      </c>
      <c r="Q44" s="451">
        <v>0</v>
      </c>
      <c r="R44" s="451" t="s">
        <v>175</v>
      </c>
      <c r="S44" s="451">
        <v>0</v>
      </c>
      <c r="T44" s="451">
        <v>0</v>
      </c>
      <c r="U44" s="451">
        <v>0</v>
      </c>
      <c r="V44" s="451">
        <v>0</v>
      </c>
      <c r="W44" s="451">
        <v>0</v>
      </c>
      <c r="X44" s="451">
        <v>0</v>
      </c>
      <c r="Y44" s="451">
        <v>0</v>
      </c>
      <c r="Z44" s="451">
        <v>0</v>
      </c>
      <c r="AA44" s="451">
        <v>0</v>
      </c>
      <c r="AB44" s="451">
        <v>0</v>
      </c>
      <c r="AC44" s="451">
        <v>0</v>
      </c>
      <c r="AD44" s="451">
        <v>0</v>
      </c>
      <c r="AE44" s="451">
        <v>0</v>
      </c>
      <c r="AF44" s="451">
        <v>0</v>
      </c>
      <c r="AG44" s="451">
        <v>0</v>
      </c>
      <c r="AH44" s="451">
        <v>0</v>
      </c>
      <c r="AI44" s="451">
        <v>0</v>
      </c>
      <c r="AJ44" s="451">
        <v>0</v>
      </c>
      <c r="AK44" s="451">
        <v>0</v>
      </c>
      <c r="AL44" s="451">
        <v>0</v>
      </c>
      <c r="AM44" s="451">
        <v>0</v>
      </c>
      <c r="AN44" s="451">
        <v>0</v>
      </c>
      <c r="AO44" s="451">
        <v>0</v>
      </c>
      <c r="AP44" s="451">
        <v>0</v>
      </c>
      <c r="AQ44" s="451">
        <v>0</v>
      </c>
      <c r="AR44" s="451">
        <v>0</v>
      </c>
      <c r="AS44" s="451">
        <v>0</v>
      </c>
      <c r="AT44" s="451">
        <v>0</v>
      </c>
      <c r="AU44" s="451">
        <v>0</v>
      </c>
      <c r="AV44" s="451">
        <v>0</v>
      </c>
      <c r="AW44" s="451">
        <v>0</v>
      </c>
      <c r="AX44" s="451">
        <v>0</v>
      </c>
      <c r="AY44" s="451">
        <v>0</v>
      </c>
      <c r="AZ44" s="451">
        <v>0</v>
      </c>
      <c r="BA44" s="451">
        <v>0</v>
      </c>
      <c r="BB44" s="451">
        <v>0</v>
      </c>
      <c r="BC44" s="451">
        <v>0</v>
      </c>
      <c r="BD44" s="451">
        <v>0</v>
      </c>
      <c r="BE44" s="400">
        <v>0</v>
      </c>
    </row>
    <row r="45" spans="1:57" s="233" customFormat="1" ht="11.25" hidden="1" x14ac:dyDescent="0.2">
      <c r="A45" s="547"/>
      <c r="B45" s="234" t="s">
        <v>259</v>
      </c>
      <c r="C45" s="235" t="s">
        <v>420</v>
      </c>
      <c r="D45" s="451">
        <v>0</v>
      </c>
      <c r="E45" s="451" t="s">
        <v>175</v>
      </c>
      <c r="F45" s="451" t="s">
        <v>175</v>
      </c>
      <c r="G45" s="236" t="s">
        <v>175</v>
      </c>
      <c r="H45" s="236">
        <v>0</v>
      </c>
      <c r="I45" s="236">
        <v>0</v>
      </c>
      <c r="J45" s="235">
        <v>0</v>
      </c>
      <c r="K45" s="236">
        <v>0</v>
      </c>
      <c r="L45" s="451">
        <v>0</v>
      </c>
      <c r="M45" s="451">
        <v>0</v>
      </c>
      <c r="N45" s="451">
        <v>0</v>
      </c>
      <c r="O45" s="451">
        <v>0</v>
      </c>
      <c r="P45" s="451">
        <v>0</v>
      </c>
      <c r="Q45" s="451">
        <v>0</v>
      </c>
      <c r="R45" s="451">
        <v>0</v>
      </c>
      <c r="S45" s="451">
        <v>0</v>
      </c>
      <c r="T45" s="451">
        <v>0</v>
      </c>
      <c r="U45" s="451">
        <v>0</v>
      </c>
      <c r="V45" s="451">
        <v>0</v>
      </c>
      <c r="W45" s="451">
        <v>0</v>
      </c>
      <c r="X45" s="451">
        <v>0</v>
      </c>
      <c r="Y45" s="451">
        <v>0</v>
      </c>
      <c r="Z45" s="451">
        <v>0</v>
      </c>
      <c r="AA45" s="451">
        <v>0</v>
      </c>
      <c r="AB45" s="451">
        <v>0</v>
      </c>
      <c r="AC45" s="451">
        <v>0</v>
      </c>
      <c r="AD45" s="451">
        <v>0</v>
      </c>
      <c r="AE45" s="451">
        <v>0</v>
      </c>
      <c r="AF45" s="451">
        <v>0</v>
      </c>
      <c r="AG45" s="451">
        <v>0</v>
      </c>
      <c r="AH45" s="451">
        <v>0</v>
      </c>
      <c r="AI45" s="451">
        <v>0</v>
      </c>
      <c r="AJ45" s="451">
        <v>0</v>
      </c>
      <c r="AK45" s="451">
        <v>0</v>
      </c>
      <c r="AL45" s="451">
        <v>0</v>
      </c>
      <c r="AM45" s="451">
        <v>0</v>
      </c>
      <c r="AN45" s="451">
        <v>0</v>
      </c>
      <c r="AO45" s="451">
        <v>0</v>
      </c>
      <c r="AP45" s="451">
        <v>0</v>
      </c>
      <c r="AQ45" s="451">
        <v>0</v>
      </c>
      <c r="AR45" s="451">
        <v>0</v>
      </c>
      <c r="AS45" s="451">
        <v>0</v>
      </c>
      <c r="AT45" s="451">
        <v>0</v>
      </c>
      <c r="AU45" s="451">
        <v>0</v>
      </c>
      <c r="AV45" s="451">
        <v>0</v>
      </c>
      <c r="AW45" s="451">
        <v>0</v>
      </c>
      <c r="AX45" s="451">
        <v>0</v>
      </c>
      <c r="AY45" s="451">
        <v>0</v>
      </c>
      <c r="AZ45" s="451">
        <v>0</v>
      </c>
      <c r="BA45" s="451">
        <v>0</v>
      </c>
      <c r="BB45" s="451">
        <v>0</v>
      </c>
      <c r="BC45" s="451">
        <v>0</v>
      </c>
      <c r="BD45" s="451">
        <v>0</v>
      </c>
      <c r="BE45" s="400">
        <v>0</v>
      </c>
    </row>
    <row r="46" spans="1:57" s="233" customFormat="1" ht="11.25" hidden="1" x14ac:dyDescent="0.2">
      <c r="A46" s="547"/>
      <c r="B46" s="234" t="s">
        <v>216</v>
      </c>
      <c r="C46" s="235" t="s">
        <v>421</v>
      </c>
      <c r="D46" s="451" t="s">
        <v>175</v>
      </c>
      <c r="E46" s="451">
        <v>0</v>
      </c>
      <c r="F46" s="451">
        <v>0</v>
      </c>
      <c r="G46" s="236">
        <v>0</v>
      </c>
      <c r="H46" s="236">
        <v>0</v>
      </c>
      <c r="I46" s="236">
        <v>0</v>
      </c>
      <c r="J46" s="235">
        <v>0</v>
      </c>
      <c r="K46" s="236">
        <v>0</v>
      </c>
      <c r="L46" s="451">
        <v>0</v>
      </c>
      <c r="M46" s="451">
        <v>0</v>
      </c>
      <c r="N46" s="451">
        <v>0</v>
      </c>
      <c r="O46" s="451">
        <v>0</v>
      </c>
      <c r="P46" s="451">
        <v>0</v>
      </c>
      <c r="Q46" s="451">
        <v>0</v>
      </c>
      <c r="R46" s="451">
        <v>0</v>
      </c>
      <c r="S46" s="451">
        <v>0</v>
      </c>
      <c r="T46" s="451">
        <v>0</v>
      </c>
      <c r="U46" s="451">
        <v>0</v>
      </c>
      <c r="V46" s="451">
        <v>0</v>
      </c>
      <c r="W46" s="451">
        <v>0</v>
      </c>
      <c r="X46" s="451">
        <v>0</v>
      </c>
      <c r="Y46" s="451">
        <v>0</v>
      </c>
      <c r="Z46" s="451">
        <v>0</v>
      </c>
      <c r="AA46" s="451">
        <v>0</v>
      </c>
      <c r="AB46" s="451">
        <v>0</v>
      </c>
      <c r="AC46" s="451">
        <v>0</v>
      </c>
      <c r="AD46" s="451">
        <v>0</v>
      </c>
      <c r="AE46" s="451">
        <v>0</v>
      </c>
      <c r="AF46" s="451">
        <v>0</v>
      </c>
      <c r="AG46" s="451">
        <v>0</v>
      </c>
      <c r="AH46" s="451">
        <v>0</v>
      </c>
      <c r="AI46" s="451">
        <v>0</v>
      </c>
      <c r="AJ46" s="451">
        <v>0</v>
      </c>
      <c r="AK46" s="451">
        <v>0</v>
      </c>
      <c r="AL46" s="451">
        <v>0</v>
      </c>
      <c r="AM46" s="451">
        <v>0</v>
      </c>
      <c r="AN46" s="451">
        <v>0</v>
      </c>
      <c r="AO46" s="451">
        <v>0</v>
      </c>
      <c r="AP46" s="451">
        <v>0</v>
      </c>
      <c r="AQ46" s="451">
        <v>0</v>
      </c>
      <c r="AR46" s="451">
        <v>0</v>
      </c>
      <c r="AS46" s="451">
        <v>0</v>
      </c>
      <c r="AT46" s="451">
        <v>0</v>
      </c>
      <c r="AU46" s="451">
        <v>0</v>
      </c>
      <c r="AV46" s="451">
        <v>0</v>
      </c>
      <c r="AW46" s="451">
        <v>0</v>
      </c>
      <c r="AX46" s="451">
        <v>0</v>
      </c>
      <c r="AY46" s="451">
        <v>0</v>
      </c>
      <c r="AZ46" s="451">
        <v>0</v>
      </c>
      <c r="BA46" s="451">
        <v>0</v>
      </c>
      <c r="BB46" s="451">
        <v>0</v>
      </c>
      <c r="BC46" s="451">
        <v>0</v>
      </c>
      <c r="BD46" s="451">
        <v>0</v>
      </c>
      <c r="BE46" s="400">
        <v>0</v>
      </c>
    </row>
    <row r="47" spans="1:57" s="233" customFormat="1" ht="11.25" hidden="1" x14ac:dyDescent="0.2">
      <c r="A47" s="547"/>
      <c r="B47" s="234" t="s">
        <v>257</v>
      </c>
      <c r="C47" s="235" t="s">
        <v>422</v>
      </c>
      <c r="D47" s="451" t="s">
        <v>175</v>
      </c>
      <c r="E47" s="451" t="s">
        <v>175</v>
      </c>
      <c r="F47" s="451" t="s">
        <v>175</v>
      </c>
      <c r="G47" s="236">
        <v>0</v>
      </c>
      <c r="H47" s="236">
        <v>0</v>
      </c>
      <c r="I47" s="236">
        <v>0</v>
      </c>
      <c r="J47" s="235">
        <v>0</v>
      </c>
      <c r="K47" s="236">
        <v>0</v>
      </c>
      <c r="L47" s="451">
        <v>0</v>
      </c>
      <c r="M47" s="451">
        <v>0</v>
      </c>
      <c r="N47" s="451">
        <v>0</v>
      </c>
      <c r="O47" s="451">
        <v>0</v>
      </c>
      <c r="P47" s="451">
        <v>0</v>
      </c>
      <c r="Q47" s="451" t="s">
        <v>175</v>
      </c>
      <c r="R47" s="451" t="s">
        <v>175</v>
      </c>
      <c r="S47" s="451">
        <v>0</v>
      </c>
      <c r="T47" s="451">
        <v>0</v>
      </c>
      <c r="U47" s="451">
        <v>0</v>
      </c>
      <c r="V47" s="451">
        <v>0</v>
      </c>
      <c r="W47" s="451">
        <v>0</v>
      </c>
      <c r="X47" s="451">
        <v>0</v>
      </c>
      <c r="Y47" s="451">
        <v>0</v>
      </c>
      <c r="Z47" s="451">
        <v>0</v>
      </c>
      <c r="AA47" s="451">
        <v>0</v>
      </c>
      <c r="AB47" s="451">
        <v>0</v>
      </c>
      <c r="AC47" s="451">
        <v>0</v>
      </c>
      <c r="AD47" s="451">
        <v>0</v>
      </c>
      <c r="AE47" s="451">
        <v>0</v>
      </c>
      <c r="AF47" s="451">
        <v>0</v>
      </c>
      <c r="AG47" s="451">
        <v>0</v>
      </c>
      <c r="AH47" s="451">
        <v>0</v>
      </c>
      <c r="AI47" s="451">
        <v>0</v>
      </c>
      <c r="AJ47" s="451">
        <v>0</v>
      </c>
      <c r="AK47" s="451">
        <v>0</v>
      </c>
      <c r="AL47" s="451">
        <v>0</v>
      </c>
      <c r="AM47" s="451">
        <v>0</v>
      </c>
      <c r="AN47" s="451">
        <v>0</v>
      </c>
      <c r="AO47" s="451">
        <v>0</v>
      </c>
      <c r="AP47" s="451">
        <v>0</v>
      </c>
      <c r="AQ47" s="451">
        <v>0</v>
      </c>
      <c r="AR47" s="451">
        <v>0</v>
      </c>
      <c r="AS47" s="451">
        <v>0</v>
      </c>
      <c r="AT47" s="451">
        <v>0</v>
      </c>
      <c r="AU47" s="451">
        <v>0</v>
      </c>
      <c r="AV47" s="451">
        <v>0</v>
      </c>
      <c r="AW47" s="451">
        <v>0</v>
      </c>
      <c r="AX47" s="451">
        <v>0</v>
      </c>
      <c r="AY47" s="451">
        <v>0</v>
      </c>
      <c r="AZ47" s="451">
        <v>0</v>
      </c>
      <c r="BA47" s="451">
        <v>0</v>
      </c>
      <c r="BB47" s="451">
        <v>0</v>
      </c>
      <c r="BC47" s="451">
        <v>0</v>
      </c>
      <c r="BD47" s="451">
        <v>0</v>
      </c>
      <c r="BE47" s="400">
        <v>0</v>
      </c>
    </row>
    <row r="48" spans="1:57" s="233" customFormat="1" ht="11.25" hidden="1" x14ac:dyDescent="0.2">
      <c r="A48" s="547"/>
      <c r="B48" s="234" t="s">
        <v>349</v>
      </c>
      <c r="C48" s="235" t="s">
        <v>423</v>
      </c>
      <c r="D48" s="451">
        <v>0</v>
      </c>
      <c r="E48" s="451" t="s">
        <v>175</v>
      </c>
      <c r="F48" s="451" t="s">
        <v>175</v>
      </c>
      <c r="G48" s="236" t="s">
        <v>175</v>
      </c>
      <c r="H48" s="236" t="s">
        <v>175</v>
      </c>
      <c r="I48" s="236" t="s">
        <v>175</v>
      </c>
      <c r="J48" s="235" t="s">
        <v>175</v>
      </c>
      <c r="K48" s="236" t="s">
        <v>175</v>
      </c>
      <c r="L48" s="451" t="s">
        <v>175</v>
      </c>
      <c r="M48" s="451" t="s">
        <v>175</v>
      </c>
      <c r="N48" s="451" t="s">
        <v>175</v>
      </c>
      <c r="O48" s="451" t="s">
        <v>175</v>
      </c>
      <c r="P48" s="451" t="s">
        <v>175</v>
      </c>
      <c r="Q48" s="451" t="s">
        <v>175</v>
      </c>
      <c r="R48" s="451" t="s">
        <v>175</v>
      </c>
      <c r="S48" s="451">
        <v>0</v>
      </c>
      <c r="T48" s="451">
        <v>0</v>
      </c>
      <c r="U48" s="451">
        <v>0</v>
      </c>
      <c r="V48" s="451">
        <v>0</v>
      </c>
      <c r="W48" s="451">
        <v>0</v>
      </c>
      <c r="X48" s="451">
        <v>0</v>
      </c>
      <c r="Y48" s="451">
        <v>0</v>
      </c>
      <c r="Z48" s="451">
        <v>0</v>
      </c>
      <c r="AA48" s="451">
        <v>0</v>
      </c>
      <c r="AB48" s="451">
        <v>0</v>
      </c>
      <c r="AC48" s="451">
        <v>0</v>
      </c>
      <c r="AD48" s="451">
        <v>0</v>
      </c>
      <c r="AE48" s="451">
        <v>0</v>
      </c>
      <c r="AF48" s="451">
        <v>0</v>
      </c>
      <c r="AG48" s="451">
        <v>0</v>
      </c>
      <c r="AH48" s="451">
        <v>0</v>
      </c>
      <c r="AI48" s="451">
        <v>0</v>
      </c>
      <c r="AJ48" s="451">
        <v>0</v>
      </c>
      <c r="AK48" s="451">
        <v>0</v>
      </c>
      <c r="AL48" s="451">
        <v>0</v>
      </c>
      <c r="AM48" s="451">
        <v>0</v>
      </c>
      <c r="AN48" s="451">
        <v>0</v>
      </c>
      <c r="AO48" s="451">
        <v>0</v>
      </c>
      <c r="AP48" s="451">
        <v>0</v>
      </c>
      <c r="AQ48" s="451">
        <v>0</v>
      </c>
      <c r="AR48" s="451">
        <v>0</v>
      </c>
      <c r="AS48" s="451">
        <v>0</v>
      </c>
      <c r="AT48" s="451">
        <v>0</v>
      </c>
      <c r="AU48" s="451">
        <v>0</v>
      </c>
      <c r="AV48" s="451">
        <v>0</v>
      </c>
      <c r="AW48" s="451">
        <v>0</v>
      </c>
      <c r="AX48" s="451">
        <v>0</v>
      </c>
      <c r="AY48" s="451">
        <v>0</v>
      </c>
      <c r="AZ48" s="451">
        <v>0</v>
      </c>
      <c r="BA48" s="451">
        <v>0</v>
      </c>
      <c r="BB48" s="451">
        <v>0</v>
      </c>
      <c r="BC48" s="451">
        <v>0</v>
      </c>
      <c r="BD48" s="451">
        <v>0</v>
      </c>
      <c r="BE48" s="400">
        <v>0</v>
      </c>
    </row>
    <row r="49" spans="1:57" s="233" customFormat="1" ht="11.25" x14ac:dyDescent="0.2">
      <c r="A49" s="547"/>
      <c r="B49" s="234" t="s">
        <v>255</v>
      </c>
      <c r="C49" s="235" t="s">
        <v>424</v>
      </c>
      <c r="D49" s="451">
        <v>0</v>
      </c>
      <c r="E49" s="451">
        <v>0</v>
      </c>
      <c r="F49" s="451">
        <v>0</v>
      </c>
      <c r="G49" s="236">
        <v>0</v>
      </c>
      <c r="H49" s="236">
        <v>0</v>
      </c>
      <c r="I49" s="236">
        <v>0</v>
      </c>
      <c r="J49" s="235">
        <v>0</v>
      </c>
      <c r="K49" s="236">
        <v>0</v>
      </c>
      <c r="L49" s="451">
        <v>0</v>
      </c>
      <c r="M49" s="451">
        <v>0</v>
      </c>
      <c r="N49" s="451">
        <v>0</v>
      </c>
      <c r="O49" s="451">
        <v>0</v>
      </c>
      <c r="P49" s="451">
        <v>0</v>
      </c>
      <c r="Q49" s="451">
        <v>0</v>
      </c>
      <c r="R49" s="451">
        <v>0</v>
      </c>
      <c r="S49" s="451">
        <v>0</v>
      </c>
      <c r="T49" s="451">
        <v>0</v>
      </c>
      <c r="U49" s="451">
        <v>0</v>
      </c>
      <c r="V49" s="451">
        <v>0</v>
      </c>
      <c r="W49" s="451">
        <v>0</v>
      </c>
      <c r="X49" s="451">
        <v>0</v>
      </c>
      <c r="Y49" s="451">
        <v>0</v>
      </c>
      <c r="Z49" s="451">
        <v>0</v>
      </c>
      <c r="AA49" s="451">
        <v>0</v>
      </c>
      <c r="AB49" s="451">
        <v>0</v>
      </c>
      <c r="AC49" s="451">
        <v>0</v>
      </c>
      <c r="AD49" s="451">
        <v>0</v>
      </c>
      <c r="AE49" s="451">
        <v>0</v>
      </c>
      <c r="AF49" s="451">
        <v>0</v>
      </c>
      <c r="AG49" s="451">
        <v>0</v>
      </c>
      <c r="AH49" s="451">
        <v>0</v>
      </c>
      <c r="AI49" s="451">
        <v>0</v>
      </c>
      <c r="AJ49" s="451">
        <v>0</v>
      </c>
      <c r="AK49" s="451">
        <v>0</v>
      </c>
      <c r="AL49" s="451">
        <v>0</v>
      </c>
      <c r="AM49" s="451">
        <v>0</v>
      </c>
      <c r="AN49" s="451">
        <v>0</v>
      </c>
      <c r="AO49" s="451">
        <v>0</v>
      </c>
      <c r="AP49" s="451">
        <v>0</v>
      </c>
      <c r="AQ49" s="451">
        <v>0</v>
      </c>
      <c r="AR49" s="451">
        <v>0</v>
      </c>
      <c r="AS49" s="451">
        <v>0</v>
      </c>
      <c r="AT49" s="451">
        <v>0</v>
      </c>
      <c r="AU49" s="451">
        <v>0</v>
      </c>
      <c r="AV49" s="451">
        <v>907204</v>
      </c>
      <c r="AW49" s="451">
        <v>0</v>
      </c>
      <c r="AX49" s="451">
        <v>0</v>
      </c>
      <c r="AY49" s="451">
        <v>0</v>
      </c>
      <c r="AZ49" s="451">
        <v>0</v>
      </c>
      <c r="BA49" s="451">
        <v>0</v>
      </c>
      <c r="BB49" s="451">
        <v>0</v>
      </c>
      <c r="BC49" s="451">
        <v>0</v>
      </c>
      <c r="BD49" s="451">
        <v>0</v>
      </c>
      <c r="BE49" s="400">
        <v>907204</v>
      </c>
    </row>
    <row r="50" spans="1:57" s="233" customFormat="1" ht="11.25" x14ac:dyDescent="0.2">
      <c r="A50" s="547"/>
      <c r="B50" s="234" t="s">
        <v>285</v>
      </c>
      <c r="C50" s="235" t="s">
        <v>425</v>
      </c>
      <c r="D50" s="451" t="s">
        <v>175</v>
      </c>
      <c r="E50" s="451">
        <v>0</v>
      </c>
      <c r="F50" s="451">
        <v>0</v>
      </c>
      <c r="G50" s="236">
        <v>0</v>
      </c>
      <c r="H50" s="236">
        <v>0</v>
      </c>
      <c r="I50" s="236">
        <v>0</v>
      </c>
      <c r="J50" s="235">
        <v>0</v>
      </c>
      <c r="K50" s="236">
        <v>0</v>
      </c>
      <c r="L50" s="451">
        <v>0</v>
      </c>
      <c r="M50" s="451">
        <v>0</v>
      </c>
      <c r="N50" s="451">
        <v>0</v>
      </c>
      <c r="O50" s="451">
        <v>0</v>
      </c>
      <c r="P50" s="451">
        <v>0</v>
      </c>
      <c r="Q50" s="451">
        <v>0</v>
      </c>
      <c r="R50" s="451">
        <v>0</v>
      </c>
      <c r="S50" s="451">
        <v>0</v>
      </c>
      <c r="T50" s="451">
        <v>0</v>
      </c>
      <c r="U50" s="451">
        <v>0</v>
      </c>
      <c r="V50" s="451">
        <v>0</v>
      </c>
      <c r="W50" s="451">
        <v>0</v>
      </c>
      <c r="X50" s="451">
        <v>0</v>
      </c>
      <c r="Y50" s="451">
        <v>0</v>
      </c>
      <c r="Z50" s="451">
        <v>0</v>
      </c>
      <c r="AA50" s="451">
        <v>0</v>
      </c>
      <c r="AB50" s="451">
        <v>0</v>
      </c>
      <c r="AC50" s="451">
        <v>0</v>
      </c>
      <c r="AD50" s="451">
        <v>0</v>
      </c>
      <c r="AE50" s="451">
        <v>0</v>
      </c>
      <c r="AF50" s="451">
        <v>0</v>
      </c>
      <c r="AG50" s="451">
        <v>0</v>
      </c>
      <c r="AH50" s="451">
        <v>0</v>
      </c>
      <c r="AI50" s="451">
        <v>0</v>
      </c>
      <c r="AJ50" s="451">
        <v>0</v>
      </c>
      <c r="AK50" s="451">
        <v>0</v>
      </c>
      <c r="AL50" s="451">
        <v>0</v>
      </c>
      <c r="AM50" s="451">
        <v>0</v>
      </c>
      <c r="AN50" s="451">
        <v>0</v>
      </c>
      <c r="AO50" s="451">
        <v>0</v>
      </c>
      <c r="AP50" s="451">
        <v>0</v>
      </c>
      <c r="AQ50" s="451">
        <v>0</v>
      </c>
      <c r="AR50" s="451">
        <v>0</v>
      </c>
      <c r="AS50" s="451">
        <v>0</v>
      </c>
      <c r="AT50" s="451">
        <v>0</v>
      </c>
      <c r="AU50" s="451">
        <v>0</v>
      </c>
      <c r="AV50" s="451">
        <v>110703637</v>
      </c>
      <c r="AW50" s="451">
        <v>0</v>
      </c>
      <c r="AX50" s="451">
        <v>0</v>
      </c>
      <c r="AY50" s="451">
        <v>0</v>
      </c>
      <c r="AZ50" s="451">
        <v>0</v>
      </c>
      <c r="BA50" s="451">
        <v>0</v>
      </c>
      <c r="BB50" s="451">
        <v>0</v>
      </c>
      <c r="BC50" s="451">
        <v>0</v>
      </c>
      <c r="BD50" s="451">
        <v>0</v>
      </c>
      <c r="BE50" s="400">
        <v>110703637</v>
      </c>
    </row>
    <row r="51" spans="1:57" s="233" customFormat="1" ht="11.25" hidden="1" x14ac:dyDescent="0.2">
      <c r="A51" s="547"/>
      <c r="B51" s="234" t="s">
        <v>326</v>
      </c>
      <c r="C51" s="235" t="s">
        <v>426</v>
      </c>
      <c r="D51" s="451" t="s">
        <v>175</v>
      </c>
      <c r="E51" s="451" t="s">
        <v>175</v>
      </c>
      <c r="F51" s="451" t="s">
        <v>175</v>
      </c>
      <c r="G51" s="236">
        <v>0</v>
      </c>
      <c r="H51" s="236">
        <v>0</v>
      </c>
      <c r="I51" s="236">
        <v>0</v>
      </c>
      <c r="J51" s="235">
        <v>0</v>
      </c>
      <c r="K51" s="236">
        <v>0</v>
      </c>
      <c r="L51" s="451">
        <v>0</v>
      </c>
      <c r="M51" s="451">
        <v>0</v>
      </c>
      <c r="N51" s="451">
        <v>0</v>
      </c>
      <c r="O51" s="451">
        <v>0</v>
      </c>
      <c r="P51" s="451">
        <v>0</v>
      </c>
      <c r="Q51" s="451">
        <v>0</v>
      </c>
      <c r="R51" s="451">
        <v>0</v>
      </c>
      <c r="S51" s="451">
        <v>0</v>
      </c>
      <c r="T51" s="451">
        <v>0</v>
      </c>
      <c r="U51" s="451">
        <v>0</v>
      </c>
      <c r="V51" s="451">
        <v>0</v>
      </c>
      <c r="W51" s="451">
        <v>0</v>
      </c>
      <c r="X51" s="451">
        <v>0</v>
      </c>
      <c r="Y51" s="451">
        <v>0</v>
      </c>
      <c r="Z51" s="451">
        <v>0</v>
      </c>
      <c r="AA51" s="451">
        <v>0</v>
      </c>
      <c r="AB51" s="451">
        <v>0</v>
      </c>
      <c r="AC51" s="451">
        <v>0</v>
      </c>
      <c r="AD51" s="451">
        <v>0</v>
      </c>
      <c r="AE51" s="451">
        <v>0</v>
      </c>
      <c r="AF51" s="451">
        <v>0</v>
      </c>
      <c r="AG51" s="451">
        <v>0</v>
      </c>
      <c r="AH51" s="451">
        <v>0</v>
      </c>
      <c r="AI51" s="451">
        <v>0</v>
      </c>
      <c r="AJ51" s="451">
        <v>0</v>
      </c>
      <c r="AK51" s="451">
        <v>0</v>
      </c>
      <c r="AL51" s="451">
        <v>0</v>
      </c>
      <c r="AM51" s="451">
        <v>0</v>
      </c>
      <c r="AN51" s="451">
        <v>0</v>
      </c>
      <c r="AO51" s="451">
        <v>0</v>
      </c>
      <c r="AP51" s="451">
        <v>0</v>
      </c>
      <c r="AQ51" s="451">
        <v>0</v>
      </c>
      <c r="AR51" s="451">
        <v>0</v>
      </c>
      <c r="AS51" s="451">
        <v>0</v>
      </c>
      <c r="AT51" s="451">
        <v>0</v>
      </c>
      <c r="AU51" s="451">
        <v>0</v>
      </c>
      <c r="AV51" s="451">
        <v>0</v>
      </c>
      <c r="AW51" s="451">
        <v>0</v>
      </c>
      <c r="AX51" s="451">
        <v>0</v>
      </c>
      <c r="AY51" s="451">
        <v>0</v>
      </c>
      <c r="AZ51" s="451">
        <v>0</v>
      </c>
      <c r="BA51" s="451">
        <v>0</v>
      </c>
      <c r="BB51" s="451">
        <v>0</v>
      </c>
      <c r="BC51" s="451">
        <v>0</v>
      </c>
      <c r="BD51" s="451">
        <v>0</v>
      </c>
      <c r="BE51" s="400">
        <v>0</v>
      </c>
    </row>
    <row r="52" spans="1:57" s="233" customFormat="1" ht="11.25" hidden="1" x14ac:dyDescent="0.2">
      <c r="A52" s="547"/>
      <c r="B52" s="234" t="s">
        <v>284</v>
      </c>
      <c r="C52" s="235" t="s">
        <v>427</v>
      </c>
      <c r="D52" s="451">
        <v>0</v>
      </c>
      <c r="E52" s="451" t="s">
        <v>175</v>
      </c>
      <c r="F52" s="451" t="s">
        <v>175</v>
      </c>
      <c r="G52" s="236" t="s">
        <v>175</v>
      </c>
      <c r="H52" s="236" t="s">
        <v>175</v>
      </c>
      <c r="I52" s="236" t="s">
        <v>175</v>
      </c>
      <c r="J52" s="235" t="s">
        <v>175</v>
      </c>
      <c r="K52" s="236" t="s">
        <v>175</v>
      </c>
      <c r="L52" s="451" t="s">
        <v>175</v>
      </c>
      <c r="M52" s="451" t="s">
        <v>175</v>
      </c>
      <c r="N52" s="451" t="s">
        <v>175</v>
      </c>
      <c r="O52" s="451" t="s">
        <v>175</v>
      </c>
      <c r="P52" s="451" t="s">
        <v>175</v>
      </c>
      <c r="Q52" s="451" t="s">
        <v>175</v>
      </c>
      <c r="R52" s="451" t="s">
        <v>175</v>
      </c>
      <c r="S52" s="451">
        <v>0</v>
      </c>
      <c r="T52" s="451">
        <v>0</v>
      </c>
      <c r="U52" s="451">
        <v>0</v>
      </c>
      <c r="V52" s="451">
        <v>0</v>
      </c>
      <c r="W52" s="451">
        <v>0</v>
      </c>
      <c r="X52" s="451">
        <v>0</v>
      </c>
      <c r="Y52" s="451">
        <v>0</v>
      </c>
      <c r="Z52" s="451">
        <v>0</v>
      </c>
      <c r="AA52" s="451">
        <v>0</v>
      </c>
      <c r="AB52" s="451">
        <v>0</v>
      </c>
      <c r="AC52" s="451">
        <v>0</v>
      </c>
      <c r="AD52" s="451">
        <v>0</v>
      </c>
      <c r="AE52" s="451">
        <v>0</v>
      </c>
      <c r="AF52" s="451">
        <v>0</v>
      </c>
      <c r="AG52" s="451">
        <v>0</v>
      </c>
      <c r="AH52" s="451">
        <v>0</v>
      </c>
      <c r="AI52" s="451">
        <v>0</v>
      </c>
      <c r="AJ52" s="451">
        <v>0</v>
      </c>
      <c r="AK52" s="451">
        <v>0</v>
      </c>
      <c r="AL52" s="451">
        <v>0</v>
      </c>
      <c r="AM52" s="451">
        <v>0</v>
      </c>
      <c r="AN52" s="451">
        <v>0</v>
      </c>
      <c r="AO52" s="451">
        <v>0</v>
      </c>
      <c r="AP52" s="451">
        <v>0</v>
      </c>
      <c r="AQ52" s="451">
        <v>0</v>
      </c>
      <c r="AR52" s="451">
        <v>0</v>
      </c>
      <c r="AS52" s="451">
        <v>0</v>
      </c>
      <c r="AT52" s="451">
        <v>0</v>
      </c>
      <c r="AU52" s="451">
        <v>0</v>
      </c>
      <c r="AV52" s="451">
        <v>0</v>
      </c>
      <c r="AW52" s="451">
        <v>0</v>
      </c>
      <c r="AX52" s="451">
        <v>0</v>
      </c>
      <c r="AY52" s="451">
        <v>0</v>
      </c>
      <c r="AZ52" s="451">
        <v>0</v>
      </c>
      <c r="BA52" s="451">
        <v>0</v>
      </c>
      <c r="BB52" s="451">
        <v>0</v>
      </c>
      <c r="BC52" s="451">
        <v>0</v>
      </c>
      <c r="BD52" s="451">
        <v>0</v>
      </c>
      <c r="BE52" s="400">
        <v>0</v>
      </c>
    </row>
    <row r="53" spans="1:57" s="233" customFormat="1" ht="11.25" hidden="1" x14ac:dyDescent="0.2">
      <c r="A53" s="547"/>
      <c r="B53" s="234" t="s">
        <v>283</v>
      </c>
      <c r="C53" s="235" t="s">
        <v>428</v>
      </c>
      <c r="D53" s="451">
        <v>0</v>
      </c>
      <c r="E53" s="451">
        <v>0</v>
      </c>
      <c r="F53" s="451">
        <v>0</v>
      </c>
      <c r="G53" s="236">
        <v>0</v>
      </c>
      <c r="H53" s="236">
        <v>0</v>
      </c>
      <c r="I53" s="236">
        <v>0</v>
      </c>
      <c r="J53" s="235">
        <v>0</v>
      </c>
      <c r="K53" s="236">
        <v>0</v>
      </c>
      <c r="L53" s="451">
        <v>0</v>
      </c>
      <c r="M53" s="451">
        <v>0</v>
      </c>
      <c r="N53" s="451">
        <v>0</v>
      </c>
      <c r="O53" s="451">
        <v>0</v>
      </c>
      <c r="P53" s="451">
        <v>0</v>
      </c>
      <c r="Q53" s="451">
        <v>0</v>
      </c>
      <c r="R53" s="451">
        <v>0</v>
      </c>
      <c r="S53" s="451">
        <v>0</v>
      </c>
      <c r="T53" s="451">
        <v>0</v>
      </c>
      <c r="U53" s="451">
        <v>0</v>
      </c>
      <c r="V53" s="451">
        <v>0</v>
      </c>
      <c r="W53" s="451">
        <v>0</v>
      </c>
      <c r="X53" s="451">
        <v>0</v>
      </c>
      <c r="Y53" s="451">
        <v>0</v>
      </c>
      <c r="Z53" s="451">
        <v>0</v>
      </c>
      <c r="AA53" s="451">
        <v>0</v>
      </c>
      <c r="AB53" s="451">
        <v>0</v>
      </c>
      <c r="AC53" s="451">
        <v>0</v>
      </c>
      <c r="AD53" s="451">
        <v>0</v>
      </c>
      <c r="AE53" s="451">
        <v>0</v>
      </c>
      <c r="AF53" s="451">
        <v>0</v>
      </c>
      <c r="AG53" s="451">
        <v>0</v>
      </c>
      <c r="AH53" s="451">
        <v>0</v>
      </c>
      <c r="AI53" s="451">
        <v>0</v>
      </c>
      <c r="AJ53" s="451">
        <v>0</v>
      </c>
      <c r="AK53" s="451">
        <v>0</v>
      </c>
      <c r="AL53" s="451">
        <v>0</v>
      </c>
      <c r="AM53" s="451">
        <v>0</v>
      </c>
      <c r="AN53" s="451">
        <v>0</v>
      </c>
      <c r="AO53" s="451">
        <v>0</v>
      </c>
      <c r="AP53" s="451">
        <v>0</v>
      </c>
      <c r="AQ53" s="451">
        <v>0</v>
      </c>
      <c r="AR53" s="451">
        <v>0</v>
      </c>
      <c r="AS53" s="451">
        <v>0</v>
      </c>
      <c r="AT53" s="451">
        <v>0</v>
      </c>
      <c r="AU53" s="451">
        <v>0</v>
      </c>
      <c r="AV53" s="451">
        <v>0</v>
      </c>
      <c r="AW53" s="451">
        <v>0</v>
      </c>
      <c r="AX53" s="451">
        <v>0</v>
      </c>
      <c r="AY53" s="451">
        <v>0</v>
      </c>
      <c r="AZ53" s="451">
        <v>0</v>
      </c>
      <c r="BA53" s="451">
        <v>0</v>
      </c>
      <c r="BB53" s="451">
        <v>0</v>
      </c>
      <c r="BC53" s="451">
        <v>0</v>
      </c>
      <c r="BD53" s="451">
        <v>0</v>
      </c>
      <c r="BE53" s="400">
        <v>0</v>
      </c>
    </row>
    <row r="54" spans="1:57" s="233" customFormat="1" ht="11.25" x14ac:dyDescent="0.2">
      <c r="A54" s="547"/>
      <c r="B54" s="234" t="s">
        <v>253</v>
      </c>
      <c r="C54" s="235" t="s">
        <v>429</v>
      </c>
      <c r="D54" s="451">
        <v>0</v>
      </c>
      <c r="E54" s="451">
        <v>0</v>
      </c>
      <c r="F54" s="451">
        <v>0</v>
      </c>
      <c r="G54" s="236">
        <v>0</v>
      </c>
      <c r="H54" s="236">
        <v>0</v>
      </c>
      <c r="I54" s="236">
        <v>0</v>
      </c>
      <c r="J54" s="235">
        <v>0</v>
      </c>
      <c r="K54" s="236">
        <v>0</v>
      </c>
      <c r="L54" s="451">
        <v>0</v>
      </c>
      <c r="M54" s="451">
        <v>0</v>
      </c>
      <c r="N54" s="451">
        <v>0</v>
      </c>
      <c r="O54" s="451">
        <v>0</v>
      </c>
      <c r="P54" s="451">
        <v>0</v>
      </c>
      <c r="Q54" s="451">
        <v>0</v>
      </c>
      <c r="R54" s="451">
        <v>0</v>
      </c>
      <c r="S54" s="451">
        <v>0</v>
      </c>
      <c r="T54" s="451">
        <v>0</v>
      </c>
      <c r="U54" s="451">
        <v>0</v>
      </c>
      <c r="V54" s="451">
        <v>0</v>
      </c>
      <c r="W54" s="451">
        <v>0</v>
      </c>
      <c r="X54" s="451">
        <v>0</v>
      </c>
      <c r="Y54" s="451">
        <v>0</v>
      </c>
      <c r="Z54" s="451">
        <v>0</v>
      </c>
      <c r="AA54" s="451">
        <v>0</v>
      </c>
      <c r="AB54" s="451">
        <v>0</v>
      </c>
      <c r="AC54" s="451">
        <v>0</v>
      </c>
      <c r="AD54" s="451">
        <v>0</v>
      </c>
      <c r="AE54" s="451">
        <v>0</v>
      </c>
      <c r="AF54" s="451">
        <v>0</v>
      </c>
      <c r="AG54" s="451">
        <v>0</v>
      </c>
      <c r="AH54" s="451">
        <v>0</v>
      </c>
      <c r="AI54" s="451">
        <v>0</v>
      </c>
      <c r="AJ54" s="451">
        <v>0</v>
      </c>
      <c r="AK54" s="451">
        <v>0</v>
      </c>
      <c r="AL54" s="451">
        <v>0</v>
      </c>
      <c r="AM54" s="451">
        <v>0</v>
      </c>
      <c r="AN54" s="451">
        <v>0</v>
      </c>
      <c r="AO54" s="451">
        <v>0</v>
      </c>
      <c r="AP54" s="451">
        <v>0</v>
      </c>
      <c r="AQ54" s="451">
        <v>0</v>
      </c>
      <c r="AR54" s="451">
        <v>0</v>
      </c>
      <c r="AS54" s="451">
        <v>0</v>
      </c>
      <c r="AT54" s="451">
        <v>0</v>
      </c>
      <c r="AU54" s="451">
        <v>0</v>
      </c>
      <c r="AV54" s="451">
        <v>0</v>
      </c>
      <c r="AW54" s="451">
        <v>10937995</v>
      </c>
      <c r="AX54" s="451">
        <v>0</v>
      </c>
      <c r="AY54" s="451">
        <v>0</v>
      </c>
      <c r="AZ54" s="451">
        <v>0</v>
      </c>
      <c r="BA54" s="451">
        <v>0</v>
      </c>
      <c r="BB54" s="451">
        <v>0</v>
      </c>
      <c r="BC54" s="451">
        <v>0</v>
      </c>
      <c r="BD54" s="451">
        <v>0</v>
      </c>
      <c r="BE54" s="400">
        <v>10937995</v>
      </c>
    </row>
    <row r="55" spans="1:57" s="233" customFormat="1" ht="11.25" x14ac:dyDescent="0.2">
      <c r="A55" s="547"/>
      <c r="B55" s="234" t="s">
        <v>252</v>
      </c>
      <c r="C55" s="235" t="s">
        <v>430</v>
      </c>
      <c r="D55" s="451" t="s">
        <v>175</v>
      </c>
      <c r="E55" s="451" t="s">
        <v>175</v>
      </c>
      <c r="F55" s="451" t="s">
        <v>175</v>
      </c>
      <c r="G55" s="236">
        <v>0</v>
      </c>
      <c r="H55" s="236">
        <v>0</v>
      </c>
      <c r="I55" s="236">
        <v>0</v>
      </c>
      <c r="J55" s="235">
        <v>0</v>
      </c>
      <c r="K55" s="236">
        <v>0</v>
      </c>
      <c r="L55" s="451">
        <v>0</v>
      </c>
      <c r="M55" s="451">
        <v>0</v>
      </c>
      <c r="N55" s="451">
        <v>0</v>
      </c>
      <c r="O55" s="451">
        <v>0</v>
      </c>
      <c r="P55" s="451">
        <v>0</v>
      </c>
      <c r="Q55" s="451">
        <v>0</v>
      </c>
      <c r="R55" s="451">
        <v>0</v>
      </c>
      <c r="S55" s="451">
        <v>0</v>
      </c>
      <c r="T55" s="451">
        <v>0</v>
      </c>
      <c r="U55" s="451">
        <v>0</v>
      </c>
      <c r="V55" s="451">
        <v>0</v>
      </c>
      <c r="W55" s="451">
        <v>0</v>
      </c>
      <c r="X55" s="451">
        <v>0</v>
      </c>
      <c r="Y55" s="451">
        <v>0</v>
      </c>
      <c r="Z55" s="451">
        <v>0</v>
      </c>
      <c r="AA55" s="451">
        <v>0</v>
      </c>
      <c r="AB55" s="451">
        <v>0</v>
      </c>
      <c r="AC55" s="451">
        <v>0</v>
      </c>
      <c r="AD55" s="451">
        <v>0</v>
      </c>
      <c r="AE55" s="451">
        <v>0</v>
      </c>
      <c r="AF55" s="451">
        <v>0</v>
      </c>
      <c r="AG55" s="451">
        <v>0</v>
      </c>
      <c r="AH55" s="451">
        <v>0</v>
      </c>
      <c r="AI55" s="451">
        <v>0</v>
      </c>
      <c r="AJ55" s="451">
        <v>0</v>
      </c>
      <c r="AK55" s="451">
        <v>0</v>
      </c>
      <c r="AL55" s="451">
        <v>0</v>
      </c>
      <c r="AM55" s="451">
        <v>0</v>
      </c>
      <c r="AN55" s="451">
        <v>0</v>
      </c>
      <c r="AO55" s="451">
        <v>0</v>
      </c>
      <c r="AP55" s="451">
        <v>0</v>
      </c>
      <c r="AQ55" s="451">
        <v>0</v>
      </c>
      <c r="AR55" s="451">
        <v>0</v>
      </c>
      <c r="AS55" s="451">
        <v>0</v>
      </c>
      <c r="AT55" s="451">
        <v>0</v>
      </c>
      <c r="AU55" s="451">
        <v>0</v>
      </c>
      <c r="AV55" s="451">
        <v>0</v>
      </c>
      <c r="AW55" s="451">
        <v>10977347</v>
      </c>
      <c r="AX55" s="451">
        <v>0</v>
      </c>
      <c r="AY55" s="451">
        <v>0</v>
      </c>
      <c r="AZ55" s="451">
        <v>0</v>
      </c>
      <c r="BA55" s="451">
        <v>0</v>
      </c>
      <c r="BB55" s="451">
        <v>0</v>
      </c>
      <c r="BC55" s="451">
        <v>0</v>
      </c>
      <c r="BD55" s="451">
        <v>0</v>
      </c>
      <c r="BE55" s="400">
        <v>10977347</v>
      </c>
    </row>
    <row r="56" spans="1:57" s="233" customFormat="1" ht="11.25" x14ac:dyDescent="0.2">
      <c r="A56" s="547"/>
      <c r="B56" s="234" t="s">
        <v>803</v>
      </c>
      <c r="C56" s="235" t="s">
        <v>431</v>
      </c>
      <c r="D56" s="451">
        <v>0</v>
      </c>
      <c r="E56" s="451" t="s">
        <v>175</v>
      </c>
      <c r="F56" s="451" t="s">
        <v>175</v>
      </c>
      <c r="G56" s="236">
        <v>0</v>
      </c>
      <c r="H56" s="236">
        <v>0</v>
      </c>
      <c r="I56" s="236">
        <v>0</v>
      </c>
      <c r="J56" s="235">
        <v>0</v>
      </c>
      <c r="K56" s="236">
        <v>0</v>
      </c>
      <c r="L56" s="451">
        <v>0</v>
      </c>
      <c r="M56" s="451">
        <v>0</v>
      </c>
      <c r="N56" s="451">
        <v>0</v>
      </c>
      <c r="O56" s="451">
        <v>0</v>
      </c>
      <c r="P56" s="451">
        <v>0</v>
      </c>
      <c r="Q56" s="451">
        <v>0</v>
      </c>
      <c r="R56" s="451">
        <v>0</v>
      </c>
      <c r="S56" s="451">
        <v>0</v>
      </c>
      <c r="T56" s="451">
        <v>0</v>
      </c>
      <c r="U56" s="451">
        <v>0</v>
      </c>
      <c r="V56" s="451">
        <v>0</v>
      </c>
      <c r="W56" s="451">
        <v>0</v>
      </c>
      <c r="X56" s="451">
        <v>0</v>
      </c>
      <c r="Y56" s="451">
        <v>0</v>
      </c>
      <c r="Z56" s="451">
        <v>0</v>
      </c>
      <c r="AA56" s="451">
        <v>0</v>
      </c>
      <c r="AB56" s="451">
        <v>0</v>
      </c>
      <c r="AC56" s="451">
        <v>0</v>
      </c>
      <c r="AD56" s="451">
        <v>0</v>
      </c>
      <c r="AE56" s="451">
        <v>0</v>
      </c>
      <c r="AF56" s="451">
        <v>0</v>
      </c>
      <c r="AG56" s="451">
        <v>0</v>
      </c>
      <c r="AH56" s="451">
        <v>0</v>
      </c>
      <c r="AI56" s="451">
        <v>0</v>
      </c>
      <c r="AJ56" s="451">
        <v>0</v>
      </c>
      <c r="AK56" s="451">
        <v>0</v>
      </c>
      <c r="AL56" s="451">
        <v>0</v>
      </c>
      <c r="AM56" s="451">
        <v>0</v>
      </c>
      <c r="AN56" s="451">
        <v>0</v>
      </c>
      <c r="AO56" s="451">
        <v>0</v>
      </c>
      <c r="AP56" s="451">
        <v>0</v>
      </c>
      <c r="AQ56" s="451">
        <v>0</v>
      </c>
      <c r="AR56" s="451">
        <v>216999992</v>
      </c>
      <c r="AS56" s="451">
        <v>0</v>
      </c>
      <c r="AT56" s="451">
        <v>0</v>
      </c>
      <c r="AU56" s="451">
        <v>0</v>
      </c>
      <c r="AV56" s="451">
        <v>0</v>
      </c>
      <c r="AW56" s="451">
        <v>0</v>
      </c>
      <c r="AX56" s="451">
        <v>0</v>
      </c>
      <c r="AY56" s="451">
        <v>0</v>
      </c>
      <c r="AZ56" s="451">
        <v>0</v>
      </c>
      <c r="BA56" s="451">
        <v>0</v>
      </c>
      <c r="BB56" s="451">
        <v>0</v>
      </c>
      <c r="BC56" s="451">
        <v>0</v>
      </c>
      <c r="BD56" s="451">
        <v>0</v>
      </c>
      <c r="BE56" s="400">
        <v>216999992</v>
      </c>
    </row>
    <row r="57" spans="1:57" s="233" customFormat="1" ht="11.25" x14ac:dyDescent="0.2">
      <c r="A57" s="547"/>
      <c r="B57" s="234" t="s">
        <v>204</v>
      </c>
      <c r="C57" s="235" t="s">
        <v>432</v>
      </c>
      <c r="D57" s="451">
        <v>0</v>
      </c>
      <c r="E57" s="451">
        <v>0</v>
      </c>
      <c r="F57" s="451">
        <v>0</v>
      </c>
      <c r="G57" s="236">
        <v>0</v>
      </c>
      <c r="H57" s="236">
        <v>0</v>
      </c>
      <c r="I57" s="236">
        <v>0</v>
      </c>
      <c r="J57" s="235">
        <v>0</v>
      </c>
      <c r="K57" s="236">
        <v>0</v>
      </c>
      <c r="L57" s="451">
        <v>0</v>
      </c>
      <c r="M57" s="451">
        <v>0</v>
      </c>
      <c r="N57" s="451">
        <v>0</v>
      </c>
      <c r="O57" s="451">
        <v>0</v>
      </c>
      <c r="P57" s="451">
        <v>0</v>
      </c>
      <c r="Q57" s="451">
        <v>0</v>
      </c>
      <c r="R57" s="451">
        <v>0</v>
      </c>
      <c r="S57" s="451">
        <v>0</v>
      </c>
      <c r="T57" s="451">
        <v>0</v>
      </c>
      <c r="U57" s="451">
        <v>0</v>
      </c>
      <c r="V57" s="451">
        <v>0</v>
      </c>
      <c r="W57" s="451">
        <v>0</v>
      </c>
      <c r="X57" s="451">
        <v>0</v>
      </c>
      <c r="Y57" s="451">
        <v>0</v>
      </c>
      <c r="Z57" s="451">
        <v>0</v>
      </c>
      <c r="AA57" s="451">
        <v>0</v>
      </c>
      <c r="AB57" s="451">
        <v>0</v>
      </c>
      <c r="AC57" s="451">
        <v>0</v>
      </c>
      <c r="AD57" s="451">
        <v>0</v>
      </c>
      <c r="AE57" s="451">
        <v>0</v>
      </c>
      <c r="AF57" s="451">
        <v>0</v>
      </c>
      <c r="AG57" s="451">
        <v>0</v>
      </c>
      <c r="AH57" s="451">
        <v>0</v>
      </c>
      <c r="AI57" s="451">
        <v>0</v>
      </c>
      <c r="AJ57" s="451">
        <v>0</v>
      </c>
      <c r="AK57" s="451">
        <v>601964</v>
      </c>
      <c r="AL57" s="451">
        <v>0</v>
      </c>
      <c r="AM57" s="451">
        <v>0</v>
      </c>
      <c r="AN57" s="451">
        <v>0</v>
      </c>
      <c r="AO57" s="451">
        <v>0</v>
      </c>
      <c r="AP57" s="451">
        <v>0</v>
      </c>
      <c r="AQ57" s="451">
        <v>215600000</v>
      </c>
      <c r="AR57" s="451">
        <v>0</v>
      </c>
      <c r="AS57" s="451">
        <v>0</v>
      </c>
      <c r="AT57" s="451">
        <v>0</v>
      </c>
      <c r="AU57" s="451">
        <v>0</v>
      </c>
      <c r="AV57" s="451">
        <v>0</v>
      </c>
      <c r="AW57" s="451">
        <v>0</v>
      </c>
      <c r="AX57" s="451">
        <v>0</v>
      </c>
      <c r="AY57" s="451">
        <v>0</v>
      </c>
      <c r="AZ57" s="451">
        <v>0</v>
      </c>
      <c r="BA57" s="451">
        <v>0</v>
      </c>
      <c r="BB57" s="451">
        <v>0</v>
      </c>
      <c r="BC57" s="451">
        <v>0</v>
      </c>
      <c r="BD57" s="451">
        <v>0</v>
      </c>
      <c r="BE57" s="400">
        <v>216201964</v>
      </c>
    </row>
    <row r="58" spans="1:57" s="233" customFormat="1" ht="11.25" x14ac:dyDescent="0.2">
      <c r="A58" s="547"/>
      <c r="B58" s="234" t="s">
        <v>318</v>
      </c>
      <c r="C58" s="235" t="s">
        <v>433</v>
      </c>
      <c r="D58" s="451">
        <v>0</v>
      </c>
      <c r="E58" s="451">
        <v>0</v>
      </c>
      <c r="F58" s="451">
        <v>0</v>
      </c>
      <c r="G58" s="236">
        <v>0</v>
      </c>
      <c r="H58" s="236">
        <v>0</v>
      </c>
      <c r="I58" s="236">
        <v>0</v>
      </c>
      <c r="J58" s="235">
        <v>0</v>
      </c>
      <c r="K58" s="236">
        <v>0</v>
      </c>
      <c r="L58" s="451">
        <v>0</v>
      </c>
      <c r="M58" s="451">
        <v>0</v>
      </c>
      <c r="N58" s="451">
        <v>0</v>
      </c>
      <c r="O58" s="451">
        <v>0</v>
      </c>
      <c r="P58" s="451">
        <v>0</v>
      </c>
      <c r="Q58" s="451">
        <v>0</v>
      </c>
      <c r="R58" s="451">
        <v>0</v>
      </c>
      <c r="S58" s="451">
        <v>0</v>
      </c>
      <c r="T58" s="451">
        <v>0</v>
      </c>
      <c r="U58" s="451">
        <v>0</v>
      </c>
      <c r="V58" s="451">
        <v>0</v>
      </c>
      <c r="W58" s="451">
        <v>0</v>
      </c>
      <c r="X58" s="451">
        <v>0</v>
      </c>
      <c r="Y58" s="451">
        <v>0</v>
      </c>
      <c r="Z58" s="451">
        <v>0</v>
      </c>
      <c r="AA58" s="451">
        <v>0</v>
      </c>
      <c r="AB58" s="451">
        <v>0</v>
      </c>
      <c r="AC58" s="451">
        <v>0</v>
      </c>
      <c r="AD58" s="451">
        <v>0</v>
      </c>
      <c r="AE58" s="451">
        <v>0</v>
      </c>
      <c r="AF58" s="451">
        <v>0</v>
      </c>
      <c r="AG58" s="451">
        <v>0</v>
      </c>
      <c r="AH58" s="451">
        <v>0</v>
      </c>
      <c r="AI58" s="451">
        <v>0</v>
      </c>
      <c r="AJ58" s="451">
        <v>0</v>
      </c>
      <c r="AK58" s="451">
        <v>0</v>
      </c>
      <c r="AL58" s="451">
        <v>0</v>
      </c>
      <c r="AM58" s="451">
        <v>0</v>
      </c>
      <c r="AN58" s="451">
        <v>0</v>
      </c>
      <c r="AO58" s="451">
        <v>0</v>
      </c>
      <c r="AP58" s="451">
        <v>0</v>
      </c>
      <c r="AQ58" s="451">
        <v>0</v>
      </c>
      <c r="AR58" s="451">
        <v>0</v>
      </c>
      <c r="AS58" s="451">
        <v>0</v>
      </c>
      <c r="AT58" s="451">
        <v>0</v>
      </c>
      <c r="AU58" s="451">
        <v>0</v>
      </c>
      <c r="AV58" s="451">
        <v>876227</v>
      </c>
      <c r="AW58" s="451">
        <v>0</v>
      </c>
      <c r="AX58" s="451">
        <v>0</v>
      </c>
      <c r="AY58" s="451">
        <v>0</v>
      </c>
      <c r="AZ58" s="451">
        <v>0</v>
      </c>
      <c r="BA58" s="451">
        <v>0</v>
      </c>
      <c r="BB58" s="451">
        <v>0</v>
      </c>
      <c r="BC58" s="451">
        <v>0</v>
      </c>
      <c r="BD58" s="451">
        <v>0</v>
      </c>
      <c r="BE58" s="400">
        <v>876227</v>
      </c>
    </row>
    <row r="59" spans="1:57" s="233" customFormat="1" ht="11.25" hidden="1" x14ac:dyDescent="0.2">
      <c r="A59" s="547"/>
      <c r="B59" s="234" t="s">
        <v>307</v>
      </c>
      <c r="C59" s="235" t="s">
        <v>434</v>
      </c>
      <c r="D59" s="451" t="s">
        <v>175</v>
      </c>
      <c r="E59" s="451" t="s">
        <v>175</v>
      </c>
      <c r="F59" s="451" t="s">
        <v>175</v>
      </c>
      <c r="G59" s="236">
        <v>0</v>
      </c>
      <c r="H59" s="236">
        <v>0</v>
      </c>
      <c r="I59" s="236">
        <v>0</v>
      </c>
      <c r="J59" s="235">
        <v>0</v>
      </c>
      <c r="K59" s="236">
        <v>0</v>
      </c>
      <c r="L59" s="451">
        <v>0</v>
      </c>
      <c r="M59" s="451">
        <v>0</v>
      </c>
      <c r="N59" s="451">
        <v>0</v>
      </c>
      <c r="O59" s="451">
        <v>0</v>
      </c>
      <c r="P59" s="451">
        <v>0</v>
      </c>
      <c r="Q59" s="451">
        <v>0</v>
      </c>
      <c r="R59" s="451">
        <v>0</v>
      </c>
      <c r="S59" s="451">
        <v>0</v>
      </c>
      <c r="T59" s="451">
        <v>0</v>
      </c>
      <c r="U59" s="451">
        <v>0</v>
      </c>
      <c r="V59" s="451">
        <v>0</v>
      </c>
      <c r="W59" s="451">
        <v>0</v>
      </c>
      <c r="X59" s="451">
        <v>0</v>
      </c>
      <c r="Y59" s="451">
        <v>0</v>
      </c>
      <c r="Z59" s="451">
        <v>0</v>
      </c>
      <c r="AA59" s="451">
        <v>0</v>
      </c>
      <c r="AB59" s="451">
        <v>0</v>
      </c>
      <c r="AC59" s="451">
        <v>0</v>
      </c>
      <c r="AD59" s="451">
        <v>0</v>
      </c>
      <c r="AE59" s="451">
        <v>0</v>
      </c>
      <c r="AF59" s="451">
        <v>0</v>
      </c>
      <c r="AG59" s="451">
        <v>0</v>
      </c>
      <c r="AH59" s="451">
        <v>0</v>
      </c>
      <c r="AI59" s="451">
        <v>0</v>
      </c>
      <c r="AJ59" s="451">
        <v>0</v>
      </c>
      <c r="AK59" s="451">
        <v>0</v>
      </c>
      <c r="AL59" s="451">
        <v>0</v>
      </c>
      <c r="AM59" s="451">
        <v>0</v>
      </c>
      <c r="AN59" s="451">
        <v>0</v>
      </c>
      <c r="AO59" s="451">
        <v>0</v>
      </c>
      <c r="AP59" s="451">
        <v>0</v>
      </c>
      <c r="AQ59" s="451">
        <v>0</v>
      </c>
      <c r="AR59" s="451">
        <v>0</v>
      </c>
      <c r="AS59" s="451">
        <v>0</v>
      </c>
      <c r="AT59" s="451">
        <v>0</v>
      </c>
      <c r="AU59" s="451">
        <v>0</v>
      </c>
      <c r="AV59" s="451">
        <v>0</v>
      </c>
      <c r="AW59" s="451">
        <v>0</v>
      </c>
      <c r="AX59" s="451">
        <v>0</v>
      </c>
      <c r="AY59" s="451">
        <v>0</v>
      </c>
      <c r="AZ59" s="451">
        <v>0</v>
      </c>
      <c r="BA59" s="451">
        <v>0</v>
      </c>
      <c r="BB59" s="451">
        <v>0</v>
      </c>
      <c r="BC59" s="451">
        <v>0</v>
      </c>
      <c r="BD59" s="451">
        <v>0</v>
      </c>
      <c r="BE59" s="400">
        <v>0</v>
      </c>
    </row>
    <row r="60" spans="1:57" s="233" customFormat="1" ht="11.25" hidden="1" x14ac:dyDescent="0.2">
      <c r="A60" s="547"/>
      <c r="B60" s="234" t="s">
        <v>376</v>
      </c>
      <c r="C60" s="235" t="s">
        <v>435</v>
      </c>
      <c r="D60" s="451">
        <v>0</v>
      </c>
      <c r="E60" s="451" t="s">
        <v>175</v>
      </c>
      <c r="F60" s="451" t="s">
        <v>175</v>
      </c>
      <c r="G60" s="236">
        <v>0</v>
      </c>
      <c r="H60" s="236">
        <v>0</v>
      </c>
      <c r="I60" s="236">
        <v>0</v>
      </c>
      <c r="J60" s="235">
        <v>0</v>
      </c>
      <c r="K60" s="236">
        <v>0</v>
      </c>
      <c r="L60" s="451">
        <v>0</v>
      </c>
      <c r="M60" s="451">
        <v>0</v>
      </c>
      <c r="N60" s="451">
        <v>0</v>
      </c>
      <c r="O60" s="451">
        <v>0</v>
      </c>
      <c r="P60" s="451">
        <v>0</v>
      </c>
      <c r="Q60" s="451">
        <v>0</v>
      </c>
      <c r="R60" s="451">
        <v>0</v>
      </c>
      <c r="S60" s="451">
        <v>0</v>
      </c>
      <c r="T60" s="451">
        <v>0</v>
      </c>
      <c r="U60" s="451">
        <v>0</v>
      </c>
      <c r="V60" s="451">
        <v>0</v>
      </c>
      <c r="W60" s="451">
        <v>0</v>
      </c>
      <c r="X60" s="451">
        <v>0</v>
      </c>
      <c r="Y60" s="451">
        <v>0</v>
      </c>
      <c r="Z60" s="451">
        <v>0</v>
      </c>
      <c r="AA60" s="451">
        <v>0</v>
      </c>
      <c r="AB60" s="451">
        <v>0</v>
      </c>
      <c r="AC60" s="451">
        <v>0</v>
      </c>
      <c r="AD60" s="451">
        <v>0</v>
      </c>
      <c r="AE60" s="451">
        <v>0</v>
      </c>
      <c r="AF60" s="451">
        <v>0</v>
      </c>
      <c r="AG60" s="451">
        <v>0</v>
      </c>
      <c r="AH60" s="451">
        <v>0</v>
      </c>
      <c r="AI60" s="451">
        <v>0</v>
      </c>
      <c r="AJ60" s="451">
        <v>0</v>
      </c>
      <c r="AK60" s="451">
        <v>0</v>
      </c>
      <c r="AL60" s="451">
        <v>0</v>
      </c>
      <c r="AM60" s="451">
        <v>0</v>
      </c>
      <c r="AN60" s="451">
        <v>0</v>
      </c>
      <c r="AO60" s="451">
        <v>0</v>
      </c>
      <c r="AP60" s="451">
        <v>0</v>
      </c>
      <c r="AQ60" s="451">
        <v>0</v>
      </c>
      <c r="AR60" s="451">
        <v>0</v>
      </c>
      <c r="AS60" s="451">
        <v>0</v>
      </c>
      <c r="AT60" s="451">
        <v>0</v>
      </c>
      <c r="AU60" s="451">
        <v>0</v>
      </c>
      <c r="AV60" s="451">
        <v>0</v>
      </c>
      <c r="AW60" s="451">
        <v>0</v>
      </c>
      <c r="AX60" s="451">
        <v>0</v>
      </c>
      <c r="AY60" s="451">
        <v>0</v>
      </c>
      <c r="AZ60" s="451">
        <v>0</v>
      </c>
      <c r="BA60" s="451">
        <v>0</v>
      </c>
      <c r="BB60" s="451">
        <v>0</v>
      </c>
      <c r="BC60" s="451">
        <v>0</v>
      </c>
      <c r="BD60" s="451">
        <v>0</v>
      </c>
      <c r="BE60" s="400">
        <v>0</v>
      </c>
    </row>
    <row r="61" spans="1:57" s="233" customFormat="1" ht="11.25" hidden="1" x14ac:dyDescent="0.2">
      <c r="A61" s="547"/>
      <c r="B61" s="234" t="s">
        <v>312</v>
      </c>
      <c r="C61" s="235" t="s">
        <v>436</v>
      </c>
      <c r="D61" s="451"/>
      <c r="E61" s="451">
        <v>0</v>
      </c>
      <c r="F61" s="451">
        <v>0</v>
      </c>
      <c r="G61" s="236">
        <v>0</v>
      </c>
      <c r="H61" s="236" t="s">
        <v>175</v>
      </c>
      <c r="I61" s="236" t="s">
        <v>175</v>
      </c>
      <c r="J61" s="235" t="s">
        <v>175</v>
      </c>
      <c r="K61" s="236" t="s">
        <v>175</v>
      </c>
      <c r="L61" s="451" t="s">
        <v>175</v>
      </c>
      <c r="M61" s="451" t="s">
        <v>175</v>
      </c>
      <c r="N61" s="451" t="s">
        <v>175</v>
      </c>
      <c r="O61" s="451" t="s">
        <v>175</v>
      </c>
      <c r="P61" s="451" t="s">
        <v>175</v>
      </c>
      <c r="Q61" s="451">
        <v>0</v>
      </c>
      <c r="R61" s="451">
        <v>0</v>
      </c>
      <c r="S61" s="451">
        <v>0</v>
      </c>
      <c r="T61" s="451">
        <v>0</v>
      </c>
      <c r="U61" s="451">
        <v>0</v>
      </c>
      <c r="V61" s="451">
        <v>0</v>
      </c>
      <c r="W61" s="451">
        <v>0</v>
      </c>
      <c r="X61" s="451">
        <v>0</v>
      </c>
      <c r="Y61" s="451">
        <v>0</v>
      </c>
      <c r="Z61" s="451">
        <v>0</v>
      </c>
      <c r="AA61" s="451">
        <v>0</v>
      </c>
      <c r="AB61" s="451">
        <v>0</v>
      </c>
      <c r="AC61" s="451">
        <v>0</v>
      </c>
      <c r="AD61" s="451">
        <v>0</v>
      </c>
      <c r="AE61" s="451">
        <v>0</v>
      </c>
      <c r="AF61" s="451">
        <v>0</v>
      </c>
      <c r="AG61" s="451">
        <v>0</v>
      </c>
      <c r="AH61" s="451">
        <v>0</v>
      </c>
      <c r="AI61" s="451">
        <v>0</v>
      </c>
      <c r="AJ61" s="451">
        <v>0</v>
      </c>
      <c r="AK61" s="451">
        <v>0</v>
      </c>
      <c r="AL61" s="451">
        <v>0</v>
      </c>
      <c r="AM61" s="451">
        <v>0</v>
      </c>
      <c r="AN61" s="451">
        <v>0</v>
      </c>
      <c r="AO61" s="451">
        <v>0</v>
      </c>
      <c r="AP61" s="451">
        <v>0</v>
      </c>
      <c r="AQ61" s="451">
        <v>0</v>
      </c>
      <c r="AR61" s="451">
        <v>0</v>
      </c>
      <c r="AS61" s="451">
        <v>0</v>
      </c>
      <c r="AT61" s="451">
        <v>0</v>
      </c>
      <c r="AU61" s="451">
        <v>0</v>
      </c>
      <c r="AV61" s="451">
        <v>0</v>
      </c>
      <c r="AW61" s="451">
        <v>0</v>
      </c>
      <c r="AX61" s="451">
        <v>0</v>
      </c>
      <c r="AY61" s="451">
        <v>0</v>
      </c>
      <c r="AZ61" s="451">
        <v>0</v>
      </c>
      <c r="BA61" s="451">
        <v>0</v>
      </c>
      <c r="BB61" s="451">
        <v>0</v>
      </c>
      <c r="BC61" s="451">
        <v>0</v>
      </c>
      <c r="BD61" s="451">
        <v>0</v>
      </c>
      <c r="BE61" s="400">
        <v>0</v>
      </c>
    </row>
    <row r="62" spans="1:57" s="233" customFormat="1" ht="11.25" x14ac:dyDescent="0.2">
      <c r="A62" s="547"/>
      <c r="B62" s="234" t="s">
        <v>338</v>
      </c>
      <c r="C62" s="235" t="s">
        <v>437</v>
      </c>
      <c r="D62" s="451" t="s">
        <v>175</v>
      </c>
      <c r="E62" s="451">
        <v>0</v>
      </c>
      <c r="F62" s="451">
        <v>0</v>
      </c>
      <c r="G62" s="236">
        <v>0</v>
      </c>
      <c r="H62" s="236">
        <v>0</v>
      </c>
      <c r="I62" s="236">
        <v>0</v>
      </c>
      <c r="J62" s="235">
        <v>0</v>
      </c>
      <c r="K62" s="236">
        <v>0</v>
      </c>
      <c r="L62" s="451">
        <v>0</v>
      </c>
      <c r="M62" s="451">
        <v>0</v>
      </c>
      <c r="N62" s="451">
        <v>0</v>
      </c>
      <c r="O62" s="451">
        <v>0</v>
      </c>
      <c r="P62" s="451" t="s">
        <v>175</v>
      </c>
      <c r="Q62" s="451" t="s">
        <v>175</v>
      </c>
      <c r="R62" s="451" t="s">
        <v>175</v>
      </c>
      <c r="S62" s="451">
        <v>0</v>
      </c>
      <c r="T62" s="451">
        <v>0</v>
      </c>
      <c r="U62" s="451">
        <v>0</v>
      </c>
      <c r="V62" s="451">
        <v>0</v>
      </c>
      <c r="W62" s="451">
        <v>0</v>
      </c>
      <c r="X62" s="451">
        <v>0</v>
      </c>
      <c r="Y62" s="451">
        <v>0</v>
      </c>
      <c r="Z62" s="451">
        <v>0</v>
      </c>
      <c r="AA62" s="451">
        <v>0</v>
      </c>
      <c r="AB62" s="451">
        <v>0</v>
      </c>
      <c r="AC62" s="451">
        <v>0</v>
      </c>
      <c r="AD62" s="451">
        <v>0</v>
      </c>
      <c r="AE62" s="451">
        <v>0</v>
      </c>
      <c r="AF62" s="451">
        <v>0</v>
      </c>
      <c r="AG62" s="451">
        <v>0</v>
      </c>
      <c r="AH62" s="451">
        <v>0</v>
      </c>
      <c r="AI62" s="451">
        <v>0</v>
      </c>
      <c r="AJ62" s="451">
        <v>0</v>
      </c>
      <c r="AK62" s="451">
        <v>0</v>
      </c>
      <c r="AL62" s="451">
        <v>0</v>
      </c>
      <c r="AM62" s="451">
        <v>0</v>
      </c>
      <c r="AN62" s="451">
        <v>0</v>
      </c>
      <c r="AO62" s="451">
        <v>0</v>
      </c>
      <c r="AP62" s="451">
        <v>0</v>
      </c>
      <c r="AQ62" s="451">
        <v>0</v>
      </c>
      <c r="AR62" s="451">
        <v>0</v>
      </c>
      <c r="AS62" s="451">
        <v>0</v>
      </c>
      <c r="AT62" s="451">
        <v>0</v>
      </c>
      <c r="AU62" s="451">
        <v>0</v>
      </c>
      <c r="AV62" s="451">
        <v>168000000</v>
      </c>
      <c r="AW62" s="451">
        <v>0</v>
      </c>
      <c r="AX62" s="451">
        <v>2217600</v>
      </c>
      <c r="AY62" s="451">
        <v>0</v>
      </c>
      <c r="AZ62" s="451">
        <v>0</v>
      </c>
      <c r="BA62" s="451">
        <v>0</v>
      </c>
      <c r="BB62" s="451">
        <v>0</v>
      </c>
      <c r="BC62" s="451">
        <v>0</v>
      </c>
      <c r="BD62" s="451">
        <v>0</v>
      </c>
      <c r="BE62" s="400">
        <v>170217600</v>
      </c>
    </row>
    <row r="63" spans="1:57" s="233" customFormat="1" ht="11.25" x14ac:dyDescent="0.2">
      <c r="A63" s="547"/>
      <c r="B63" s="234" t="s">
        <v>337</v>
      </c>
      <c r="C63" s="235" t="s">
        <v>438</v>
      </c>
      <c r="D63" s="451">
        <v>0</v>
      </c>
      <c r="E63" s="451">
        <v>0</v>
      </c>
      <c r="F63" s="451">
        <v>0</v>
      </c>
      <c r="G63" s="236">
        <v>0</v>
      </c>
      <c r="H63" s="236">
        <v>0</v>
      </c>
      <c r="I63" s="236">
        <v>0</v>
      </c>
      <c r="J63" s="235">
        <v>0</v>
      </c>
      <c r="K63" s="236">
        <v>0</v>
      </c>
      <c r="L63" s="451">
        <v>0</v>
      </c>
      <c r="M63" s="451">
        <v>0</v>
      </c>
      <c r="N63" s="451">
        <v>0</v>
      </c>
      <c r="O63" s="451">
        <v>0</v>
      </c>
      <c r="P63" s="451">
        <v>0</v>
      </c>
      <c r="Q63" s="451">
        <v>0</v>
      </c>
      <c r="R63" s="451">
        <v>0</v>
      </c>
      <c r="S63" s="451">
        <v>0</v>
      </c>
      <c r="T63" s="451">
        <v>0</v>
      </c>
      <c r="U63" s="451">
        <v>0</v>
      </c>
      <c r="V63" s="451">
        <v>0</v>
      </c>
      <c r="W63" s="451">
        <v>0</v>
      </c>
      <c r="X63" s="451">
        <v>0</v>
      </c>
      <c r="Y63" s="451">
        <v>0</v>
      </c>
      <c r="Z63" s="451">
        <v>0</v>
      </c>
      <c r="AA63" s="451">
        <v>0</v>
      </c>
      <c r="AB63" s="451">
        <v>0</v>
      </c>
      <c r="AC63" s="451">
        <v>0</v>
      </c>
      <c r="AD63" s="451">
        <v>0</v>
      </c>
      <c r="AE63" s="451">
        <v>0</v>
      </c>
      <c r="AF63" s="451">
        <v>0</v>
      </c>
      <c r="AG63" s="451">
        <v>0</v>
      </c>
      <c r="AH63" s="451">
        <v>0</v>
      </c>
      <c r="AI63" s="451">
        <v>0</v>
      </c>
      <c r="AJ63" s="451">
        <v>0</v>
      </c>
      <c r="AK63" s="451">
        <v>0</v>
      </c>
      <c r="AL63" s="451">
        <v>0</v>
      </c>
      <c r="AM63" s="451">
        <v>0</v>
      </c>
      <c r="AN63" s="451">
        <v>0</v>
      </c>
      <c r="AO63" s="451">
        <v>0</v>
      </c>
      <c r="AP63" s="451">
        <v>0</v>
      </c>
      <c r="AQ63" s="451">
        <v>0</v>
      </c>
      <c r="AR63" s="451">
        <v>0</v>
      </c>
      <c r="AS63" s="451">
        <v>0</v>
      </c>
      <c r="AT63" s="451">
        <v>0</v>
      </c>
      <c r="AU63" s="451">
        <v>0</v>
      </c>
      <c r="AV63" s="451">
        <v>245700000</v>
      </c>
      <c r="AW63" s="451">
        <v>721338</v>
      </c>
      <c r="AX63" s="451">
        <v>0</v>
      </c>
      <c r="AY63" s="451">
        <v>0</v>
      </c>
      <c r="AZ63" s="451">
        <v>0</v>
      </c>
      <c r="BA63" s="451">
        <v>0</v>
      </c>
      <c r="BB63" s="451">
        <v>0</v>
      </c>
      <c r="BC63" s="451">
        <v>0</v>
      </c>
      <c r="BD63" s="451">
        <v>0</v>
      </c>
      <c r="BE63" s="400">
        <v>246421338</v>
      </c>
    </row>
    <row r="64" spans="1:57" s="233" customFormat="1" ht="11.25" hidden="1" x14ac:dyDescent="0.2">
      <c r="A64" s="547"/>
      <c r="B64" s="234" t="s">
        <v>375</v>
      </c>
      <c r="C64" s="235" t="s">
        <v>439</v>
      </c>
      <c r="D64" s="451">
        <v>0</v>
      </c>
      <c r="E64" s="451" t="s">
        <v>175</v>
      </c>
      <c r="F64" s="451" t="s">
        <v>175</v>
      </c>
      <c r="G64" s="236">
        <v>0</v>
      </c>
      <c r="H64" s="236">
        <v>0</v>
      </c>
      <c r="I64" s="236">
        <v>0</v>
      </c>
      <c r="J64" s="235">
        <v>0</v>
      </c>
      <c r="K64" s="236">
        <v>0</v>
      </c>
      <c r="L64" s="451">
        <v>0</v>
      </c>
      <c r="M64" s="451">
        <v>0</v>
      </c>
      <c r="N64" s="451">
        <v>0</v>
      </c>
      <c r="O64" s="451">
        <v>0</v>
      </c>
      <c r="P64" s="451">
        <v>0</v>
      </c>
      <c r="Q64" s="451">
        <v>0</v>
      </c>
      <c r="R64" s="451">
        <v>0</v>
      </c>
      <c r="S64" s="451">
        <v>0</v>
      </c>
      <c r="T64" s="451">
        <v>0</v>
      </c>
      <c r="U64" s="451">
        <v>0</v>
      </c>
      <c r="V64" s="451">
        <v>0</v>
      </c>
      <c r="W64" s="451">
        <v>0</v>
      </c>
      <c r="X64" s="451">
        <v>0</v>
      </c>
      <c r="Y64" s="451">
        <v>0</v>
      </c>
      <c r="Z64" s="451">
        <v>0</v>
      </c>
      <c r="AA64" s="451">
        <v>0</v>
      </c>
      <c r="AB64" s="451">
        <v>0</v>
      </c>
      <c r="AC64" s="451">
        <v>0</v>
      </c>
      <c r="AD64" s="451">
        <v>0</v>
      </c>
      <c r="AE64" s="451">
        <v>0</v>
      </c>
      <c r="AF64" s="451">
        <v>0</v>
      </c>
      <c r="AG64" s="451">
        <v>0</v>
      </c>
      <c r="AH64" s="451">
        <v>0</v>
      </c>
      <c r="AI64" s="451">
        <v>0</v>
      </c>
      <c r="AJ64" s="451">
        <v>0</v>
      </c>
      <c r="AK64" s="451">
        <v>0</v>
      </c>
      <c r="AL64" s="451">
        <v>0</v>
      </c>
      <c r="AM64" s="451">
        <v>0</v>
      </c>
      <c r="AN64" s="451">
        <v>0</v>
      </c>
      <c r="AO64" s="451">
        <v>0</v>
      </c>
      <c r="AP64" s="451">
        <v>0</v>
      </c>
      <c r="AQ64" s="451">
        <v>0</v>
      </c>
      <c r="AR64" s="451">
        <v>0</v>
      </c>
      <c r="AS64" s="451">
        <v>0</v>
      </c>
      <c r="AT64" s="451">
        <v>0</v>
      </c>
      <c r="AU64" s="451">
        <v>0</v>
      </c>
      <c r="AV64" s="451">
        <v>0</v>
      </c>
      <c r="AW64" s="451">
        <v>0</v>
      </c>
      <c r="AX64" s="451">
        <v>0</v>
      </c>
      <c r="AY64" s="451">
        <v>0</v>
      </c>
      <c r="AZ64" s="451">
        <v>0</v>
      </c>
      <c r="BA64" s="451">
        <v>0</v>
      </c>
      <c r="BB64" s="451">
        <v>0</v>
      </c>
      <c r="BC64" s="451">
        <v>0</v>
      </c>
      <c r="BD64" s="451">
        <v>0</v>
      </c>
      <c r="BE64" s="400">
        <v>0</v>
      </c>
    </row>
    <row r="65" spans="1:57" s="233" customFormat="1" ht="11.25" x14ac:dyDescent="0.2">
      <c r="A65" s="547"/>
      <c r="B65" s="234" t="s">
        <v>311</v>
      </c>
      <c r="C65" s="235" t="s">
        <v>440</v>
      </c>
      <c r="D65" s="451">
        <v>0</v>
      </c>
      <c r="E65" s="451">
        <v>0</v>
      </c>
      <c r="F65" s="451">
        <v>0</v>
      </c>
      <c r="G65" s="236">
        <v>0</v>
      </c>
      <c r="H65" s="236">
        <v>0</v>
      </c>
      <c r="I65" s="236">
        <v>0</v>
      </c>
      <c r="J65" s="235">
        <v>0</v>
      </c>
      <c r="K65" s="236">
        <v>0</v>
      </c>
      <c r="L65" s="451">
        <v>0</v>
      </c>
      <c r="M65" s="451">
        <v>0</v>
      </c>
      <c r="N65" s="451">
        <v>0</v>
      </c>
      <c r="O65" s="451">
        <v>0</v>
      </c>
      <c r="P65" s="451">
        <v>0</v>
      </c>
      <c r="Q65" s="451" t="s">
        <v>175</v>
      </c>
      <c r="R65" s="451" t="s">
        <v>175</v>
      </c>
      <c r="S65" s="451">
        <v>0</v>
      </c>
      <c r="T65" s="451">
        <v>0</v>
      </c>
      <c r="U65" s="451">
        <v>0</v>
      </c>
      <c r="V65" s="451">
        <v>0</v>
      </c>
      <c r="W65" s="451">
        <v>0</v>
      </c>
      <c r="X65" s="451">
        <v>0</v>
      </c>
      <c r="Y65" s="451">
        <v>0</v>
      </c>
      <c r="Z65" s="451">
        <v>0</v>
      </c>
      <c r="AA65" s="451">
        <v>0</v>
      </c>
      <c r="AB65" s="451">
        <v>0</v>
      </c>
      <c r="AC65" s="451">
        <v>0</v>
      </c>
      <c r="AD65" s="451">
        <v>0</v>
      </c>
      <c r="AE65" s="451">
        <v>0</v>
      </c>
      <c r="AF65" s="451">
        <v>0</v>
      </c>
      <c r="AG65" s="451">
        <v>0</v>
      </c>
      <c r="AH65" s="451">
        <v>0</v>
      </c>
      <c r="AI65" s="451">
        <v>0</v>
      </c>
      <c r="AJ65" s="451">
        <v>0</v>
      </c>
      <c r="AK65" s="451">
        <v>0</v>
      </c>
      <c r="AL65" s="451">
        <v>2</v>
      </c>
      <c r="AM65" s="451">
        <v>0</v>
      </c>
      <c r="AN65" s="451">
        <v>0</v>
      </c>
      <c r="AO65" s="451">
        <v>0</v>
      </c>
      <c r="AP65" s="451">
        <v>0</v>
      </c>
      <c r="AQ65" s="451">
        <v>227500000</v>
      </c>
      <c r="AR65" s="451">
        <v>0</v>
      </c>
      <c r="AS65" s="451">
        <v>0</v>
      </c>
      <c r="AT65" s="451">
        <v>0</v>
      </c>
      <c r="AU65" s="451">
        <v>0</v>
      </c>
      <c r="AV65" s="451">
        <v>0</v>
      </c>
      <c r="AW65" s="451">
        <v>0</v>
      </c>
      <c r="AX65" s="451">
        <v>16835000</v>
      </c>
      <c r="AY65" s="451">
        <v>0</v>
      </c>
      <c r="AZ65" s="451">
        <v>0</v>
      </c>
      <c r="BA65" s="451">
        <v>0</v>
      </c>
      <c r="BB65" s="451">
        <v>0</v>
      </c>
      <c r="BC65" s="451">
        <v>0</v>
      </c>
      <c r="BD65" s="451">
        <v>0</v>
      </c>
      <c r="BE65" s="400">
        <v>244335002</v>
      </c>
    </row>
    <row r="66" spans="1:57" s="233" customFormat="1" ht="11.25" x14ac:dyDescent="0.2">
      <c r="A66" s="547"/>
      <c r="B66" s="234" t="s">
        <v>306</v>
      </c>
      <c r="C66" s="235" t="s">
        <v>441</v>
      </c>
      <c r="D66" s="451">
        <v>0</v>
      </c>
      <c r="E66" s="451">
        <v>0</v>
      </c>
      <c r="F66" s="451">
        <v>0</v>
      </c>
      <c r="G66" s="236">
        <v>0</v>
      </c>
      <c r="H66" s="236">
        <v>0</v>
      </c>
      <c r="I66" s="236">
        <v>0</v>
      </c>
      <c r="J66" s="236">
        <v>0</v>
      </c>
      <c r="K66" s="236" t="s">
        <v>175</v>
      </c>
      <c r="L66" s="451" t="s">
        <v>175</v>
      </c>
      <c r="M66" s="451" t="s">
        <v>175</v>
      </c>
      <c r="N66" s="451">
        <v>0</v>
      </c>
      <c r="O66" s="451" t="s">
        <v>175</v>
      </c>
      <c r="P66" s="451">
        <v>0</v>
      </c>
      <c r="Q66" s="451" t="s">
        <v>175</v>
      </c>
      <c r="R66" s="451">
        <v>0</v>
      </c>
      <c r="S66" s="451">
        <v>0</v>
      </c>
      <c r="T66" s="451">
        <v>0</v>
      </c>
      <c r="U66" s="451">
        <v>0</v>
      </c>
      <c r="V66" s="451">
        <v>0</v>
      </c>
      <c r="W66" s="451">
        <v>0</v>
      </c>
      <c r="X66" s="451">
        <v>0</v>
      </c>
      <c r="Y66" s="451">
        <v>0</v>
      </c>
      <c r="Z66" s="451">
        <v>0</v>
      </c>
      <c r="AA66" s="451">
        <v>0</v>
      </c>
      <c r="AB66" s="451">
        <v>0</v>
      </c>
      <c r="AC66" s="451">
        <v>0</v>
      </c>
      <c r="AD66" s="451">
        <v>0</v>
      </c>
      <c r="AE66" s="451">
        <v>0</v>
      </c>
      <c r="AF66" s="451">
        <v>0</v>
      </c>
      <c r="AG66" s="451">
        <v>0</v>
      </c>
      <c r="AH66" s="451">
        <v>0</v>
      </c>
      <c r="AI66" s="451">
        <v>0</v>
      </c>
      <c r="AJ66" s="451">
        <v>0</v>
      </c>
      <c r="AK66" s="451">
        <v>0</v>
      </c>
      <c r="AL66" s="451">
        <v>0</v>
      </c>
      <c r="AM66" s="451">
        <v>0</v>
      </c>
      <c r="AN66" s="451">
        <v>0</v>
      </c>
      <c r="AO66" s="451">
        <v>0</v>
      </c>
      <c r="AP66" s="451">
        <v>0</v>
      </c>
      <c r="AQ66" s="451">
        <v>0</v>
      </c>
      <c r="AR66" s="451">
        <v>0</v>
      </c>
      <c r="AS66" s="451">
        <v>0</v>
      </c>
      <c r="AT66" s="451">
        <v>0</v>
      </c>
      <c r="AU66" s="451">
        <v>0</v>
      </c>
      <c r="AV66" s="451">
        <v>178999729</v>
      </c>
      <c r="AW66" s="451">
        <v>0</v>
      </c>
      <c r="AX66" s="451">
        <v>0</v>
      </c>
      <c r="AY66" s="451">
        <v>0</v>
      </c>
      <c r="AZ66" s="451">
        <v>0</v>
      </c>
      <c r="BA66" s="451">
        <v>0</v>
      </c>
      <c r="BB66" s="451">
        <v>0</v>
      </c>
      <c r="BC66" s="451">
        <v>0</v>
      </c>
      <c r="BD66" s="451">
        <v>0</v>
      </c>
      <c r="BE66" s="400">
        <v>178999729</v>
      </c>
    </row>
    <row r="67" spans="1:57" s="233" customFormat="1" ht="11.25" x14ac:dyDescent="0.2">
      <c r="A67" s="547"/>
      <c r="B67" s="234" t="s">
        <v>235</v>
      </c>
      <c r="C67" s="235" t="s">
        <v>442</v>
      </c>
      <c r="D67" s="451" t="s">
        <v>175</v>
      </c>
      <c r="E67" s="451">
        <v>0</v>
      </c>
      <c r="F67" s="451">
        <v>0</v>
      </c>
      <c r="G67" s="236">
        <v>0</v>
      </c>
      <c r="H67" s="236">
        <v>0</v>
      </c>
      <c r="I67" s="236">
        <v>0</v>
      </c>
      <c r="J67" s="235">
        <v>0</v>
      </c>
      <c r="K67" s="236">
        <v>0</v>
      </c>
      <c r="L67" s="451">
        <v>0</v>
      </c>
      <c r="M67" s="451">
        <v>0</v>
      </c>
      <c r="N67" s="451">
        <v>0</v>
      </c>
      <c r="O67" s="451">
        <v>0</v>
      </c>
      <c r="P67" s="451">
        <v>0</v>
      </c>
      <c r="Q67" s="451">
        <v>0</v>
      </c>
      <c r="R67" s="451">
        <v>0</v>
      </c>
      <c r="S67" s="451">
        <v>0</v>
      </c>
      <c r="T67" s="451">
        <v>0</v>
      </c>
      <c r="U67" s="451">
        <v>0</v>
      </c>
      <c r="V67" s="451">
        <v>0</v>
      </c>
      <c r="W67" s="451">
        <v>0</v>
      </c>
      <c r="X67" s="451">
        <v>0</v>
      </c>
      <c r="Y67" s="451">
        <v>0</v>
      </c>
      <c r="Z67" s="451">
        <v>0</v>
      </c>
      <c r="AA67" s="451">
        <v>0</v>
      </c>
      <c r="AB67" s="451">
        <v>0</v>
      </c>
      <c r="AC67" s="451">
        <v>0</v>
      </c>
      <c r="AD67" s="451">
        <v>0</v>
      </c>
      <c r="AE67" s="451">
        <v>0</v>
      </c>
      <c r="AF67" s="451">
        <v>0</v>
      </c>
      <c r="AG67" s="451">
        <v>0</v>
      </c>
      <c r="AH67" s="451">
        <v>0</v>
      </c>
      <c r="AI67" s="451">
        <v>0</v>
      </c>
      <c r="AJ67" s="451">
        <v>0</v>
      </c>
      <c r="AK67" s="451">
        <v>0</v>
      </c>
      <c r="AL67" s="451">
        <v>0</v>
      </c>
      <c r="AM67" s="451">
        <v>0</v>
      </c>
      <c r="AN67" s="451">
        <v>0</v>
      </c>
      <c r="AO67" s="451">
        <v>0</v>
      </c>
      <c r="AP67" s="451">
        <v>0</v>
      </c>
      <c r="AQ67" s="451">
        <v>30000004</v>
      </c>
      <c r="AR67" s="451">
        <v>0</v>
      </c>
      <c r="AS67" s="451">
        <v>0</v>
      </c>
      <c r="AT67" s="451">
        <v>0</v>
      </c>
      <c r="AU67" s="451">
        <v>0</v>
      </c>
      <c r="AV67" s="451">
        <v>0</v>
      </c>
      <c r="AW67" s="451">
        <v>0</v>
      </c>
      <c r="AX67" s="451">
        <v>0</v>
      </c>
      <c r="AY67" s="451">
        <v>0</v>
      </c>
      <c r="AZ67" s="451">
        <v>0</v>
      </c>
      <c r="BA67" s="451">
        <v>0</v>
      </c>
      <c r="BB67" s="451">
        <v>0</v>
      </c>
      <c r="BC67" s="451">
        <v>0</v>
      </c>
      <c r="BD67" s="451">
        <v>0</v>
      </c>
      <c r="BE67" s="400">
        <v>30000004</v>
      </c>
    </row>
    <row r="68" spans="1:57" s="233" customFormat="1" ht="11.25" x14ac:dyDescent="0.2">
      <c r="A68" s="547"/>
      <c r="B68" s="234" t="s">
        <v>267</v>
      </c>
      <c r="C68" s="235" t="s">
        <v>443</v>
      </c>
      <c r="D68" s="451"/>
      <c r="E68" s="451">
        <v>0</v>
      </c>
      <c r="F68" s="451">
        <v>0</v>
      </c>
      <c r="G68" s="236">
        <v>0</v>
      </c>
      <c r="H68" s="236">
        <v>0</v>
      </c>
      <c r="I68" s="236">
        <v>0</v>
      </c>
      <c r="J68" s="235">
        <v>0</v>
      </c>
      <c r="K68" s="236">
        <v>0</v>
      </c>
      <c r="L68" s="451">
        <v>0</v>
      </c>
      <c r="M68" s="451">
        <v>0</v>
      </c>
      <c r="N68" s="451">
        <v>0</v>
      </c>
      <c r="O68" s="451">
        <v>0</v>
      </c>
      <c r="P68" s="451">
        <v>0</v>
      </c>
      <c r="Q68" s="451">
        <v>0</v>
      </c>
      <c r="R68" s="451">
        <v>0</v>
      </c>
      <c r="S68" s="451">
        <v>0</v>
      </c>
      <c r="T68" s="451">
        <v>0</v>
      </c>
      <c r="U68" s="451">
        <v>0</v>
      </c>
      <c r="V68" s="451">
        <v>0</v>
      </c>
      <c r="W68" s="451">
        <v>0</v>
      </c>
      <c r="X68" s="451">
        <v>0</v>
      </c>
      <c r="Y68" s="451">
        <v>0</v>
      </c>
      <c r="Z68" s="451">
        <v>0</v>
      </c>
      <c r="AA68" s="451">
        <v>0</v>
      </c>
      <c r="AB68" s="451">
        <v>0</v>
      </c>
      <c r="AC68" s="451">
        <v>0</v>
      </c>
      <c r="AD68" s="451">
        <v>0</v>
      </c>
      <c r="AE68" s="451">
        <v>0</v>
      </c>
      <c r="AF68" s="451">
        <v>0</v>
      </c>
      <c r="AG68" s="451">
        <v>0</v>
      </c>
      <c r="AH68" s="451">
        <v>0</v>
      </c>
      <c r="AI68" s="451">
        <v>0</v>
      </c>
      <c r="AJ68" s="451">
        <v>0</v>
      </c>
      <c r="AK68" s="451">
        <v>0</v>
      </c>
      <c r="AL68" s="451">
        <v>0</v>
      </c>
      <c r="AM68" s="451">
        <v>0</v>
      </c>
      <c r="AN68" s="451">
        <v>0</v>
      </c>
      <c r="AO68" s="451">
        <v>0</v>
      </c>
      <c r="AP68" s="451">
        <v>0</v>
      </c>
      <c r="AQ68" s="451">
        <v>0</v>
      </c>
      <c r="AR68" s="451">
        <v>0</v>
      </c>
      <c r="AS68" s="451">
        <v>0</v>
      </c>
      <c r="AT68" s="451">
        <v>0</v>
      </c>
      <c r="AU68" s="451">
        <v>0</v>
      </c>
      <c r="AV68" s="451">
        <v>836398</v>
      </c>
      <c r="AW68" s="451">
        <v>0</v>
      </c>
      <c r="AX68" s="451">
        <v>0</v>
      </c>
      <c r="AY68" s="451">
        <v>0</v>
      </c>
      <c r="AZ68" s="451">
        <v>0</v>
      </c>
      <c r="BA68" s="451">
        <v>0</v>
      </c>
      <c r="BB68" s="451">
        <v>0</v>
      </c>
      <c r="BC68" s="451">
        <v>0</v>
      </c>
      <c r="BD68" s="451">
        <v>0</v>
      </c>
      <c r="BE68" s="400">
        <v>836398</v>
      </c>
    </row>
    <row r="69" spans="1:57" s="233" customFormat="1" ht="11.25" hidden="1" x14ac:dyDescent="0.2">
      <c r="A69" s="547"/>
      <c r="B69" s="234" t="s">
        <v>282</v>
      </c>
      <c r="C69" s="235" t="s">
        <v>444</v>
      </c>
      <c r="D69" s="451">
        <v>0</v>
      </c>
      <c r="E69" s="451" t="s">
        <v>175</v>
      </c>
      <c r="F69" s="451">
        <v>0</v>
      </c>
      <c r="G69" s="236">
        <v>0</v>
      </c>
      <c r="H69" s="236">
        <v>0</v>
      </c>
      <c r="I69" s="236">
        <v>0</v>
      </c>
      <c r="J69" s="235">
        <v>0</v>
      </c>
      <c r="K69" s="236">
        <v>0</v>
      </c>
      <c r="L69" s="451">
        <v>0</v>
      </c>
      <c r="M69" s="451">
        <v>0</v>
      </c>
      <c r="N69" s="451">
        <v>0</v>
      </c>
      <c r="O69" s="451">
        <v>0</v>
      </c>
      <c r="P69" s="451">
        <v>0</v>
      </c>
      <c r="Q69" s="451">
        <v>0</v>
      </c>
      <c r="R69" s="451">
        <v>0</v>
      </c>
      <c r="S69" s="451">
        <v>0</v>
      </c>
      <c r="T69" s="451">
        <v>0</v>
      </c>
      <c r="U69" s="451">
        <v>0</v>
      </c>
      <c r="V69" s="451">
        <v>0</v>
      </c>
      <c r="W69" s="451">
        <v>0</v>
      </c>
      <c r="X69" s="451">
        <v>0</v>
      </c>
      <c r="Y69" s="451">
        <v>0</v>
      </c>
      <c r="Z69" s="451">
        <v>0</v>
      </c>
      <c r="AA69" s="451">
        <v>0</v>
      </c>
      <c r="AB69" s="451">
        <v>0</v>
      </c>
      <c r="AC69" s="451">
        <v>0</v>
      </c>
      <c r="AD69" s="451">
        <v>0</v>
      </c>
      <c r="AE69" s="451">
        <v>0</v>
      </c>
      <c r="AF69" s="451">
        <v>0</v>
      </c>
      <c r="AG69" s="451">
        <v>0</v>
      </c>
      <c r="AH69" s="451">
        <v>0</v>
      </c>
      <c r="AI69" s="451">
        <v>0</v>
      </c>
      <c r="AJ69" s="451">
        <v>0</v>
      </c>
      <c r="AK69" s="451">
        <v>0</v>
      </c>
      <c r="AL69" s="451">
        <v>0</v>
      </c>
      <c r="AM69" s="451">
        <v>0</v>
      </c>
      <c r="AN69" s="451">
        <v>0</v>
      </c>
      <c r="AO69" s="451">
        <v>0</v>
      </c>
      <c r="AP69" s="451">
        <v>0</v>
      </c>
      <c r="AQ69" s="451">
        <v>0</v>
      </c>
      <c r="AR69" s="451">
        <v>0</v>
      </c>
      <c r="AS69" s="451">
        <v>0</v>
      </c>
      <c r="AT69" s="451">
        <v>0</v>
      </c>
      <c r="AU69" s="451">
        <v>0</v>
      </c>
      <c r="AV69" s="451">
        <v>0</v>
      </c>
      <c r="AW69" s="451">
        <v>0</v>
      </c>
      <c r="AX69" s="451">
        <v>0</v>
      </c>
      <c r="AY69" s="451">
        <v>0</v>
      </c>
      <c r="AZ69" s="451">
        <v>0</v>
      </c>
      <c r="BA69" s="451">
        <v>0</v>
      </c>
      <c r="BB69" s="451">
        <v>0</v>
      </c>
      <c r="BC69" s="451">
        <v>0</v>
      </c>
      <c r="BD69" s="451">
        <v>0</v>
      </c>
      <c r="BE69" s="400">
        <v>0</v>
      </c>
    </row>
    <row r="70" spans="1:57" s="233" customFormat="1" ht="11.25" x14ac:dyDescent="0.2">
      <c r="A70" s="547"/>
      <c r="B70" s="234" t="s">
        <v>329</v>
      </c>
      <c r="C70" s="235" t="s">
        <v>445</v>
      </c>
      <c r="D70" s="451">
        <v>0</v>
      </c>
      <c r="E70" s="451">
        <v>0</v>
      </c>
      <c r="F70" s="451">
        <v>0</v>
      </c>
      <c r="G70" s="236">
        <v>0</v>
      </c>
      <c r="H70" s="236">
        <v>0</v>
      </c>
      <c r="I70" s="236">
        <v>0</v>
      </c>
      <c r="J70" s="235">
        <v>0</v>
      </c>
      <c r="K70" s="236">
        <v>0</v>
      </c>
      <c r="L70" s="451">
        <v>0</v>
      </c>
      <c r="M70" s="451">
        <v>0</v>
      </c>
      <c r="N70" s="451">
        <v>0</v>
      </c>
      <c r="O70" s="451">
        <v>0</v>
      </c>
      <c r="P70" s="451">
        <v>0</v>
      </c>
      <c r="Q70" s="451">
        <v>0</v>
      </c>
      <c r="R70" s="451" t="s">
        <v>175</v>
      </c>
      <c r="S70" s="451">
        <v>0</v>
      </c>
      <c r="T70" s="451">
        <v>0</v>
      </c>
      <c r="U70" s="451">
        <v>0</v>
      </c>
      <c r="V70" s="451">
        <v>0</v>
      </c>
      <c r="W70" s="451">
        <v>0</v>
      </c>
      <c r="X70" s="451">
        <v>0</v>
      </c>
      <c r="Y70" s="451">
        <v>0</v>
      </c>
      <c r="Z70" s="451">
        <v>0</v>
      </c>
      <c r="AA70" s="451">
        <v>0</v>
      </c>
      <c r="AB70" s="451">
        <v>0</v>
      </c>
      <c r="AC70" s="451">
        <v>0</v>
      </c>
      <c r="AD70" s="451">
        <v>0</v>
      </c>
      <c r="AE70" s="451">
        <v>0</v>
      </c>
      <c r="AF70" s="451">
        <v>0</v>
      </c>
      <c r="AG70" s="451">
        <v>0</v>
      </c>
      <c r="AH70" s="451">
        <v>0</v>
      </c>
      <c r="AI70" s="451">
        <v>0</v>
      </c>
      <c r="AJ70" s="451">
        <v>0</v>
      </c>
      <c r="AK70" s="451">
        <v>0</v>
      </c>
      <c r="AL70" s="451">
        <v>0</v>
      </c>
      <c r="AM70" s="451">
        <v>0</v>
      </c>
      <c r="AN70" s="451">
        <v>0</v>
      </c>
      <c r="AO70" s="451">
        <v>0</v>
      </c>
      <c r="AP70" s="451">
        <v>0</v>
      </c>
      <c r="AQ70" s="451">
        <v>0</v>
      </c>
      <c r="AR70" s="451">
        <v>0</v>
      </c>
      <c r="AS70" s="451">
        <v>0</v>
      </c>
      <c r="AT70" s="451">
        <v>0</v>
      </c>
      <c r="AU70" s="451">
        <v>0</v>
      </c>
      <c r="AV70" s="451">
        <v>236600000</v>
      </c>
      <c r="AW70" s="451">
        <v>0</v>
      </c>
      <c r="AX70" s="451">
        <v>3123120</v>
      </c>
      <c r="AY70" s="451">
        <v>0</v>
      </c>
      <c r="AZ70" s="451">
        <v>0</v>
      </c>
      <c r="BA70" s="451">
        <v>0</v>
      </c>
      <c r="BB70" s="451">
        <v>0</v>
      </c>
      <c r="BC70" s="451">
        <v>0</v>
      </c>
      <c r="BD70" s="451">
        <v>0</v>
      </c>
      <c r="BE70" s="400">
        <v>239723120</v>
      </c>
    </row>
    <row r="71" spans="1:57" s="233" customFormat="1" ht="11.25" hidden="1" x14ac:dyDescent="0.2">
      <c r="A71" s="547"/>
      <c r="B71" s="234" t="s">
        <v>327</v>
      </c>
      <c r="C71" s="235" t="s">
        <v>446</v>
      </c>
      <c r="D71" s="451" t="s">
        <v>175</v>
      </c>
      <c r="E71" s="451">
        <v>0</v>
      </c>
      <c r="F71" s="451">
        <v>0</v>
      </c>
      <c r="G71" s="236">
        <v>0</v>
      </c>
      <c r="H71" s="236" t="s">
        <v>175</v>
      </c>
      <c r="I71" s="236" t="s">
        <v>175</v>
      </c>
      <c r="J71" s="235" t="s">
        <v>175</v>
      </c>
      <c r="K71" s="236" t="s">
        <v>175</v>
      </c>
      <c r="L71" s="451" t="s">
        <v>175</v>
      </c>
      <c r="M71" s="451" t="s">
        <v>175</v>
      </c>
      <c r="N71" s="451" t="s">
        <v>175</v>
      </c>
      <c r="O71" s="451" t="s">
        <v>175</v>
      </c>
      <c r="P71" s="451" t="s">
        <v>175</v>
      </c>
      <c r="Q71" s="451" t="s">
        <v>175</v>
      </c>
      <c r="R71" s="451" t="s">
        <v>175</v>
      </c>
      <c r="S71" s="451">
        <v>0</v>
      </c>
      <c r="T71" s="451">
        <v>0</v>
      </c>
      <c r="U71" s="451">
        <v>0</v>
      </c>
      <c r="V71" s="451">
        <v>0</v>
      </c>
      <c r="W71" s="451">
        <v>0</v>
      </c>
      <c r="X71" s="451">
        <v>0</v>
      </c>
      <c r="Y71" s="451">
        <v>0</v>
      </c>
      <c r="Z71" s="451">
        <v>0</v>
      </c>
      <c r="AA71" s="451">
        <v>0</v>
      </c>
      <c r="AB71" s="451">
        <v>0</v>
      </c>
      <c r="AC71" s="451">
        <v>0</v>
      </c>
      <c r="AD71" s="451">
        <v>0</v>
      </c>
      <c r="AE71" s="451">
        <v>0</v>
      </c>
      <c r="AF71" s="451">
        <v>0</v>
      </c>
      <c r="AG71" s="451">
        <v>0</v>
      </c>
      <c r="AH71" s="451">
        <v>0</v>
      </c>
      <c r="AI71" s="451">
        <v>0</v>
      </c>
      <c r="AJ71" s="451">
        <v>0</v>
      </c>
      <c r="AK71" s="451">
        <v>0</v>
      </c>
      <c r="AL71" s="451">
        <v>0</v>
      </c>
      <c r="AM71" s="451">
        <v>0</v>
      </c>
      <c r="AN71" s="451">
        <v>0</v>
      </c>
      <c r="AO71" s="451">
        <v>0</v>
      </c>
      <c r="AP71" s="451">
        <v>0</v>
      </c>
      <c r="AQ71" s="451">
        <v>0</v>
      </c>
      <c r="AR71" s="451">
        <v>0</v>
      </c>
      <c r="AS71" s="451">
        <v>0</v>
      </c>
      <c r="AT71" s="451">
        <v>0</v>
      </c>
      <c r="AU71" s="451">
        <v>0</v>
      </c>
      <c r="AV71" s="451">
        <v>0</v>
      </c>
      <c r="AW71" s="451">
        <v>0</v>
      </c>
      <c r="AX71" s="451">
        <v>0</v>
      </c>
      <c r="AY71" s="451">
        <v>0</v>
      </c>
      <c r="AZ71" s="451">
        <v>0</v>
      </c>
      <c r="BA71" s="451">
        <v>0</v>
      </c>
      <c r="BB71" s="451">
        <v>0</v>
      </c>
      <c r="BC71" s="451">
        <v>0</v>
      </c>
      <c r="BD71" s="451">
        <v>0</v>
      </c>
      <c r="BE71" s="400">
        <v>0</v>
      </c>
    </row>
    <row r="72" spans="1:57" s="233" customFormat="1" ht="11.25" hidden="1" x14ac:dyDescent="0.2">
      <c r="A72" s="547"/>
      <c r="B72" s="234" t="s">
        <v>296</v>
      </c>
      <c r="C72" s="235" t="s">
        <v>447</v>
      </c>
      <c r="D72" s="451">
        <v>0</v>
      </c>
      <c r="E72" s="451">
        <v>0</v>
      </c>
      <c r="F72" s="236">
        <v>0</v>
      </c>
      <c r="G72" s="236">
        <v>0</v>
      </c>
      <c r="H72" s="236">
        <v>0</v>
      </c>
      <c r="I72" s="236">
        <v>0</v>
      </c>
      <c r="J72" s="235">
        <v>0</v>
      </c>
      <c r="K72" s="236">
        <v>0</v>
      </c>
      <c r="L72" s="236">
        <v>0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6">
        <v>0</v>
      </c>
      <c r="S72" s="236">
        <v>0</v>
      </c>
      <c r="T72" s="236">
        <v>0</v>
      </c>
      <c r="U72" s="236">
        <v>0</v>
      </c>
      <c r="V72" s="236">
        <v>0</v>
      </c>
      <c r="W72" s="451">
        <v>0</v>
      </c>
      <c r="X72" s="451">
        <v>0</v>
      </c>
      <c r="Y72" s="451">
        <v>0</v>
      </c>
      <c r="Z72" s="451">
        <v>0</v>
      </c>
      <c r="AA72" s="236">
        <v>0</v>
      </c>
      <c r="AB72" s="236">
        <v>0</v>
      </c>
      <c r="AC72" s="236">
        <v>0</v>
      </c>
      <c r="AD72" s="236">
        <v>0</v>
      </c>
      <c r="AE72" s="236">
        <v>0</v>
      </c>
      <c r="AF72" s="236">
        <v>0</v>
      </c>
      <c r="AG72" s="236">
        <v>0</v>
      </c>
      <c r="AH72" s="236">
        <v>0</v>
      </c>
      <c r="AI72" s="236">
        <v>0</v>
      </c>
      <c r="AJ72" s="451">
        <v>0</v>
      </c>
      <c r="AK72" s="451">
        <v>0</v>
      </c>
      <c r="AL72" s="451">
        <v>0</v>
      </c>
      <c r="AM72" s="451">
        <v>0</v>
      </c>
      <c r="AN72" s="451">
        <v>0</v>
      </c>
      <c r="AO72" s="451">
        <v>0</v>
      </c>
      <c r="AP72" s="451">
        <v>0</v>
      </c>
      <c r="AQ72" s="451">
        <v>0</v>
      </c>
      <c r="AR72" s="451">
        <v>0</v>
      </c>
      <c r="AS72" s="451">
        <v>0</v>
      </c>
      <c r="AT72" s="451">
        <v>0</v>
      </c>
      <c r="AU72" s="451">
        <v>0</v>
      </c>
      <c r="AV72" s="451">
        <v>0</v>
      </c>
      <c r="AW72" s="451">
        <v>0</v>
      </c>
      <c r="AX72" s="451">
        <v>0</v>
      </c>
      <c r="AY72" s="451">
        <v>0</v>
      </c>
      <c r="AZ72" s="451">
        <v>0</v>
      </c>
      <c r="BA72" s="451">
        <v>0</v>
      </c>
      <c r="BB72" s="451">
        <v>0</v>
      </c>
      <c r="BC72" s="451">
        <v>0</v>
      </c>
      <c r="BD72" s="451">
        <v>0</v>
      </c>
      <c r="BE72" s="400">
        <v>0</v>
      </c>
    </row>
    <row r="73" spans="1:57" s="233" customFormat="1" ht="11.25" hidden="1" x14ac:dyDescent="0.2">
      <c r="A73" s="547"/>
      <c r="B73" s="234" t="s">
        <v>250</v>
      </c>
      <c r="C73" s="235" t="s">
        <v>448</v>
      </c>
      <c r="D73" s="451">
        <v>0</v>
      </c>
      <c r="E73" s="451">
        <v>0</v>
      </c>
      <c r="F73" s="451">
        <v>0</v>
      </c>
      <c r="G73" s="236">
        <v>0</v>
      </c>
      <c r="H73" s="236">
        <v>0</v>
      </c>
      <c r="I73" s="236">
        <v>0</v>
      </c>
      <c r="J73" s="235">
        <v>0</v>
      </c>
      <c r="K73" s="236">
        <v>0</v>
      </c>
      <c r="L73" s="451">
        <v>0</v>
      </c>
      <c r="M73" s="451">
        <v>0</v>
      </c>
      <c r="N73" s="451">
        <v>0</v>
      </c>
      <c r="O73" s="451">
        <v>0</v>
      </c>
      <c r="P73" s="451">
        <v>0</v>
      </c>
      <c r="Q73" s="451">
        <v>0</v>
      </c>
      <c r="R73" s="451">
        <v>0</v>
      </c>
      <c r="S73" s="451">
        <v>0</v>
      </c>
      <c r="T73" s="451">
        <v>0</v>
      </c>
      <c r="U73" s="451">
        <v>0</v>
      </c>
      <c r="V73" s="451">
        <v>0</v>
      </c>
      <c r="W73" s="451">
        <v>0</v>
      </c>
      <c r="X73" s="451">
        <v>0</v>
      </c>
      <c r="Y73" s="451">
        <v>0</v>
      </c>
      <c r="Z73" s="451">
        <v>0</v>
      </c>
      <c r="AA73" s="451">
        <v>0</v>
      </c>
      <c r="AB73" s="451">
        <v>0</v>
      </c>
      <c r="AC73" s="451">
        <v>0</v>
      </c>
      <c r="AD73" s="451">
        <v>0</v>
      </c>
      <c r="AE73" s="451">
        <v>0</v>
      </c>
      <c r="AF73" s="451">
        <v>0</v>
      </c>
      <c r="AG73" s="451">
        <v>0</v>
      </c>
      <c r="AH73" s="451">
        <v>0</v>
      </c>
      <c r="AI73" s="451">
        <v>0</v>
      </c>
      <c r="AJ73" s="451">
        <v>0</v>
      </c>
      <c r="AK73" s="451">
        <v>0</v>
      </c>
      <c r="AL73" s="451">
        <v>0</v>
      </c>
      <c r="AM73" s="451">
        <v>0</v>
      </c>
      <c r="AN73" s="451">
        <v>0</v>
      </c>
      <c r="AO73" s="451">
        <v>0</v>
      </c>
      <c r="AP73" s="451">
        <v>0</v>
      </c>
      <c r="AQ73" s="451">
        <v>0</v>
      </c>
      <c r="AR73" s="451">
        <v>0</v>
      </c>
      <c r="AS73" s="451">
        <v>0</v>
      </c>
      <c r="AT73" s="451">
        <v>0</v>
      </c>
      <c r="AU73" s="451">
        <v>0</v>
      </c>
      <c r="AV73" s="451">
        <v>0</v>
      </c>
      <c r="AW73" s="451">
        <v>0</v>
      </c>
      <c r="AX73" s="451">
        <v>0</v>
      </c>
      <c r="AY73" s="451">
        <v>0</v>
      </c>
      <c r="AZ73" s="451">
        <v>0</v>
      </c>
      <c r="BA73" s="451">
        <v>0</v>
      </c>
      <c r="BB73" s="451">
        <v>0</v>
      </c>
      <c r="BC73" s="451">
        <v>0</v>
      </c>
      <c r="BD73" s="451">
        <v>0</v>
      </c>
      <c r="BE73" s="400">
        <v>0</v>
      </c>
    </row>
    <row r="74" spans="1:57" s="233" customFormat="1" ht="11.25" hidden="1" x14ac:dyDescent="0.2">
      <c r="A74" s="547"/>
      <c r="B74" s="234" t="s">
        <v>804</v>
      </c>
      <c r="C74" s="235" t="s">
        <v>449</v>
      </c>
      <c r="D74" s="451">
        <v>0</v>
      </c>
      <c r="E74" s="451" t="s">
        <v>175</v>
      </c>
      <c r="F74" s="451" t="s">
        <v>175</v>
      </c>
      <c r="G74" s="236">
        <v>0</v>
      </c>
      <c r="H74" s="236" t="s">
        <v>175</v>
      </c>
      <c r="I74" s="236" t="s">
        <v>175</v>
      </c>
      <c r="J74" s="235" t="s">
        <v>175</v>
      </c>
      <c r="K74" s="236">
        <v>0</v>
      </c>
      <c r="L74" s="451" t="s">
        <v>175</v>
      </c>
      <c r="M74" s="451" t="s">
        <v>175</v>
      </c>
      <c r="N74" s="451">
        <v>0</v>
      </c>
      <c r="O74" s="451" t="s">
        <v>175</v>
      </c>
      <c r="P74" s="451" t="s">
        <v>175</v>
      </c>
      <c r="Q74" s="451">
        <v>0</v>
      </c>
      <c r="R74" s="451" t="s">
        <v>175</v>
      </c>
      <c r="S74" s="451">
        <v>0</v>
      </c>
      <c r="T74" s="451">
        <v>0</v>
      </c>
      <c r="U74" s="451">
        <v>0</v>
      </c>
      <c r="V74" s="451">
        <v>0</v>
      </c>
      <c r="W74" s="451">
        <v>0</v>
      </c>
      <c r="X74" s="451">
        <v>0</v>
      </c>
      <c r="Y74" s="451">
        <v>0</v>
      </c>
      <c r="Z74" s="451">
        <v>0</v>
      </c>
      <c r="AA74" s="451">
        <v>0</v>
      </c>
      <c r="AB74" s="451">
        <v>0</v>
      </c>
      <c r="AC74" s="451">
        <v>0</v>
      </c>
      <c r="AD74" s="451">
        <v>0</v>
      </c>
      <c r="AE74" s="451">
        <v>0</v>
      </c>
      <c r="AF74" s="451">
        <v>0</v>
      </c>
      <c r="AG74" s="451">
        <v>0</v>
      </c>
      <c r="AH74" s="451">
        <v>0</v>
      </c>
      <c r="AI74" s="451">
        <v>0</v>
      </c>
      <c r="AJ74" s="451">
        <v>0</v>
      </c>
      <c r="AK74" s="451">
        <v>0</v>
      </c>
      <c r="AL74" s="451">
        <v>0</v>
      </c>
      <c r="AM74" s="451">
        <v>0</v>
      </c>
      <c r="AN74" s="451">
        <v>0</v>
      </c>
      <c r="AO74" s="451">
        <v>0</v>
      </c>
      <c r="AP74" s="451">
        <v>0</v>
      </c>
      <c r="AQ74" s="451">
        <v>0</v>
      </c>
      <c r="AR74" s="451">
        <v>0</v>
      </c>
      <c r="AS74" s="451">
        <v>0</v>
      </c>
      <c r="AT74" s="451">
        <v>0</v>
      </c>
      <c r="AU74" s="451">
        <v>0</v>
      </c>
      <c r="AV74" s="451">
        <v>0</v>
      </c>
      <c r="AW74" s="451">
        <v>0</v>
      </c>
      <c r="AX74" s="451">
        <v>0</v>
      </c>
      <c r="AY74" s="451">
        <v>0</v>
      </c>
      <c r="AZ74" s="451">
        <v>0</v>
      </c>
      <c r="BA74" s="451">
        <v>0</v>
      </c>
      <c r="BB74" s="451">
        <v>0</v>
      </c>
      <c r="BC74" s="451">
        <v>0</v>
      </c>
      <c r="BD74" s="451">
        <v>0</v>
      </c>
      <c r="BE74" s="400">
        <v>0</v>
      </c>
    </row>
    <row r="75" spans="1:57" s="233" customFormat="1" ht="11.25" hidden="1" x14ac:dyDescent="0.2">
      <c r="A75" s="547"/>
      <c r="B75" s="234" t="s">
        <v>178</v>
      </c>
      <c r="C75" s="235" t="s">
        <v>450</v>
      </c>
      <c r="D75" s="451" t="s">
        <v>175</v>
      </c>
      <c r="E75" s="451">
        <v>0</v>
      </c>
      <c r="F75" s="451">
        <v>0</v>
      </c>
      <c r="G75" s="236">
        <v>0</v>
      </c>
      <c r="H75" s="236">
        <v>0</v>
      </c>
      <c r="I75" s="236">
        <v>0</v>
      </c>
      <c r="J75" s="235">
        <v>0</v>
      </c>
      <c r="K75" s="236">
        <v>0</v>
      </c>
      <c r="L75" s="451">
        <v>0</v>
      </c>
      <c r="M75" s="451">
        <v>0</v>
      </c>
      <c r="N75" s="451">
        <v>0</v>
      </c>
      <c r="O75" s="451">
        <v>0</v>
      </c>
      <c r="P75" s="451">
        <v>0</v>
      </c>
      <c r="Q75" s="451">
        <v>0</v>
      </c>
      <c r="R75" s="451">
        <v>0</v>
      </c>
      <c r="S75" s="451">
        <v>0</v>
      </c>
      <c r="T75" s="451">
        <v>0</v>
      </c>
      <c r="U75" s="451">
        <v>0</v>
      </c>
      <c r="V75" s="451">
        <v>0</v>
      </c>
      <c r="W75" s="451">
        <v>0</v>
      </c>
      <c r="X75" s="451">
        <v>0</v>
      </c>
      <c r="Y75" s="451">
        <v>0</v>
      </c>
      <c r="Z75" s="451">
        <v>0</v>
      </c>
      <c r="AA75" s="451">
        <v>0</v>
      </c>
      <c r="AB75" s="451">
        <v>0</v>
      </c>
      <c r="AC75" s="451">
        <v>0</v>
      </c>
      <c r="AD75" s="451">
        <v>0</v>
      </c>
      <c r="AE75" s="451">
        <v>0</v>
      </c>
      <c r="AF75" s="451">
        <v>0</v>
      </c>
      <c r="AG75" s="451">
        <v>0</v>
      </c>
      <c r="AH75" s="451">
        <v>0</v>
      </c>
      <c r="AI75" s="451">
        <v>0</v>
      </c>
      <c r="AJ75" s="451">
        <v>0</v>
      </c>
      <c r="AK75" s="451">
        <v>0</v>
      </c>
      <c r="AL75" s="451">
        <v>0</v>
      </c>
      <c r="AM75" s="451">
        <v>0</v>
      </c>
      <c r="AN75" s="451">
        <v>0</v>
      </c>
      <c r="AO75" s="451">
        <v>0</v>
      </c>
      <c r="AP75" s="451">
        <v>0</v>
      </c>
      <c r="AQ75" s="451">
        <v>0</v>
      </c>
      <c r="AR75" s="451">
        <v>0</v>
      </c>
      <c r="AS75" s="451">
        <v>0</v>
      </c>
      <c r="AT75" s="451">
        <v>0</v>
      </c>
      <c r="AU75" s="451">
        <v>0</v>
      </c>
      <c r="AV75" s="451">
        <v>0</v>
      </c>
      <c r="AW75" s="451">
        <v>0</v>
      </c>
      <c r="AX75" s="451">
        <v>0</v>
      </c>
      <c r="AY75" s="451">
        <v>0</v>
      </c>
      <c r="AZ75" s="451">
        <v>0</v>
      </c>
      <c r="BA75" s="451">
        <v>0</v>
      </c>
      <c r="BB75" s="451">
        <v>0</v>
      </c>
      <c r="BC75" s="451">
        <v>0</v>
      </c>
      <c r="BD75" s="451">
        <v>0</v>
      </c>
      <c r="BE75" s="400">
        <v>0</v>
      </c>
    </row>
    <row r="76" spans="1:57" s="233" customFormat="1" ht="11.25" x14ac:dyDescent="0.2">
      <c r="A76" s="547"/>
      <c r="B76" s="234" t="s">
        <v>215</v>
      </c>
      <c r="C76" s="235" t="s">
        <v>451</v>
      </c>
      <c r="D76" s="451">
        <v>0</v>
      </c>
      <c r="E76" s="451">
        <v>0</v>
      </c>
      <c r="F76" s="451">
        <v>0</v>
      </c>
      <c r="G76" s="236">
        <v>0</v>
      </c>
      <c r="H76" s="236">
        <v>0</v>
      </c>
      <c r="I76" s="236">
        <v>0</v>
      </c>
      <c r="J76" s="235">
        <v>0</v>
      </c>
      <c r="K76" s="236">
        <v>0</v>
      </c>
      <c r="L76" s="451">
        <v>0</v>
      </c>
      <c r="M76" s="451">
        <v>0</v>
      </c>
      <c r="N76" s="451">
        <v>0</v>
      </c>
      <c r="O76" s="451">
        <v>0</v>
      </c>
      <c r="P76" s="451">
        <v>0</v>
      </c>
      <c r="Q76" s="451">
        <v>0</v>
      </c>
      <c r="R76" s="451">
        <v>0</v>
      </c>
      <c r="S76" s="451">
        <v>0</v>
      </c>
      <c r="T76" s="451">
        <v>0</v>
      </c>
      <c r="U76" s="451">
        <v>0</v>
      </c>
      <c r="V76" s="451">
        <v>0</v>
      </c>
      <c r="W76" s="451">
        <v>0</v>
      </c>
      <c r="X76" s="451">
        <v>0</v>
      </c>
      <c r="Y76" s="451">
        <v>0</v>
      </c>
      <c r="Z76" s="451">
        <v>0</v>
      </c>
      <c r="AA76" s="451">
        <v>0</v>
      </c>
      <c r="AB76" s="451">
        <v>0</v>
      </c>
      <c r="AC76" s="451">
        <v>0</v>
      </c>
      <c r="AD76" s="451">
        <v>0</v>
      </c>
      <c r="AE76" s="451">
        <v>0</v>
      </c>
      <c r="AF76" s="451">
        <v>0</v>
      </c>
      <c r="AG76" s="451">
        <v>0</v>
      </c>
      <c r="AH76" s="451">
        <v>0</v>
      </c>
      <c r="AI76" s="451">
        <v>0</v>
      </c>
      <c r="AJ76" s="451">
        <v>0</v>
      </c>
      <c r="AK76" s="451">
        <v>0</v>
      </c>
      <c r="AL76" s="451">
        <v>0</v>
      </c>
      <c r="AM76" s="451">
        <v>0</v>
      </c>
      <c r="AN76" s="451">
        <v>0</v>
      </c>
      <c r="AO76" s="451">
        <v>0</v>
      </c>
      <c r="AP76" s="451">
        <v>0</v>
      </c>
      <c r="AQ76" s="451">
        <v>0</v>
      </c>
      <c r="AR76" s="451">
        <v>0</v>
      </c>
      <c r="AS76" s="451">
        <v>0</v>
      </c>
      <c r="AT76" s="451">
        <v>0</v>
      </c>
      <c r="AU76" s="451">
        <v>0</v>
      </c>
      <c r="AV76" s="451">
        <v>227304000</v>
      </c>
      <c r="AW76" s="451">
        <v>690360</v>
      </c>
      <c r="AX76" s="451">
        <v>0</v>
      </c>
      <c r="AY76" s="451">
        <v>0</v>
      </c>
      <c r="AZ76" s="451">
        <v>0</v>
      </c>
      <c r="BA76" s="451">
        <v>0</v>
      </c>
      <c r="BB76" s="451">
        <v>0</v>
      </c>
      <c r="BC76" s="451">
        <v>0</v>
      </c>
      <c r="BD76" s="451">
        <v>0</v>
      </c>
      <c r="BE76" s="400">
        <v>227994360</v>
      </c>
    </row>
    <row r="77" spans="1:57" s="233" customFormat="1" ht="11.25" x14ac:dyDescent="0.2">
      <c r="A77" s="547"/>
      <c r="B77" s="234" t="s">
        <v>368</v>
      </c>
      <c r="C77" s="235" t="s">
        <v>452</v>
      </c>
      <c r="D77" s="451">
        <v>0</v>
      </c>
      <c r="E77" s="451">
        <v>0</v>
      </c>
      <c r="F77" s="451">
        <v>0</v>
      </c>
      <c r="G77" s="236">
        <v>0</v>
      </c>
      <c r="H77" s="236">
        <v>0</v>
      </c>
      <c r="I77" s="236">
        <v>0</v>
      </c>
      <c r="J77" s="235">
        <v>0</v>
      </c>
      <c r="K77" s="236">
        <v>0</v>
      </c>
      <c r="L77" s="451">
        <v>0</v>
      </c>
      <c r="M77" s="451">
        <v>0</v>
      </c>
      <c r="N77" s="451">
        <v>0</v>
      </c>
      <c r="O77" s="451">
        <v>0</v>
      </c>
      <c r="P77" s="451">
        <v>0</v>
      </c>
      <c r="Q77" s="451">
        <v>0</v>
      </c>
      <c r="R77" s="451">
        <v>0</v>
      </c>
      <c r="S77" s="451">
        <v>0</v>
      </c>
      <c r="T77" s="451">
        <v>0</v>
      </c>
      <c r="U77" s="451">
        <v>0</v>
      </c>
      <c r="V77" s="451">
        <v>0</v>
      </c>
      <c r="W77" s="451">
        <v>0</v>
      </c>
      <c r="X77" s="451">
        <v>0</v>
      </c>
      <c r="Y77" s="451">
        <v>0</v>
      </c>
      <c r="Z77" s="451">
        <v>0</v>
      </c>
      <c r="AA77" s="451">
        <v>0</v>
      </c>
      <c r="AB77" s="451">
        <v>0</v>
      </c>
      <c r="AC77" s="451">
        <v>0</v>
      </c>
      <c r="AD77" s="451">
        <v>0</v>
      </c>
      <c r="AE77" s="451">
        <v>0</v>
      </c>
      <c r="AF77" s="451">
        <v>0</v>
      </c>
      <c r="AG77" s="451">
        <v>0</v>
      </c>
      <c r="AH77" s="451">
        <v>0</v>
      </c>
      <c r="AI77" s="451">
        <v>0</v>
      </c>
      <c r="AJ77" s="451">
        <v>0</v>
      </c>
      <c r="AK77" s="451">
        <v>0</v>
      </c>
      <c r="AL77" s="451">
        <v>0</v>
      </c>
      <c r="AM77" s="451">
        <v>0</v>
      </c>
      <c r="AN77" s="451">
        <v>0</v>
      </c>
      <c r="AO77" s="451">
        <v>0</v>
      </c>
      <c r="AP77" s="451">
        <v>0</v>
      </c>
      <c r="AQ77" s="451">
        <v>157413925</v>
      </c>
      <c r="AR77" s="451">
        <v>0</v>
      </c>
      <c r="AS77" s="451">
        <v>0</v>
      </c>
      <c r="AT77" s="451">
        <v>0</v>
      </c>
      <c r="AU77" s="451">
        <v>0</v>
      </c>
      <c r="AV77" s="451">
        <v>0</v>
      </c>
      <c r="AW77" s="451">
        <v>0</v>
      </c>
      <c r="AX77" s="451">
        <v>12388630</v>
      </c>
      <c r="AY77" s="451">
        <v>0</v>
      </c>
      <c r="AZ77" s="451">
        <v>0</v>
      </c>
      <c r="BA77" s="451">
        <v>0</v>
      </c>
      <c r="BB77" s="451">
        <v>0</v>
      </c>
      <c r="BC77" s="451">
        <v>0</v>
      </c>
      <c r="BD77" s="451">
        <v>0</v>
      </c>
      <c r="BE77" s="400">
        <v>169802555</v>
      </c>
    </row>
    <row r="78" spans="1:57" s="233" customFormat="1" ht="11.25" hidden="1" x14ac:dyDescent="0.2">
      <c r="A78" s="547"/>
      <c r="B78" s="234" t="s">
        <v>320</v>
      </c>
      <c r="C78" s="235" t="s">
        <v>453</v>
      </c>
      <c r="D78" s="451">
        <v>0</v>
      </c>
      <c r="E78" s="451" t="s">
        <v>175</v>
      </c>
      <c r="F78" s="451" t="s">
        <v>175</v>
      </c>
      <c r="G78" s="236">
        <v>0</v>
      </c>
      <c r="H78" s="236">
        <v>0</v>
      </c>
      <c r="I78" s="236">
        <v>0</v>
      </c>
      <c r="J78" s="235">
        <v>0</v>
      </c>
      <c r="K78" s="236">
        <v>0</v>
      </c>
      <c r="L78" s="451">
        <v>0</v>
      </c>
      <c r="M78" s="451">
        <v>0</v>
      </c>
      <c r="N78" s="451">
        <v>0</v>
      </c>
      <c r="O78" s="451">
        <v>0</v>
      </c>
      <c r="P78" s="451">
        <v>0</v>
      </c>
      <c r="Q78" s="451">
        <v>0</v>
      </c>
      <c r="R78" s="451">
        <v>0</v>
      </c>
      <c r="S78" s="451">
        <v>0</v>
      </c>
      <c r="T78" s="451">
        <v>0</v>
      </c>
      <c r="U78" s="451">
        <v>0</v>
      </c>
      <c r="V78" s="451">
        <v>0</v>
      </c>
      <c r="W78" s="451">
        <v>0</v>
      </c>
      <c r="X78" s="451">
        <v>0</v>
      </c>
      <c r="Y78" s="451">
        <v>0</v>
      </c>
      <c r="Z78" s="451">
        <v>0</v>
      </c>
      <c r="AA78" s="451">
        <v>0</v>
      </c>
      <c r="AB78" s="451">
        <v>0</v>
      </c>
      <c r="AC78" s="451">
        <v>0</v>
      </c>
      <c r="AD78" s="451">
        <v>0</v>
      </c>
      <c r="AE78" s="451">
        <v>0</v>
      </c>
      <c r="AF78" s="451">
        <v>0</v>
      </c>
      <c r="AG78" s="451">
        <v>0</v>
      </c>
      <c r="AH78" s="451">
        <v>0</v>
      </c>
      <c r="AI78" s="451">
        <v>0</v>
      </c>
      <c r="AJ78" s="451">
        <v>0</v>
      </c>
      <c r="AK78" s="451">
        <v>0</v>
      </c>
      <c r="AL78" s="451">
        <v>0</v>
      </c>
      <c r="AM78" s="451">
        <v>0</v>
      </c>
      <c r="AN78" s="451">
        <v>0</v>
      </c>
      <c r="AO78" s="451">
        <v>0</v>
      </c>
      <c r="AP78" s="451">
        <v>0</v>
      </c>
      <c r="AQ78" s="451">
        <v>0</v>
      </c>
      <c r="AR78" s="451">
        <v>0</v>
      </c>
      <c r="AS78" s="451">
        <v>0</v>
      </c>
      <c r="AT78" s="451">
        <v>0</v>
      </c>
      <c r="AU78" s="451">
        <v>0</v>
      </c>
      <c r="AV78" s="451">
        <v>0</v>
      </c>
      <c r="AW78" s="451">
        <v>0</v>
      </c>
      <c r="AX78" s="451">
        <v>0</v>
      </c>
      <c r="AY78" s="451">
        <v>0</v>
      </c>
      <c r="AZ78" s="451">
        <v>0</v>
      </c>
      <c r="BA78" s="451">
        <v>0</v>
      </c>
      <c r="BB78" s="451">
        <v>0</v>
      </c>
      <c r="BC78" s="451">
        <v>0</v>
      </c>
      <c r="BD78" s="451">
        <v>0</v>
      </c>
      <c r="BE78" s="400">
        <v>0</v>
      </c>
    </row>
    <row r="79" spans="1:57" s="233" customFormat="1" ht="11.25" x14ac:dyDescent="0.2">
      <c r="A79" s="547"/>
      <c r="B79" s="234" t="s">
        <v>314</v>
      </c>
      <c r="C79" s="235" t="s">
        <v>454</v>
      </c>
      <c r="D79" s="451" t="s">
        <v>175</v>
      </c>
      <c r="E79" s="451" t="s">
        <v>175</v>
      </c>
      <c r="F79" s="451" t="s">
        <v>175</v>
      </c>
      <c r="G79" s="236" t="s">
        <v>175</v>
      </c>
      <c r="H79" s="236" t="s">
        <v>175</v>
      </c>
      <c r="I79" s="236" t="s">
        <v>175</v>
      </c>
      <c r="J79" s="235" t="s">
        <v>175</v>
      </c>
      <c r="K79" s="236" t="s">
        <v>175</v>
      </c>
      <c r="L79" s="451" t="s">
        <v>175</v>
      </c>
      <c r="M79" s="451" t="s">
        <v>175</v>
      </c>
      <c r="N79" s="451" t="s">
        <v>175</v>
      </c>
      <c r="O79" s="451" t="s">
        <v>175</v>
      </c>
      <c r="P79" s="451" t="s">
        <v>175</v>
      </c>
      <c r="Q79" s="451" t="s">
        <v>175</v>
      </c>
      <c r="R79" s="451" t="s">
        <v>175</v>
      </c>
      <c r="S79" s="451">
        <v>0</v>
      </c>
      <c r="T79" s="451">
        <v>0</v>
      </c>
      <c r="U79" s="451">
        <v>0</v>
      </c>
      <c r="V79" s="451">
        <v>0</v>
      </c>
      <c r="W79" s="451">
        <v>0</v>
      </c>
      <c r="X79" s="451">
        <v>0</v>
      </c>
      <c r="Y79" s="451">
        <v>0</v>
      </c>
      <c r="Z79" s="451">
        <v>0</v>
      </c>
      <c r="AA79" s="451">
        <v>0</v>
      </c>
      <c r="AB79" s="451">
        <v>0</v>
      </c>
      <c r="AC79" s="451">
        <v>0</v>
      </c>
      <c r="AD79" s="451">
        <v>0</v>
      </c>
      <c r="AE79" s="451">
        <v>0</v>
      </c>
      <c r="AF79" s="451">
        <v>0</v>
      </c>
      <c r="AG79" s="451">
        <v>0</v>
      </c>
      <c r="AH79" s="451">
        <v>0</v>
      </c>
      <c r="AI79" s="451">
        <v>0</v>
      </c>
      <c r="AJ79" s="451">
        <v>0</v>
      </c>
      <c r="AK79" s="451">
        <v>0</v>
      </c>
      <c r="AL79" s="451">
        <v>0</v>
      </c>
      <c r="AM79" s="451">
        <v>0</v>
      </c>
      <c r="AN79" s="451">
        <v>0</v>
      </c>
      <c r="AO79" s="451">
        <v>0</v>
      </c>
      <c r="AP79" s="451">
        <v>0</v>
      </c>
      <c r="AQ79" s="451">
        <v>0</v>
      </c>
      <c r="AR79" s="451">
        <v>0</v>
      </c>
      <c r="AS79" s="451">
        <v>0</v>
      </c>
      <c r="AT79" s="451">
        <v>0</v>
      </c>
      <c r="AU79" s="451">
        <v>0</v>
      </c>
      <c r="AV79" s="451">
        <v>783294</v>
      </c>
      <c r="AW79" s="451">
        <v>0</v>
      </c>
      <c r="AX79" s="451">
        <v>0</v>
      </c>
      <c r="AY79" s="451">
        <v>0</v>
      </c>
      <c r="AZ79" s="451">
        <v>0</v>
      </c>
      <c r="BA79" s="451">
        <v>0</v>
      </c>
      <c r="BB79" s="451">
        <v>0</v>
      </c>
      <c r="BC79" s="451">
        <v>0</v>
      </c>
      <c r="BD79" s="451">
        <v>0</v>
      </c>
      <c r="BE79" s="400">
        <v>783294</v>
      </c>
    </row>
    <row r="80" spans="1:57" s="233" customFormat="1" ht="11.25" x14ac:dyDescent="0.2">
      <c r="A80" s="547"/>
      <c r="B80" s="234" t="s">
        <v>212</v>
      </c>
      <c r="C80" s="235" t="s">
        <v>455</v>
      </c>
      <c r="D80" s="451">
        <v>0</v>
      </c>
      <c r="E80" s="451">
        <v>0</v>
      </c>
      <c r="F80" s="451">
        <v>0</v>
      </c>
      <c r="G80" s="236">
        <v>0</v>
      </c>
      <c r="H80" s="236">
        <v>0</v>
      </c>
      <c r="I80" s="236">
        <v>0</v>
      </c>
      <c r="J80" s="235">
        <v>0</v>
      </c>
      <c r="K80" s="236">
        <v>0</v>
      </c>
      <c r="L80" s="451">
        <v>0</v>
      </c>
      <c r="M80" s="451">
        <v>0</v>
      </c>
      <c r="N80" s="451">
        <v>0</v>
      </c>
      <c r="O80" s="451">
        <v>0</v>
      </c>
      <c r="P80" s="451">
        <v>0</v>
      </c>
      <c r="Q80" s="451">
        <v>0</v>
      </c>
      <c r="R80" s="451">
        <v>0</v>
      </c>
      <c r="S80" s="451">
        <v>0</v>
      </c>
      <c r="T80" s="451">
        <v>0</v>
      </c>
      <c r="U80" s="451">
        <v>0</v>
      </c>
      <c r="V80" s="451">
        <v>0</v>
      </c>
      <c r="W80" s="451">
        <v>0</v>
      </c>
      <c r="X80" s="451">
        <v>0</v>
      </c>
      <c r="Y80" s="451">
        <v>0</v>
      </c>
      <c r="Z80" s="451">
        <v>0</v>
      </c>
      <c r="AA80" s="451">
        <v>0</v>
      </c>
      <c r="AB80" s="451">
        <v>0</v>
      </c>
      <c r="AC80" s="451">
        <v>0</v>
      </c>
      <c r="AD80" s="451">
        <v>0</v>
      </c>
      <c r="AE80" s="451">
        <v>0</v>
      </c>
      <c r="AF80" s="451">
        <v>0</v>
      </c>
      <c r="AG80" s="451">
        <v>0</v>
      </c>
      <c r="AH80" s="451">
        <v>0</v>
      </c>
      <c r="AI80" s="451">
        <v>0</v>
      </c>
      <c r="AJ80" s="451">
        <v>0</v>
      </c>
      <c r="AK80" s="451">
        <v>0</v>
      </c>
      <c r="AL80" s="451">
        <v>0</v>
      </c>
      <c r="AM80" s="451">
        <v>0</v>
      </c>
      <c r="AN80" s="451">
        <v>0</v>
      </c>
      <c r="AO80" s="451">
        <v>0</v>
      </c>
      <c r="AP80" s="451">
        <v>0</v>
      </c>
      <c r="AQ80" s="451">
        <v>0</v>
      </c>
      <c r="AR80" s="451">
        <v>0</v>
      </c>
      <c r="AS80" s="451">
        <v>0</v>
      </c>
      <c r="AT80" s="451">
        <v>0</v>
      </c>
      <c r="AU80" s="451">
        <v>0</v>
      </c>
      <c r="AV80" s="451">
        <v>0</v>
      </c>
      <c r="AW80" s="451">
        <v>628405</v>
      </c>
      <c r="AX80" s="451">
        <v>0</v>
      </c>
      <c r="AY80" s="451">
        <v>0</v>
      </c>
      <c r="AZ80" s="451">
        <v>0</v>
      </c>
      <c r="BA80" s="451">
        <v>0</v>
      </c>
      <c r="BB80" s="451">
        <v>0</v>
      </c>
      <c r="BC80" s="451">
        <v>0</v>
      </c>
      <c r="BD80" s="451">
        <v>0</v>
      </c>
      <c r="BE80" s="400">
        <v>628405</v>
      </c>
    </row>
    <row r="81" spans="1:57" s="233" customFormat="1" ht="11.25" hidden="1" x14ac:dyDescent="0.2">
      <c r="A81" s="547"/>
      <c r="B81" s="234" t="s">
        <v>325</v>
      </c>
      <c r="C81" s="235" t="s">
        <v>456</v>
      </c>
      <c r="D81" s="451">
        <v>0</v>
      </c>
      <c r="E81" s="451">
        <v>0</v>
      </c>
      <c r="F81" s="451">
        <v>0</v>
      </c>
      <c r="G81" s="236">
        <v>0</v>
      </c>
      <c r="H81" s="236">
        <v>0</v>
      </c>
      <c r="I81" s="236">
        <v>0</v>
      </c>
      <c r="J81" s="235">
        <v>0</v>
      </c>
      <c r="K81" s="236">
        <v>0</v>
      </c>
      <c r="L81" s="451">
        <v>0</v>
      </c>
      <c r="M81" s="451">
        <v>0</v>
      </c>
      <c r="N81" s="451">
        <v>0</v>
      </c>
      <c r="O81" s="451">
        <v>0</v>
      </c>
      <c r="P81" s="451">
        <v>0</v>
      </c>
      <c r="Q81" s="451">
        <v>0</v>
      </c>
      <c r="R81" s="451">
        <v>0</v>
      </c>
      <c r="S81" s="451">
        <v>0</v>
      </c>
      <c r="T81" s="451">
        <v>0</v>
      </c>
      <c r="U81" s="451">
        <v>0</v>
      </c>
      <c r="V81" s="451">
        <v>0</v>
      </c>
      <c r="W81" s="451">
        <v>0</v>
      </c>
      <c r="X81" s="451">
        <v>0</v>
      </c>
      <c r="Y81" s="451">
        <v>0</v>
      </c>
      <c r="Z81" s="451">
        <v>0</v>
      </c>
      <c r="AA81" s="451">
        <v>0</v>
      </c>
      <c r="AB81" s="451">
        <v>0</v>
      </c>
      <c r="AC81" s="451">
        <v>0</v>
      </c>
      <c r="AD81" s="451">
        <v>0</v>
      </c>
      <c r="AE81" s="451">
        <v>0</v>
      </c>
      <c r="AF81" s="451">
        <v>0</v>
      </c>
      <c r="AG81" s="451">
        <v>0</v>
      </c>
      <c r="AH81" s="451">
        <v>0</v>
      </c>
      <c r="AI81" s="451">
        <v>0</v>
      </c>
      <c r="AJ81" s="451">
        <v>0</v>
      </c>
      <c r="AK81" s="451">
        <v>0</v>
      </c>
      <c r="AL81" s="451">
        <v>0</v>
      </c>
      <c r="AM81" s="451">
        <v>0</v>
      </c>
      <c r="AN81" s="451">
        <v>0</v>
      </c>
      <c r="AO81" s="451">
        <v>0</v>
      </c>
      <c r="AP81" s="451">
        <v>0</v>
      </c>
      <c r="AQ81" s="451">
        <v>0</v>
      </c>
      <c r="AR81" s="451">
        <v>0</v>
      </c>
      <c r="AS81" s="451">
        <v>0</v>
      </c>
      <c r="AT81" s="451">
        <v>0</v>
      </c>
      <c r="AU81" s="451">
        <v>0</v>
      </c>
      <c r="AV81" s="451">
        <v>0</v>
      </c>
      <c r="AW81" s="451">
        <v>0</v>
      </c>
      <c r="AX81" s="451">
        <v>0</v>
      </c>
      <c r="AY81" s="451">
        <v>0</v>
      </c>
      <c r="AZ81" s="451">
        <v>0</v>
      </c>
      <c r="BA81" s="451">
        <v>0</v>
      </c>
      <c r="BB81" s="451">
        <v>0</v>
      </c>
      <c r="BC81" s="451">
        <v>0</v>
      </c>
      <c r="BD81" s="451">
        <v>0</v>
      </c>
      <c r="BE81" s="400">
        <v>0</v>
      </c>
    </row>
    <row r="82" spans="1:57" s="233" customFormat="1" ht="11.25" x14ac:dyDescent="0.2">
      <c r="A82" s="547"/>
      <c r="B82" s="234" t="s">
        <v>194</v>
      </c>
      <c r="C82" s="235" t="s">
        <v>457</v>
      </c>
      <c r="D82" s="451">
        <v>0</v>
      </c>
      <c r="E82" s="451">
        <v>0</v>
      </c>
      <c r="F82" s="451">
        <v>0</v>
      </c>
      <c r="G82" s="236">
        <v>0</v>
      </c>
      <c r="H82" s="236">
        <v>0</v>
      </c>
      <c r="I82" s="236">
        <v>0</v>
      </c>
      <c r="J82" s="235">
        <v>0</v>
      </c>
      <c r="K82" s="236">
        <v>0</v>
      </c>
      <c r="L82" s="451">
        <v>0</v>
      </c>
      <c r="M82" s="451">
        <v>0</v>
      </c>
      <c r="N82" s="451">
        <v>0</v>
      </c>
      <c r="O82" s="451">
        <v>0</v>
      </c>
      <c r="P82" s="451">
        <v>0</v>
      </c>
      <c r="Q82" s="451">
        <v>0</v>
      </c>
      <c r="R82" s="451">
        <v>0</v>
      </c>
      <c r="S82" s="451">
        <v>0</v>
      </c>
      <c r="T82" s="451">
        <v>0</v>
      </c>
      <c r="U82" s="451">
        <v>0</v>
      </c>
      <c r="V82" s="451">
        <v>0</v>
      </c>
      <c r="W82" s="451">
        <v>0</v>
      </c>
      <c r="X82" s="451">
        <v>0</v>
      </c>
      <c r="Y82" s="451">
        <v>0</v>
      </c>
      <c r="Z82" s="451">
        <v>0</v>
      </c>
      <c r="AA82" s="451">
        <v>0</v>
      </c>
      <c r="AB82" s="451">
        <v>0</v>
      </c>
      <c r="AC82" s="451">
        <v>0</v>
      </c>
      <c r="AD82" s="451">
        <v>0</v>
      </c>
      <c r="AE82" s="451">
        <v>0</v>
      </c>
      <c r="AF82" s="451">
        <v>0</v>
      </c>
      <c r="AG82" s="451">
        <v>0</v>
      </c>
      <c r="AH82" s="451">
        <v>0</v>
      </c>
      <c r="AI82" s="451">
        <v>0</v>
      </c>
      <c r="AJ82" s="451">
        <v>0</v>
      </c>
      <c r="AK82" s="451">
        <v>0</v>
      </c>
      <c r="AL82" s="451">
        <v>0</v>
      </c>
      <c r="AM82" s="451">
        <v>0</v>
      </c>
      <c r="AN82" s="451">
        <v>0</v>
      </c>
      <c r="AO82" s="451">
        <v>0</v>
      </c>
      <c r="AP82" s="451">
        <v>0</v>
      </c>
      <c r="AQ82" s="451">
        <v>0</v>
      </c>
      <c r="AR82" s="451">
        <v>0</v>
      </c>
      <c r="AS82" s="451">
        <v>0</v>
      </c>
      <c r="AT82" s="451">
        <v>0</v>
      </c>
      <c r="AU82" s="451">
        <v>143588491</v>
      </c>
      <c r="AV82" s="451">
        <v>0</v>
      </c>
      <c r="AW82" s="451">
        <v>0</v>
      </c>
      <c r="AX82" s="451">
        <v>0</v>
      </c>
      <c r="AY82" s="451">
        <v>0</v>
      </c>
      <c r="AZ82" s="451">
        <v>0</v>
      </c>
      <c r="BA82" s="451">
        <v>0</v>
      </c>
      <c r="BB82" s="451">
        <v>0</v>
      </c>
      <c r="BC82" s="451">
        <v>0</v>
      </c>
      <c r="BD82" s="451">
        <v>0</v>
      </c>
      <c r="BE82" s="400">
        <v>143588491</v>
      </c>
    </row>
    <row r="83" spans="1:57" s="233" customFormat="1" ht="11.25" x14ac:dyDescent="0.2">
      <c r="A83" s="547"/>
      <c r="B83" s="234" t="s">
        <v>209</v>
      </c>
      <c r="C83" s="235" t="s">
        <v>458</v>
      </c>
      <c r="D83" s="451" t="s">
        <v>175</v>
      </c>
      <c r="E83" s="451" t="s">
        <v>175</v>
      </c>
      <c r="F83" s="451">
        <v>0</v>
      </c>
      <c r="G83" s="236">
        <v>0</v>
      </c>
      <c r="H83" s="236" t="s">
        <v>175</v>
      </c>
      <c r="I83" s="236" t="s">
        <v>175</v>
      </c>
      <c r="J83" s="235" t="s">
        <v>175</v>
      </c>
      <c r="K83" s="236" t="s">
        <v>175</v>
      </c>
      <c r="L83" s="451" t="s">
        <v>175</v>
      </c>
      <c r="M83" s="451" t="s">
        <v>175</v>
      </c>
      <c r="N83" s="451" t="s">
        <v>175</v>
      </c>
      <c r="O83" s="451" t="s">
        <v>175</v>
      </c>
      <c r="P83" s="451" t="s">
        <v>175</v>
      </c>
      <c r="Q83" s="451" t="s">
        <v>175</v>
      </c>
      <c r="R83" s="451" t="s">
        <v>175</v>
      </c>
      <c r="S83" s="451">
        <v>0</v>
      </c>
      <c r="T83" s="451">
        <v>0</v>
      </c>
      <c r="U83" s="451">
        <v>0</v>
      </c>
      <c r="V83" s="451">
        <v>0</v>
      </c>
      <c r="W83" s="451">
        <v>0</v>
      </c>
      <c r="X83" s="451">
        <v>0</v>
      </c>
      <c r="Y83" s="451">
        <v>0</v>
      </c>
      <c r="Z83" s="451">
        <v>0</v>
      </c>
      <c r="AA83" s="451">
        <v>0</v>
      </c>
      <c r="AB83" s="451">
        <v>0</v>
      </c>
      <c r="AC83" s="451">
        <v>0</v>
      </c>
      <c r="AD83" s="451">
        <v>0</v>
      </c>
      <c r="AE83" s="451">
        <v>0</v>
      </c>
      <c r="AF83" s="451">
        <v>0</v>
      </c>
      <c r="AG83" s="451">
        <v>0</v>
      </c>
      <c r="AH83" s="451">
        <v>0</v>
      </c>
      <c r="AI83" s="451">
        <v>0</v>
      </c>
      <c r="AJ83" s="451">
        <v>0</v>
      </c>
      <c r="AK83" s="451">
        <v>0</v>
      </c>
      <c r="AL83" s="451">
        <v>0</v>
      </c>
      <c r="AM83" s="451">
        <v>0</v>
      </c>
      <c r="AN83" s="451">
        <v>0</v>
      </c>
      <c r="AO83" s="451">
        <v>0</v>
      </c>
      <c r="AP83" s="451">
        <v>0</v>
      </c>
      <c r="AQ83" s="451">
        <v>0</v>
      </c>
      <c r="AR83" s="451">
        <v>0</v>
      </c>
      <c r="AS83" s="451">
        <v>0</v>
      </c>
      <c r="AT83" s="451">
        <v>0</v>
      </c>
      <c r="AU83" s="451">
        <v>0</v>
      </c>
      <c r="AV83" s="451">
        <v>951458</v>
      </c>
      <c r="AW83" s="451">
        <v>0</v>
      </c>
      <c r="AX83" s="451">
        <v>0</v>
      </c>
      <c r="AY83" s="451">
        <v>0</v>
      </c>
      <c r="AZ83" s="451">
        <v>0</v>
      </c>
      <c r="BA83" s="451">
        <v>0</v>
      </c>
      <c r="BB83" s="451">
        <v>0</v>
      </c>
      <c r="BC83" s="451">
        <v>0</v>
      </c>
      <c r="BD83" s="451">
        <v>0</v>
      </c>
      <c r="BE83" s="400">
        <v>951458</v>
      </c>
    </row>
    <row r="84" spans="1:57" s="233" customFormat="1" ht="11.25" hidden="1" x14ac:dyDescent="0.2">
      <c r="A84" s="547"/>
      <c r="B84" s="234" t="s">
        <v>237</v>
      </c>
      <c r="C84" s="235" t="s">
        <v>459</v>
      </c>
      <c r="D84" s="451">
        <v>0</v>
      </c>
      <c r="E84" s="451" t="s">
        <v>175</v>
      </c>
      <c r="F84" s="451" t="s">
        <v>175</v>
      </c>
      <c r="G84" s="236" t="s">
        <v>175</v>
      </c>
      <c r="H84" s="236">
        <v>0</v>
      </c>
      <c r="I84" s="236">
        <v>0</v>
      </c>
      <c r="J84" s="235">
        <v>0</v>
      </c>
      <c r="K84" s="236">
        <v>0</v>
      </c>
      <c r="L84" s="451">
        <v>0</v>
      </c>
      <c r="M84" s="451">
        <v>0</v>
      </c>
      <c r="N84" s="451">
        <v>0</v>
      </c>
      <c r="O84" s="451">
        <v>0</v>
      </c>
      <c r="P84" s="451">
        <v>0</v>
      </c>
      <c r="Q84" s="451">
        <v>0</v>
      </c>
      <c r="R84" s="451" t="s">
        <v>175</v>
      </c>
      <c r="S84" s="451">
        <v>0</v>
      </c>
      <c r="T84" s="451">
        <v>0</v>
      </c>
      <c r="U84" s="451">
        <v>0</v>
      </c>
      <c r="V84" s="451">
        <v>0</v>
      </c>
      <c r="W84" s="451">
        <v>0</v>
      </c>
      <c r="X84" s="451">
        <v>0</v>
      </c>
      <c r="Y84" s="451">
        <v>0</v>
      </c>
      <c r="Z84" s="451">
        <v>0</v>
      </c>
      <c r="AA84" s="451">
        <v>0</v>
      </c>
      <c r="AB84" s="451">
        <v>0</v>
      </c>
      <c r="AC84" s="451">
        <v>0</v>
      </c>
      <c r="AD84" s="451">
        <v>0</v>
      </c>
      <c r="AE84" s="451">
        <v>0</v>
      </c>
      <c r="AF84" s="451">
        <v>0</v>
      </c>
      <c r="AG84" s="451">
        <v>0</v>
      </c>
      <c r="AH84" s="451">
        <v>0</v>
      </c>
      <c r="AI84" s="451">
        <v>0</v>
      </c>
      <c r="AJ84" s="451">
        <v>0</v>
      </c>
      <c r="AK84" s="451">
        <v>0</v>
      </c>
      <c r="AL84" s="451">
        <v>0</v>
      </c>
      <c r="AM84" s="451">
        <v>0</v>
      </c>
      <c r="AN84" s="451">
        <v>0</v>
      </c>
      <c r="AO84" s="451">
        <v>0</v>
      </c>
      <c r="AP84" s="451">
        <v>0</v>
      </c>
      <c r="AQ84" s="451">
        <v>0</v>
      </c>
      <c r="AR84" s="451">
        <v>0</v>
      </c>
      <c r="AS84" s="451">
        <v>0</v>
      </c>
      <c r="AT84" s="451">
        <v>0</v>
      </c>
      <c r="AU84" s="451">
        <v>0</v>
      </c>
      <c r="AV84" s="451">
        <v>0</v>
      </c>
      <c r="AW84" s="451">
        <v>0</v>
      </c>
      <c r="AX84" s="451">
        <v>0</v>
      </c>
      <c r="AY84" s="451">
        <v>0</v>
      </c>
      <c r="AZ84" s="451">
        <v>0</v>
      </c>
      <c r="BA84" s="451">
        <v>0</v>
      </c>
      <c r="BB84" s="451">
        <v>0</v>
      </c>
      <c r="BC84" s="451">
        <v>0</v>
      </c>
      <c r="BD84" s="451">
        <v>0</v>
      </c>
      <c r="BE84" s="400">
        <v>0</v>
      </c>
    </row>
    <row r="85" spans="1:57" s="233" customFormat="1" ht="11.25" hidden="1" x14ac:dyDescent="0.2">
      <c r="A85" s="547"/>
      <c r="B85" s="234" t="s">
        <v>461</v>
      </c>
      <c r="C85" s="235" t="s">
        <v>460</v>
      </c>
      <c r="D85" s="451">
        <v>0</v>
      </c>
      <c r="E85" s="451">
        <v>0</v>
      </c>
      <c r="F85" s="451">
        <v>0</v>
      </c>
      <c r="G85" s="236">
        <v>0</v>
      </c>
      <c r="H85" s="236">
        <v>0</v>
      </c>
      <c r="I85" s="236">
        <v>0</v>
      </c>
      <c r="J85" s="235">
        <v>0</v>
      </c>
      <c r="K85" s="236">
        <v>0</v>
      </c>
      <c r="L85" s="451">
        <v>0</v>
      </c>
      <c r="M85" s="451">
        <v>0</v>
      </c>
      <c r="N85" s="451">
        <v>0</v>
      </c>
      <c r="O85" s="451">
        <v>0</v>
      </c>
      <c r="P85" s="451">
        <v>0</v>
      </c>
      <c r="Q85" s="451">
        <v>0</v>
      </c>
      <c r="R85" s="451">
        <v>0</v>
      </c>
      <c r="S85" s="451">
        <v>0</v>
      </c>
      <c r="T85" s="451">
        <v>0</v>
      </c>
      <c r="U85" s="451">
        <v>0</v>
      </c>
      <c r="V85" s="451">
        <v>0</v>
      </c>
      <c r="W85" s="451">
        <v>0</v>
      </c>
      <c r="X85" s="451">
        <v>0</v>
      </c>
      <c r="Y85" s="451">
        <v>0</v>
      </c>
      <c r="Z85" s="451">
        <v>0</v>
      </c>
      <c r="AA85" s="451">
        <v>0</v>
      </c>
      <c r="AB85" s="451">
        <v>0</v>
      </c>
      <c r="AC85" s="451">
        <v>0</v>
      </c>
      <c r="AD85" s="451">
        <v>0</v>
      </c>
      <c r="AE85" s="451">
        <v>0</v>
      </c>
      <c r="AF85" s="451">
        <v>0</v>
      </c>
      <c r="AG85" s="451">
        <v>0</v>
      </c>
      <c r="AH85" s="451">
        <v>0</v>
      </c>
      <c r="AI85" s="451">
        <v>0</v>
      </c>
      <c r="AJ85" s="451">
        <v>0</v>
      </c>
      <c r="AK85" s="451">
        <v>0</v>
      </c>
      <c r="AL85" s="451">
        <v>0</v>
      </c>
      <c r="AM85" s="451">
        <v>0</v>
      </c>
      <c r="AN85" s="451">
        <v>0</v>
      </c>
      <c r="AO85" s="451">
        <v>0</v>
      </c>
      <c r="AP85" s="451">
        <v>0</v>
      </c>
      <c r="AQ85" s="451">
        <v>0</v>
      </c>
      <c r="AR85" s="451">
        <v>0</v>
      </c>
      <c r="AS85" s="451">
        <v>0</v>
      </c>
      <c r="AT85" s="451">
        <v>0</v>
      </c>
      <c r="AU85" s="451">
        <v>0</v>
      </c>
      <c r="AV85" s="451">
        <v>0</v>
      </c>
      <c r="AW85" s="451">
        <v>0</v>
      </c>
      <c r="AX85" s="451">
        <v>0</v>
      </c>
      <c r="AY85" s="451">
        <v>0</v>
      </c>
      <c r="AZ85" s="451">
        <v>0</v>
      </c>
      <c r="BA85" s="451">
        <v>0</v>
      </c>
      <c r="BB85" s="451">
        <v>0</v>
      </c>
      <c r="BC85" s="451">
        <v>0</v>
      </c>
      <c r="BD85" s="451">
        <v>0</v>
      </c>
      <c r="BE85" s="400">
        <v>0</v>
      </c>
    </row>
    <row r="86" spans="1:57" s="233" customFormat="1" ht="11.25" hidden="1" x14ac:dyDescent="0.2">
      <c r="A86" s="547"/>
      <c r="B86" s="234" t="s">
        <v>206</v>
      </c>
      <c r="C86" s="235" t="s">
        <v>462</v>
      </c>
      <c r="D86" s="451">
        <v>0</v>
      </c>
      <c r="E86" s="451">
        <v>0</v>
      </c>
      <c r="F86" s="451">
        <v>0</v>
      </c>
      <c r="G86" s="236">
        <v>0</v>
      </c>
      <c r="H86" s="236">
        <v>0</v>
      </c>
      <c r="I86" s="236">
        <v>0</v>
      </c>
      <c r="J86" s="235">
        <v>0</v>
      </c>
      <c r="K86" s="236">
        <v>0</v>
      </c>
      <c r="L86" s="451">
        <v>0</v>
      </c>
      <c r="M86" s="451">
        <v>0</v>
      </c>
      <c r="N86" s="451">
        <v>0</v>
      </c>
      <c r="O86" s="451">
        <v>0</v>
      </c>
      <c r="P86" s="451">
        <v>0</v>
      </c>
      <c r="Q86" s="451">
        <v>0</v>
      </c>
      <c r="R86" s="451">
        <v>0</v>
      </c>
      <c r="S86" s="451">
        <v>0</v>
      </c>
      <c r="T86" s="451">
        <v>0</v>
      </c>
      <c r="U86" s="451">
        <v>0</v>
      </c>
      <c r="V86" s="451">
        <v>0</v>
      </c>
      <c r="W86" s="451">
        <v>0</v>
      </c>
      <c r="X86" s="451">
        <v>0</v>
      </c>
      <c r="Y86" s="451">
        <v>0</v>
      </c>
      <c r="Z86" s="451">
        <v>0</v>
      </c>
      <c r="AA86" s="451">
        <v>0</v>
      </c>
      <c r="AB86" s="451">
        <v>0</v>
      </c>
      <c r="AC86" s="451">
        <v>0</v>
      </c>
      <c r="AD86" s="451">
        <v>0</v>
      </c>
      <c r="AE86" s="451">
        <v>0</v>
      </c>
      <c r="AF86" s="451">
        <v>0</v>
      </c>
      <c r="AG86" s="451">
        <v>0</v>
      </c>
      <c r="AH86" s="451">
        <v>0</v>
      </c>
      <c r="AI86" s="451">
        <v>0</v>
      </c>
      <c r="AJ86" s="451">
        <v>0</v>
      </c>
      <c r="AK86" s="451">
        <v>0</v>
      </c>
      <c r="AL86" s="451">
        <v>0</v>
      </c>
      <c r="AM86" s="451">
        <v>0</v>
      </c>
      <c r="AN86" s="451">
        <v>0</v>
      </c>
      <c r="AO86" s="451">
        <v>0</v>
      </c>
      <c r="AP86" s="451">
        <v>0</v>
      </c>
      <c r="AQ86" s="451">
        <v>0</v>
      </c>
      <c r="AR86" s="451">
        <v>0</v>
      </c>
      <c r="AS86" s="451">
        <v>0</v>
      </c>
      <c r="AT86" s="451">
        <v>0</v>
      </c>
      <c r="AU86" s="451">
        <v>0</v>
      </c>
      <c r="AV86" s="451">
        <v>0</v>
      </c>
      <c r="AW86" s="451">
        <v>0</v>
      </c>
      <c r="AX86" s="451">
        <v>0</v>
      </c>
      <c r="AY86" s="451">
        <v>0</v>
      </c>
      <c r="AZ86" s="451">
        <v>0</v>
      </c>
      <c r="BA86" s="451">
        <v>0</v>
      </c>
      <c r="BB86" s="451">
        <v>0</v>
      </c>
      <c r="BC86" s="451">
        <v>0</v>
      </c>
      <c r="BD86" s="451">
        <v>0</v>
      </c>
      <c r="BE86" s="400">
        <v>0</v>
      </c>
    </row>
    <row r="87" spans="1:57" s="233" customFormat="1" ht="11.25" hidden="1" x14ac:dyDescent="0.2">
      <c r="A87" s="547"/>
      <c r="B87" s="234" t="s">
        <v>358</v>
      </c>
      <c r="C87" s="235" t="s">
        <v>463</v>
      </c>
      <c r="D87" s="451" t="s">
        <v>175</v>
      </c>
      <c r="E87" s="451">
        <v>0</v>
      </c>
      <c r="F87" s="451">
        <v>0</v>
      </c>
      <c r="G87" s="236">
        <v>0</v>
      </c>
      <c r="H87" s="236" t="s">
        <v>175</v>
      </c>
      <c r="I87" s="236" t="s">
        <v>175</v>
      </c>
      <c r="J87" s="235" t="s">
        <v>175</v>
      </c>
      <c r="K87" s="236" t="s">
        <v>175</v>
      </c>
      <c r="L87" s="451" t="s">
        <v>175</v>
      </c>
      <c r="M87" s="451" t="s">
        <v>175</v>
      </c>
      <c r="N87" s="451" t="s">
        <v>175</v>
      </c>
      <c r="O87" s="451" t="s">
        <v>175</v>
      </c>
      <c r="P87" s="451" t="s">
        <v>175</v>
      </c>
      <c r="Q87" s="451" t="s">
        <v>175</v>
      </c>
      <c r="R87" s="451" t="s">
        <v>175</v>
      </c>
      <c r="S87" s="451">
        <v>0</v>
      </c>
      <c r="T87" s="451">
        <v>0</v>
      </c>
      <c r="U87" s="451">
        <v>0</v>
      </c>
      <c r="V87" s="451">
        <v>0</v>
      </c>
      <c r="W87" s="451">
        <v>0</v>
      </c>
      <c r="X87" s="451">
        <v>0</v>
      </c>
      <c r="Y87" s="451">
        <v>0</v>
      </c>
      <c r="Z87" s="451">
        <v>0</v>
      </c>
      <c r="AA87" s="451">
        <v>0</v>
      </c>
      <c r="AB87" s="451">
        <v>0</v>
      </c>
      <c r="AC87" s="451">
        <v>0</v>
      </c>
      <c r="AD87" s="451">
        <v>0</v>
      </c>
      <c r="AE87" s="451">
        <v>0</v>
      </c>
      <c r="AF87" s="451">
        <v>0</v>
      </c>
      <c r="AG87" s="451">
        <v>0</v>
      </c>
      <c r="AH87" s="451">
        <v>0</v>
      </c>
      <c r="AI87" s="451">
        <v>0</v>
      </c>
      <c r="AJ87" s="451">
        <v>0</v>
      </c>
      <c r="AK87" s="451">
        <v>0</v>
      </c>
      <c r="AL87" s="451">
        <v>0</v>
      </c>
      <c r="AM87" s="451">
        <v>0</v>
      </c>
      <c r="AN87" s="451">
        <v>0</v>
      </c>
      <c r="AO87" s="451">
        <v>0</v>
      </c>
      <c r="AP87" s="451">
        <v>0</v>
      </c>
      <c r="AQ87" s="451">
        <v>0</v>
      </c>
      <c r="AR87" s="451">
        <v>0</v>
      </c>
      <c r="AS87" s="451">
        <v>0</v>
      </c>
      <c r="AT87" s="451">
        <v>0</v>
      </c>
      <c r="AU87" s="451">
        <v>0</v>
      </c>
      <c r="AV87" s="451">
        <v>0</v>
      </c>
      <c r="AW87" s="451">
        <v>0</v>
      </c>
      <c r="AX87" s="451">
        <v>0</v>
      </c>
      <c r="AY87" s="451">
        <v>0</v>
      </c>
      <c r="AZ87" s="451">
        <v>0</v>
      </c>
      <c r="BA87" s="451">
        <v>0</v>
      </c>
      <c r="BB87" s="451">
        <v>0</v>
      </c>
      <c r="BC87" s="451">
        <v>0</v>
      </c>
      <c r="BD87" s="451">
        <v>0</v>
      </c>
      <c r="BE87" s="400">
        <v>0</v>
      </c>
    </row>
    <row r="88" spans="1:57" s="233" customFormat="1" ht="11.25" x14ac:dyDescent="0.2">
      <c r="A88" s="547"/>
      <c r="B88" s="234" t="s">
        <v>377</v>
      </c>
      <c r="C88" s="235" t="s">
        <v>464</v>
      </c>
      <c r="D88" s="451">
        <v>0</v>
      </c>
      <c r="E88" s="451" t="s">
        <v>175</v>
      </c>
      <c r="F88" s="451">
        <v>0</v>
      </c>
      <c r="G88" s="236">
        <v>0</v>
      </c>
      <c r="H88" s="236" t="s">
        <v>175</v>
      </c>
      <c r="I88" s="236" t="s">
        <v>175</v>
      </c>
      <c r="J88" s="235" t="s">
        <v>175</v>
      </c>
      <c r="K88" s="236" t="s">
        <v>175</v>
      </c>
      <c r="L88" s="451" t="s">
        <v>175</v>
      </c>
      <c r="M88" s="451" t="s">
        <v>175</v>
      </c>
      <c r="N88" s="451" t="s">
        <v>175</v>
      </c>
      <c r="O88" s="451" t="s">
        <v>175</v>
      </c>
      <c r="P88" s="451" t="s">
        <v>175</v>
      </c>
      <c r="Q88" s="451" t="s">
        <v>175</v>
      </c>
      <c r="R88" s="451" t="s">
        <v>175</v>
      </c>
      <c r="S88" s="451">
        <v>0</v>
      </c>
      <c r="T88" s="451">
        <v>0</v>
      </c>
      <c r="U88" s="451">
        <v>0</v>
      </c>
      <c r="V88" s="451">
        <v>0</v>
      </c>
      <c r="W88" s="451">
        <v>0</v>
      </c>
      <c r="X88" s="451">
        <v>0</v>
      </c>
      <c r="Y88" s="451">
        <v>0</v>
      </c>
      <c r="Z88" s="451">
        <v>0</v>
      </c>
      <c r="AA88" s="451">
        <v>0</v>
      </c>
      <c r="AB88" s="451">
        <v>0</v>
      </c>
      <c r="AC88" s="451">
        <v>0</v>
      </c>
      <c r="AD88" s="451">
        <v>0</v>
      </c>
      <c r="AE88" s="451">
        <v>0</v>
      </c>
      <c r="AF88" s="451">
        <v>0</v>
      </c>
      <c r="AG88" s="451">
        <v>0</v>
      </c>
      <c r="AH88" s="451">
        <v>0</v>
      </c>
      <c r="AI88" s="451">
        <v>0</v>
      </c>
      <c r="AJ88" s="451">
        <v>0</v>
      </c>
      <c r="AK88" s="451">
        <v>0</v>
      </c>
      <c r="AL88" s="451">
        <v>0</v>
      </c>
      <c r="AM88" s="451">
        <v>0</v>
      </c>
      <c r="AN88" s="451">
        <v>0</v>
      </c>
      <c r="AO88" s="451">
        <v>0</v>
      </c>
      <c r="AP88" s="451">
        <v>0</v>
      </c>
      <c r="AQ88" s="451">
        <v>327837</v>
      </c>
      <c r="AR88" s="451">
        <v>0</v>
      </c>
      <c r="AS88" s="451">
        <v>0</v>
      </c>
      <c r="AT88" s="451">
        <v>0</v>
      </c>
      <c r="AU88" s="451">
        <v>0</v>
      </c>
      <c r="AV88" s="451">
        <v>0</v>
      </c>
      <c r="AW88" s="451">
        <v>0</v>
      </c>
      <c r="AX88" s="451">
        <v>0</v>
      </c>
      <c r="AY88" s="451">
        <v>0</v>
      </c>
      <c r="AZ88" s="451">
        <v>0</v>
      </c>
      <c r="BA88" s="451">
        <v>0</v>
      </c>
      <c r="BB88" s="451">
        <v>0</v>
      </c>
      <c r="BC88" s="451">
        <v>0</v>
      </c>
      <c r="BD88" s="451">
        <v>0</v>
      </c>
      <c r="BE88" s="400">
        <v>327837</v>
      </c>
    </row>
    <row r="89" spans="1:57" s="233" customFormat="1" ht="11.25" hidden="1" x14ac:dyDescent="0.2">
      <c r="A89" s="547"/>
      <c r="B89" s="234" t="s">
        <v>200</v>
      </c>
      <c r="C89" s="235" t="s">
        <v>465</v>
      </c>
      <c r="D89" s="451">
        <v>0</v>
      </c>
      <c r="E89" s="451" t="s">
        <v>175</v>
      </c>
      <c r="F89" s="451" t="s">
        <v>175</v>
      </c>
      <c r="G89" s="236" t="s">
        <v>175</v>
      </c>
      <c r="H89" s="236">
        <v>0</v>
      </c>
      <c r="I89" s="236">
        <v>0</v>
      </c>
      <c r="J89" s="235">
        <v>0</v>
      </c>
      <c r="K89" s="236">
        <v>0</v>
      </c>
      <c r="L89" s="451">
        <v>0</v>
      </c>
      <c r="M89" s="451">
        <v>0</v>
      </c>
      <c r="N89" s="451">
        <v>0</v>
      </c>
      <c r="O89" s="451">
        <v>0</v>
      </c>
      <c r="P89" s="451" t="s">
        <v>175</v>
      </c>
      <c r="Q89" s="451" t="s">
        <v>175</v>
      </c>
      <c r="R89" s="451" t="s">
        <v>175</v>
      </c>
      <c r="S89" s="451">
        <v>0</v>
      </c>
      <c r="T89" s="451">
        <v>0</v>
      </c>
      <c r="U89" s="451">
        <v>0</v>
      </c>
      <c r="V89" s="451">
        <v>0</v>
      </c>
      <c r="W89" s="451">
        <v>0</v>
      </c>
      <c r="X89" s="451">
        <v>0</v>
      </c>
      <c r="Y89" s="451">
        <v>0</v>
      </c>
      <c r="Z89" s="451">
        <v>0</v>
      </c>
      <c r="AA89" s="451">
        <v>0</v>
      </c>
      <c r="AB89" s="451">
        <v>0</v>
      </c>
      <c r="AC89" s="451">
        <v>0</v>
      </c>
      <c r="AD89" s="451">
        <v>0</v>
      </c>
      <c r="AE89" s="451">
        <v>0</v>
      </c>
      <c r="AF89" s="451">
        <v>0</v>
      </c>
      <c r="AG89" s="451">
        <v>0</v>
      </c>
      <c r="AH89" s="451">
        <v>0</v>
      </c>
      <c r="AI89" s="451">
        <v>0</v>
      </c>
      <c r="AJ89" s="451">
        <v>0</v>
      </c>
      <c r="AK89" s="451">
        <v>0</v>
      </c>
      <c r="AL89" s="451">
        <v>0</v>
      </c>
      <c r="AM89" s="451">
        <v>0</v>
      </c>
      <c r="AN89" s="451">
        <v>0</v>
      </c>
      <c r="AO89" s="451">
        <v>0</v>
      </c>
      <c r="AP89" s="451">
        <v>0</v>
      </c>
      <c r="AQ89" s="451">
        <v>0</v>
      </c>
      <c r="AR89" s="451">
        <v>0</v>
      </c>
      <c r="AS89" s="451">
        <v>0</v>
      </c>
      <c r="AT89" s="451">
        <v>0</v>
      </c>
      <c r="AU89" s="451">
        <v>0</v>
      </c>
      <c r="AV89" s="451">
        <v>0</v>
      </c>
      <c r="AW89" s="451">
        <v>0</v>
      </c>
      <c r="AX89" s="451">
        <v>0</v>
      </c>
      <c r="AY89" s="451">
        <v>0</v>
      </c>
      <c r="AZ89" s="451">
        <v>0</v>
      </c>
      <c r="BA89" s="451">
        <v>0</v>
      </c>
      <c r="BB89" s="451">
        <v>0</v>
      </c>
      <c r="BC89" s="451">
        <v>0</v>
      </c>
      <c r="BD89" s="451">
        <v>0</v>
      </c>
      <c r="BE89" s="400">
        <v>0</v>
      </c>
    </row>
    <row r="90" spans="1:57" s="233" customFormat="1" ht="11.25" x14ac:dyDescent="0.2">
      <c r="A90" s="547"/>
      <c r="B90" s="234" t="s">
        <v>199</v>
      </c>
      <c r="C90" s="235" t="s">
        <v>466</v>
      </c>
      <c r="D90" s="451" t="s">
        <v>175</v>
      </c>
      <c r="E90" s="451">
        <v>0</v>
      </c>
      <c r="F90" s="451">
        <v>0</v>
      </c>
      <c r="G90" s="236">
        <v>0</v>
      </c>
      <c r="H90" s="236" t="s">
        <v>175</v>
      </c>
      <c r="I90" s="236" t="s">
        <v>175</v>
      </c>
      <c r="J90" s="235" t="s">
        <v>175</v>
      </c>
      <c r="K90" s="236" t="s">
        <v>175</v>
      </c>
      <c r="L90" s="451" t="s">
        <v>175</v>
      </c>
      <c r="M90" s="451" t="s">
        <v>175</v>
      </c>
      <c r="N90" s="451" t="s">
        <v>175</v>
      </c>
      <c r="O90" s="451" t="s">
        <v>175</v>
      </c>
      <c r="P90" s="451" t="s">
        <v>175</v>
      </c>
      <c r="Q90" s="451" t="s">
        <v>175</v>
      </c>
      <c r="R90" s="451" t="s">
        <v>175</v>
      </c>
      <c r="S90" s="451">
        <v>0</v>
      </c>
      <c r="T90" s="451">
        <v>0</v>
      </c>
      <c r="U90" s="451">
        <v>0</v>
      </c>
      <c r="V90" s="451">
        <v>0</v>
      </c>
      <c r="W90" s="451">
        <v>0</v>
      </c>
      <c r="X90" s="451">
        <v>0</v>
      </c>
      <c r="Y90" s="451">
        <v>0</v>
      </c>
      <c r="Z90" s="451">
        <v>0</v>
      </c>
      <c r="AA90" s="451">
        <v>0</v>
      </c>
      <c r="AB90" s="451">
        <v>0</v>
      </c>
      <c r="AC90" s="451">
        <v>0</v>
      </c>
      <c r="AD90" s="451">
        <v>0</v>
      </c>
      <c r="AE90" s="451">
        <v>0</v>
      </c>
      <c r="AF90" s="451">
        <v>0</v>
      </c>
      <c r="AG90" s="451">
        <v>0</v>
      </c>
      <c r="AH90" s="451">
        <v>0</v>
      </c>
      <c r="AI90" s="451">
        <v>0</v>
      </c>
      <c r="AJ90" s="451">
        <v>0</v>
      </c>
      <c r="AK90" s="451">
        <v>0</v>
      </c>
      <c r="AL90" s="451">
        <v>0</v>
      </c>
      <c r="AM90" s="451">
        <v>0</v>
      </c>
      <c r="AN90" s="451">
        <v>0</v>
      </c>
      <c r="AO90" s="451">
        <v>0</v>
      </c>
      <c r="AP90" s="451">
        <v>0</v>
      </c>
      <c r="AQ90" s="451">
        <v>0</v>
      </c>
      <c r="AR90" s="451">
        <v>0</v>
      </c>
      <c r="AS90" s="451">
        <v>0</v>
      </c>
      <c r="AT90" s="451">
        <v>0</v>
      </c>
      <c r="AU90" s="451">
        <v>0</v>
      </c>
      <c r="AV90" s="451">
        <v>1453690</v>
      </c>
      <c r="AW90" s="451">
        <v>0</v>
      </c>
      <c r="AX90" s="451">
        <v>0</v>
      </c>
      <c r="AY90" s="451">
        <v>0</v>
      </c>
      <c r="AZ90" s="451">
        <v>0</v>
      </c>
      <c r="BA90" s="451">
        <v>0</v>
      </c>
      <c r="BB90" s="451">
        <v>0</v>
      </c>
      <c r="BC90" s="451">
        <v>0</v>
      </c>
      <c r="BD90" s="451">
        <v>0</v>
      </c>
      <c r="BE90" s="400">
        <v>1453690</v>
      </c>
    </row>
    <row r="91" spans="1:57" s="233" customFormat="1" ht="11.25" x14ac:dyDescent="0.2">
      <c r="A91" s="547"/>
      <c r="B91" s="234" t="s">
        <v>196</v>
      </c>
      <c r="C91" s="235" t="s">
        <v>467</v>
      </c>
      <c r="D91" s="451" t="s">
        <v>175</v>
      </c>
      <c r="E91" s="451">
        <v>0</v>
      </c>
      <c r="F91" s="451">
        <v>0</v>
      </c>
      <c r="G91" s="236">
        <v>0</v>
      </c>
      <c r="H91" s="236" t="s">
        <v>175</v>
      </c>
      <c r="I91" s="236" t="s">
        <v>175</v>
      </c>
      <c r="J91" s="235" t="s">
        <v>175</v>
      </c>
      <c r="K91" s="236" t="s">
        <v>175</v>
      </c>
      <c r="L91" s="451" t="s">
        <v>175</v>
      </c>
      <c r="M91" s="451" t="s">
        <v>175</v>
      </c>
      <c r="N91" s="451">
        <v>0</v>
      </c>
      <c r="O91" s="451">
        <v>0</v>
      </c>
      <c r="P91" s="451">
        <v>0</v>
      </c>
      <c r="Q91" s="451">
        <v>0</v>
      </c>
      <c r="R91" s="451">
        <v>0</v>
      </c>
      <c r="S91" s="451">
        <v>0</v>
      </c>
      <c r="T91" s="451">
        <v>0</v>
      </c>
      <c r="U91" s="451">
        <v>0</v>
      </c>
      <c r="V91" s="451">
        <v>0</v>
      </c>
      <c r="W91" s="451">
        <v>0</v>
      </c>
      <c r="X91" s="451">
        <v>0</v>
      </c>
      <c r="Y91" s="451">
        <v>0</v>
      </c>
      <c r="Z91" s="451">
        <v>0</v>
      </c>
      <c r="AA91" s="451">
        <v>0</v>
      </c>
      <c r="AB91" s="451">
        <v>0</v>
      </c>
      <c r="AC91" s="451">
        <v>0</v>
      </c>
      <c r="AD91" s="451">
        <v>0</v>
      </c>
      <c r="AE91" s="451">
        <v>0</v>
      </c>
      <c r="AF91" s="451">
        <v>0</v>
      </c>
      <c r="AG91" s="451">
        <v>0</v>
      </c>
      <c r="AH91" s="451">
        <v>0</v>
      </c>
      <c r="AI91" s="451">
        <v>0</v>
      </c>
      <c r="AJ91" s="451">
        <v>0</v>
      </c>
      <c r="AK91" s="451">
        <v>0</v>
      </c>
      <c r="AL91" s="451">
        <v>0</v>
      </c>
      <c r="AM91" s="451">
        <v>0</v>
      </c>
      <c r="AN91" s="451">
        <v>0</v>
      </c>
      <c r="AO91" s="451">
        <v>0</v>
      </c>
      <c r="AP91" s="451">
        <v>0</v>
      </c>
      <c r="AQ91" s="451">
        <v>0</v>
      </c>
      <c r="AR91" s="451">
        <v>0</v>
      </c>
      <c r="AS91" s="451">
        <v>0</v>
      </c>
      <c r="AT91" s="451">
        <v>0</v>
      </c>
      <c r="AU91" s="451">
        <v>0</v>
      </c>
      <c r="AV91" s="451">
        <v>0</v>
      </c>
      <c r="AW91" s="451">
        <v>0</v>
      </c>
      <c r="AX91" s="451">
        <v>607600</v>
      </c>
      <c r="AY91" s="451">
        <v>0</v>
      </c>
      <c r="AZ91" s="451">
        <v>0</v>
      </c>
      <c r="BA91" s="451">
        <v>0</v>
      </c>
      <c r="BB91" s="451">
        <v>0</v>
      </c>
      <c r="BC91" s="451">
        <v>0</v>
      </c>
      <c r="BD91" s="451">
        <v>0</v>
      </c>
      <c r="BE91" s="400">
        <v>607600</v>
      </c>
    </row>
    <row r="92" spans="1:57" s="233" customFormat="1" ht="11.25" hidden="1" x14ac:dyDescent="0.2">
      <c r="A92" s="547"/>
      <c r="B92" s="234" t="s">
        <v>322</v>
      </c>
      <c r="C92" s="235" t="s">
        <v>468</v>
      </c>
      <c r="D92" s="451">
        <v>0</v>
      </c>
      <c r="E92" s="451">
        <v>0</v>
      </c>
      <c r="F92" s="451">
        <v>0</v>
      </c>
      <c r="G92" s="236">
        <v>0</v>
      </c>
      <c r="H92" s="236">
        <v>0</v>
      </c>
      <c r="I92" s="236">
        <v>0</v>
      </c>
      <c r="J92" s="235">
        <v>0</v>
      </c>
      <c r="K92" s="236">
        <v>0</v>
      </c>
      <c r="L92" s="451">
        <v>0</v>
      </c>
      <c r="M92" s="451">
        <v>0</v>
      </c>
      <c r="N92" s="451">
        <v>0</v>
      </c>
      <c r="O92" s="451">
        <v>0</v>
      </c>
      <c r="P92" s="451">
        <v>0</v>
      </c>
      <c r="Q92" s="451">
        <v>0</v>
      </c>
      <c r="R92" s="451">
        <v>0</v>
      </c>
      <c r="S92" s="451">
        <v>0</v>
      </c>
      <c r="T92" s="451">
        <v>0</v>
      </c>
      <c r="U92" s="451">
        <v>0</v>
      </c>
      <c r="V92" s="451">
        <v>0</v>
      </c>
      <c r="W92" s="451">
        <v>0</v>
      </c>
      <c r="X92" s="451">
        <v>0</v>
      </c>
      <c r="Y92" s="451">
        <v>0</v>
      </c>
      <c r="Z92" s="451">
        <v>0</v>
      </c>
      <c r="AA92" s="451">
        <v>0</v>
      </c>
      <c r="AB92" s="451">
        <v>0</v>
      </c>
      <c r="AC92" s="451">
        <v>0</v>
      </c>
      <c r="AD92" s="451">
        <v>0</v>
      </c>
      <c r="AE92" s="451">
        <v>0</v>
      </c>
      <c r="AF92" s="451">
        <v>0</v>
      </c>
      <c r="AG92" s="451">
        <v>0</v>
      </c>
      <c r="AH92" s="451">
        <v>0</v>
      </c>
      <c r="AI92" s="451">
        <v>0</v>
      </c>
      <c r="AJ92" s="451">
        <v>0</v>
      </c>
      <c r="AK92" s="451">
        <v>0</v>
      </c>
      <c r="AL92" s="451">
        <v>0</v>
      </c>
      <c r="AM92" s="451">
        <v>0</v>
      </c>
      <c r="AN92" s="451">
        <v>0</v>
      </c>
      <c r="AO92" s="451">
        <v>0</v>
      </c>
      <c r="AP92" s="451">
        <v>0</v>
      </c>
      <c r="AQ92" s="451">
        <v>0</v>
      </c>
      <c r="AR92" s="451">
        <v>0</v>
      </c>
      <c r="AS92" s="451">
        <v>0</v>
      </c>
      <c r="AT92" s="451">
        <v>0</v>
      </c>
      <c r="AU92" s="451">
        <v>0</v>
      </c>
      <c r="AV92" s="451">
        <v>0</v>
      </c>
      <c r="AW92" s="451">
        <v>0</v>
      </c>
      <c r="AX92" s="451">
        <v>0</v>
      </c>
      <c r="AY92" s="451">
        <v>0</v>
      </c>
      <c r="AZ92" s="451">
        <v>0</v>
      </c>
      <c r="BA92" s="451">
        <v>0</v>
      </c>
      <c r="BB92" s="451">
        <v>0</v>
      </c>
      <c r="BC92" s="451">
        <v>0</v>
      </c>
      <c r="BD92" s="451">
        <v>0</v>
      </c>
      <c r="BE92" s="400">
        <v>0</v>
      </c>
    </row>
    <row r="93" spans="1:57" s="233" customFormat="1" ht="11.25" x14ac:dyDescent="0.2">
      <c r="A93" s="547"/>
      <c r="B93" s="234" t="s">
        <v>194</v>
      </c>
      <c r="C93" s="235" t="s">
        <v>469</v>
      </c>
      <c r="D93" s="451">
        <v>0</v>
      </c>
      <c r="E93" s="451" t="s">
        <v>175</v>
      </c>
      <c r="F93" s="451" t="s">
        <v>175</v>
      </c>
      <c r="G93" s="236">
        <v>0</v>
      </c>
      <c r="H93" s="236">
        <v>0</v>
      </c>
      <c r="I93" s="236">
        <v>0</v>
      </c>
      <c r="J93" s="235">
        <v>0</v>
      </c>
      <c r="K93" s="236">
        <v>0</v>
      </c>
      <c r="L93" s="451">
        <v>0</v>
      </c>
      <c r="M93" s="451">
        <v>0</v>
      </c>
      <c r="N93" s="451">
        <v>0</v>
      </c>
      <c r="O93" s="451">
        <v>0</v>
      </c>
      <c r="P93" s="451">
        <v>0</v>
      </c>
      <c r="Q93" s="451">
        <v>0</v>
      </c>
      <c r="R93" s="451">
        <v>0</v>
      </c>
      <c r="S93" s="451">
        <v>0</v>
      </c>
      <c r="T93" s="451">
        <v>0</v>
      </c>
      <c r="U93" s="451">
        <v>0</v>
      </c>
      <c r="V93" s="451">
        <v>0</v>
      </c>
      <c r="W93" s="451">
        <v>0</v>
      </c>
      <c r="X93" s="451">
        <v>0</v>
      </c>
      <c r="Y93" s="451">
        <v>0</v>
      </c>
      <c r="Z93" s="451">
        <v>0</v>
      </c>
      <c r="AA93" s="451">
        <v>0</v>
      </c>
      <c r="AB93" s="451">
        <v>0</v>
      </c>
      <c r="AC93" s="451">
        <v>0</v>
      </c>
      <c r="AD93" s="451">
        <v>0</v>
      </c>
      <c r="AE93" s="451">
        <v>0</v>
      </c>
      <c r="AF93" s="451">
        <v>0</v>
      </c>
      <c r="AG93" s="451">
        <v>0</v>
      </c>
      <c r="AH93" s="451">
        <v>0</v>
      </c>
      <c r="AI93" s="451">
        <v>0</v>
      </c>
      <c r="AJ93" s="451">
        <v>0</v>
      </c>
      <c r="AK93" s="451">
        <v>381953</v>
      </c>
      <c r="AL93" s="451">
        <v>0</v>
      </c>
      <c r="AM93" s="451">
        <v>0</v>
      </c>
      <c r="AN93" s="451">
        <v>0</v>
      </c>
      <c r="AO93" s="451">
        <v>0</v>
      </c>
      <c r="AP93" s="451">
        <v>0</v>
      </c>
      <c r="AQ93" s="451">
        <v>213444000</v>
      </c>
      <c r="AR93" s="451">
        <v>0</v>
      </c>
      <c r="AS93" s="451">
        <v>0</v>
      </c>
      <c r="AT93" s="451">
        <v>0</v>
      </c>
      <c r="AU93" s="451">
        <v>0</v>
      </c>
      <c r="AV93" s="451">
        <v>0</v>
      </c>
      <c r="AW93" s="451">
        <v>0</v>
      </c>
      <c r="AX93" s="451">
        <v>15850927</v>
      </c>
      <c r="AY93" s="451">
        <v>0</v>
      </c>
      <c r="AZ93" s="451">
        <v>0</v>
      </c>
      <c r="BA93" s="451">
        <v>0</v>
      </c>
      <c r="BB93" s="451">
        <v>0</v>
      </c>
      <c r="BC93" s="451">
        <v>0</v>
      </c>
      <c r="BD93" s="451">
        <v>0</v>
      </c>
      <c r="BE93" s="400">
        <v>229676880</v>
      </c>
    </row>
    <row r="94" spans="1:57" s="233" customFormat="1" ht="11.25" x14ac:dyDescent="0.2">
      <c r="A94" s="547"/>
      <c r="B94" s="234" t="s">
        <v>315</v>
      </c>
      <c r="C94" s="235" t="s">
        <v>470</v>
      </c>
      <c r="D94" s="451">
        <v>0</v>
      </c>
      <c r="E94" s="451" t="s">
        <v>175</v>
      </c>
      <c r="F94" s="451" t="s">
        <v>175</v>
      </c>
      <c r="G94" s="236" t="s">
        <v>175</v>
      </c>
      <c r="H94" s="236">
        <v>0</v>
      </c>
      <c r="I94" s="236">
        <v>0</v>
      </c>
      <c r="J94" s="235">
        <v>0</v>
      </c>
      <c r="K94" s="236">
        <v>0</v>
      </c>
      <c r="L94" s="451">
        <v>0</v>
      </c>
      <c r="M94" s="451">
        <v>0</v>
      </c>
      <c r="N94" s="451">
        <v>0</v>
      </c>
      <c r="O94" s="451">
        <v>0</v>
      </c>
      <c r="P94" s="451">
        <v>0</v>
      </c>
      <c r="Q94" s="451">
        <v>0</v>
      </c>
      <c r="R94" s="451">
        <v>0</v>
      </c>
      <c r="S94" s="451">
        <v>0</v>
      </c>
      <c r="T94" s="451">
        <v>0</v>
      </c>
      <c r="U94" s="451">
        <v>0</v>
      </c>
      <c r="V94" s="451">
        <v>0</v>
      </c>
      <c r="W94" s="451">
        <v>0</v>
      </c>
      <c r="X94" s="451">
        <v>0</v>
      </c>
      <c r="Y94" s="451">
        <v>0</v>
      </c>
      <c r="Z94" s="451">
        <v>0</v>
      </c>
      <c r="AA94" s="451">
        <v>0</v>
      </c>
      <c r="AB94" s="451">
        <v>0</v>
      </c>
      <c r="AC94" s="451">
        <v>0</v>
      </c>
      <c r="AD94" s="451">
        <v>0</v>
      </c>
      <c r="AE94" s="451">
        <v>0</v>
      </c>
      <c r="AF94" s="451">
        <v>0</v>
      </c>
      <c r="AG94" s="451">
        <v>0</v>
      </c>
      <c r="AH94" s="451">
        <v>0</v>
      </c>
      <c r="AI94" s="451">
        <v>0</v>
      </c>
      <c r="AJ94" s="451">
        <v>0</v>
      </c>
      <c r="AK94" s="451">
        <v>0</v>
      </c>
      <c r="AL94" s="451">
        <v>0</v>
      </c>
      <c r="AM94" s="451">
        <v>0</v>
      </c>
      <c r="AN94" s="451">
        <v>0</v>
      </c>
      <c r="AO94" s="451">
        <v>0</v>
      </c>
      <c r="AP94" s="451">
        <v>0</v>
      </c>
      <c r="AQ94" s="451">
        <v>190400000</v>
      </c>
      <c r="AR94" s="451">
        <v>0</v>
      </c>
      <c r="AS94" s="451">
        <v>0</v>
      </c>
      <c r="AT94" s="451">
        <v>0</v>
      </c>
      <c r="AU94" s="451">
        <v>0</v>
      </c>
      <c r="AV94" s="451">
        <v>0</v>
      </c>
      <c r="AW94" s="451">
        <v>0</v>
      </c>
      <c r="AX94" s="451">
        <v>0</v>
      </c>
      <c r="AY94" s="451">
        <v>0</v>
      </c>
      <c r="AZ94" s="451">
        <v>0</v>
      </c>
      <c r="BA94" s="451">
        <v>0</v>
      </c>
      <c r="BB94" s="451">
        <v>0</v>
      </c>
      <c r="BC94" s="451">
        <v>0</v>
      </c>
      <c r="BD94" s="451">
        <v>0</v>
      </c>
      <c r="BE94" s="400">
        <v>190400000</v>
      </c>
    </row>
    <row r="95" spans="1:57" s="233" customFormat="1" ht="11.25" x14ac:dyDescent="0.2">
      <c r="A95" s="547"/>
      <c r="B95" s="234" t="s">
        <v>315</v>
      </c>
      <c r="C95" s="235" t="s">
        <v>471</v>
      </c>
      <c r="D95" s="451" t="s">
        <v>175</v>
      </c>
      <c r="E95" s="451">
        <v>0</v>
      </c>
      <c r="F95" s="451">
        <v>0</v>
      </c>
      <c r="G95" s="236">
        <v>0</v>
      </c>
      <c r="H95" s="236">
        <v>0</v>
      </c>
      <c r="I95" s="236">
        <v>0</v>
      </c>
      <c r="J95" s="235">
        <v>0</v>
      </c>
      <c r="K95" s="236">
        <v>0</v>
      </c>
      <c r="L95" s="451">
        <v>0</v>
      </c>
      <c r="M95" s="451">
        <v>0</v>
      </c>
      <c r="N95" s="451">
        <v>0</v>
      </c>
      <c r="O95" s="451">
        <v>0</v>
      </c>
      <c r="P95" s="451">
        <v>0</v>
      </c>
      <c r="Q95" s="451">
        <v>0</v>
      </c>
      <c r="R95" s="451">
        <v>0</v>
      </c>
      <c r="S95" s="451">
        <v>0</v>
      </c>
      <c r="T95" s="451">
        <v>0</v>
      </c>
      <c r="U95" s="451">
        <v>0</v>
      </c>
      <c r="V95" s="451">
        <v>0</v>
      </c>
      <c r="W95" s="451">
        <v>0</v>
      </c>
      <c r="X95" s="451">
        <v>0</v>
      </c>
      <c r="Y95" s="451">
        <v>0</v>
      </c>
      <c r="Z95" s="451">
        <v>0</v>
      </c>
      <c r="AA95" s="451">
        <v>0</v>
      </c>
      <c r="AB95" s="451">
        <v>0</v>
      </c>
      <c r="AC95" s="451">
        <v>0</v>
      </c>
      <c r="AD95" s="451">
        <v>0</v>
      </c>
      <c r="AE95" s="451">
        <v>0</v>
      </c>
      <c r="AF95" s="451">
        <v>0</v>
      </c>
      <c r="AG95" s="451">
        <v>0</v>
      </c>
      <c r="AH95" s="451">
        <v>0</v>
      </c>
      <c r="AI95" s="451">
        <v>0</v>
      </c>
      <c r="AJ95" s="451">
        <v>0</v>
      </c>
      <c r="AK95" s="451">
        <v>0</v>
      </c>
      <c r="AL95" s="451">
        <v>0</v>
      </c>
      <c r="AM95" s="451">
        <v>0</v>
      </c>
      <c r="AN95" s="451">
        <v>0</v>
      </c>
      <c r="AO95" s="451">
        <v>0</v>
      </c>
      <c r="AP95" s="451">
        <v>0</v>
      </c>
      <c r="AQ95" s="451">
        <v>190400000</v>
      </c>
      <c r="AR95" s="451">
        <v>0</v>
      </c>
      <c r="AS95" s="451">
        <v>0</v>
      </c>
      <c r="AT95" s="451">
        <v>0</v>
      </c>
      <c r="AU95" s="451">
        <v>0</v>
      </c>
      <c r="AV95" s="451">
        <v>0</v>
      </c>
      <c r="AW95" s="451">
        <v>0</v>
      </c>
      <c r="AX95" s="451">
        <v>0</v>
      </c>
      <c r="AY95" s="451">
        <v>0</v>
      </c>
      <c r="AZ95" s="451">
        <v>0</v>
      </c>
      <c r="BA95" s="451">
        <v>0</v>
      </c>
      <c r="BB95" s="451">
        <v>0</v>
      </c>
      <c r="BC95" s="451">
        <v>0</v>
      </c>
      <c r="BD95" s="451">
        <v>0</v>
      </c>
      <c r="BE95" s="400">
        <v>190400000</v>
      </c>
    </row>
    <row r="96" spans="1:57" s="233" customFormat="1" ht="11.25" hidden="1" x14ac:dyDescent="0.2">
      <c r="A96" s="547"/>
      <c r="B96" s="234" t="s">
        <v>300</v>
      </c>
      <c r="C96" s="235" t="s">
        <v>472</v>
      </c>
      <c r="D96" s="451">
        <v>0</v>
      </c>
      <c r="E96" s="451">
        <v>0</v>
      </c>
      <c r="F96" s="451">
        <v>0</v>
      </c>
      <c r="G96" s="236">
        <v>0</v>
      </c>
      <c r="H96" s="236">
        <v>0</v>
      </c>
      <c r="I96" s="236">
        <v>0</v>
      </c>
      <c r="J96" s="235">
        <v>0</v>
      </c>
      <c r="K96" s="236">
        <v>0</v>
      </c>
      <c r="L96" s="451">
        <v>0</v>
      </c>
      <c r="M96" s="451">
        <v>0</v>
      </c>
      <c r="N96" s="451">
        <v>0</v>
      </c>
      <c r="O96" s="451">
        <v>0</v>
      </c>
      <c r="P96" s="451">
        <v>0</v>
      </c>
      <c r="Q96" s="451" t="s">
        <v>175</v>
      </c>
      <c r="R96" s="451" t="s">
        <v>175</v>
      </c>
      <c r="S96" s="451">
        <v>0</v>
      </c>
      <c r="T96" s="451">
        <v>0</v>
      </c>
      <c r="U96" s="451">
        <v>0</v>
      </c>
      <c r="V96" s="451">
        <v>0</v>
      </c>
      <c r="W96" s="451">
        <v>0</v>
      </c>
      <c r="X96" s="451">
        <v>0</v>
      </c>
      <c r="Y96" s="451">
        <v>0</v>
      </c>
      <c r="Z96" s="451">
        <v>0</v>
      </c>
      <c r="AA96" s="451">
        <v>0</v>
      </c>
      <c r="AB96" s="451">
        <v>0</v>
      </c>
      <c r="AC96" s="451">
        <v>0</v>
      </c>
      <c r="AD96" s="451">
        <v>0</v>
      </c>
      <c r="AE96" s="451">
        <v>0</v>
      </c>
      <c r="AF96" s="451">
        <v>0</v>
      </c>
      <c r="AG96" s="451">
        <v>0</v>
      </c>
      <c r="AH96" s="451">
        <v>0</v>
      </c>
      <c r="AI96" s="451">
        <v>0</v>
      </c>
      <c r="AJ96" s="451">
        <v>0</v>
      </c>
      <c r="AK96" s="451">
        <v>0</v>
      </c>
      <c r="AL96" s="451">
        <v>0</v>
      </c>
      <c r="AM96" s="451">
        <v>0</v>
      </c>
      <c r="AN96" s="451">
        <v>0</v>
      </c>
      <c r="AO96" s="451">
        <v>0</v>
      </c>
      <c r="AP96" s="451">
        <v>0</v>
      </c>
      <c r="AQ96" s="451">
        <v>0</v>
      </c>
      <c r="AR96" s="451">
        <v>0</v>
      </c>
      <c r="AS96" s="451">
        <v>0</v>
      </c>
      <c r="AT96" s="451">
        <v>0</v>
      </c>
      <c r="AU96" s="451">
        <v>0</v>
      </c>
      <c r="AV96" s="451">
        <v>0</v>
      </c>
      <c r="AW96" s="451">
        <v>0</v>
      </c>
      <c r="AX96" s="451">
        <v>0</v>
      </c>
      <c r="AY96" s="451">
        <v>0</v>
      </c>
      <c r="AZ96" s="451">
        <v>0</v>
      </c>
      <c r="BA96" s="451">
        <v>0</v>
      </c>
      <c r="BB96" s="451">
        <v>0</v>
      </c>
      <c r="BC96" s="451">
        <v>0</v>
      </c>
      <c r="BD96" s="451">
        <v>0</v>
      </c>
      <c r="BE96" s="400">
        <v>0</v>
      </c>
    </row>
    <row r="97" spans="1:57" s="233" customFormat="1" ht="11.25" x14ac:dyDescent="0.2">
      <c r="A97" s="547"/>
      <c r="B97" s="234" t="s">
        <v>234</v>
      </c>
      <c r="C97" s="235" t="s">
        <v>473</v>
      </c>
      <c r="D97" s="451">
        <v>0</v>
      </c>
      <c r="E97" s="451">
        <v>0</v>
      </c>
      <c r="F97" s="451">
        <v>0</v>
      </c>
      <c r="G97" s="236">
        <v>0</v>
      </c>
      <c r="H97" s="236" t="s">
        <v>175</v>
      </c>
      <c r="I97" s="236" t="s">
        <v>175</v>
      </c>
      <c r="J97" s="235" t="s">
        <v>175</v>
      </c>
      <c r="K97" s="236" t="s">
        <v>175</v>
      </c>
      <c r="L97" s="451" t="s">
        <v>175</v>
      </c>
      <c r="M97" s="451" t="s">
        <v>175</v>
      </c>
      <c r="N97" s="451" t="s">
        <v>175</v>
      </c>
      <c r="O97" s="451" t="s">
        <v>175</v>
      </c>
      <c r="P97" s="451" t="s">
        <v>175</v>
      </c>
      <c r="Q97" s="451" t="s">
        <v>175</v>
      </c>
      <c r="R97" s="451" t="s">
        <v>175</v>
      </c>
      <c r="S97" s="451">
        <v>0</v>
      </c>
      <c r="T97" s="451">
        <v>0</v>
      </c>
      <c r="U97" s="451">
        <v>0</v>
      </c>
      <c r="V97" s="451">
        <v>0</v>
      </c>
      <c r="W97" s="451">
        <v>0</v>
      </c>
      <c r="X97" s="451">
        <v>0</v>
      </c>
      <c r="Y97" s="451">
        <v>0</v>
      </c>
      <c r="Z97" s="451">
        <v>0</v>
      </c>
      <c r="AA97" s="451">
        <v>0</v>
      </c>
      <c r="AB97" s="451">
        <v>0</v>
      </c>
      <c r="AC97" s="451">
        <v>0</v>
      </c>
      <c r="AD97" s="451">
        <v>0</v>
      </c>
      <c r="AE97" s="451">
        <v>0</v>
      </c>
      <c r="AF97" s="451">
        <v>0</v>
      </c>
      <c r="AG97" s="451">
        <v>0</v>
      </c>
      <c r="AH97" s="451">
        <v>0</v>
      </c>
      <c r="AI97" s="451">
        <v>0</v>
      </c>
      <c r="AJ97" s="451">
        <v>0</v>
      </c>
      <c r="AK97" s="451">
        <v>0</v>
      </c>
      <c r="AL97" s="451">
        <v>0</v>
      </c>
      <c r="AM97" s="451">
        <v>0</v>
      </c>
      <c r="AN97" s="451">
        <v>0</v>
      </c>
      <c r="AO97" s="451">
        <v>0</v>
      </c>
      <c r="AP97" s="451">
        <v>0</v>
      </c>
      <c r="AQ97" s="451">
        <v>0</v>
      </c>
      <c r="AR97" s="451">
        <v>0</v>
      </c>
      <c r="AS97" s="451">
        <v>0</v>
      </c>
      <c r="AT97" s="451">
        <v>0</v>
      </c>
      <c r="AU97" s="451">
        <v>0</v>
      </c>
      <c r="AV97" s="451">
        <v>0</v>
      </c>
      <c r="AW97" s="451">
        <v>619554</v>
      </c>
      <c r="AX97" s="451">
        <v>0</v>
      </c>
      <c r="AY97" s="451">
        <v>0</v>
      </c>
      <c r="AZ97" s="451">
        <v>0</v>
      </c>
      <c r="BA97" s="451">
        <v>0</v>
      </c>
      <c r="BB97" s="451">
        <v>0</v>
      </c>
      <c r="BC97" s="451">
        <v>0</v>
      </c>
      <c r="BD97" s="451">
        <v>0</v>
      </c>
      <c r="BE97" s="400">
        <v>619554</v>
      </c>
    </row>
    <row r="98" spans="1:57" s="233" customFormat="1" ht="11.25" hidden="1" x14ac:dyDescent="0.2">
      <c r="A98" s="547"/>
      <c r="B98" s="234" t="s">
        <v>233</v>
      </c>
      <c r="C98" s="235" t="s">
        <v>474</v>
      </c>
      <c r="D98" s="451">
        <v>0</v>
      </c>
      <c r="E98" s="451" t="s">
        <v>175</v>
      </c>
      <c r="F98" s="451" t="s">
        <v>175</v>
      </c>
      <c r="G98" s="236">
        <v>0</v>
      </c>
      <c r="H98" s="236">
        <v>0</v>
      </c>
      <c r="I98" s="236">
        <v>0</v>
      </c>
      <c r="J98" s="235">
        <v>0</v>
      </c>
      <c r="K98" s="236">
        <v>0</v>
      </c>
      <c r="L98" s="451">
        <v>0</v>
      </c>
      <c r="M98" s="451">
        <v>0</v>
      </c>
      <c r="N98" s="451">
        <v>0</v>
      </c>
      <c r="O98" s="451">
        <v>0</v>
      </c>
      <c r="P98" s="451">
        <v>0</v>
      </c>
      <c r="Q98" s="451">
        <v>0</v>
      </c>
      <c r="R98" s="451" t="s">
        <v>175</v>
      </c>
      <c r="S98" s="451">
        <v>0</v>
      </c>
      <c r="T98" s="451">
        <v>0</v>
      </c>
      <c r="U98" s="451">
        <v>0</v>
      </c>
      <c r="V98" s="451">
        <v>0</v>
      </c>
      <c r="W98" s="451">
        <v>0</v>
      </c>
      <c r="X98" s="451">
        <v>0</v>
      </c>
      <c r="Y98" s="451">
        <v>0</v>
      </c>
      <c r="Z98" s="451">
        <v>0</v>
      </c>
      <c r="AA98" s="451">
        <v>0</v>
      </c>
      <c r="AB98" s="451">
        <v>0</v>
      </c>
      <c r="AC98" s="451">
        <v>0</v>
      </c>
      <c r="AD98" s="451">
        <v>0</v>
      </c>
      <c r="AE98" s="451">
        <v>0</v>
      </c>
      <c r="AF98" s="451">
        <v>0</v>
      </c>
      <c r="AG98" s="451">
        <v>0</v>
      </c>
      <c r="AH98" s="451">
        <v>0</v>
      </c>
      <c r="AI98" s="451">
        <v>0</v>
      </c>
      <c r="AJ98" s="451">
        <v>0</v>
      </c>
      <c r="AK98" s="451">
        <v>0</v>
      </c>
      <c r="AL98" s="451">
        <v>0</v>
      </c>
      <c r="AM98" s="451">
        <v>0</v>
      </c>
      <c r="AN98" s="451">
        <v>0</v>
      </c>
      <c r="AO98" s="451">
        <v>0</v>
      </c>
      <c r="AP98" s="451">
        <v>0</v>
      </c>
      <c r="AQ98" s="451">
        <v>0</v>
      </c>
      <c r="AR98" s="451">
        <v>0</v>
      </c>
      <c r="AS98" s="451">
        <v>0</v>
      </c>
      <c r="AT98" s="451">
        <v>0</v>
      </c>
      <c r="AU98" s="451">
        <v>0</v>
      </c>
      <c r="AV98" s="451">
        <v>0</v>
      </c>
      <c r="AW98" s="451">
        <v>0</v>
      </c>
      <c r="AX98" s="451">
        <v>0</v>
      </c>
      <c r="AY98" s="451">
        <v>0</v>
      </c>
      <c r="AZ98" s="451">
        <v>0</v>
      </c>
      <c r="BA98" s="451">
        <v>0</v>
      </c>
      <c r="BB98" s="451">
        <v>0</v>
      </c>
      <c r="BC98" s="451">
        <v>0</v>
      </c>
      <c r="BD98" s="451">
        <v>0</v>
      </c>
      <c r="BE98" s="400">
        <v>0</v>
      </c>
    </row>
    <row r="99" spans="1:57" s="233" customFormat="1" ht="11.25" x14ac:dyDescent="0.2">
      <c r="A99" s="547"/>
      <c r="B99" s="234" t="s">
        <v>234</v>
      </c>
      <c r="C99" s="235" t="s">
        <v>475</v>
      </c>
      <c r="D99" s="451" t="s">
        <v>175</v>
      </c>
      <c r="E99" s="451" t="s">
        <v>175</v>
      </c>
      <c r="F99" s="451" t="s">
        <v>175</v>
      </c>
      <c r="G99" s="236">
        <v>0</v>
      </c>
      <c r="H99" s="236">
        <v>0</v>
      </c>
      <c r="I99" s="236">
        <v>0</v>
      </c>
      <c r="J99" s="235">
        <v>0</v>
      </c>
      <c r="K99" s="236">
        <v>0</v>
      </c>
      <c r="L99" s="451">
        <v>0</v>
      </c>
      <c r="M99" s="451">
        <v>0</v>
      </c>
      <c r="N99" s="451">
        <v>0</v>
      </c>
      <c r="O99" s="451">
        <v>0</v>
      </c>
      <c r="P99" s="451">
        <v>0</v>
      </c>
      <c r="Q99" s="451">
        <v>0</v>
      </c>
      <c r="R99" s="451">
        <v>0</v>
      </c>
      <c r="S99" s="451">
        <v>0</v>
      </c>
      <c r="T99" s="451">
        <v>0</v>
      </c>
      <c r="U99" s="451">
        <v>0</v>
      </c>
      <c r="V99" s="451">
        <v>0</v>
      </c>
      <c r="W99" s="451">
        <v>0</v>
      </c>
      <c r="X99" s="451">
        <v>0</v>
      </c>
      <c r="Y99" s="451">
        <v>0</v>
      </c>
      <c r="Z99" s="451">
        <v>0</v>
      </c>
      <c r="AA99" s="451">
        <v>0</v>
      </c>
      <c r="AB99" s="451">
        <v>0</v>
      </c>
      <c r="AC99" s="451">
        <v>0</v>
      </c>
      <c r="AD99" s="451">
        <v>0</v>
      </c>
      <c r="AE99" s="451">
        <v>0</v>
      </c>
      <c r="AF99" s="451">
        <v>0</v>
      </c>
      <c r="AG99" s="451">
        <v>0</v>
      </c>
      <c r="AH99" s="451">
        <v>0</v>
      </c>
      <c r="AI99" s="451">
        <v>0</v>
      </c>
      <c r="AJ99" s="451">
        <v>0</v>
      </c>
      <c r="AK99" s="451">
        <v>0</v>
      </c>
      <c r="AL99" s="451">
        <v>0</v>
      </c>
      <c r="AM99" s="451">
        <v>0</v>
      </c>
      <c r="AN99" s="451">
        <v>0</v>
      </c>
      <c r="AO99" s="451">
        <v>0</v>
      </c>
      <c r="AP99" s="451">
        <v>0</v>
      </c>
      <c r="AQ99" s="451">
        <v>0</v>
      </c>
      <c r="AR99" s="451">
        <v>0</v>
      </c>
      <c r="AS99" s="451">
        <v>0</v>
      </c>
      <c r="AT99" s="451">
        <v>0</v>
      </c>
      <c r="AU99" s="451">
        <v>0</v>
      </c>
      <c r="AV99" s="451">
        <v>0</v>
      </c>
      <c r="AW99" s="451">
        <v>619554</v>
      </c>
      <c r="AX99" s="451">
        <v>0</v>
      </c>
      <c r="AY99" s="451">
        <v>0</v>
      </c>
      <c r="AZ99" s="451">
        <v>0</v>
      </c>
      <c r="BA99" s="451">
        <v>0</v>
      </c>
      <c r="BB99" s="451">
        <v>0</v>
      </c>
      <c r="BC99" s="451">
        <v>0</v>
      </c>
      <c r="BD99" s="451">
        <v>0</v>
      </c>
      <c r="BE99" s="400">
        <v>619554</v>
      </c>
    </row>
    <row r="100" spans="1:57" s="233" customFormat="1" ht="11.25" hidden="1" x14ac:dyDescent="0.2">
      <c r="A100" s="547"/>
      <c r="B100" s="234" t="s">
        <v>266</v>
      </c>
      <c r="C100" s="235" t="s">
        <v>476</v>
      </c>
      <c r="D100" s="451" t="s">
        <v>175</v>
      </c>
      <c r="E100" s="451" t="s">
        <v>175</v>
      </c>
      <c r="F100" s="451" t="s">
        <v>175</v>
      </c>
      <c r="G100" s="236" t="s">
        <v>175</v>
      </c>
      <c r="H100" s="236">
        <v>0</v>
      </c>
      <c r="I100" s="236">
        <v>0</v>
      </c>
      <c r="J100" s="235">
        <v>0</v>
      </c>
      <c r="K100" s="236">
        <v>0</v>
      </c>
      <c r="L100" s="451">
        <v>0</v>
      </c>
      <c r="M100" s="451">
        <v>0</v>
      </c>
      <c r="N100" s="451">
        <v>0</v>
      </c>
      <c r="O100" s="451" t="s">
        <v>175</v>
      </c>
      <c r="P100" s="451" t="s">
        <v>175</v>
      </c>
      <c r="Q100" s="451" t="s">
        <v>175</v>
      </c>
      <c r="R100" s="451" t="s">
        <v>175</v>
      </c>
      <c r="S100" s="451">
        <v>0</v>
      </c>
      <c r="T100" s="451">
        <v>0</v>
      </c>
      <c r="U100" s="451">
        <v>0</v>
      </c>
      <c r="V100" s="451">
        <v>0</v>
      </c>
      <c r="W100" s="451">
        <v>0</v>
      </c>
      <c r="X100" s="451">
        <v>0</v>
      </c>
      <c r="Y100" s="451">
        <v>0</v>
      </c>
      <c r="Z100" s="451">
        <v>0</v>
      </c>
      <c r="AA100" s="451">
        <v>0</v>
      </c>
      <c r="AB100" s="451">
        <v>0</v>
      </c>
      <c r="AC100" s="451">
        <v>0</v>
      </c>
      <c r="AD100" s="451">
        <v>0</v>
      </c>
      <c r="AE100" s="451">
        <v>0</v>
      </c>
      <c r="AF100" s="451">
        <v>0</v>
      </c>
      <c r="AG100" s="451">
        <v>0</v>
      </c>
      <c r="AH100" s="451">
        <v>0</v>
      </c>
      <c r="AI100" s="451">
        <v>0</v>
      </c>
      <c r="AJ100" s="451">
        <v>0</v>
      </c>
      <c r="AK100" s="451">
        <v>0</v>
      </c>
      <c r="AL100" s="451">
        <v>0</v>
      </c>
      <c r="AM100" s="451">
        <v>0</v>
      </c>
      <c r="AN100" s="451">
        <v>0</v>
      </c>
      <c r="AO100" s="451">
        <v>0</v>
      </c>
      <c r="AP100" s="451">
        <v>0</v>
      </c>
      <c r="AQ100" s="451">
        <v>0</v>
      </c>
      <c r="AR100" s="451">
        <v>0</v>
      </c>
      <c r="AS100" s="451">
        <v>0</v>
      </c>
      <c r="AT100" s="451">
        <v>0</v>
      </c>
      <c r="AU100" s="451">
        <v>0</v>
      </c>
      <c r="AV100" s="451">
        <v>0</v>
      </c>
      <c r="AW100" s="451">
        <v>0</v>
      </c>
      <c r="AX100" s="451">
        <v>0</v>
      </c>
      <c r="AY100" s="451">
        <v>0</v>
      </c>
      <c r="AZ100" s="451">
        <v>0</v>
      </c>
      <c r="BA100" s="451">
        <v>0</v>
      </c>
      <c r="BB100" s="451">
        <v>0</v>
      </c>
      <c r="BC100" s="451">
        <v>0</v>
      </c>
      <c r="BD100" s="451">
        <v>0</v>
      </c>
      <c r="BE100" s="400">
        <v>0</v>
      </c>
    </row>
    <row r="101" spans="1:57" s="233" customFormat="1" ht="11.25" hidden="1" x14ac:dyDescent="0.2">
      <c r="A101" s="547"/>
      <c r="B101" s="234" t="s">
        <v>316</v>
      </c>
      <c r="C101" s="235" t="s">
        <v>477</v>
      </c>
      <c r="D101" s="451" t="s">
        <v>175</v>
      </c>
      <c r="E101" s="451">
        <v>0</v>
      </c>
      <c r="F101" s="451">
        <v>0</v>
      </c>
      <c r="G101" s="236">
        <v>0</v>
      </c>
      <c r="H101" s="236" t="s">
        <v>175</v>
      </c>
      <c r="I101" s="236">
        <v>0</v>
      </c>
      <c r="J101" s="235">
        <v>0</v>
      </c>
      <c r="K101" s="236">
        <v>0</v>
      </c>
      <c r="L101" s="451">
        <v>0</v>
      </c>
      <c r="M101" s="451">
        <v>0</v>
      </c>
      <c r="N101" s="451">
        <v>0</v>
      </c>
      <c r="O101" s="451">
        <v>0</v>
      </c>
      <c r="P101" s="451">
        <v>0</v>
      </c>
      <c r="Q101" s="451">
        <v>0</v>
      </c>
      <c r="R101" s="451">
        <v>0</v>
      </c>
      <c r="S101" s="451">
        <v>0</v>
      </c>
      <c r="T101" s="451">
        <v>0</v>
      </c>
      <c r="U101" s="451">
        <v>0</v>
      </c>
      <c r="V101" s="451">
        <v>0</v>
      </c>
      <c r="W101" s="451">
        <v>0</v>
      </c>
      <c r="X101" s="451">
        <v>0</v>
      </c>
      <c r="Y101" s="451">
        <v>0</v>
      </c>
      <c r="Z101" s="451">
        <v>0</v>
      </c>
      <c r="AA101" s="451">
        <v>0</v>
      </c>
      <c r="AB101" s="451">
        <v>0</v>
      </c>
      <c r="AC101" s="451">
        <v>0</v>
      </c>
      <c r="AD101" s="451">
        <v>0</v>
      </c>
      <c r="AE101" s="451">
        <v>0</v>
      </c>
      <c r="AF101" s="451">
        <v>0</v>
      </c>
      <c r="AG101" s="451">
        <v>0</v>
      </c>
      <c r="AH101" s="451">
        <v>0</v>
      </c>
      <c r="AI101" s="451">
        <v>0</v>
      </c>
      <c r="AJ101" s="451">
        <v>0</v>
      </c>
      <c r="AK101" s="451">
        <v>0</v>
      </c>
      <c r="AL101" s="451">
        <v>0</v>
      </c>
      <c r="AM101" s="451">
        <v>0</v>
      </c>
      <c r="AN101" s="451">
        <v>0</v>
      </c>
      <c r="AO101" s="451">
        <v>0</v>
      </c>
      <c r="AP101" s="451">
        <v>0</v>
      </c>
      <c r="AQ101" s="451">
        <v>0</v>
      </c>
      <c r="AR101" s="451">
        <v>0</v>
      </c>
      <c r="AS101" s="451">
        <v>0</v>
      </c>
      <c r="AT101" s="451">
        <v>0</v>
      </c>
      <c r="AU101" s="451">
        <v>0</v>
      </c>
      <c r="AV101" s="451">
        <v>0</v>
      </c>
      <c r="AW101" s="451">
        <v>0</v>
      </c>
      <c r="AX101" s="451">
        <v>0</v>
      </c>
      <c r="AY101" s="451">
        <v>0</v>
      </c>
      <c r="AZ101" s="451">
        <v>0</v>
      </c>
      <c r="BA101" s="451">
        <v>0</v>
      </c>
      <c r="BB101" s="451">
        <v>0</v>
      </c>
      <c r="BC101" s="451">
        <v>0</v>
      </c>
      <c r="BD101" s="451">
        <v>0</v>
      </c>
      <c r="BE101" s="400">
        <v>0</v>
      </c>
    </row>
    <row r="102" spans="1:57" s="233" customFormat="1" ht="11.25" x14ac:dyDescent="0.2">
      <c r="A102" s="547"/>
      <c r="B102" s="234" t="s">
        <v>183</v>
      </c>
      <c r="C102" s="235" t="s">
        <v>478</v>
      </c>
      <c r="D102" s="451">
        <v>0</v>
      </c>
      <c r="E102" s="451">
        <v>0</v>
      </c>
      <c r="F102" s="451">
        <v>0</v>
      </c>
      <c r="G102" s="236">
        <v>0</v>
      </c>
      <c r="H102" s="236">
        <v>0</v>
      </c>
      <c r="I102" s="236">
        <v>0</v>
      </c>
      <c r="J102" s="235">
        <v>0</v>
      </c>
      <c r="K102" s="236">
        <v>0</v>
      </c>
      <c r="L102" s="451">
        <v>0</v>
      </c>
      <c r="M102" s="451">
        <v>0</v>
      </c>
      <c r="N102" s="451">
        <v>0</v>
      </c>
      <c r="O102" s="451">
        <v>0</v>
      </c>
      <c r="P102" s="451">
        <v>0</v>
      </c>
      <c r="Q102" s="451">
        <v>0</v>
      </c>
      <c r="R102" s="451">
        <v>0</v>
      </c>
      <c r="S102" s="451">
        <v>0</v>
      </c>
      <c r="T102" s="451">
        <v>0</v>
      </c>
      <c r="U102" s="451">
        <v>0</v>
      </c>
      <c r="V102" s="451">
        <v>0</v>
      </c>
      <c r="W102" s="451">
        <v>0</v>
      </c>
      <c r="X102" s="451">
        <v>0</v>
      </c>
      <c r="Y102" s="451">
        <v>0</v>
      </c>
      <c r="Z102" s="451">
        <v>0</v>
      </c>
      <c r="AA102" s="451">
        <v>0</v>
      </c>
      <c r="AB102" s="451">
        <v>0</v>
      </c>
      <c r="AC102" s="451">
        <v>0</v>
      </c>
      <c r="AD102" s="451">
        <v>0</v>
      </c>
      <c r="AE102" s="451">
        <v>0</v>
      </c>
      <c r="AF102" s="451">
        <v>0</v>
      </c>
      <c r="AG102" s="451">
        <v>0</v>
      </c>
      <c r="AH102" s="451">
        <v>0</v>
      </c>
      <c r="AI102" s="451">
        <v>0</v>
      </c>
      <c r="AJ102" s="451">
        <v>0</v>
      </c>
      <c r="AK102" s="451">
        <v>0</v>
      </c>
      <c r="AL102" s="451">
        <v>0</v>
      </c>
      <c r="AM102" s="451">
        <v>0</v>
      </c>
      <c r="AN102" s="451">
        <v>0</v>
      </c>
      <c r="AO102" s="451">
        <v>0</v>
      </c>
      <c r="AP102" s="451">
        <v>0</v>
      </c>
      <c r="AQ102" s="451">
        <v>0</v>
      </c>
      <c r="AR102" s="451">
        <v>0</v>
      </c>
      <c r="AS102" s="451">
        <v>0</v>
      </c>
      <c r="AT102" s="451">
        <v>0</v>
      </c>
      <c r="AU102" s="451">
        <v>0</v>
      </c>
      <c r="AV102" s="451">
        <v>0</v>
      </c>
      <c r="AW102" s="451">
        <v>0</v>
      </c>
      <c r="AX102" s="451">
        <v>2429654</v>
      </c>
      <c r="AY102" s="451">
        <v>0</v>
      </c>
      <c r="AZ102" s="451">
        <v>0</v>
      </c>
      <c r="BA102" s="451">
        <v>0</v>
      </c>
      <c r="BB102" s="451">
        <v>0</v>
      </c>
      <c r="BC102" s="451">
        <v>0</v>
      </c>
      <c r="BD102" s="451">
        <v>0</v>
      </c>
      <c r="BE102" s="400">
        <v>2429654</v>
      </c>
    </row>
    <row r="103" spans="1:57" s="233" customFormat="1" ht="11.25" x14ac:dyDescent="0.2">
      <c r="A103" s="547"/>
      <c r="B103" s="234" t="s">
        <v>181</v>
      </c>
      <c r="C103" s="235" t="s">
        <v>479</v>
      </c>
      <c r="D103" s="451">
        <v>0</v>
      </c>
      <c r="E103" s="451" t="s">
        <v>175</v>
      </c>
      <c r="F103" s="236">
        <v>0</v>
      </c>
      <c r="G103" s="236">
        <v>0</v>
      </c>
      <c r="H103" s="236">
        <v>0</v>
      </c>
      <c r="I103" s="236">
        <v>0</v>
      </c>
      <c r="J103" s="235">
        <v>0</v>
      </c>
      <c r="K103" s="236">
        <v>0</v>
      </c>
      <c r="L103" s="236">
        <v>0</v>
      </c>
      <c r="M103" s="451">
        <v>0</v>
      </c>
      <c r="N103" s="236">
        <v>0</v>
      </c>
      <c r="O103" s="236">
        <v>0</v>
      </c>
      <c r="P103" s="236">
        <v>0</v>
      </c>
      <c r="Q103" s="236">
        <v>0</v>
      </c>
      <c r="R103" s="236">
        <v>0</v>
      </c>
      <c r="S103" s="236">
        <v>0</v>
      </c>
      <c r="T103" s="451">
        <v>0</v>
      </c>
      <c r="U103" s="451">
        <v>0</v>
      </c>
      <c r="V103" s="451">
        <v>0</v>
      </c>
      <c r="W103" s="451">
        <v>0</v>
      </c>
      <c r="X103" s="451">
        <v>0</v>
      </c>
      <c r="Y103" s="451">
        <v>0</v>
      </c>
      <c r="Z103" s="451">
        <v>0</v>
      </c>
      <c r="AA103" s="236">
        <v>0</v>
      </c>
      <c r="AB103" s="236">
        <v>0</v>
      </c>
      <c r="AC103" s="236">
        <v>0</v>
      </c>
      <c r="AD103" s="236">
        <v>0</v>
      </c>
      <c r="AE103" s="236">
        <v>0</v>
      </c>
      <c r="AF103" s="236">
        <v>0</v>
      </c>
      <c r="AG103" s="236">
        <v>0</v>
      </c>
      <c r="AH103" s="236">
        <v>0</v>
      </c>
      <c r="AI103" s="236">
        <v>0</v>
      </c>
      <c r="AJ103" s="451">
        <v>0</v>
      </c>
      <c r="AK103" s="451">
        <v>0</v>
      </c>
      <c r="AL103" s="451">
        <v>0</v>
      </c>
      <c r="AM103" s="451">
        <v>0</v>
      </c>
      <c r="AN103" s="451">
        <v>0</v>
      </c>
      <c r="AO103" s="451">
        <v>0</v>
      </c>
      <c r="AP103" s="451">
        <v>0</v>
      </c>
      <c r="AQ103" s="451">
        <v>0</v>
      </c>
      <c r="AR103" s="451">
        <v>9391593</v>
      </c>
      <c r="AS103" s="451">
        <v>0</v>
      </c>
      <c r="AT103" s="451">
        <v>0</v>
      </c>
      <c r="AU103" s="451">
        <v>0</v>
      </c>
      <c r="AV103" s="451">
        <v>0</v>
      </c>
      <c r="AW103" s="451">
        <v>571009</v>
      </c>
      <c r="AX103" s="451">
        <v>0</v>
      </c>
      <c r="AY103" s="451">
        <v>0</v>
      </c>
      <c r="AZ103" s="451">
        <v>0</v>
      </c>
      <c r="BA103" s="451">
        <v>0</v>
      </c>
      <c r="BB103" s="451">
        <v>0</v>
      </c>
      <c r="BC103" s="451">
        <v>0</v>
      </c>
      <c r="BD103" s="451">
        <v>0</v>
      </c>
      <c r="BE103" s="400">
        <v>9962602</v>
      </c>
    </row>
    <row r="104" spans="1:57" s="233" customFormat="1" ht="11.25" hidden="1" x14ac:dyDescent="0.2">
      <c r="A104" s="547"/>
      <c r="B104" s="234" t="s">
        <v>249</v>
      </c>
      <c r="C104" s="235" t="s">
        <v>480</v>
      </c>
      <c r="D104" s="451">
        <v>0</v>
      </c>
      <c r="E104" s="451" t="s">
        <v>175</v>
      </c>
      <c r="F104" s="236" t="s">
        <v>175</v>
      </c>
      <c r="G104" s="236">
        <v>0</v>
      </c>
      <c r="H104" s="236">
        <v>0</v>
      </c>
      <c r="I104" s="236">
        <v>0</v>
      </c>
      <c r="J104" s="235">
        <v>0</v>
      </c>
      <c r="K104" s="236">
        <v>0</v>
      </c>
      <c r="L104" s="236">
        <v>0</v>
      </c>
      <c r="M104" s="451">
        <v>0</v>
      </c>
      <c r="N104" s="236">
        <v>0</v>
      </c>
      <c r="O104" s="236">
        <v>0</v>
      </c>
      <c r="P104" s="236">
        <v>0</v>
      </c>
      <c r="Q104" s="236">
        <v>0</v>
      </c>
      <c r="R104" s="236">
        <v>0</v>
      </c>
      <c r="S104" s="236">
        <v>0</v>
      </c>
      <c r="T104" s="451">
        <v>0</v>
      </c>
      <c r="U104" s="451">
        <v>0</v>
      </c>
      <c r="V104" s="451">
        <v>0</v>
      </c>
      <c r="W104" s="451">
        <v>0</v>
      </c>
      <c r="X104" s="451">
        <v>0</v>
      </c>
      <c r="Y104" s="451">
        <v>0</v>
      </c>
      <c r="Z104" s="451">
        <v>0</v>
      </c>
      <c r="AA104" s="236">
        <v>0</v>
      </c>
      <c r="AB104" s="236">
        <v>0</v>
      </c>
      <c r="AC104" s="236">
        <v>0</v>
      </c>
      <c r="AD104" s="236">
        <v>0</v>
      </c>
      <c r="AE104" s="236">
        <v>0</v>
      </c>
      <c r="AF104" s="236">
        <v>0</v>
      </c>
      <c r="AG104" s="236">
        <v>0</v>
      </c>
      <c r="AH104" s="236">
        <v>0</v>
      </c>
      <c r="AI104" s="236">
        <v>0</v>
      </c>
      <c r="AJ104" s="451">
        <v>0</v>
      </c>
      <c r="AK104" s="451">
        <v>0</v>
      </c>
      <c r="AL104" s="451">
        <v>0</v>
      </c>
      <c r="AM104" s="451">
        <v>0</v>
      </c>
      <c r="AN104" s="451">
        <v>0</v>
      </c>
      <c r="AO104" s="451">
        <v>0</v>
      </c>
      <c r="AP104" s="451">
        <v>0</v>
      </c>
      <c r="AQ104" s="451">
        <v>0</v>
      </c>
      <c r="AR104" s="451">
        <v>0</v>
      </c>
      <c r="AS104" s="451">
        <v>0</v>
      </c>
      <c r="AT104" s="451">
        <v>0</v>
      </c>
      <c r="AU104" s="451">
        <v>0</v>
      </c>
      <c r="AV104" s="451">
        <v>0</v>
      </c>
      <c r="AW104" s="451">
        <v>0</v>
      </c>
      <c r="AX104" s="451">
        <v>0</v>
      </c>
      <c r="AY104" s="451">
        <v>0</v>
      </c>
      <c r="AZ104" s="451">
        <v>0</v>
      </c>
      <c r="BA104" s="451">
        <v>0</v>
      </c>
      <c r="BB104" s="451">
        <v>0</v>
      </c>
      <c r="BC104" s="451">
        <v>0</v>
      </c>
      <c r="BD104" s="451">
        <v>0</v>
      </c>
      <c r="BE104" s="400">
        <v>0</v>
      </c>
    </row>
    <row r="105" spans="1:57" s="233" customFormat="1" ht="11.25" hidden="1" x14ac:dyDescent="0.2">
      <c r="A105" s="547"/>
      <c r="B105" s="234" t="s">
        <v>230</v>
      </c>
      <c r="C105" s="235" t="s">
        <v>481</v>
      </c>
      <c r="D105" s="451"/>
      <c r="E105" s="451" t="s">
        <v>175</v>
      </c>
      <c r="F105" s="451" t="s">
        <v>175</v>
      </c>
      <c r="G105" s="236" t="s">
        <v>175</v>
      </c>
      <c r="H105" s="236" t="s">
        <v>175</v>
      </c>
      <c r="I105" s="236" t="s">
        <v>175</v>
      </c>
      <c r="J105" s="235" t="s">
        <v>175</v>
      </c>
      <c r="K105" s="236" t="s">
        <v>175</v>
      </c>
      <c r="L105" s="451" t="s">
        <v>175</v>
      </c>
      <c r="M105" s="451" t="s">
        <v>175</v>
      </c>
      <c r="N105" s="451" t="s">
        <v>175</v>
      </c>
      <c r="O105" s="451" t="s">
        <v>175</v>
      </c>
      <c r="P105" s="451" t="s">
        <v>175</v>
      </c>
      <c r="Q105" s="451" t="s">
        <v>175</v>
      </c>
      <c r="R105" s="451" t="s">
        <v>175</v>
      </c>
      <c r="S105" s="451">
        <v>0</v>
      </c>
      <c r="T105" s="451">
        <v>0</v>
      </c>
      <c r="U105" s="451">
        <v>0</v>
      </c>
      <c r="V105" s="451">
        <v>0</v>
      </c>
      <c r="W105" s="451">
        <v>0</v>
      </c>
      <c r="X105" s="451">
        <v>0</v>
      </c>
      <c r="Y105" s="451">
        <v>0</v>
      </c>
      <c r="Z105" s="451">
        <v>0</v>
      </c>
      <c r="AA105" s="451">
        <v>0</v>
      </c>
      <c r="AB105" s="451">
        <v>0</v>
      </c>
      <c r="AC105" s="451">
        <v>0</v>
      </c>
      <c r="AD105" s="451">
        <v>0</v>
      </c>
      <c r="AE105" s="451">
        <v>0</v>
      </c>
      <c r="AF105" s="451">
        <v>0</v>
      </c>
      <c r="AG105" s="451">
        <v>0</v>
      </c>
      <c r="AH105" s="451">
        <v>0</v>
      </c>
      <c r="AI105" s="451">
        <v>0</v>
      </c>
      <c r="AJ105" s="451">
        <v>0</v>
      </c>
      <c r="AK105" s="451">
        <v>0</v>
      </c>
      <c r="AL105" s="451">
        <v>0</v>
      </c>
      <c r="AM105" s="451">
        <v>0</v>
      </c>
      <c r="AN105" s="451">
        <v>0</v>
      </c>
      <c r="AO105" s="451">
        <v>0</v>
      </c>
      <c r="AP105" s="451">
        <v>0</v>
      </c>
      <c r="AQ105" s="451">
        <v>0</v>
      </c>
      <c r="AR105" s="451">
        <v>0</v>
      </c>
      <c r="AS105" s="451">
        <v>0</v>
      </c>
      <c r="AT105" s="451">
        <v>0</v>
      </c>
      <c r="AU105" s="451">
        <v>0</v>
      </c>
      <c r="AV105" s="451">
        <v>0</v>
      </c>
      <c r="AW105" s="451">
        <v>0</v>
      </c>
      <c r="AX105" s="451">
        <v>0</v>
      </c>
      <c r="AY105" s="451">
        <v>0</v>
      </c>
      <c r="AZ105" s="451">
        <v>0</v>
      </c>
      <c r="BA105" s="451">
        <v>0</v>
      </c>
      <c r="BB105" s="451">
        <v>0</v>
      </c>
      <c r="BC105" s="451">
        <v>0</v>
      </c>
      <c r="BD105" s="451">
        <v>0</v>
      </c>
      <c r="BE105" s="400">
        <v>0</v>
      </c>
    </row>
    <row r="106" spans="1:57" s="233" customFormat="1" ht="11.25" x14ac:dyDescent="0.2">
      <c r="A106" s="547"/>
      <c r="B106" s="234" t="s">
        <v>229</v>
      </c>
      <c r="C106" s="235" t="s">
        <v>482</v>
      </c>
      <c r="D106" s="451">
        <v>0</v>
      </c>
      <c r="E106" s="451">
        <v>0</v>
      </c>
      <c r="F106" s="451">
        <v>0</v>
      </c>
      <c r="G106" s="236">
        <v>0</v>
      </c>
      <c r="H106" s="236">
        <v>0</v>
      </c>
      <c r="I106" s="236">
        <v>0</v>
      </c>
      <c r="J106" s="235">
        <v>0</v>
      </c>
      <c r="K106" s="236">
        <v>0</v>
      </c>
      <c r="L106" s="451">
        <v>0</v>
      </c>
      <c r="M106" s="451">
        <v>0</v>
      </c>
      <c r="N106" s="451">
        <v>0</v>
      </c>
      <c r="O106" s="451">
        <v>0</v>
      </c>
      <c r="P106" s="451">
        <v>0</v>
      </c>
      <c r="Q106" s="451">
        <v>0</v>
      </c>
      <c r="R106" s="451">
        <v>0</v>
      </c>
      <c r="S106" s="451">
        <v>0</v>
      </c>
      <c r="T106" s="451">
        <v>0</v>
      </c>
      <c r="U106" s="451">
        <v>0</v>
      </c>
      <c r="V106" s="451">
        <v>0</v>
      </c>
      <c r="W106" s="451">
        <v>0</v>
      </c>
      <c r="X106" s="451">
        <v>0</v>
      </c>
      <c r="Y106" s="451">
        <v>0</v>
      </c>
      <c r="Z106" s="451">
        <v>0</v>
      </c>
      <c r="AA106" s="451">
        <v>0</v>
      </c>
      <c r="AB106" s="451">
        <v>0</v>
      </c>
      <c r="AC106" s="451">
        <v>0</v>
      </c>
      <c r="AD106" s="451">
        <v>0</v>
      </c>
      <c r="AE106" s="451">
        <v>0</v>
      </c>
      <c r="AF106" s="451">
        <v>0</v>
      </c>
      <c r="AG106" s="451">
        <v>0</v>
      </c>
      <c r="AH106" s="451">
        <v>0</v>
      </c>
      <c r="AI106" s="451">
        <v>0</v>
      </c>
      <c r="AJ106" s="451">
        <v>0</v>
      </c>
      <c r="AK106" s="451">
        <v>0</v>
      </c>
      <c r="AL106" s="451">
        <v>0</v>
      </c>
      <c r="AM106" s="451">
        <v>0</v>
      </c>
      <c r="AN106" s="451">
        <v>0</v>
      </c>
      <c r="AO106" s="451">
        <v>0</v>
      </c>
      <c r="AP106" s="451">
        <v>0</v>
      </c>
      <c r="AQ106" s="451">
        <v>0</v>
      </c>
      <c r="AR106" s="451">
        <v>0</v>
      </c>
      <c r="AS106" s="451">
        <v>0</v>
      </c>
      <c r="AT106" s="451">
        <v>0</v>
      </c>
      <c r="AU106" s="451">
        <v>123844502</v>
      </c>
      <c r="AV106" s="451">
        <v>0</v>
      </c>
      <c r="AW106" s="451">
        <v>0</v>
      </c>
      <c r="AX106" s="451">
        <v>0</v>
      </c>
      <c r="AY106" s="451">
        <v>0</v>
      </c>
      <c r="AZ106" s="451">
        <v>0</v>
      </c>
      <c r="BA106" s="451">
        <v>0</v>
      </c>
      <c r="BB106" s="451">
        <v>0</v>
      </c>
      <c r="BC106" s="451">
        <v>0</v>
      </c>
      <c r="BD106" s="451">
        <v>0</v>
      </c>
      <c r="BE106" s="400">
        <v>123844502</v>
      </c>
    </row>
    <row r="107" spans="1:57" s="233" customFormat="1" ht="11.25" hidden="1" x14ac:dyDescent="0.2">
      <c r="A107" s="547"/>
      <c r="B107" s="234" t="s">
        <v>228</v>
      </c>
      <c r="C107" s="235" t="s">
        <v>483</v>
      </c>
      <c r="D107" s="451" t="s">
        <v>175</v>
      </c>
      <c r="E107" s="451">
        <v>0</v>
      </c>
      <c r="F107" s="236">
        <v>0</v>
      </c>
      <c r="G107" s="236">
        <v>0</v>
      </c>
      <c r="H107" s="236">
        <v>0</v>
      </c>
      <c r="I107" s="236">
        <v>0</v>
      </c>
      <c r="J107" s="235">
        <v>0</v>
      </c>
      <c r="K107" s="236">
        <v>0</v>
      </c>
      <c r="L107" s="236">
        <v>0</v>
      </c>
      <c r="M107" s="451">
        <v>0</v>
      </c>
      <c r="N107" s="236">
        <v>0</v>
      </c>
      <c r="O107" s="236">
        <v>0</v>
      </c>
      <c r="P107" s="236">
        <v>0</v>
      </c>
      <c r="Q107" s="236">
        <v>0</v>
      </c>
      <c r="R107" s="236">
        <v>0</v>
      </c>
      <c r="S107" s="236">
        <v>0</v>
      </c>
      <c r="T107" s="236">
        <v>0</v>
      </c>
      <c r="U107" s="236">
        <v>0</v>
      </c>
      <c r="V107" s="236">
        <v>0</v>
      </c>
      <c r="W107" s="451">
        <v>0</v>
      </c>
      <c r="X107" s="451">
        <v>0</v>
      </c>
      <c r="Y107" s="451">
        <v>0</v>
      </c>
      <c r="Z107" s="451">
        <v>0</v>
      </c>
      <c r="AA107" s="236">
        <v>0</v>
      </c>
      <c r="AB107" s="236">
        <v>0</v>
      </c>
      <c r="AC107" s="236">
        <v>0</v>
      </c>
      <c r="AD107" s="236">
        <v>0</v>
      </c>
      <c r="AE107" s="236">
        <v>0</v>
      </c>
      <c r="AF107" s="236">
        <v>0</v>
      </c>
      <c r="AG107" s="236">
        <v>0</v>
      </c>
      <c r="AH107" s="236">
        <v>0</v>
      </c>
      <c r="AI107" s="236">
        <v>0</v>
      </c>
      <c r="AJ107" s="451">
        <v>0</v>
      </c>
      <c r="AK107" s="451">
        <v>0</v>
      </c>
      <c r="AL107" s="451">
        <v>0</v>
      </c>
      <c r="AM107" s="451">
        <v>0</v>
      </c>
      <c r="AN107" s="451">
        <v>0</v>
      </c>
      <c r="AO107" s="451">
        <v>0</v>
      </c>
      <c r="AP107" s="451">
        <v>0</v>
      </c>
      <c r="AQ107" s="451">
        <v>0</v>
      </c>
      <c r="AR107" s="451">
        <v>0</v>
      </c>
      <c r="AS107" s="451">
        <v>0</v>
      </c>
      <c r="AT107" s="451">
        <v>0</v>
      </c>
      <c r="AU107" s="451">
        <v>0</v>
      </c>
      <c r="AV107" s="451">
        <v>0</v>
      </c>
      <c r="AW107" s="451">
        <v>0</v>
      </c>
      <c r="AX107" s="451">
        <v>0</v>
      </c>
      <c r="AY107" s="451">
        <v>0</v>
      </c>
      <c r="AZ107" s="451">
        <v>0</v>
      </c>
      <c r="BA107" s="451">
        <v>0</v>
      </c>
      <c r="BB107" s="451">
        <v>0</v>
      </c>
      <c r="BC107" s="451">
        <v>0</v>
      </c>
      <c r="BD107" s="451">
        <v>0</v>
      </c>
      <c r="BE107" s="400">
        <v>0</v>
      </c>
    </row>
    <row r="108" spans="1:57" s="233" customFormat="1" ht="11.25" hidden="1" x14ac:dyDescent="0.2">
      <c r="A108" s="547"/>
      <c r="B108" s="234" t="s">
        <v>227</v>
      </c>
      <c r="C108" s="235" t="s">
        <v>484</v>
      </c>
      <c r="D108" s="451" t="s">
        <v>175</v>
      </c>
      <c r="E108" s="451">
        <v>0</v>
      </c>
      <c r="F108" s="236">
        <v>0</v>
      </c>
      <c r="G108" s="236">
        <v>0</v>
      </c>
      <c r="H108" s="236">
        <v>0</v>
      </c>
      <c r="I108" s="236">
        <v>0</v>
      </c>
      <c r="J108" s="235">
        <v>0</v>
      </c>
      <c r="K108" s="236">
        <v>0</v>
      </c>
      <c r="L108" s="236">
        <v>0</v>
      </c>
      <c r="M108" s="451">
        <v>0</v>
      </c>
      <c r="N108" s="236">
        <v>0</v>
      </c>
      <c r="O108" s="236">
        <v>0</v>
      </c>
      <c r="P108" s="236">
        <v>0</v>
      </c>
      <c r="Q108" s="236">
        <v>0</v>
      </c>
      <c r="R108" s="236">
        <v>0</v>
      </c>
      <c r="S108" s="236">
        <v>0</v>
      </c>
      <c r="T108" s="236">
        <v>0</v>
      </c>
      <c r="U108" s="236">
        <v>0</v>
      </c>
      <c r="V108" s="236">
        <v>0</v>
      </c>
      <c r="W108" s="451">
        <v>0</v>
      </c>
      <c r="X108" s="451">
        <v>0</v>
      </c>
      <c r="Y108" s="451">
        <v>0</v>
      </c>
      <c r="Z108" s="451">
        <v>0</v>
      </c>
      <c r="AA108" s="236">
        <v>0</v>
      </c>
      <c r="AB108" s="236">
        <v>0</v>
      </c>
      <c r="AC108" s="236">
        <v>0</v>
      </c>
      <c r="AD108" s="236">
        <v>0</v>
      </c>
      <c r="AE108" s="236">
        <v>0</v>
      </c>
      <c r="AF108" s="236">
        <v>0</v>
      </c>
      <c r="AG108" s="236">
        <v>0</v>
      </c>
      <c r="AH108" s="236">
        <v>0</v>
      </c>
      <c r="AI108" s="236">
        <v>0</v>
      </c>
      <c r="AJ108" s="451">
        <v>0</v>
      </c>
      <c r="AK108" s="451">
        <v>0</v>
      </c>
      <c r="AL108" s="451">
        <v>0</v>
      </c>
      <c r="AM108" s="451">
        <v>0</v>
      </c>
      <c r="AN108" s="451">
        <v>0</v>
      </c>
      <c r="AO108" s="451">
        <v>0</v>
      </c>
      <c r="AP108" s="451">
        <v>0</v>
      </c>
      <c r="AQ108" s="451">
        <v>0</v>
      </c>
      <c r="AR108" s="451">
        <v>0</v>
      </c>
      <c r="AS108" s="451">
        <v>0</v>
      </c>
      <c r="AT108" s="451">
        <v>0</v>
      </c>
      <c r="AU108" s="451">
        <v>0</v>
      </c>
      <c r="AV108" s="451">
        <v>0</v>
      </c>
      <c r="AW108" s="451">
        <v>0</v>
      </c>
      <c r="AX108" s="451">
        <v>0</v>
      </c>
      <c r="AY108" s="451">
        <v>0</v>
      </c>
      <c r="AZ108" s="451">
        <v>0</v>
      </c>
      <c r="BA108" s="451">
        <v>0</v>
      </c>
      <c r="BB108" s="451">
        <v>0</v>
      </c>
      <c r="BC108" s="451">
        <v>0</v>
      </c>
      <c r="BD108" s="451">
        <v>0</v>
      </c>
      <c r="BE108" s="400">
        <v>0</v>
      </c>
    </row>
    <row r="109" spans="1:57" s="233" customFormat="1" ht="11.25" x14ac:dyDescent="0.2">
      <c r="A109" s="547"/>
      <c r="B109" s="234" t="s">
        <v>331</v>
      </c>
      <c r="C109" s="235" t="s">
        <v>485</v>
      </c>
      <c r="D109" s="451">
        <v>0</v>
      </c>
      <c r="E109" s="451" t="s">
        <v>175</v>
      </c>
      <c r="F109" s="451" t="s">
        <v>175</v>
      </c>
      <c r="G109" s="236" t="s">
        <v>175</v>
      </c>
      <c r="H109" s="236" t="s">
        <v>175</v>
      </c>
      <c r="I109" s="236" t="s">
        <v>175</v>
      </c>
      <c r="J109" s="235">
        <v>0</v>
      </c>
      <c r="K109" s="236">
        <v>0</v>
      </c>
      <c r="L109" s="451">
        <v>0</v>
      </c>
      <c r="M109" s="451">
        <v>0</v>
      </c>
      <c r="N109" s="451">
        <v>0</v>
      </c>
      <c r="O109" s="451">
        <v>0</v>
      </c>
      <c r="P109" s="451">
        <v>0</v>
      </c>
      <c r="Q109" s="451">
        <v>0</v>
      </c>
      <c r="R109" s="451">
        <v>0</v>
      </c>
      <c r="S109" s="451">
        <v>0</v>
      </c>
      <c r="T109" s="451">
        <v>0</v>
      </c>
      <c r="U109" s="451">
        <v>0</v>
      </c>
      <c r="V109" s="451">
        <v>0</v>
      </c>
      <c r="W109" s="451">
        <v>0</v>
      </c>
      <c r="X109" s="451">
        <v>0</v>
      </c>
      <c r="Y109" s="451">
        <v>0</v>
      </c>
      <c r="Z109" s="451">
        <v>0</v>
      </c>
      <c r="AA109" s="451">
        <v>0</v>
      </c>
      <c r="AB109" s="451">
        <v>0</v>
      </c>
      <c r="AC109" s="451">
        <v>0</v>
      </c>
      <c r="AD109" s="451">
        <v>0</v>
      </c>
      <c r="AE109" s="451">
        <v>0</v>
      </c>
      <c r="AF109" s="451">
        <v>0</v>
      </c>
      <c r="AG109" s="451">
        <v>0</v>
      </c>
      <c r="AH109" s="451">
        <v>0</v>
      </c>
      <c r="AI109" s="451">
        <v>0</v>
      </c>
      <c r="AJ109" s="451">
        <v>0</v>
      </c>
      <c r="AK109" s="451">
        <v>0</v>
      </c>
      <c r="AL109" s="451">
        <v>0</v>
      </c>
      <c r="AM109" s="451">
        <v>0</v>
      </c>
      <c r="AN109" s="451">
        <v>0</v>
      </c>
      <c r="AO109" s="451">
        <v>0</v>
      </c>
      <c r="AP109" s="451">
        <v>0</v>
      </c>
      <c r="AQ109" s="451">
        <v>0</v>
      </c>
      <c r="AR109" s="451">
        <v>0</v>
      </c>
      <c r="AS109" s="451">
        <v>0</v>
      </c>
      <c r="AT109" s="451">
        <v>0</v>
      </c>
      <c r="AU109" s="451">
        <v>0</v>
      </c>
      <c r="AV109" s="451">
        <v>235944199</v>
      </c>
      <c r="AW109" s="451">
        <v>708062</v>
      </c>
      <c r="AX109" s="451">
        <v>0</v>
      </c>
      <c r="AY109" s="451">
        <v>0</v>
      </c>
      <c r="AZ109" s="451">
        <v>0</v>
      </c>
      <c r="BA109" s="451">
        <v>0</v>
      </c>
      <c r="BB109" s="451">
        <v>0</v>
      </c>
      <c r="BC109" s="451">
        <v>0</v>
      </c>
      <c r="BD109" s="451">
        <v>0</v>
      </c>
      <c r="BE109" s="400">
        <v>236652261</v>
      </c>
    </row>
    <row r="110" spans="1:57" s="233" customFormat="1" ht="11.25" hidden="1" x14ac:dyDescent="0.2">
      <c r="A110" s="547"/>
      <c r="B110" s="234" t="s">
        <v>260</v>
      </c>
      <c r="C110" s="235" t="s">
        <v>486</v>
      </c>
      <c r="D110" s="451">
        <v>0</v>
      </c>
      <c r="E110" s="451" t="s">
        <v>175</v>
      </c>
      <c r="F110" s="451" t="s">
        <v>175</v>
      </c>
      <c r="G110" s="236" t="s">
        <v>175</v>
      </c>
      <c r="H110" s="236">
        <v>0</v>
      </c>
      <c r="I110" s="236">
        <v>0</v>
      </c>
      <c r="J110" s="235">
        <v>0</v>
      </c>
      <c r="K110" s="236">
        <v>0</v>
      </c>
      <c r="L110" s="451">
        <v>0</v>
      </c>
      <c r="M110" s="451">
        <v>0</v>
      </c>
      <c r="N110" s="451">
        <v>0</v>
      </c>
      <c r="O110" s="451">
        <v>0</v>
      </c>
      <c r="P110" s="451">
        <v>0</v>
      </c>
      <c r="Q110" s="451">
        <v>0</v>
      </c>
      <c r="R110" s="451">
        <v>0</v>
      </c>
      <c r="S110" s="451">
        <v>0</v>
      </c>
      <c r="T110" s="451">
        <v>0</v>
      </c>
      <c r="U110" s="451">
        <v>0</v>
      </c>
      <c r="V110" s="451">
        <v>0</v>
      </c>
      <c r="W110" s="451">
        <v>0</v>
      </c>
      <c r="X110" s="451">
        <v>0</v>
      </c>
      <c r="Y110" s="451">
        <v>0</v>
      </c>
      <c r="Z110" s="451">
        <v>0</v>
      </c>
      <c r="AA110" s="451">
        <v>0</v>
      </c>
      <c r="AB110" s="451">
        <v>0</v>
      </c>
      <c r="AC110" s="451">
        <v>0</v>
      </c>
      <c r="AD110" s="451">
        <v>0</v>
      </c>
      <c r="AE110" s="451">
        <v>0</v>
      </c>
      <c r="AF110" s="451">
        <v>0</v>
      </c>
      <c r="AG110" s="451">
        <v>0</v>
      </c>
      <c r="AH110" s="451">
        <v>0</v>
      </c>
      <c r="AI110" s="451">
        <v>0</v>
      </c>
      <c r="AJ110" s="451">
        <v>0</v>
      </c>
      <c r="AK110" s="451">
        <v>0</v>
      </c>
      <c r="AL110" s="451">
        <v>0</v>
      </c>
      <c r="AM110" s="451">
        <v>0</v>
      </c>
      <c r="AN110" s="451">
        <v>0</v>
      </c>
      <c r="AO110" s="451">
        <v>0</v>
      </c>
      <c r="AP110" s="451">
        <v>0</v>
      </c>
      <c r="AQ110" s="451">
        <v>0</v>
      </c>
      <c r="AR110" s="451">
        <v>0</v>
      </c>
      <c r="AS110" s="451">
        <v>0</v>
      </c>
      <c r="AT110" s="451">
        <v>0</v>
      </c>
      <c r="AU110" s="451">
        <v>0</v>
      </c>
      <c r="AV110" s="451">
        <v>0</v>
      </c>
      <c r="AW110" s="451">
        <v>0</v>
      </c>
      <c r="AX110" s="451">
        <v>0</v>
      </c>
      <c r="AY110" s="451">
        <v>0</v>
      </c>
      <c r="AZ110" s="451">
        <v>0</v>
      </c>
      <c r="BA110" s="451">
        <v>0</v>
      </c>
      <c r="BB110" s="451">
        <v>0</v>
      </c>
      <c r="BC110" s="451">
        <v>0</v>
      </c>
      <c r="BD110" s="451">
        <v>0</v>
      </c>
      <c r="BE110" s="400">
        <v>0</v>
      </c>
    </row>
    <row r="111" spans="1:57" s="233" customFormat="1" ht="11.25" x14ac:dyDescent="0.2">
      <c r="A111" s="547"/>
      <c r="B111" s="234" t="s">
        <v>781</v>
      </c>
      <c r="C111" s="235" t="s">
        <v>487</v>
      </c>
      <c r="D111" s="451">
        <v>0</v>
      </c>
      <c r="E111" s="451" t="s">
        <v>175</v>
      </c>
      <c r="F111" s="451" t="s">
        <v>175</v>
      </c>
      <c r="G111" s="236">
        <v>0</v>
      </c>
      <c r="H111" s="236">
        <v>0</v>
      </c>
      <c r="I111" s="236">
        <v>0</v>
      </c>
      <c r="J111" s="235">
        <v>0</v>
      </c>
      <c r="K111" s="236">
        <v>0</v>
      </c>
      <c r="L111" s="451">
        <v>0</v>
      </c>
      <c r="M111" s="451">
        <v>0</v>
      </c>
      <c r="N111" s="451">
        <v>0</v>
      </c>
      <c r="O111" s="451">
        <v>0</v>
      </c>
      <c r="P111" s="451">
        <v>0</v>
      </c>
      <c r="Q111" s="451">
        <v>0</v>
      </c>
      <c r="R111" s="451">
        <v>0</v>
      </c>
      <c r="S111" s="451">
        <v>0</v>
      </c>
      <c r="T111" s="451">
        <v>0</v>
      </c>
      <c r="U111" s="451">
        <v>0</v>
      </c>
      <c r="V111" s="451">
        <v>0</v>
      </c>
      <c r="W111" s="451">
        <v>0</v>
      </c>
      <c r="X111" s="451">
        <v>0</v>
      </c>
      <c r="Y111" s="451">
        <v>0</v>
      </c>
      <c r="Z111" s="451">
        <v>0</v>
      </c>
      <c r="AA111" s="451">
        <v>0</v>
      </c>
      <c r="AB111" s="451">
        <v>0</v>
      </c>
      <c r="AC111" s="451">
        <v>0</v>
      </c>
      <c r="AD111" s="451">
        <v>0</v>
      </c>
      <c r="AE111" s="451">
        <v>0</v>
      </c>
      <c r="AF111" s="451">
        <v>0</v>
      </c>
      <c r="AG111" s="451">
        <v>0</v>
      </c>
      <c r="AH111" s="451">
        <v>0</v>
      </c>
      <c r="AI111" s="451">
        <v>0</v>
      </c>
      <c r="AJ111" s="451">
        <v>0</v>
      </c>
      <c r="AK111" s="451">
        <v>0</v>
      </c>
      <c r="AL111" s="451">
        <v>0</v>
      </c>
      <c r="AM111" s="451">
        <v>0</v>
      </c>
      <c r="AN111" s="451">
        <v>0</v>
      </c>
      <c r="AO111" s="451">
        <v>0</v>
      </c>
      <c r="AP111" s="451">
        <v>0</v>
      </c>
      <c r="AQ111" s="451">
        <v>0</v>
      </c>
      <c r="AR111" s="451">
        <v>0</v>
      </c>
      <c r="AS111" s="451">
        <v>0</v>
      </c>
      <c r="AT111" s="451">
        <v>0</v>
      </c>
      <c r="AU111" s="451">
        <v>0</v>
      </c>
      <c r="AV111" s="451">
        <v>0</v>
      </c>
      <c r="AW111" s="451">
        <v>672659</v>
      </c>
      <c r="AX111" s="451">
        <v>0</v>
      </c>
      <c r="AY111" s="451">
        <v>0</v>
      </c>
      <c r="AZ111" s="451">
        <v>0</v>
      </c>
      <c r="BA111" s="451">
        <v>0</v>
      </c>
      <c r="BB111" s="451">
        <v>0</v>
      </c>
      <c r="BC111" s="451">
        <v>0</v>
      </c>
      <c r="BD111" s="451">
        <v>0</v>
      </c>
      <c r="BE111" s="400">
        <v>672659</v>
      </c>
    </row>
    <row r="112" spans="1:57" s="233" customFormat="1" ht="11.25" x14ac:dyDescent="0.2">
      <c r="A112" s="547"/>
      <c r="B112" s="234" t="s">
        <v>224</v>
      </c>
      <c r="C112" s="235" t="s">
        <v>488</v>
      </c>
      <c r="D112" s="451" t="s">
        <v>175</v>
      </c>
      <c r="E112" s="451">
        <v>0</v>
      </c>
      <c r="F112" s="451">
        <v>0</v>
      </c>
      <c r="G112" s="236">
        <v>0</v>
      </c>
      <c r="H112" s="236" t="s">
        <v>175</v>
      </c>
      <c r="I112" s="236" t="s">
        <v>175</v>
      </c>
      <c r="J112" s="235" t="s">
        <v>175</v>
      </c>
      <c r="K112" s="236" t="s">
        <v>175</v>
      </c>
      <c r="L112" s="451">
        <v>0</v>
      </c>
      <c r="M112" s="451" t="s">
        <v>175</v>
      </c>
      <c r="N112" s="451" t="s">
        <v>175</v>
      </c>
      <c r="O112" s="451" t="s">
        <v>175</v>
      </c>
      <c r="P112" s="451" t="s">
        <v>175</v>
      </c>
      <c r="Q112" s="451" t="s">
        <v>175</v>
      </c>
      <c r="R112" s="451" t="s">
        <v>175</v>
      </c>
      <c r="S112" s="451">
        <v>0</v>
      </c>
      <c r="T112" s="451">
        <v>0</v>
      </c>
      <c r="U112" s="451">
        <v>0</v>
      </c>
      <c r="V112" s="451">
        <v>0</v>
      </c>
      <c r="W112" s="451">
        <v>0</v>
      </c>
      <c r="X112" s="451">
        <v>0</v>
      </c>
      <c r="Y112" s="451">
        <v>0</v>
      </c>
      <c r="Z112" s="451">
        <v>0</v>
      </c>
      <c r="AA112" s="451">
        <v>0</v>
      </c>
      <c r="AB112" s="451">
        <v>0</v>
      </c>
      <c r="AC112" s="451">
        <v>0</v>
      </c>
      <c r="AD112" s="451">
        <v>0</v>
      </c>
      <c r="AE112" s="451">
        <v>0</v>
      </c>
      <c r="AF112" s="451">
        <v>0</v>
      </c>
      <c r="AG112" s="451">
        <v>0</v>
      </c>
      <c r="AH112" s="451">
        <v>0</v>
      </c>
      <c r="AI112" s="451">
        <v>0</v>
      </c>
      <c r="AJ112" s="451">
        <v>0</v>
      </c>
      <c r="AK112" s="451">
        <v>0</v>
      </c>
      <c r="AL112" s="451">
        <v>0</v>
      </c>
      <c r="AM112" s="451">
        <v>0</v>
      </c>
      <c r="AN112" s="451">
        <v>0</v>
      </c>
      <c r="AO112" s="451">
        <v>0</v>
      </c>
      <c r="AP112" s="451">
        <v>0</v>
      </c>
      <c r="AQ112" s="451">
        <v>0</v>
      </c>
      <c r="AR112" s="451">
        <v>0</v>
      </c>
      <c r="AS112" s="451">
        <v>0</v>
      </c>
      <c r="AT112" s="451">
        <v>0</v>
      </c>
      <c r="AU112" s="451">
        <v>0</v>
      </c>
      <c r="AV112" s="451">
        <v>0</v>
      </c>
      <c r="AW112" s="451">
        <v>144468473</v>
      </c>
      <c r="AX112" s="451">
        <v>0</v>
      </c>
      <c r="AY112" s="451">
        <v>0</v>
      </c>
      <c r="AZ112" s="451">
        <v>0</v>
      </c>
      <c r="BA112" s="451">
        <v>0</v>
      </c>
      <c r="BB112" s="451">
        <v>0</v>
      </c>
      <c r="BC112" s="451">
        <v>0</v>
      </c>
      <c r="BD112" s="451">
        <v>0</v>
      </c>
      <c r="BE112" s="400">
        <v>144468473</v>
      </c>
    </row>
    <row r="113" spans="1:57" s="233" customFormat="1" ht="11.25" hidden="1" x14ac:dyDescent="0.2">
      <c r="A113" s="547"/>
      <c r="B113" s="234" t="s">
        <v>231</v>
      </c>
      <c r="C113" s="235" t="s">
        <v>489</v>
      </c>
      <c r="D113" s="451">
        <v>0</v>
      </c>
      <c r="E113" s="451">
        <v>0</v>
      </c>
      <c r="F113" s="451">
        <v>0</v>
      </c>
      <c r="G113" s="236">
        <v>0</v>
      </c>
      <c r="H113" s="236">
        <v>0</v>
      </c>
      <c r="I113" s="236">
        <v>0</v>
      </c>
      <c r="J113" s="235">
        <v>0</v>
      </c>
      <c r="K113" s="236">
        <v>0</v>
      </c>
      <c r="L113" s="451">
        <v>0</v>
      </c>
      <c r="M113" s="451">
        <v>0</v>
      </c>
      <c r="N113" s="451">
        <v>0</v>
      </c>
      <c r="O113" s="451">
        <v>0</v>
      </c>
      <c r="P113" s="451">
        <v>0</v>
      </c>
      <c r="Q113" s="451">
        <v>0</v>
      </c>
      <c r="R113" s="451">
        <v>0</v>
      </c>
      <c r="S113" s="451">
        <v>0</v>
      </c>
      <c r="T113" s="451">
        <v>0</v>
      </c>
      <c r="U113" s="451">
        <v>0</v>
      </c>
      <c r="V113" s="451">
        <v>0</v>
      </c>
      <c r="W113" s="451">
        <v>0</v>
      </c>
      <c r="X113" s="451">
        <v>0</v>
      </c>
      <c r="Y113" s="451">
        <v>0</v>
      </c>
      <c r="Z113" s="451">
        <v>0</v>
      </c>
      <c r="AA113" s="451">
        <v>0</v>
      </c>
      <c r="AB113" s="451">
        <v>0</v>
      </c>
      <c r="AC113" s="451">
        <v>0</v>
      </c>
      <c r="AD113" s="451">
        <v>0</v>
      </c>
      <c r="AE113" s="451">
        <v>0</v>
      </c>
      <c r="AF113" s="451">
        <v>0</v>
      </c>
      <c r="AG113" s="451">
        <v>0</v>
      </c>
      <c r="AH113" s="451">
        <v>0</v>
      </c>
      <c r="AI113" s="451">
        <v>0</v>
      </c>
      <c r="AJ113" s="451">
        <v>0</v>
      </c>
      <c r="AK113" s="451">
        <v>0</v>
      </c>
      <c r="AL113" s="451">
        <v>0</v>
      </c>
      <c r="AM113" s="451">
        <v>0</v>
      </c>
      <c r="AN113" s="451">
        <v>0</v>
      </c>
      <c r="AO113" s="451">
        <v>0</v>
      </c>
      <c r="AP113" s="451">
        <v>0</v>
      </c>
      <c r="AQ113" s="451">
        <v>0</v>
      </c>
      <c r="AR113" s="451">
        <v>0</v>
      </c>
      <c r="AS113" s="451">
        <v>0</v>
      </c>
      <c r="AT113" s="451">
        <v>0</v>
      </c>
      <c r="AU113" s="451">
        <v>0</v>
      </c>
      <c r="AV113" s="451">
        <v>0</v>
      </c>
      <c r="AW113" s="451">
        <v>0</v>
      </c>
      <c r="AX113" s="451">
        <v>0</v>
      </c>
      <c r="AY113" s="451">
        <v>0</v>
      </c>
      <c r="AZ113" s="451">
        <v>0</v>
      </c>
      <c r="BA113" s="451">
        <v>0</v>
      </c>
      <c r="BB113" s="451">
        <v>0</v>
      </c>
      <c r="BC113" s="451">
        <v>0</v>
      </c>
      <c r="BD113" s="451">
        <v>0</v>
      </c>
      <c r="BE113" s="400">
        <v>0</v>
      </c>
    </row>
    <row r="114" spans="1:57" s="233" customFormat="1" ht="11.25" hidden="1" x14ac:dyDescent="0.2">
      <c r="A114" s="547"/>
      <c r="B114" s="234" t="s">
        <v>272</v>
      </c>
      <c r="C114" s="235" t="s">
        <v>490</v>
      </c>
      <c r="D114" s="451">
        <v>0</v>
      </c>
      <c r="E114" s="451" t="s">
        <v>175</v>
      </c>
      <c r="F114" s="451" t="s">
        <v>175</v>
      </c>
      <c r="G114" s="236" t="s">
        <v>175</v>
      </c>
      <c r="H114" s="236">
        <v>0</v>
      </c>
      <c r="I114" s="236">
        <v>0</v>
      </c>
      <c r="J114" s="235">
        <v>0</v>
      </c>
      <c r="K114" s="236">
        <v>0</v>
      </c>
      <c r="L114" s="451">
        <v>0</v>
      </c>
      <c r="M114" s="451">
        <v>0</v>
      </c>
      <c r="N114" s="451">
        <v>0</v>
      </c>
      <c r="O114" s="451">
        <v>0</v>
      </c>
      <c r="P114" s="451">
        <v>0</v>
      </c>
      <c r="Q114" s="451">
        <v>0</v>
      </c>
      <c r="R114" s="451">
        <v>0</v>
      </c>
      <c r="S114" s="451">
        <v>0</v>
      </c>
      <c r="T114" s="451">
        <v>0</v>
      </c>
      <c r="U114" s="451">
        <v>0</v>
      </c>
      <c r="V114" s="451">
        <v>0</v>
      </c>
      <c r="W114" s="451">
        <v>0</v>
      </c>
      <c r="X114" s="451">
        <v>0</v>
      </c>
      <c r="Y114" s="451">
        <v>0</v>
      </c>
      <c r="Z114" s="451">
        <v>0</v>
      </c>
      <c r="AA114" s="451">
        <v>0</v>
      </c>
      <c r="AB114" s="451">
        <v>0</v>
      </c>
      <c r="AC114" s="451">
        <v>0</v>
      </c>
      <c r="AD114" s="451">
        <v>0</v>
      </c>
      <c r="AE114" s="451">
        <v>0</v>
      </c>
      <c r="AF114" s="451">
        <v>0</v>
      </c>
      <c r="AG114" s="451">
        <v>0</v>
      </c>
      <c r="AH114" s="451">
        <v>0</v>
      </c>
      <c r="AI114" s="451">
        <v>0</v>
      </c>
      <c r="AJ114" s="451">
        <v>0</v>
      </c>
      <c r="AK114" s="451">
        <v>0</v>
      </c>
      <c r="AL114" s="451">
        <v>0</v>
      </c>
      <c r="AM114" s="451">
        <v>0</v>
      </c>
      <c r="AN114" s="451">
        <v>0</v>
      </c>
      <c r="AO114" s="451">
        <v>0</v>
      </c>
      <c r="AP114" s="451">
        <v>0</v>
      </c>
      <c r="AQ114" s="451">
        <v>0</v>
      </c>
      <c r="AR114" s="451">
        <v>0</v>
      </c>
      <c r="AS114" s="451">
        <v>0</v>
      </c>
      <c r="AT114" s="451">
        <v>0</v>
      </c>
      <c r="AU114" s="451">
        <v>0</v>
      </c>
      <c r="AV114" s="451">
        <v>0</v>
      </c>
      <c r="AW114" s="451">
        <v>0</v>
      </c>
      <c r="AX114" s="451">
        <v>0</v>
      </c>
      <c r="AY114" s="451">
        <v>0</v>
      </c>
      <c r="AZ114" s="451">
        <v>0</v>
      </c>
      <c r="BA114" s="451">
        <v>0</v>
      </c>
      <c r="BB114" s="451">
        <v>0</v>
      </c>
      <c r="BC114" s="451">
        <v>0</v>
      </c>
      <c r="BD114" s="451">
        <v>0</v>
      </c>
      <c r="BE114" s="400">
        <v>0</v>
      </c>
    </row>
    <row r="115" spans="1:57" s="233" customFormat="1" ht="11.25" hidden="1" x14ac:dyDescent="0.2">
      <c r="A115" s="468"/>
      <c r="B115" s="234" t="s">
        <v>219</v>
      </c>
      <c r="C115" s="235" t="s">
        <v>491</v>
      </c>
      <c r="D115" s="451" t="s">
        <v>175</v>
      </c>
      <c r="E115" s="451">
        <v>0</v>
      </c>
      <c r="F115" s="451">
        <v>0</v>
      </c>
      <c r="G115" s="236">
        <v>0</v>
      </c>
      <c r="H115" s="236" t="s">
        <v>175</v>
      </c>
      <c r="I115" s="236" t="s">
        <v>175</v>
      </c>
      <c r="J115" s="235" t="s">
        <v>175</v>
      </c>
      <c r="K115" s="236" t="s">
        <v>175</v>
      </c>
      <c r="L115" s="451">
        <v>0</v>
      </c>
      <c r="M115" s="451">
        <v>0</v>
      </c>
      <c r="N115" s="451">
        <v>0</v>
      </c>
      <c r="O115" s="451">
        <v>0</v>
      </c>
      <c r="P115" s="451">
        <v>0</v>
      </c>
      <c r="Q115" s="451">
        <v>0</v>
      </c>
      <c r="R115" s="451">
        <v>0</v>
      </c>
      <c r="S115" s="451">
        <v>0</v>
      </c>
      <c r="T115" s="451">
        <v>0</v>
      </c>
      <c r="U115" s="451">
        <v>0</v>
      </c>
      <c r="V115" s="451">
        <v>0</v>
      </c>
      <c r="W115" s="451">
        <v>0</v>
      </c>
      <c r="X115" s="451">
        <v>0</v>
      </c>
      <c r="Y115" s="451">
        <v>0</v>
      </c>
      <c r="Z115" s="451">
        <v>0</v>
      </c>
      <c r="AA115" s="451">
        <v>0</v>
      </c>
      <c r="AB115" s="451">
        <v>0</v>
      </c>
      <c r="AC115" s="451">
        <v>0</v>
      </c>
      <c r="AD115" s="451">
        <v>0</v>
      </c>
      <c r="AE115" s="451">
        <v>0</v>
      </c>
      <c r="AF115" s="451">
        <v>0</v>
      </c>
      <c r="AG115" s="451">
        <v>0</v>
      </c>
      <c r="AH115" s="451">
        <v>0</v>
      </c>
      <c r="AI115" s="451">
        <v>0</v>
      </c>
      <c r="AJ115" s="451">
        <v>0</v>
      </c>
      <c r="AK115" s="451">
        <v>0</v>
      </c>
      <c r="AL115" s="451">
        <v>0</v>
      </c>
      <c r="AM115" s="451">
        <v>0</v>
      </c>
      <c r="AN115" s="451">
        <v>0</v>
      </c>
      <c r="AO115" s="451">
        <v>0</v>
      </c>
      <c r="AP115" s="451">
        <v>0</v>
      </c>
      <c r="AQ115" s="451">
        <v>0</v>
      </c>
      <c r="AR115" s="451">
        <v>0</v>
      </c>
      <c r="AS115" s="451">
        <v>0</v>
      </c>
      <c r="AT115" s="451">
        <v>0</v>
      </c>
      <c r="AU115" s="451">
        <v>0</v>
      </c>
      <c r="AV115" s="451">
        <v>0</v>
      </c>
      <c r="AW115" s="451">
        <v>0</v>
      </c>
      <c r="AX115" s="451">
        <v>0</v>
      </c>
      <c r="AY115" s="451">
        <v>0</v>
      </c>
      <c r="AZ115" s="451">
        <v>0</v>
      </c>
      <c r="BA115" s="451">
        <v>0</v>
      </c>
      <c r="BB115" s="451">
        <v>0</v>
      </c>
      <c r="BC115" s="451">
        <v>0</v>
      </c>
      <c r="BD115" s="451">
        <v>0</v>
      </c>
      <c r="BE115" s="400">
        <v>0</v>
      </c>
    </row>
    <row r="116" spans="1:57" s="233" customFormat="1" ht="11.25" hidden="1" x14ac:dyDescent="0.2">
      <c r="A116" s="468"/>
      <c r="B116" s="476" t="s">
        <v>348</v>
      </c>
      <c r="C116" s="477" t="s">
        <v>492</v>
      </c>
      <c r="D116" s="451">
        <v>0</v>
      </c>
      <c r="E116" s="451" t="s">
        <v>175</v>
      </c>
      <c r="F116" s="478">
        <v>0</v>
      </c>
      <c r="G116" s="479">
        <v>0</v>
      </c>
      <c r="H116" s="479">
        <v>0</v>
      </c>
      <c r="I116" s="479">
        <v>0</v>
      </c>
      <c r="J116" s="478">
        <v>0</v>
      </c>
      <c r="K116" s="479">
        <v>0</v>
      </c>
      <c r="L116" s="478">
        <v>0</v>
      </c>
      <c r="M116" s="478">
        <v>0</v>
      </c>
      <c r="N116" s="478">
        <v>0</v>
      </c>
      <c r="O116" s="478">
        <v>0</v>
      </c>
      <c r="P116" s="478">
        <v>0</v>
      </c>
      <c r="Q116" s="478">
        <v>0</v>
      </c>
      <c r="R116" s="478">
        <v>0</v>
      </c>
      <c r="S116" s="478">
        <v>0</v>
      </c>
      <c r="T116" s="478">
        <v>0</v>
      </c>
      <c r="U116" s="478">
        <v>0</v>
      </c>
      <c r="V116" s="478">
        <v>0</v>
      </c>
      <c r="W116" s="451">
        <v>0</v>
      </c>
      <c r="X116" s="451">
        <v>0</v>
      </c>
      <c r="Y116" s="451">
        <v>0</v>
      </c>
      <c r="Z116" s="451">
        <v>0</v>
      </c>
      <c r="AA116" s="478">
        <v>0</v>
      </c>
      <c r="AB116" s="478">
        <v>0</v>
      </c>
      <c r="AC116" s="478">
        <v>0</v>
      </c>
      <c r="AD116" s="478">
        <v>0</v>
      </c>
      <c r="AE116" s="478">
        <v>0</v>
      </c>
      <c r="AF116" s="478">
        <v>0</v>
      </c>
      <c r="AG116" s="478">
        <v>0</v>
      </c>
      <c r="AH116" s="478">
        <v>0</v>
      </c>
      <c r="AI116" s="478">
        <v>0</v>
      </c>
      <c r="AJ116" s="451">
        <v>0</v>
      </c>
      <c r="AK116" s="451">
        <v>0</v>
      </c>
      <c r="AL116" s="451">
        <v>0</v>
      </c>
      <c r="AM116" s="451">
        <v>0</v>
      </c>
      <c r="AN116" s="451">
        <v>0</v>
      </c>
      <c r="AO116" s="451">
        <v>0</v>
      </c>
      <c r="AP116" s="451">
        <v>0</v>
      </c>
      <c r="AQ116" s="451">
        <v>0</v>
      </c>
      <c r="AR116" s="451">
        <v>0</v>
      </c>
      <c r="AS116" s="451">
        <v>0</v>
      </c>
      <c r="AT116" s="451">
        <v>0</v>
      </c>
      <c r="AU116" s="451">
        <v>0</v>
      </c>
      <c r="AV116" s="451">
        <v>0</v>
      </c>
      <c r="AW116" s="451">
        <v>0</v>
      </c>
      <c r="AX116" s="451">
        <v>0</v>
      </c>
      <c r="AY116" s="451">
        <v>0</v>
      </c>
      <c r="AZ116" s="451">
        <v>0</v>
      </c>
      <c r="BA116" s="451">
        <v>0</v>
      </c>
      <c r="BB116" s="451">
        <v>0</v>
      </c>
      <c r="BC116" s="451">
        <v>0</v>
      </c>
      <c r="BD116" s="451">
        <v>0</v>
      </c>
      <c r="BE116" s="400">
        <v>0</v>
      </c>
    </row>
    <row r="117" spans="1:57" s="233" customFormat="1" ht="11.25" x14ac:dyDescent="0.2">
      <c r="A117" s="468"/>
      <c r="B117" s="476" t="s">
        <v>258</v>
      </c>
      <c r="C117" s="477" t="s">
        <v>493</v>
      </c>
      <c r="D117" s="451" t="s">
        <v>175</v>
      </c>
      <c r="E117" s="451" t="s">
        <v>175</v>
      </c>
      <c r="F117" s="478">
        <v>0</v>
      </c>
      <c r="G117" s="479">
        <v>0</v>
      </c>
      <c r="H117" s="479">
        <v>0</v>
      </c>
      <c r="I117" s="479">
        <v>0</v>
      </c>
      <c r="J117" s="235">
        <v>0</v>
      </c>
      <c r="K117" s="479">
        <v>0</v>
      </c>
      <c r="L117" s="478">
        <v>0</v>
      </c>
      <c r="M117" s="478">
        <v>0</v>
      </c>
      <c r="N117" s="478">
        <v>0</v>
      </c>
      <c r="O117" s="478">
        <v>0</v>
      </c>
      <c r="P117" s="478">
        <v>0</v>
      </c>
      <c r="Q117" s="478">
        <v>0</v>
      </c>
      <c r="R117" s="478">
        <v>0</v>
      </c>
      <c r="S117" s="478">
        <v>0</v>
      </c>
      <c r="T117" s="478">
        <v>0</v>
      </c>
      <c r="U117" s="478">
        <v>0</v>
      </c>
      <c r="V117" s="478">
        <v>0</v>
      </c>
      <c r="W117" s="451">
        <v>0</v>
      </c>
      <c r="X117" s="451">
        <v>0</v>
      </c>
      <c r="Y117" s="451">
        <v>0</v>
      </c>
      <c r="Z117" s="451">
        <v>0</v>
      </c>
      <c r="AA117" s="478">
        <v>0</v>
      </c>
      <c r="AB117" s="478">
        <v>0</v>
      </c>
      <c r="AC117" s="478">
        <v>0</v>
      </c>
      <c r="AD117" s="478">
        <v>0</v>
      </c>
      <c r="AE117" s="478">
        <v>0</v>
      </c>
      <c r="AF117" s="478">
        <v>0</v>
      </c>
      <c r="AG117" s="478">
        <v>0</v>
      </c>
      <c r="AH117" s="478">
        <v>0</v>
      </c>
      <c r="AI117" s="478">
        <v>0</v>
      </c>
      <c r="AJ117" s="451">
        <v>0</v>
      </c>
      <c r="AK117" s="451">
        <v>0</v>
      </c>
      <c r="AL117" s="451">
        <v>0</v>
      </c>
      <c r="AM117" s="451">
        <v>0</v>
      </c>
      <c r="AN117" s="451">
        <v>0</v>
      </c>
      <c r="AO117" s="451">
        <v>0</v>
      </c>
      <c r="AP117" s="451">
        <v>1094260</v>
      </c>
      <c r="AQ117" s="451">
        <v>3426368</v>
      </c>
      <c r="AR117" s="451">
        <v>3426368</v>
      </c>
      <c r="AS117" s="451">
        <v>3426378</v>
      </c>
      <c r="AT117" s="451">
        <v>217000000</v>
      </c>
      <c r="AU117" s="451">
        <v>0</v>
      </c>
      <c r="AV117" s="451">
        <v>0</v>
      </c>
      <c r="AW117" s="451">
        <v>0</v>
      </c>
      <c r="AX117" s="451">
        <v>8888803</v>
      </c>
      <c r="AY117" s="451">
        <v>0</v>
      </c>
      <c r="AZ117" s="451">
        <v>0</v>
      </c>
      <c r="BA117" s="451">
        <v>0</v>
      </c>
      <c r="BB117" s="451">
        <v>0</v>
      </c>
      <c r="BC117" s="451">
        <v>0</v>
      </c>
      <c r="BD117" s="451">
        <v>0</v>
      </c>
      <c r="BE117" s="400">
        <v>237262177</v>
      </c>
    </row>
    <row r="118" spans="1:57" s="233" customFormat="1" ht="11.25" hidden="1" x14ac:dyDescent="0.2">
      <c r="A118" s="468"/>
      <c r="B118" s="476" t="s">
        <v>256</v>
      </c>
      <c r="C118" s="477" t="s">
        <v>494</v>
      </c>
      <c r="D118" s="451">
        <v>0</v>
      </c>
      <c r="E118" s="451" t="s">
        <v>175</v>
      </c>
      <c r="F118" s="478" t="s">
        <v>175</v>
      </c>
      <c r="G118" s="479" t="s">
        <v>175</v>
      </c>
      <c r="H118" s="479" t="s">
        <v>175</v>
      </c>
      <c r="I118" s="479" t="s">
        <v>175</v>
      </c>
      <c r="J118" s="235" t="s">
        <v>175</v>
      </c>
      <c r="K118" s="479" t="s">
        <v>175</v>
      </c>
      <c r="L118" s="478" t="s">
        <v>175</v>
      </c>
      <c r="M118" s="478" t="s">
        <v>175</v>
      </c>
      <c r="N118" s="478" t="s">
        <v>175</v>
      </c>
      <c r="O118" s="478" t="s">
        <v>175</v>
      </c>
      <c r="P118" s="478" t="s">
        <v>175</v>
      </c>
      <c r="Q118" s="478">
        <v>0</v>
      </c>
      <c r="R118" s="478">
        <v>0</v>
      </c>
      <c r="S118" s="478">
        <v>0</v>
      </c>
      <c r="T118" s="478">
        <v>0</v>
      </c>
      <c r="U118" s="478">
        <v>0</v>
      </c>
      <c r="V118" s="478">
        <v>0</v>
      </c>
      <c r="W118" s="451">
        <v>0</v>
      </c>
      <c r="X118" s="451">
        <v>0</v>
      </c>
      <c r="Y118" s="451">
        <v>0</v>
      </c>
      <c r="Z118" s="451">
        <v>0</v>
      </c>
      <c r="AA118" s="478">
        <v>0</v>
      </c>
      <c r="AB118" s="478">
        <v>0</v>
      </c>
      <c r="AC118" s="478">
        <v>0</v>
      </c>
      <c r="AD118" s="478">
        <v>0</v>
      </c>
      <c r="AE118" s="478">
        <v>0</v>
      </c>
      <c r="AF118" s="478">
        <v>0</v>
      </c>
      <c r="AG118" s="478">
        <v>0</v>
      </c>
      <c r="AH118" s="478">
        <v>0</v>
      </c>
      <c r="AI118" s="478">
        <v>0</v>
      </c>
      <c r="AJ118" s="451">
        <v>0</v>
      </c>
      <c r="AK118" s="451">
        <v>0</v>
      </c>
      <c r="AL118" s="451">
        <v>0</v>
      </c>
      <c r="AM118" s="451">
        <v>0</v>
      </c>
      <c r="AN118" s="451">
        <v>0</v>
      </c>
      <c r="AO118" s="451">
        <v>0</v>
      </c>
      <c r="AP118" s="451">
        <v>0</v>
      </c>
      <c r="AQ118" s="451">
        <v>0</v>
      </c>
      <c r="AR118" s="451">
        <v>0</v>
      </c>
      <c r="AS118" s="451">
        <v>0</v>
      </c>
      <c r="AT118" s="451">
        <v>0</v>
      </c>
      <c r="AU118" s="451">
        <v>0</v>
      </c>
      <c r="AV118" s="451">
        <v>0</v>
      </c>
      <c r="AW118" s="451">
        <v>0</v>
      </c>
      <c r="AX118" s="451">
        <v>0</v>
      </c>
      <c r="AY118" s="451">
        <v>0</v>
      </c>
      <c r="AZ118" s="451">
        <v>0</v>
      </c>
      <c r="BA118" s="451">
        <v>0</v>
      </c>
      <c r="BB118" s="451">
        <v>0</v>
      </c>
      <c r="BC118" s="451">
        <v>0</v>
      </c>
      <c r="BD118" s="451">
        <v>0</v>
      </c>
      <c r="BE118" s="400">
        <v>0</v>
      </c>
    </row>
    <row r="119" spans="1:57" s="233" customFormat="1" ht="11.25" x14ac:dyDescent="0.2">
      <c r="A119" s="468"/>
      <c r="B119" s="476" t="s">
        <v>239</v>
      </c>
      <c r="C119" s="477" t="s">
        <v>495</v>
      </c>
      <c r="D119" s="451" t="s">
        <v>175</v>
      </c>
      <c r="E119" s="451" t="s">
        <v>175</v>
      </c>
      <c r="F119" s="478" t="s">
        <v>175</v>
      </c>
      <c r="G119" s="479" t="s">
        <v>175</v>
      </c>
      <c r="H119" s="479" t="s">
        <v>175</v>
      </c>
      <c r="I119" s="479" t="s">
        <v>175</v>
      </c>
      <c r="J119" s="235" t="s">
        <v>175</v>
      </c>
      <c r="K119" s="479" t="s">
        <v>175</v>
      </c>
      <c r="L119" s="478" t="s">
        <v>175</v>
      </c>
      <c r="M119" s="478" t="s">
        <v>175</v>
      </c>
      <c r="N119" s="478">
        <v>0</v>
      </c>
      <c r="O119" s="478">
        <v>0</v>
      </c>
      <c r="P119" s="478">
        <v>0</v>
      </c>
      <c r="Q119" s="478">
        <v>0</v>
      </c>
      <c r="R119" s="478">
        <v>0</v>
      </c>
      <c r="S119" s="478">
        <v>0</v>
      </c>
      <c r="T119" s="478">
        <v>0</v>
      </c>
      <c r="U119" s="478">
        <v>0</v>
      </c>
      <c r="V119" s="478">
        <v>0</v>
      </c>
      <c r="W119" s="451">
        <v>0</v>
      </c>
      <c r="X119" s="451">
        <v>0</v>
      </c>
      <c r="Y119" s="451">
        <v>0</v>
      </c>
      <c r="Z119" s="451">
        <v>0</v>
      </c>
      <c r="AA119" s="478">
        <v>0</v>
      </c>
      <c r="AB119" s="478">
        <v>0</v>
      </c>
      <c r="AC119" s="478">
        <v>0</v>
      </c>
      <c r="AD119" s="478">
        <v>0</v>
      </c>
      <c r="AE119" s="478">
        <v>0</v>
      </c>
      <c r="AF119" s="478">
        <v>0</v>
      </c>
      <c r="AG119" s="478">
        <v>0</v>
      </c>
      <c r="AH119" s="478">
        <v>0</v>
      </c>
      <c r="AI119" s="478">
        <v>0</v>
      </c>
      <c r="AJ119" s="451">
        <v>0</v>
      </c>
      <c r="AK119" s="451">
        <v>936465</v>
      </c>
      <c r="AL119" s="451">
        <v>0</v>
      </c>
      <c r="AM119" s="451">
        <v>0</v>
      </c>
      <c r="AN119" s="451">
        <v>0</v>
      </c>
      <c r="AO119" s="451">
        <v>0</v>
      </c>
      <c r="AP119" s="451">
        <v>0</v>
      </c>
      <c r="AQ119" s="451">
        <v>143500000</v>
      </c>
      <c r="AR119" s="451">
        <v>0</v>
      </c>
      <c r="AS119" s="451">
        <v>0</v>
      </c>
      <c r="AT119" s="451">
        <v>0</v>
      </c>
      <c r="AU119" s="451">
        <v>0</v>
      </c>
      <c r="AV119" s="451">
        <v>0</v>
      </c>
      <c r="AW119" s="451">
        <v>0</v>
      </c>
      <c r="AX119" s="451">
        <v>10756473</v>
      </c>
      <c r="AY119" s="451">
        <v>0</v>
      </c>
      <c r="AZ119" s="451">
        <v>0</v>
      </c>
      <c r="BA119" s="451">
        <v>0</v>
      </c>
      <c r="BB119" s="451">
        <v>0</v>
      </c>
      <c r="BC119" s="451">
        <v>0</v>
      </c>
      <c r="BD119" s="451">
        <v>0</v>
      </c>
      <c r="BE119" s="400">
        <v>155192938</v>
      </c>
    </row>
    <row r="120" spans="1:57" s="233" customFormat="1" ht="11.25" x14ac:dyDescent="0.2">
      <c r="A120" s="468"/>
      <c r="B120" s="476" t="s">
        <v>213</v>
      </c>
      <c r="C120" s="477" t="s">
        <v>496</v>
      </c>
      <c r="D120" s="451">
        <v>0</v>
      </c>
      <c r="E120" s="451">
        <v>0</v>
      </c>
      <c r="F120" s="478">
        <v>0</v>
      </c>
      <c r="G120" s="479">
        <v>0</v>
      </c>
      <c r="H120" s="479">
        <v>0</v>
      </c>
      <c r="I120" s="479">
        <v>0</v>
      </c>
      <c r="J120" s="235">
        <v>0</v>
      </c>
      <c r="K120" s="479">
        <v>0</v>
      </c>
      <c r="L120" s="478">
        <v>0</v>
      </c>
      <c r="M120" s="478">
        <v>0</v>
      </c>
      <c r="N120" s="478">
        <v>0</v>
      </c>
      <c r="O120" s="478">
        <v>0</v>
      </c>
      <c r="P120" s="478">
        <v>0</v>
      </c>
      <c r="Q120" s="478" t="s">
        <v>175</v>
      </c>
      <c r="R120" s="478" t="s">
        <v>175</v>
      </c>
      <c r="S120" s="478">
        <v>0</v>
      </c>
      <c r="T120" s="478">
        <v>0</v>
      </c>
      <c r="U120" s="478">
        <v>0</v>
      </c>
      <c r="V120" s="478">
        <v>0</v>
      </c>
      <c r="W120" s="451">
        <v>0</v>
      </c>
      <c r="X120" s="451">
        <v>0</v>
      </c>
      <c r="Y120" s="451">
        <v>0</v>
      </c>
      <c r="Z120" s="451">
        <v>0</v>
      </c>
      <c r="AA120" s="478">
        <v>0</v>
      </c>
      <c r="AB120" s="478">
        <v>0</v>
      </c>
      <c r="AC120" s="478">
        <v>0</v>
      </c>
      <c r="AD120" s="478">
        <v>0</v>
      </c>
      <c r="AE120" s="478">
        <v>0</v>
      </c>
      <c r="AF120" s="478">
        <v>0</v>
      </c>
      <c r="AG120" s="478">
        <v>0</v>
      </c>
      <c r="AH120" s="478">
        <v>0</v>
      </c>
      <c r="AI120" s="478">
        <v>0</v>
      </c>
      <c r="AJ120" s="451">
        <v>0</v>
      </c>
      <c r="AK120" s="451">
        <v>0</v>
      </c>
      <c r="AL120" s="451">
        <v>0</v>
      </c>
      <c r="AM120" s="451">
        <v>0</v>
      </c>
      <c r="AN120" s="451">
        <v>0</v>
      </c>
      <c r="AO120" s="451">
        <v>0</v>
      </c>
      <c r="AP120" s="451">
        <v>0</v>
      </c>
      <c r="AQ120" s="451">
        <v>0</v>
      </c>
      <c r="AR120" s="451">
        <v>0</v>
      </c>
      <c r="AS120" s="451">
        <v>0</v>
      </c>
      <c r="AT120" s="451">
        <v>0</v>
      </c>
      <c r="AU120" s="451">
        <v>131993000</v>
      </c>
      <c r="AV120" s="451">
        <v>721338</v>
      </c>
      <c r="AW120" s="451">
        <v>0</v>
      </c>
      <c r="AX120" s="451">
        <v>0</v>
      </c>
      <c r="AY120" s="451">
        <v>0</v>
      </c>
      <c r="AZ120" s="451">
        <v>0</v>
      </c>
      <c r="BA120" s="451">
        <v>0</v>
      </c>
      <c r="BB120" s="451">
        <v>0</v>
      </c>
      <c r="BC120" s="451">
        <v>0</v>
      </c>
      <c r="BD120" s="451">
        <v>0</v>
      </c>
      <c r="BE120" s="400">
        <v>132714338</v>
      </c>
    </row>
    <row r="121" spans="1:57" s="233" customFormat="1" ht="11.25" x14ac:dyDescent="0.2">
      <c r="A121" s="468"/>
      <c r="B121" s="476" t="s">
        <v>211</v>
      </c>
      <c r="C121" s="477" t="s">
        <v>497</v>
      </c>
      <c r="D121" s="451" t="s">
        <v>175</v>
      </c>
      <c r="E121" s="451">
        <v>0</v>
      </c>
      <c r="F121" s="478">
        <v>0</v>
      </c>
      <c r="G121" s="479">
        <v>0</v>
      </c>
      <c r="H121" s="479">
        <v>0</v>
      </c>
      <c r="I121" s="479">
        <v>0</v>
      </c>
      <c r="J121" s="235">
        <v>0</v>
      </c>
      <c r="K121" s="479">
        <v>0</v>
      </c>
      <c r="L121" s="478">
        <v>0</v>
      </c>
      <c r="M121" s="478">
        <v>0</v>
      </c>
      <c r="N121" s="478">
        <v>0</v>
      </c>
      <c r="O121" s="478">
        <v>0</v>
      </c>
      <c r="P121" s="478">
        <v>0</v>
      </c>
      <c r="Q121" s="478">
        <v>0</v>
      </c>
      <c r="R121" s="478">
        <v>0</v>
      </c>
      <c r="S121" s="478">
        <v>0</v>
      </c>
      <c r="T121" s="478">
        <v>0</v>
      </c>
      <c r="U121" s="478">
        <v>0</v>
      </c>
      <c r="V121" s="478">
        <v>0</v>
      </c>
      <c r="W121" s="451">
        <v>0</v>
      </c>
      <c r="X121" s="451">
        <v>0</v>
      </c>
      <c r="Y121" s="451">
        <v>0</v>
      </c>
      <c r="Z121" s="451">
        <v>0</v>
      </c>
      <c r="AA121" s="478">
        <v>0</v>
      </c>
      <c r="AB121" s="478">
        <v>0</v>
      </c>
      <c r="AC121" s="478">
        <v>0</v>
      </c>
      <c r="AD121" s="478">
        <v>0</v>
      </c>
      <c r="AE121" s="478">
        <v>0</v>
      </c>
      <c r="AF121" s="478">
        <v>0</v>
      </c>
      <c r="AG121" s="478">
        <v>0</v>
      </c>
      <c r="AH121" s="478">
        <v>0</v>
      </c>
      <c r="AI121" s="478">
        <v>0</v>
      </c>
      <c r="AJ121" s="451">
        <v>0</v>
      </c>
      <c r="AK121" s="451">
        <v>0</v>
      </c>
      <c r="AL121" s="451">
        <v>0</v>
      </c>
      <c r="AM121" s="451">
        <v>0</v>
      </c>
      <c r="AN121" s="451">
        <v>0</v>
      </c>
      <c r="AO121" s="451">
        <v>0</v>
      </c>
      <c r="AP121" s="451">
        <v>0</v>
      </c>
      <c r="AQ121" s="451">
        <v>195998894</v>
      </c>
      <c r="AR121" s="451">
        <v>0</v>
      </c>
      <c r="AS121" s="451">
        <v>0</v>
      </c>
      <c r="AT121" s="451">
        <v>0</v>
      </c>
      <c r="AU121" s="451">
        <v>0</v>
      </c>
      <c r="AV121" s="451">
        <v>0</v>
      </c>
      <c r="AW121" s="451">
        <v>0</v>
      </c>
      <c r="AX121" s="451">
        <v>14503918</v>
      </c>
      <c r="AY121" s="451">
        <v>0</v>
      </c>
      <c r="AZ121" s="451">
        <v>0</v>
      </c>
      <c r="BA121" s="451">
        <v>0</v>
      </c>
      <c r="BB121" s="451">
        <v>0</v>
      </c>
      <c r="BC121" s="451">
        <v>0</v>
      </c>
      <c r="BD121" s="451">
        <v>0</v>
      </c>
      <c r="BE121" s="400">
        <v>210502812</v>
      </c>
    </row>
    <row r="122" spans="1:57" s="233" customFormat="1" ht="11.25" hidden="1" x14ac:dyDescent="0.2">
      <c r="A122" s="468"/>
      <c r="B122" s="476" t="s">
        <v>254</v>
      </c>
      <c r="C122" s="477" t="s">
        <v>498</v>
      </c>
      <c r="D122" s="451">
        <v>0</v>
      </c>
      <c r="E122" s="451">
        <v>0</v>
      </c>
      <c r="F122" s="478">
        <v>0</v>
      </c>
      <c r="G122" s="479">
        <v>0</v>
      </c>
      <c r="H122" s="479" t="s">
        <v>175</v>
      </c>
      <c r="I122" s="479" t="s">
        <v>175</v>
      </c>
      <c r="J122" s="235" t="s">
        <v>175</v>
      </c>
      <c r="K122" s="479" t="s">
        <v>175</v>
      </c>
      <c r="L122" s="478">
        <v>0</v>
      </c>
      <c r="M122" s="478">
        <v>0</v>
      </c>
      <c r="N122" s="478">
        <v>0</v>
      </c>
      <c r="O122" s="478">
        <v>0</v>
      </c>
      <c r="P122" s="478">
        <v>0</v>
      </c>
      <c r="Q122" s="478">
        <v>0</v>
      </c>
      <c r="R122" s="478">
        <v>0</v>
      </c>
      <c r="S122" s="478">
        <v>0</v>
      </c>
      <c r="T122" s="478">
        <v>0</v>
      </c>
      <c r="U122" s="478">
        <v>0</v>
      </c>
      <c r="V122" s="478">
        <v>0</v>
      </c>
      <c r="W122" s="451">
        <v>0</v>
      </c>
      <c r="X122" s="451">
        <v>0</v>
      </c>
      <c r="Y122" s="451">
        <v>0</v>
      </c>
      <c r="Z122" s="451">
        <v>0</v>
      </c>
      <c r="AA122" s="478">
        <v>0</v>
      </c>
      <c r="AB122" s="478">
        <v>0</v>
      </c>
      <c r="AC122" s="478">
        <v>0</v>
      </c>
      <c r="AD122" s="478">
        <v>0</v>
      </c>
      <c r="AE122" s="478">
        <v>0</v>
      </c>
      <c r="AF122" s="478">
        <v>0</v>
      </c>
      <c r="AG122" s="478">
        <v>0</v>
      </c>
      <c r="AH122" s="478">
        <v>0</v>
      </c>
      <c r="AI122" s="478">
        <v>0</v>
      </c>
      <c r="AJ122" s="451">
        <v>0</v>
      </c>
      <c r="AK122" s="451">
        <v>0</v>
      </c>
      <c r="AL122" s="451">
        <v>0</v>
      </c>
      <c r="AM122" s="451">
        <v>0</v>
      </c>
      <c r="AN122" s="451">
        <v>0</v>
      </c>
      <c r="AO122" s="451">
        <v>0</v>
      </c>
      <c r="AP122" s="451">
        <v>0</v>
      </c>
      <c r="AQ122" s="451">
        <v>0</v>
      </c>
      <c r="AR122" s="451">
        <v>0</v>
      </c>
      <c r="AS122" s="451">
        <v>0</v>
      </c>
      <c r="AT122" s="451">
        <v>0</v>
      </c>
      <c r="AU122" s="451">
        <v>0</v>
      </c>
      <c r="AV122" s="451">
        <v>0</v>
      </c>
      <c r="AW122" s="451">
        <v>0</v>
      </c>
      <c r="AX122" s="451">
        <v>0</v>
      </c>
      <c r="AY122" s="451">
        <v>0</v>
      </c>
      <c r="AZ122" s="451">
        <v>0</v>
      </c>
      <c r="BA122" s="451">
        <v>0</v>
      </c>
      <c r="BB122" s="451">
        <v>0</v>
      </c>
      <c r="BC122" s="451">
        <v>0</v>
      </c>
      <c r="BD122" s="451">
        <v>0</v>
      </c>
      <c r="BE122" s="400">
        <v>0</v>
      </c>
    </row>
    <row r="123" spans="1:57" s="233" customFormat="1" ht="11.25" hidden="1" x14ac:dyDescent="0.2">
      <c r="A123" s="468"/>
      <c r="B123" s="476" t="s">
        <v>355</v>
      </c>
      <c r="C123" s="477" t="s">
        <v>499</v>
      </c>
      <c r="D123" s="451">
        <v>0</v>
      </c>
      <c r="E123" s="451" t="s">
        <v>175</v>
      </c>
      <c r="F123" s="478" t="s">
        <v>175</v>
      </c>
      <c r="G123" s="479" t="s">
        <v>175</v>
      </c>
      <c r="H123" s="479">
        <v>0</v>
      </c>
      <c r="I123" s="479">
        <v>0</v>
      </c>
      <c r="J123" s="235">
        <v>0</v>
      </c>
      <c r="K123" s="479">
        <v>0</v>
      </c>
      <c r="L123" s="478">
        <v>0</v>
      </c>
      <c r="M123" s="478">
        <v>0</v>
      </c>
      <c r="N123" s="478">
        <v>0</v>
      </c>
      <c r="O123" s="478">
        <v>0</v>
      </c>
      <c r="P123" s="478">
        <v>0</v>
      </c>
      <c r="Q123" s="478">
        <v>0</v>
      </c>
      <c r="R123" s="478">
        <v>0</v>
      </c>
      <c r="S123" s="478">
        <v>0</v>
      </c>
      <c r="T123" s="478">
        <v>0</v>
      </c>
      <c r="U123" s="478">
        <v>0</v>
      </c>
      <c r="V123" s="478">
        <v>0</v>
      </c>
      <c r="W123" s="451">
        <v>0</v>
      </c>
      <c r="X123" s="451">
        <v>0</v>
      </c>
      <c r="Y123" s="451">
        <v>0</v>
      </c>
      <c r="Z123" s="451">
        <v>0</v>
      </c>
      <c r="AA123" s="478">
        <v>0</v>
      </c>
      <c r="AB123" s="478">
        <v>0</v>
      </c>
      <c r="AC123" s="478">
        <v>0</v>
      </c>
      <c r="AD123" s="478">
        <v>0</v>
      </c>
      <c r="AE123" s="478">
        <v>0</v>
      </c>
      <c r="AF123" s="478">
        <v>0</v>
      </c>
      <c r="AG123" s="478">
        <v>0</v>
      </c>
      <c r="AH123" s="478">
        <v>0</v>
      </c>
      <c r="AI123" s="478">
        <v>0</v>
      </c>
      <c r="AJ123" s="451">
        <v>0</v>
      </c>
      <c r="AK123" s="451">
        <v>0</v>
      </c>
      <c r="AL123" s="451">
        <v>0</v>
      </c>
      <c r="AM123" s="451">
        <v>0</v>
      </c>
      <c r="AN123" s="451">
        <v>0</v>
      </c>
      <c r="AO123" s="451">
        <v>0</v>
      </c>
      <c r="AP123" s="451">
        <v>0</v>
      </c>
      <c r="AQ123" s="451">
        <v>0</v>
      </c>
      <c r="AR123" s="451">
        <v>0</v>
      </c>
      <c r="AS123" s="451">
        <v>0</v>
      </c>
      <c r="AT123" s="451">
        <v>0</v>
      </c>
      <c r="AU123" s="451">
        <v>0</v>
      </c>
      <c r="AV123" s="451">
        <v>0</v>
      </c>
      <c r="AW123" s="451">
        <v>0</v>
      </c>
      <c r="AX123" s="451">
        <v>0</v>
      </c>
      <c r="AY123" s="451">
        <v>0</v>
      </c>
      <c r="AZ123" s="451">
        <v>0</v>
      </c>
      <c r="BA123" s="451">
        <v>0</v>
      </c>
      <c r="BB123" s="451">
        <v>0</v>
      </c>
      <c r="BC123" s="451">
        <v>0</v>
      </c>
      <c r="BD123" s="451">
        <v>0</v>
      </c>
      <c r="BE123" s="400">
        <v>0</v>
      </c>
    </row>
    <row r="124" spans="1:57" s="233" customFormat="1" ht="11.25" hidden="1" x14ac:dyDescent="0.2">
      <c r="A124" s="468"/>
      <c r="B124" s="476" t="s">
        <v>208</v>
      </c>
      <c r="C124" s="477" t="s">
        <v>500</v>
      </c>
      <c r="D124" s="451" t="s">
        <v>175</v>
      </c>
      <c r="E124" s="451" t="s">
        <v>175</v>
      </c>
      <c r="F124" s="478" t="s">
        <v>175</v>
      </c>
      <c r="G124" s="479" t="s">
        <v>175</v>
      </c>
      <c r="H124" s="479">
        <v>0</v>
      </c>
      <c r="I124" s="479">
        <v>0</v>
      </c>
      <c r="J124" s="235">
        <v>0</v>
      </c>
      <c r="K124" s="479">
        <v>0</v>
      </c>
      <c r="L124" s="478">
        <v>0</v>
      </c>
      <c r="M124" s="478">
        <v>0</v>
      </c>
      <c r="N124" s="478">
        <v>0</v>
      </c>
      <c r="O124" s="478">
        <v>0</v>
      </c>
      <c r="P124" s="478">
        <v>0</v>
      </c>
      <c r="Q124" s="478">
        <v>0</v>
      </c>
      <c r="R124" s="478">
        <v>0</v>
      </c>
      <c r="S124" s="478">
        <v>0</v>
      </c>
      <c r="T124" s="478">
        <v>0</v>
      </c>
      <c r="U124" s="478">
        <v>0</v>
      </c>
      <c r="V124" s="478">
        <v>0</v>
      </c>
      <c r="W124" s="451">
        <v>0</v>
      </c>
      <c r="X124" s="451">
        <v>0</v>
      </c>
      <c r="Y124" s="451">
        <v>0</v>
      </c>
      <c r="Z124" s="451">
        <v>0</v>
      </c>
      <c r="AA124" s="478">
        <v>0</v>
      </c>
      <c r="AB124" s="478">
        <v>0</v>
      </c>
      <c r="AC124" s="478">
        <v>0</v>
      </c>
      <c r="AD124" s="478">
        <v>0</v>
      </c>
      <c r="AE124" s="478">
        <v>0</v>
      </c>
      <c r="AF124" s="478">
        <v>0</v>
      </c>
      <c r="AG124" s="478">
        <v>0</v>
      </c>
      <c r="AH124" s="478">
        <v>0</v>
      </c>
      <c r="AI124" s="478">
        <v>0</v>
      </c>
      <c r="AJ124" s="451">
        <v>0</v>
      </c>
      <c r="AK124" s="451">
        <v>0</v>
      </c>
      <c r="AL124" s="451">
        <v>0</v>
      </c>
      <c r="AM124" s="451">
        <v>0</v>
      </c>
      <c r="AN124" s="451">
        <v>0</v>
      </c>
      <c r="AO124" s="451">
        <v>0</v>
      </c>
      <c r="AP124" s="451">
        <v>0</v>
      </c>
      <c r="AQ124" s="451">
        <v>0</v>
      </c>
      <c r="AR124" s="451">
        <v>0</v>
      </c>
      <c r="AS124" s="451">
        <v>0</v>
      </c>
      <c r="AT124" s="451">
        <v>0</v>
      </c>
      <c r="AU124" s="451">
        <v>0</v>
      </c>
      <c r="AV124" s="451">
        <v>0</v>
      </c>
      <c r="AW124" s="451">
        <v>0</v>
      </c>
      <c r="AX124" s="451">
        <v>0</v>
      </c>
      <c r="AY124" s="451">
        <v>0</v>
      </c>
      <c r="AZ124" s="451">
        <v>0</v>
      </c>
      <c r="BA124" s="451">
        <v>0</v>
      </c>
      <c r="BB124" s="451">
        <v>0</v>
      </c>
      <c r="BC124" s="451">
        <v>0</v>
      </c>
      <c r="BD124" s="451">
        <v>0</v>
      </c>
      <c r="BE124" s="400">
        <v>0</v>
      </c>
    </row>
    <row r="125" spans="1:57" s="233" customFormat="1" ht="11.25" x14ac:dyDescent="0.2">
      <c r="A125" s="468"/>
      <c r="B125" s="476" t="s">
        <v>502</v>
      </c>
      <c r="C125" s="477" t="s">
        <v>501</v>
      </c>
      <c r="D125" s="451">
        <v>0</v>
      </c>
      <c r="E125" s="451">
        <v>0</v>
      </c>
      <c r="F125" s="478">
        <v>0</v>
      </c>
      <c r="G125" s="479">
        <v>0</v>
      </c>
      <c r="H125" s="479">
        <v>0</v>
      </c>
      <c r="I125" s="479">
        <v>0</v>
      </c>
      <c r="J125" s="235">
        <v>0</v>
      </c>
      <c r="K125" s="479">
        <v>0</v>
      </c>
      <c r="L125" s="478">
        <v>0</v>
      </c>
      <c r="M125" s="478">
        <v>0</v>
      </c>
      <c r="N125" s="478">
        <v>0</v>
      </c>
      <c r="O125" s="478">
        <v>0</v>
      </c>
      <c r="P125" s="478">
        <v>0</v>
      </c>
      <c r="Q125" s="478">
        <v>0</v>
      </c>
      <c r="R125" s="478">
        <v>0</v>
      </c>
      <c r="S125" s="478">
        <v>0</v>
      </c>
      <c r="T125" s="478">
        <v>0</v>
      </c>
      <c r="U125" s="478">
        <v>0</v>
      </c>
      <c r="V125" s="478">
        <v>0</v>
      </c>
      <c r="W125" s="451">
        <v>0</v>
      </c>
      <c r="X125" s="451">
        <v>0</v>
      </c>
      <c r="Y125" s="451">
        <v>0</v>
      </c>
      <c r="Z125" s="451">
        <v>0</v>
      </c>
      <c r="AA125" s="478">
        <v>0</v>
      </c>
      <c r="AB125" s="478">
        <v>0</v>
      </c>
      <c r="AC125" s="478">
        <v>0</v>
      </c>
      <c r="AD125" s="478">
        <v>0</v>
      </c>
      <c r="AE125" s="478">
        <v>0</v>
      </c>
      <c r="AF125" s="478">
        <v>0</v>
      </c>
      <c r="AG125" s="478">
        <v>0</v>
      </c>
      <c r="AH125" s="478">
        <v>0</v>
      </c>
      <c r="AI125" s="478">
        <v>0</v>
      </c>
      <c r="AJ125" s="451">
        <v>0</v>
      </c>
      <c r="AK125" s="451">
        <v>0</v>
      </c>
      <c r="AL125" s="451">
        <v>0</v>
      </c>
      <c r="AM125" s="451">
        <v>0</v>
      </c>
      <c r="AN125" s="451">
        <v>0</v>
      </c>
      <c r="AO125" s="451">
        <v>0</v>
      </c>
      <c r="AP125" s="451">
        <v>0</v>
      </c>
      <c r="AQ125" s="451">
        <v>0</v>
      </c>
      <c r="AR125" s="451">
        <v>0</v>
      </c>
      <c r="AS125" s="451">
        <v>0</v>
      </c>
      <c r="AT125" s="451">
        <v>0</v>
      </c>
      <c r="AU125" s="451">
        <v>0</v>
      </c>
      <c r="AV125" s="451">
        <v>80000000</v>
      </c>
      <c r="AW125" s="451">
        <v>0</v>
      </c>
      <c r="AX125" s="451">
        <v>0</v>
      </c>
      <c r="AY125" s="451">
        <v>0</v>
      </c>
      <c r="AZ125" s="451">
        <v>0</v>
      </c>
      <c r="BA125" s="451">
        <v>0</v>
      </c>
      <c r="BB125" s="451">
        <v>0</v>
      </c>
      <c r="BC125" s="451">
        <v>0</v>
      </c>
      <c r="BD125" s="451">
        <v>0</v>
      </c>
      <c r="BE125" s="400">
        <v>80000000</v>
      </c>
    </row>
    <row r="126" spans="1:57" s="233" customFormat="1" ht="11.25" hidden="1" x14ac:dyDescent="0.2">
      <c r="A126" s="468"/>
      <c r="B126" s="476" t="s">
        <v>792</v>
      </c>
      <c r="C126" s="477" t="s">
        <v>503</v>
      </c>
      <c r="D126" s="451">
        <v>0</v>
      </c>
      <c r="E126" s="451">
        <v>0</v>
      </c>
      <c r="F126" s="478">
        <v>0</v>
      </c>
      <c r="G126" s="479">
        <v>0</v>
      </c>
      <c r="H126" s="479">
        <v>0</v>
      </c>
      <c r="I126" s="479">
        <v>0</v>
      </c>
      <c r="J126" s="235">
        <v>0</v>
      </c>
      <c r="K126" s="479">
        <v>0</v>
      </c>
      <c r="L126" s="478">
        <v>0</v>
      </c>
      <c r="M126" s="478">
        <v>0</v>
      </c>
      <c r="N126" s="478">
        <v>0</v>
      </c>
      <c r="O126" s="478">
        <v>0</v>
      </c>
      <c r="P126" s="478">
        <v>0</v>
      </c>
      <c r="Q126" s="478">
        <v>0</v>
      </c>
      <c r="R126" s="478">
        <v>0</v>
      </c>
      <c r="S126" s="478">
        <v>0</v>
      </c>
      <c r="T126" s="478">
        <v>0</v>
      </c>
      <c r="U126" s="478">
        <v>0</v>
      </c>
      <c r="V126" s="478">
        <v>0</v>
      </c>
      <c r="W126" s="451">
        <v>0</v>
      </c>
      <c r="X126" s="451">
        <v>0</v>
      </c>
      <c r="Y126" s="451">
        <v>0</v>
      </c>
      <c r="Z126" s="451">
        <v>0</v>
      </c>
      <c r="AA126" s="478">
        <v>0</v>
      </c>
      <c r="AB126" s="478">
        <v>0</v>
      </c>
      <c r="AC126" s="478">
        <v>0</v>
      </c>
      <c r="AD126" s="478">
        <v>0</v>
      </c>
      <c r="AE126" s="478">
        <v>0</v>
      </c>
      <c r="AF126" s="478">
        <v>0</v>
      </c>
      <c r="AG126" s="478">
        <v>0</v>
      </c>
      <c r="AH126" s="478">
        <v>0</v>
      </c>
      <c r="AI126" s="478">
        <v>0</v>
      </c>
      <c r="AJ126" s="451">
        <v>0</v>
      </c>
      <c r="AK126" s="451">
        <v>0</v>
      </c>
      <c r="AL126" s="451">
        <v>0</v>
      </c>
      <c r="AM126" s="451">
        <v>0</v>
      </c>
      <c r="AN126" s="451">
        <v>0</v>
      </c>
      <c r="AO126" s="451">
        <v>0</v>
      </c>
      <c r="AP126" s="451">
        <v>0</v>
      </c>
      <c r="AQ126" s="451">
        <v>0</v>
      </c>
      <c r="AR126" s="451">
        <v>0</v>
      </c>
      <c r="AS126" s="451">
        <v>0</v>
      </c>
      <c r="AT126" s="451">
        <v>0</v>
      </c>
      <c r="AU126" s="451">
        <v>0</v>
      </c>
      <c r="AV126" s="451">
        <v>0</v>
      </c>
      <c r="AW126" s="451">
        <v>0</v>
      </c>
      <c r="AX126" s="451">
        <v>0</v>
      </c>
      <c r="AY126" s="451">
        <v>0</v>
      </c>
      <c r="AZ126" s="451">
        <v>0</v>
      </c>
      <c r="BA126" s="451">
        <v>0</v>
      </c>
      <c r="BB126" s="451">
        <v>0</v>
      </c>
      <c r="BC126" s="451">
        <v>0</v>
      </c>
      <c r="BD126" s="451">
        <v>0</v>
      </c>
      <c r="BE126" s="400">
        <v>0</v>
      </c>
    </row>
    <row r="127" spans="1:57" s="233" customFormat="1" ht="11.25" hidden="1" x14ac:dyDescent="0.2">
      <c r="A127" s="468"/>
      <c r="B127" s="476" t="s">
        <v>313</v>
      </c>
      <c r="C127" s="477" t="s">
        <v>504</v>
      </c>
      <c r="D127" s="451">
        <v>0</v>
      </c>
      <c r="E127" s="451" t="s">
        <v>175</v>
      </c>
      <c r="F127" s="478">
        <v>0</v>
      </c>
      <c r="G127" s="479">
        <v>0</v>
      </c>
      <c r="H127" s="479">
        <v>0</v>
      </c>
      <c r="I127" s="479">
        <v>0</v>
      </c>
      <c r="J127" s="235">
        <v>0</v>
      </c>
      <c r="K127" s="479">
        <v>0</v>
      </c>
      <c r="L127" s="478">
        <v>0</v>
      </c>
      <c r="M127" s="478">
        <v>0</v>
      </c>
      <c r="N127" s="478">
        <v>0</v>
      </c>
      <c r="O127" s="478">
        <v>0</v>
      </c>
      <c r="P127" s="478">
        <v>0</v>
      </c>
      <c r="Q127" s="478">
        <v>0</v>
      </c>
      <c r="R127" s="478">
        <v>0</v>
      </c>
      <c r="S127" s="478">
        <v>0</v>
      </c>
      <c r="T127" s="478">
        <v>0</v>
      </c>
      <c r="U127" s="478">
        <v>0</v>
      </c>
      <c r="V127" s="478">
        <v>0</v>
      </c>
      <c r="W127" s="451">
        <v>0</v>
      </c>
      <c r="X127" s="451">
        <v>0</v>
      </c>
      <c r="Y127" s="451">
        <v>0</v>
      </c>
      <c r="Z127" s="451">
        <v>0</v>
      </c>
      <c r="AA127" s="478">
        <v>0</v>
      </c>
      <c r="AB127" s="478">
        <v>0</v>
      </c>
      <c r="AC127" s="478">
        <v>0</v>
      </c>
      <c r="AD127" s="478">
        <v>0</v>
      </c>
      <c r="AE127" s="478">
        <v>0</v>
      </c>
      <c r="AF127" s="478">
        <v>0</v>
      </c>
      <c r="AG127" s="478">
        <v>0</v>
      </c>
      <c r="AH127" s="478">
        <v>0</v>
      </c>
      <c r="AI127" s="478">
        <v>0</v>
      </c>
      <c r="AJ127" s="451">
        <v>0</v>
      </c>
      <c r="AK127" s="451">
        <v>0</v>
      </c>
      <c r="AL127" s="451">
        <v>0</v>
      </c>
      <c r="AM127" s="451">
        <v>0</v>
      </c>
      <c r="AN127" s="451">
        <v>0</v>
      </c>
      <c r="AO127" s="451">
        <v>0</v>
      </c>
      <c r="AP127" s="451">
        <v>0</v>
      </c>
      <c r="AQ127" s="451">
        <v>0</v>
      </c>
      <c r="AR127" s="451">
        <v>0</v>
      </c>
      <c r="AS127" s="451">
        <v>0</v>
      </c>
      <c r="AT127" s="451">
        <v>0</v>
      </c>
      <c r="AU127" s="451">
        <v>0</v>
      </c>
      <c r="AV127" s="451">
        <v>0</v>
      </c>
      <c r="AW127" s="451">
        <v>0</v>
      </c>
      <c r="AX127" s="451">
        <v>0</v>
      </c>
      <c r="AY127" s="451">
        <v>0</v>
      </c>
      <c r="AZ127" s="451">
        <v>0</v>
      </c>
      <c r="BA127" s="451">
        <v>0</v>
      </c>
      <c r="BB127" s="451">
        <v>0</v>
      </c>
      <c r="BC127" s="451">
        <v>0</v>
      </c>
      <c r="BD127" s="451">
        <v>0</v>
      </c>
      <c r="BE127" s="400">
        <v>0</v>
      </c>
    </row>
    <row r="128" spans="1:57" s="233" customFormat="1" ht="11.25" x14ac:dyDescent="0.2">
      <c r="A128" s="468"/>
      <c r="B128" s="476" t="s">
        <v>201</v>
      </c>
      <c r="C128" s="477" t="s">
        <v>505</v>
      </c>
      <c r="D128" s="451">
        <v>0</v>
      </c>
      <c r="E128" s="451" t="s">
        <v>175</v>
      </c>
      <c r="F128" s="478" t="s">
        <v>175</v>
      </c>
      <c r="G128" s="479" t="s">
        <v>175</v>
      </c>
      <c r="H128" s="479">
        <v>0</v>
      </c>
      <c r="I128" s="479">
        <v>0</v>
      </c>
      <c r="J128" s="235">
        <v>0</v>
      </c>
      <c r="K128" s="479">
        <v>0</v>
      </c>
      <c r="L128" s="478">
        <v>0</v>
      </c>
      <c r="M128" s="478">
        <v>0</v>
      </c>
      <c r="N128" s="478">
        <v>0</v>
      </c>
      <c r="O128" s="478">
        <v>0</v>
      </c>
      <c r="P128" s="478">
        <v>0</v>
      </c>
      <c r="Q128" s="478">
        <v>0</v>
      </c>
      <c r="R128" s="478" t="s">
        <v>175</v>
      </c>
      <c r="S128" s="478">
        <v>0</v>
      </c>
      <c r="T128" s="478">
        <v>0</v>
      </c>
      <c r="U128" s="478">
        <v>0</v>
      </c>
      <c r="V128" s="478">
        <v>0</v>
      </c>
      <c r="W128" s="451">
        <v>0</v>
      </c>
      <c r="X128" s="451">
        <v>0</v>
      </c>
      <c r="Y128" s="451">
        <v>0</v>
      </c>
      <c r="Z128" s="451">
        <v>0</v>
      </c>
      <c r="AA128" s="478">
        <v>0</v>
      </c>
      <c r="AB128" s="478">
        <v>0</v>
      </c>
      <c r="AC128" s="478">
        <v>0</v>
      </c>
      <c r="AD128" s="478">
        <v>0</v>
      </c>
      <c r="AE128" s="478">
        <v>0</v>
      </c>
      <c r="AF128" s="478">
        <v>0</v>
      </c>
      <c r="AG128" s="478">
        <v>0</v>
      </c>
      <c r="AH128" s="478">
        <v>0</v>
      </c>
      <c r="AI128" s="478">
        <v>0</v>
      </c>
      <c r="AJ128" s="451">
        <v>0</v>
      </c>
      <c r="AK128" s="451">
        <v>0</v>
      </c>
      <c r="AL128" s="451">
        <v>0</v>
      </c>
      <c r="AM128" s="451">
        <v>0</v>
      </c>
      <c r="AN128" s="451">
        <v>0</v>
      </c>
      <c r="AO128" s="451">
        <v>0</v>
      </c>
      <c r="AP128" s="451">
        <v>0</v>
      </c>
      <c r="AQ128" s="451">
        <v>0</v>
      </c>
      <c r="AR128" s="451">
        <v>0</v>
      </c>
      <c r="AS128" s="451">
        <v>0</v>
      </c>
      <c r="AT128" s="451">
        <v>0</v>
      </c>
      <c r="AU128" s="451">
        <v>0</v>
      </c>
      <c r="AV128" s="451">
        <v>39550</v>
      </c>
      <c r="AW128" s="451">
        <v>0</v>
      </c>
      <c r="AX128" s="451">
        <v>0</v>
      </c>
      <c r="AY128" s="451">
        <v>0</v>
      </c>
      <c r="AZ128" s="451">
        <v>0</v>
      </c>
      <c r="BA128" s="451">
        <v>0</v>
      </c>
      <c r="BB128" s="451">
        <v>0</v>
      </c>
      <c r="BC128" s="451">
        <v>0</v>
      </c>
      <c r="BD128" s="451">
        <v>0</v>
      </c>
      <c r="BE128" s="400">
        <v>39550</v>
      </c>
    </row>
    <row r="129" spans="1:57" s="233" customFormat="1" ht="11.25" x14ac:dyDescent="0.2">
      <c r="A129" s="468"/>
      <c r="B129" s="476" t="s">
        <v>198</v>
      </c>
      <c r="C129" s="477" t="s">
        <v>506</v>
      </c>
      <c r="D129" s="451">
        <v>0</v>
      </c>
      <c r="E129" s="451">
        <v>0</v>
      </c>
      <c r="F129" s="478">
        <v>0</v>
      </c>
      <c r="G129" s="479">
        <v>0</v>
      </c>
      <c r="H129" s="479">
        <v>0</v>
      </c>
      <c r="I129" s="479">
        <v>0</v>
      </c>
      <c r="J129" s="235">
        <v>0</v>
      </c>
      <c r="K129" s="479">
        <v>0</v>
      </c>
      <c r="L129" s="478">
        <v>0</v>
      </c>
      <c r="M129" s="478">
        <v>0</v>
      </c>
      <c r="N129" s="478">
        <v>0</v>
      </c>
      <c r="O129" s="478">
        <v>0</v>
      </c>
      <c r="P129" s="478">
        <v>0</v>
      </c>
      <c r="Q129" s="478">
        <v>0</v>
      </c>
      <c r="R129" s="478">
        <v>0</v>
      </c>
      <c r="S129" s="478">
        <v>0</v>
      </c>
      <c r="T129" s="478">
        <v>0</v>
      </c>
      <c r="U129" s="478">
        <v>0</v>
      </c>
      <c r="V129" s="478">
        <v>0</v>
      </c>
      <c r="W129" s="451">
        <v>0</v>
      </c>
      <c r="X129" s="451">
        <v>0</v>
      </c>
      <c r="Y129" s="451">
        <v>0</v>
      </c>
      <c r="Z129" s="451">
        <v>0</v>
      </c>
      <c r="AA129" s="478">
        <v>0</v>
      </c>
      <c r="AB129" s="478">
        <v>0</v>
      </c>
      <c r="AC129" s="478">
        <v>0</v>
      </c>
      <c r="AD129" s="478">
        <v>0</v>
      </c>
      <c r="AE129" s="478">
        <v>0</v>
      </c>
      <c r="AF129" s="478">
        <v>0</v>
      </c>
      <c r="AG129" s="478">
        <v>0</v>
      </c>
      <c r="AH129" s="478">
        <v>0</v>
      </c>
      <c r="AI129" s="478">
        <v>0</v>
      </c>
      <c r="AJ129" s="451">
        <v>0</v>
      </c>
      <c r="AK129" s="451">
        <v>0</v>
      </c>
      <c r="AL129" s="451">
        <v>0</v>
      </c>
      <c r="AM129" s="451">
        <v>0</v>
      </c>
      <c r="AN129" s="451">
        <v>0</v>
      </c>
      <c r="AO129" s="451">
        <v>0</v>
      </c>
      <c r="AP129" s="451">
        <v>0</v>
      </c>
      <c r="AQ129" s="451">
        <v>0</v>
      </c>
      <c r="AR129" s="451">
        <v>0</v>
      </c>
      <c r="AS129" s="451">
        <v>0</v>
      </c>
      <c r="AT129" s="451">
        <v>0</v>
      </c>
      <c r="AU129" s="451">
        <v>0</v>
      </c>
      <c r="AV129" s="451">
        <v>677084</v>
      </c>
      <c r="AW129" s="451">
        <v>0</v>
      </c>
      <c r="AX129" s="451">
        <v>0</v>
      </c>
      <c r="AY129" s="451">
        <v>0</v>
      </c>
      <c r="AZ129" s="451">
        <v>0</v>
      </c>
      <c r="BA129" s="451">
        <v>0</v>
      </c>
      <c r="BB129" s="451">
        <v>0</v>
      </c>
      <c r="BC129" s="451">
        <v>0</v>
      </c>
      <c r="BD129" s="451">
        <v>0</v>
      </c>
      <c r="BE129" s="400">
        <v>677084</v>
      </c>
    </row>
    <row r="130" spans="1:57" s="233" customFormat="1" ht="11.25" x14ac:dyDescent="0.2">
      <c r="A130" s="468"/>
      <c r="B130" s="476" t="s">
        <v>195</v>
      </c>
      <c r="C130" s="477" t="s">
        <v>507</v>
      </c>
      <c r="D130" s="451">
        <v>0</v>
      </c>
      <c r="E130" s="451">
        <v>0</v>
      </c>
      <c r="F130" s="478">
        <v>0</v>
      </c>
      <c r="G130" s="479">
        <v>0</v>
      </c>
      <c r="H130" s="479">
        <v>0</v>
      </c>
      <c r="I130" s="479">
        <v>0</v>
      </c>
      <c r="J130" s="235">
        <v>0</v>
      </c>
      <c r="K130" s="479">
        <v>0</v>
      </c>
      <c r="L130" s="478">
        <v>0</v>
      </c>
      <c r="M130" s="478">
        <v>0</v>
      </c>
      <c r="N130" s="478">
        <v>0</v>
      </c>
      <c r="O130" s="478">
        <v>0</v>
      </c>
      <c r="P130" s="478">
        <v>0</v>
      </c>
      <c r="Q130" s="478">
        <v>0</v>
      </c>
      <c r="R130" s="478">
        <v>0</v>
      </c>
      <c r="S130" s="478">
        <v>0</v>
      </c>
      <c r="T130" s="478">
        <v>0</v>
      </c>
      <c r="U130" s="478">
        <v>0</v>
      </c>
      <c r="V130" s="478">
        <v>0</v>
      </c>
      <c r="W130" s="451">
        <v>0</v>
      </c>
      <c r="X130" s="451">
        <v>0</v>
      </c>
      <c r="Y130" s="451">
        <v>0</v>
      </c>
      <c r="Z130" s="451">
        <v>0</v>
      </c>
      <c r="AA130" s="478">
        <v>0</v>
      </c>
      <c r="AB130" s="478">
        <v>0</v>
      </c>
      <c r="AC130" s="478">
        <v>0</v>
      </c>
      <c r="AD130" s="478">
        <v>0</v>
      </c>
      <c r="AE130" s="478">
        <v>0</v>
      </c>
      <c r="AF130" s="478">
        <v>0</v>
      </c>
      <c r="AG130" s="478">
        <v>0</v>
      </c>
      <c r="AH130" s="478">
        <v>0</v>
      </c>
      <c r="AI130" s="478">
        <v>0</v>
      </c>
      <c r="AJ130" s="451">
        <v>0</v>
      </c>
      <c r="AK130" s="451">
        <v>0</v>
      </c>
      <c r="AL130" s="451">
        <v>0</v>
      </c>
      <c r="AM130" s="451">
        <v>0</v>
      </c>
      <c r="AN130" s="451">
        <v>0</v>
      </c>
      <c r="AO130" s="451">
        <v>0</v>
      </c>
      <c r="AP130" s="451">
        <v>0</v>
      </c>
      <c r="AQ130" s="451">
        <v>97261670</v>
      </c>
      <c r="AR130" s="451">
        <v>0</v>
      </c>
      <c r="AS130" s="451">
        <v>0</v>
      </c>
      <c r="AT130" s="451">
        <v>0</v>
      </c>
      <c r="AU130" s="451">
        <v>0</v>
      </c>
      <c r="AV130" s="451">
        <v>0</v>
      </c>
      <c r="AW130" s="451">
        <v>7119554</v>
      </c>
      <c r="AX130" s="451">
        <v>0</v>
      </c>
      <c r="AY130" s="451">
        <v>0</v>
      </c>
      <c r="AZ130" s="451">
        <v>0</v>
      </c>
      <c r="BA130" s="451">
        <v>0</v>
      </c>
      <c r="BB130" s="451">
        <v>0</v>
      </c>
      <c r="BC130" s="451">
        <v>0</v>
      </c>
      <c r="BD130" s="451">
        <v>0</v>
      </c>
      <c r="BE130" s="400">
        <v>104381224</v>
      </c>
    </row>
    <row r="131" spans="1:57" s="233" customFormat="1" ht="11.25" hidden="1" x14ac:dyDescent="0.2">
      <c r="A131" s="468"/>
      <c r="B131" s="476" t="s">
        <v>782</v>
      </c>
      <c r="C131" s="477" t="s">
        <v>508</v>
      </c>
      <c r="D131" s="451">
        <v>0</v>
      </c>
      <c r="E131" s="451">
        <v>0</v>
      </c>
      <c r="F131" s="478">
        <v>0</v>
      </c>
      <c r="G131" s="479">
        <v>0</v>
      </c>
      <c r="H131" s="479">
        <v>0</v>
      </c>
      <c r="I131" s="479">
        <v>0</v>
      </c>
      <c r="J131" s="235">
        <v>0</v>
      </c>
      <c r="K131" s="479">
        <v>0</v>
      </c>
      <c r="L131" s="478">
        <v>0</v>
      </c>
      <c r="M131" s="478">
        <v>0</v>
      </c>
      <c r="N131" s="478">
        <v>0</v>
      </c>
      <c r="O131" s="478">
        <v>0</v>
      </c>
      <c r="P131" s="478">
        <v>0</v>
      </c>
      <c r="Q131" s="478">
        <v>0</v>
      </c>
      <c r="R131" s="478" t="s">
        <v>175</v>
      </c>
      <c r="S131" s="478">
        <v>0</v>
      </c>
      <c r="T131" s="478">
        <v>0</v>
      </c>
      <c r="U131" s="478">
        <v>0</v>
      </c>
      <c r="V131" s="478">
        <v>0</v>
      </c>
      <c r="W131" s="451">
        <v>0</v>
      </c>
      <c r="X131" s="451">
        <v>0</v>
      </c>
      <c r="Y131" s="451">
        <v>0</v>
      </c>
      <c r="Z131" s="451">
        <v>0</v>
      </c>
      <c r="AA131" s="478">
        <v>0</v>
      </c>
      <c r="AB131" s="478">
        <v>0</v>
      </c>
      <c r="AC131" s="478">
        <v>0</v>
      </c>
      <c r="AD131" s="478">
        <v>0</v>
      </c>
      <c r="AE131" s="478">
        <v>0</v>
      </c>
      <c r="AF131" s="478">
        <v>0</v>
      </c>
      <c r="AG131" s="478">
        <v>0</v>
      </c>
      <c r="AH131" s="478">
        <v>0</v>
      </c>
      <c r="AI131" s="478">
        <v>0</v>
      </c>
      <c r="AJ131" s="451">
        <v>0</v>
      </c>
      <c r="AK131" s="451">
        <v>0</v>
      </c>
      <c r="AL131" s="451">
        <v>0</v>
      </c>
      <c r="AM131" s="451">
        <v>0</v>
      </c>
      <c r="AN131" s="451">
        <v>0</v>
      </c>
      <c r="AO131" s="451">
        <v>0</v>
      </c>
      <c r="AP131" s="451">
        <v>0</v>
      </c>
      <c r="AQ131" s="451">
        <v>0</v>
      </c>
      <c r="AR131" s="451">
        <v>0</v>
      </c>
      <c r="AS131" s="451">
        <v>0</v>
      </c>
      <c r="AT131" s="451">
        <v>0</v>
      </c>
      <c r="AU131" s="451">
        <v>0</v>
      </c>
      <c r="AV131" s="451">
        <v>0</v>
      </c>
      <c r="AW131" s="451">
        <v>0</v>
      </c>
      <c r="AX131" s="451">
        <v>0</v>
      </c>
      <c r="AY131" s="451">
        <v>0</v>
      </c>
      <c r="AZ131" s="451">
        <v>0</v>
      </c>
      <c r="BA131" s="451">
        <v>0</v>
      </c>
      <c r="BB131" s="451">
        <v>0</v>
      </c>
      <c r="BC131" s="451">
        <v>0</v>
      </c>
      <c r="BD131" s="451">
        <v>0</v>
      </c>
      <c r="BE131" s="400">
        <v>0</v>
      </c>
    </row>
    <row r="132" spans="1:57" s="233" customFormat="1" ht="11.25" hidden="1" x14ac:dyDescent="0.2">
      <c r="A132" s="468"/>
      <c r="B132" s="476" t="s">
        <v>236</v>
      </c>
      <c r="C132" s="477" t="s">
        <v>509</v>
      </c>
      <c r="D132" s="451">
        <v>0</v>
      </c>
      <c r="E132" s="451" t="s">
        <v>175</v>
      </c>
      <c r="F132" s="478">
        <v>0</v>
      </c>
      <c r="G132" s="479">
        <v>0</v>
      </c>
      <c r="H132" s="479">
        <v>0</v>
      </c>
      <c r="I132" s="479">
        <v>0</v>
      </c>
      <c r="J132" s="235">
        <v>0</v>
      </c>
      <c r="K132" s="479">
        <v>0</v>
      </c>
      <c r="L132" s="478">
        <v>0</v>
      </c>
      <c r="M132" s="478">
        <v>0</v>
      </c>
      <c r="N132" s="478">
        <v>0</v>
      </c>
      <c r="O132" s="478">
        <v>0</v>
      </c>
      <c r="P132" s="478">
        <v>0</v>
      </c>
      <c r="Q132" s="478">
        <v>0</v>
      </c>
      <c r="R132" s="478">
        <v>0</v>
      </c>
      <c r="S132" s="478">
        <v>0</v>
      </c>
      <c r="T132" s="478">
        <v>0</v>
      </c>
      <c r="U132" s="478">
        <v>0</v>
      </c>
      <c r="V132" s="478">
        <v>0</v>
      </c>
      <c r="W132" s="451">
        <v>0</v>
      </c>
      <c r="X132" s="451">
        <v>0</v>
      </c>
      <c r="Y132" s="451">
        <v>0</v>
      </c>
      <c r="Z132" s="451">
        <v>0</v>
      </c>
      <c r="AA132" s="478">
        <v>0</v>
      </c>
      <c r="AB132" s="478">
        <v>0</v>
      </c>
      <c r="AC132" s="478">
        <v>0</v>
      </c>
      <c r="AD132" s="478">
        <v>0</v>
      </c>
      <c r="AE132" s="478">
        <v>0</v>
      </c>
      <c r="AF132" s="478">
        <v>0</v>
      </c>
      <c r="AG132" s="478">
        <v>0</v>
      </c>
      <c r="AH132" s="478">
        <v>0</v>
      </c>
      <c r="AI132" s="478">
        <v>0</v>
      </c>
      <c r="AJ132" s="451">
        <v>0</v>
      </c>
      <c r="AK132" s="451">
        <v>0</v>
      </c>
      <c r="AL132" s="451">
        <v>0</v>
      </c>
      <c r="AM132" s="451">
        <v>0</v>
      </c>
      <c r="AN132" s="451">
        <v>0</v>
      </c>
      <c r="AO132" s="451">
        <v>0</v>
      </c>
      <c r="AP132" s="451">
        <v>0</v>
      </c>
      <c r="AQ132" s="451">
        <v>0</v>
      </c>
      <c r="AR132" s="451">
        <v>0</v>
      </c>
      <c r="AS132" s="451">
        <v>0</v>
      </c>
      <c r="AT132" s="451">
        <v>0</v>
      </c>
      <c r="AU132" s="451">
        <v>0</v>
      </c>
      <c r="AV132" s="451">
        <v>0</v>
      </c>
      <c r="AW132" s="451">
        <v>0</v>
      </c>
      <c r="AX132" s="451">
        <v>0</v>
      </c>
      <c r="AY132" s="451">
        <v>0</v>
      </c>
      <c r="AZ132" s="451">
        <v>0</v>
      </c>
      <c r="BA132" s="451">
        <v>0</v>
      </c>
      <c r="BB132" s="451">
        <v>0</v>
      </c>
      <c r="BC132" s="451">
        <v>0</v>
      </c>
      <c r="BD132" s="451">
        <v>0</v>
      </c>
      <c r="BE132" s="400">
        <v>0</v>
      </c>
    </row>
    <row r="133" spans="1:57" s="233" customFormat="1" ht="11.25" hidden="1" x14ac:dyDescent="0.2">
      <c r="A133" s="468"/>
      <c r="B133" s="476" t="s">
        <v>192</v>
      </c>
      <c r="C133" s="477" t="s">
        <v>510</v>
      </c>
      <c r="D133" s="451">
        <v>0</v>
      </c>
      <c r="E133" s="451" t="s">
        <v>175</v>
      </c>
      <c r="F133" s="478" t="s">
        <v>175</v>
      </c>
      <c r="G133" s="479" t="s">
        <v>175</v>
      </c>
      <c r="H133" s="479">
        <v>0</v>
      </c>
      <c r="I133" s="479">
        <v>0</v>
      </c>
      <c r="J133" s="235">
        <v>0</v>
      </c>
      <c r="K133" s="479">
        <v>0</v>
      </c>
      <c r="L133" s="478">
        <v>0</v>
      </c>
      <c r="M133" s="478">
        <v>0</v>
      </c>
      <c r="N133" s="478">
        <v>0</v>
      </c>
      <c r="O133" s="478">
        <v>0</v>
      </c>
      <c r="P133" s="478">
        <v>0</v>
      </c>
      <c r="Q133" s="478">
        <v>0</v>
      </c>
      <c r="R133" s="478">
        <v>0</v>
      </c>
      <c r="S133" s="478">
        <v>0</v>
      </c>
      <c r="T133" s="478">
        <v>0</v>
      </c>
      <c r="U133" s="478">
        <v>0</v>
      </c>
      <c r="V133" s="478">
        <v>0</v>
      </c>
      <c r="W133" s="451">
        <v>0</v>
      </c>
      <c r="X133" s="451">
        <v>0</v>
      </c>
      <c r="Y133" s="451">
        <v>0</v>
      </c>
      <c r="Z133" s="451">
        <v>0</v>
      </c>
      <c r="AA133" s="478">
        <v>0</v>
      </c>
      <c r="AB133" s="478">
        <v>0</v>
      </c>
      <c r="AC133" s="478">
        <v>0</v>
      </c>
      <c r="AD133" s="478">
        <v>0</v>
      </c>
      <c r="AE133" s="478">
        <v>0</v>
      </c>
      <c r="AF133" s="478">
        <v>0</v>
      </c>
      <c r="AG133" s="478">
        <v>0</v>
      </c>
      <c r="AH133" s="478">
        <v>0</v>
      </c>
      <c r="AI133" s="478">
        <v>0</v>
      </c>
      <c r="AJ133" s="451">
        <v>0</v>
      </c>
      <c r="AK133" s="451">
        <v>0</v>
      </c>
      <c r="AL133" s="451">
        <v>0</v>
      </c>
      <c r="AM133" s="451">
        <v>0</v>
      </c>
      <c r="AN133" s="451">
        <v>0</v>
      </c>
      <c r="AO133" s="451">
        <v>0</v>
      </c>
      <c r="AP133" s="451">
        <v>0</v>
      </c>
      <c r="AQ133" s="451">
        <v>0</v>
      </c>
      <c r="AR133" s="451">
        <v>0</v>
      </c>
      <c r="AS133" s="451">
        <v>0</v>
      </c>
      <c r="AT133" s="451">
        <v>0</v>
      </c>
      <c r="AU133" s="451">
        <v>0</v>
      </c>
      <c r="AV133" s="451">
        <v>0</v>
      </c>
      <c r="AW133" s="451">
        <v>0</v>
      </c>
      <c r="AX133" s="451">
        <v>0</v>
      </c>
      <c r="AY133" s="451">
        <v>0</v>
      </c>
      <c r="AZ133" s="451">
        <v>0</v>
      </c>
      <c r="BA133" s="451">
        <v>0</v>
      </c>
      <c r="BB133" s="451">
        <v>0</v>
      </c>
      <c r="BC133" s="451">
        <v>0</v>
      </c>
      <c r="BD133" s="451">
        <v>0</v>
      </c>
      <c r="BE133" s="400">
        <v>0</v>
      </c>
    </row>
    <row r="134" spans="1:57" s="233" customFormat="1" ht="11.25" hidden="1" x14ac:dyDescent="0.2">
      <c r="A134" s="468"/>
      <c r="B134" s="476" t="s">
        <v>190</v>
      </c>
      <c r="C134" s="477" t="s">
        <v>511</v>
      </c>
      <c r="D134" s="451">
        <v>0</v>
      </c>
      <c r="E134" s="451">
        <v>0</v>
      </c>
      <c r="F134" s="478">
        <v>0</v>
      </c>
      <c r="G134" s="479">
        <v>0</v>
      </c>
      <c r="H134" s="479">
        <v>0</v>
      </c>
      <c r="I134" s="479">
        <v>0</v>
      </c>
      <c r="J134" s="235">
        <v>0</v>
      </c>
      <c r="K134" s="479">
        <v>0</v>
      </c>
      <c r="L134" s="478">
        <v>0</v>
      </c>
      <c r="M134" s="478">
        <v>0</v>
      </c>
      <c r="N134" s="478">
        <v>0</v>
      </c>
      <c r="O134" s="478">
        <v>0</v>
      </c>
      <c r="P134" s="478">
        <v>0</v>
      </c>
      <c r="Q134" s="478">
        <v>0</v>
      </c>
      <c r="R134" s="478">
        <v>0</v>
      </c>
      <c r="S134" s="478">
        <v>0</v>
      </c>
      <c r="T134" s="478">
        <v>0</v>
      </c>
      <c r="U134" s="478">
        <v>0</v>
      </c>
      <c r="V134" s="478">
        <v>0</v>
      </c>
      <c r="W134" s="451">
        <v>0</v>
      </c>
      <c r="X134" s="451">
        <v>0</v>
      </c>
      <c r="Y134" s="451">
        <v>0</v>
      </c>
      <c r="Z134" s="451">
        <v>0</v>
      </c>
      <c r="AA134" s="478">
        <v>0</v>
      </c>
      <c r="AB134" s="478">
        <v>0</v>
      </c>
      <c r="AC134" s="478">
        <v>0</v>
      </c>
      <c r="AD134" s="478">
        <v>0</v>
      </c>
      <c r="AE134" s="478">
        <v>0</v>
      </c>
      <c r="AF134" s="478">
        <v>0</v>
      </c>
      <c r="AG134" s="478">
        <v>0</v>
      </c>
      <c r="AH134" s="478">
        <v>0</v>
      </c>
      <c r="AI134" s="478">
        <v>0</v>
      </c>
      <c r="AJ134" s="451">
        <v>0</v>
      </c>
      <c r="AK134" s="451">
        <v>0</v>
      </c>
      <c r="AL134" s="451">
        <v>0</v>
      </c>
      <c r="AM134" s="451">
        <v>0</v>
      </c>
      <c r="AN134" s="451">
        <v>0</v>
      </c>
      <c r="AO134" s="451">
        <v>0</v>
      </c>
      <c r="AP134" s="451">
        <v>0</v>
      </c>
      <c r="AQ134" s="451">
        <v>0</v>
      </c>
      <c r="AR134" s="451">
        <v>0</v>
      </c>
      <c r="AS134" s="451">
        <v>0</v>
      </c>
      <c r="AT134" s="451">
        <v>0</v>
      </c>
      <c r="AU134" s="451">
        <v>0</v>
      </c>
      <c r="AV134" s="451">
        <v>0</v>
      </c>
      <c r="AW134" s="451">
        <v>0</v>
      </c>
      <c r="AX134" s="451">
        <v>0</v>
      </c>
      <c r="AY134" s="451">
        <v>0</v>
      </c>
      <c r="AZ134" s="451">
        <v>0</v>
      </c>
      <c r="BA134" s="451">
        <v>0</v>
      </c>
      <c r="BB134" s="451">
        <v>0</v>
      </c>
      <c r="BC134" s="451">
        <v>0</v>
      </c>
      <c r="BD134" s="451">
        <v>0</v>
      </c>
      <c r="BE134" s="400">
        <v>0</v>
      </c>
    </row>
    <row r="135" spans="1:57" s="233" customFormat="1" ht="11.25" hidden="1" x14ac:dyDescent="0.2">
      <c r="A135" s="468"/>
      <c r="B135" s="476" t="s">
        <v>190</v>
      </c>
      <c r="C135" s="477" t="s">
        <v>512</v>
      </c>
      <c r="D135" s="451">
        <v>0</v>
      </c>
      <c r="E135" s="451">
        <v>0</v>
      </c>
      <c r="F135" s="478">
        <v>0</v>
      </c>
      <c r="G135" s="479">
        <v>0</v>
      </c>
      <c r="H135" s="479">
        <v>0</v>
      </c>
      <c r="I135" s="479">
        <v>0</v>
      </c>
      <c r="J135" s="235">
        <v>0</v>
      </c>
      <c r="K135" s="479">
        <v>0</v>
      </c>
      <c r="L135" s="478">
        <v>0</v>
      </c>
      <c r="M135" s="478">
        <v>0</v>
      </c>
      <c r="N135" s="478">
        <v>0</v>
      </c>
      <c r="O135" s="478">
        <v>0</v>
      </c>
      <c r="P135" s="478">
        <v>0</v>
      </c>
      <c r="Q135" s="478">
        <v>0</v>
      </c>
      <c r="R135" s="478">
        <v>0</v>
      </c>
      <c r="S135" s="478">
        <v>0</v>
      </c>
      <c r="T135" s="478">
        <v>0</v>
      </c>
      <c r="U135" s="478">
        <v>0</v>
      </c>
      <c r="V135" s="478">
        <v>0</v>
      </c>
      <c r="W135" s="451">
        <v>0</v>
      </c>
      <c r="X135" s="451">
        <v>0</v>
      </c>
      <c r="Y135" s="451">
        <v>0</v>
      </c>
      <c r="Z135" s="451">
        <v>0</v>
      </c>
      <c r="AA135" s="478">
        <v>0</v>
      </c>
      <c r="AB135" s="478">
        <v>0</v>
      </c>
      <c r="AC135" s="478">
        <v>0</v>
      </c>
      <c r="AD135" s="478">
        <v>0</v>
      </c>
      <c r="AE135" s="478">
        <v>0</v>
      </c>
      <c r="AF135" s="478">
        <v>0</v>
      </c>
      <c r="AG135" s="478">
        <v>0</v>
      </c>
      <c r="AH135" s="478">
        <v>0</v>
      </c>
      <c r="AI135" s="478">
        <v>0</v>
      </c>
      <c r="AJ135" s="451">
        <v>0</v>
      </c>
      <c r="AK135" s="451">
        <v>0</v>
      </c>
      <c r="AL135" s="451">
        <v>0</v>
      </c>
      <c r="AM135" s="451">
        <v>0</v>
      </c>
      <c r="AN135" s="451">
        <v>0</v>
      </c>
      <c r="AO135" s="451">
        <v>0</v>
      </c>
      <c r="AP135" s="451">
        <v>0</v>
      </c>
      <c r="AQ135" s="451">
        <v>0</v>
      </c>
      <c r="AR135" s="451">
        <v>0</v>
      </c>
      <c r="AS135" s="451">
        <v>0</v>
      </c>
      <c r="AT135" s="451">
        <v>0</v>
      </c>
      <c r="AU135" s="451">
        <v>0</v>
      </c>
      <c r="AV135" s="451">
        <v>0</v>
      </c>
      <c r="AW135" s="451">
        <v>0</v>
      </c>
      <c r="AX135" s="451">
        <v>0</v>
      </c>
      <c r="AY135" s="451">
        <v>0</v>
      </c>
      <c r="AZ135" s="451">
        <v>0</v>
      </c>
      <c r="BA135" s="451">
        <v>0</v>
      </c>
      <c r="BB135" s="451">
        <v>0</v>
      </c>
      <c r="BC135" s="451">
        <v>0</v>
      </c>
      <c r="BD135" s="451">
        <v>0</v>
      </c>
      <c r="BE135" s="400">
        <v>0</v>
      </c>
    </row>
    <row r="136" spans="1:57" s="233" customFormat="1" ht="11.25" hidden="1" x14ac:dyDescent="0.2">
      <c r="A136" s="468"/>
      <c r="B136" s="476" t="s">
        <v>188</v>
      </c>
      <c r="C136" s="477" t="s">
        <v>513</v>
      </c>
      <c r="D136" s="451">
        <v>0</v>
      </c>
      <c r="E136" s="451" t="s">
        <v>175</v>
      </c>
      <c r="F136" s="478" t="s">
        <v>175</v>
      </c>
      <c r="G136" s="479" t="s">
        <v>175</v>
      </c>
      <c r="H136" s="479">
        <v>0</v>
      </c>
      <c r="I136" s="479">
        <v>0</v>
      </c>
      <c r="J136" s="235">
        <v>0</v>
      </c>
      <c r="K136" s="479">
        <v>0</v>
      </c>
      <c r="L136" s="478">
        <v>0</v>
      </c>
      <c r="M136" s="478">
        <v>0</v>
      </c>
      <c r="N136" s="478">
        <v>0</v>
      </c>
      <c r="O136" s="478">
        <v>0</v>
      </c>
      <c r="P136" s="478">
        <v>0</v>
      </c>
      <c r="Q136" s="478">
        <v>0</v>
      </c>
      <c r="R136" s="478">
        <v>0</v>
      </c>
      <c r="S136" s="478">
        <v>0</v>
      </c>
      <c r="T136" s="478">
        <v>0</v>
      </c>
      <c r="U136" s="478">
        <v>0</v>
      </c>
      <c r="V136" s="478">
        <v>0</v>
      </c>
      <c r="W136" s="451">
        <v>0</v>
      </c>
      <c r="X136" s="451">
        <v>0</v>
      </c>
      <c r="Y136" s="451">
        <v>0</v>
      </c>
      <c r="Z136" s="451">
        <v>0</v>
      </c>
      <c r="AA136" s="478">
        <v>0</v>
      </c>
      <c r="AB136" s="478">
        <v>0</v>
      </c>
      <c r="AC136" s="478">
        <v>0</v>
      </c>
      <c r="AD136" s="478">
        <v>0</v>
      </c>
      <c r="AE136" s="478">
        <v>0</v>
      </c>
      <c r="AF136" s="478">
        <v>0</v>
      </c>
      <c r="AG136" s="478">
        <v>0</v>
      </c>
      <c r="AH136" s="478">
        <v>0</v>
      </c>
      <c r="AI136" s="478">
        <v>0</v>
      </c>
      <c r="AJ136" s="451">
        <v>0</v>
      </c>
      <c r="AK136" s="451">
        <v>0</v>
      </c>
      <c r="AL136" s="451">
        <v>0</v>
      </c>
      <c r="AM136" s="451">
        <v>0</v>
      </c>
      <c r="AN136" s="451">
        <v>0</v>
      </c>
      <c r="AO136" s="451">
        <v>0</v>
      </c>
      <c r="AP136" s="451">
        <v>0</v>
      </c>
      <c r="AQ136" s="451">
        <v>0</v>
      </c>
      <c r="AR136" s="451">
        <v>0</v>
      </c>
      <c r="AS136" s="451">
        <v>0</v>
      </c>
      <c r="AT136" s="451">
        <v>0</v>
      </c>
      <c r="AU136" s="451">
        <v>0</v>
      </c>
      <c r="AV136" s="451">
        <v>0</v>
      </c>
      <c r="AW136" s="451">
        <v>0</v>
      </c>
      <c r="AX136" s="451">
        <v>0</v>
      </c>
      <c r="AY136" s="451">
        <v>0</v>
      </c>
      <c r="AZ136" s="451">
        <v>0</v>
      </c>
      <c r="BA136" s="451">
        <v>0</v>
      </c>
      <c r="BB136" s="451">
        <v>0</v>
      </c>
      <c r="BC136" s="451">
        <v>0</v>
      </c>
      <c r="BD136" s="451">
        <v>0</v>
      </c>
      <c r="BE136" s="400">
        <v>0</v>
      </c>
    </row>
    <row r="137" spans="1:57" s="233" customFormat="1" ht="11.25" hidden="1" x14ac:dyDescent="0.2">
      <c r="A137" s="468"/>
      <c r="B137" s="476" t="s">
        <v>251</v>
      </c>
      <c r="C137" s="477" t="s">
        <v>514</v>
      </c>
      <c r="D137" s="451">
        <v>0</v>
      </c>
      <c r="E137" s="451">
        <v>0</v>
      </c>
      <c r="F137" s="478">
        <v>0</v>
      </c>
      <c r="G137" s="479">
        <v>0</v>
      </c>
      <c r="H137" s="479" t="s">
        <v>175</v>
      </c>
      <c r="I137" s="479" t="s">
        <v>175</v>
      </c>
      <c r="J137" s="235" t="s">
        <v>175</v>
      </c>
      <c r="K137" s="479" t="s">
        <v>175</v>
      </c>
      <c r="L137" s="478" t="s">
        <v>175</v>
      </c>
      <c r="M137" s="478" t="s">
        <v>175</v>
      </c>
      <c r="N137" s="478" t="s">
        <v>175</v>
      </c>
      <c r="O137" s="478" t="s">
        <v>175</v>
      </c>
      <c r="P137" s="478" t="s">
        <v>175</v>
      </c>
      <c r="Q137" s="478" t="s">
        <v>175</v>
      </c>
      <c r="R137" s="478">
        <v>0</v>
      </c>
      <c r="S137" s="478">
        <v>0</v>
      </c>
      <c r="T137" s="478">
        <v>0</v>
      </c>
      <c r="U137" s="478">
        <v>0</v>
      </c>
      <c r="V137" s="478">
        <v>0</v>
      </c>
      <c r="W137" s="451">
        <v>0</v>
      </c>
      <c r="X137" s="451">
        <v>0</v>
      </c>
      <c r="Y137" s="451">
        <v>0</v>
      </c>
      <c r="Z137" s="451">
        <v>0</v>
      </c>
      <c r="AA137" s="478">
        <v>0</v>
      </c>
      <c r="AB137" s="478">
        <v>0</v>
      </c>
      <c r="AC137" s="478">
        <v>0</v>
      </c>
      <c r="AD137" s="478">
        <v>0</v>
      </c>
      <c r="AE137" s="478">
        <v>0</v>
      </c>
      <c r="AF137" s="478">
        <v>0</v>
      </c>
      <c r="AG137" s="478">
        <v>0</v>
      </c>
      <c r="AH137" s="478">
        <v>0</v>
      </c>
      <c r="AI137" s="478">
        <v>0</v>
      </c>
      <c r="AJ137" s="451">
        <v>0</v>
      </c>
      <c r="AK137" s="451">
        <v>0</v>
      </c>
      <c r="AL137" s="451">
        <v>0</v>
      </c>
      <c r="AM137" s="451">
        <v>0</v>
      </c>
      <c r="AN137" s="451">
        <v>0</v>
      </c>
      <c r="AO137" s="451">
        <v>0</v>
      </c>
      <c r="AP137" s="451">
        <v>0</v>
      </c>
      <c r="AQ137" s="451">
        <v>0</v>
      </c>
      <c r="AR137" s="451">
        <v>0</v>
      </c>
      <c r="AS137" s="451">
        <v>0</v>
      </c>
      <c r="AT137" s="451">
        <v>0</v>
      </c>
      <c r="AU137" s="451">
        <v>0</v>
      </c>
      <c r="AV137" s="451">
        <v>0</v>
      </c>
      <c r="AW137" s="451">
        <v>0</v>
      </c>
      <c r="AX137" s="451">
        <v>0</v>
      </c>
      <c r="AY137" s="451">
        <v>0</v>
      </c>
      <c r="AZ137" s="451">
        <v>0</v>
      </c>
      <c r="BA137" s="451">
        <v>0</v>
      </c>
      <c r="BB137" s="451">
        <v>0</v>
      </c>
      <c r="BC137" s="451">
        <v>0</v>
      </c>
      <c r="BD137" s="451">
        <v>0</v>
      </c>
      <c r="BE137" s="400">
        <v>0</v>
      </c>
    </row>
    <row r="138" spans="1:57" s="233" customFormat="1" ht="11.25" x14ac:dyDescent="0.2">
      <c r="A138" s="468"/>
      <c r="B138" s="476" t="s">
        <v>251</v>
      </c>
      <c r="C138" s="477" t="s">
        <v>515</v>
      </c>
      <c r="D138" s="451"/>
      <c r="E138" s="451" t="s">
        <v>175</v>
      </c>
      <c r="F138" s="478" t="s">
        <v>175</v>
      </c>
      <c r="G138" s="479" t="s">
        <v>175</v>
      </c>
      <c r="H138" s="479">
        <v>0</v>
      </c>
      <c r="I138" s="479">
        <v>0</v>
      </c>
      <c r="J138" s="235">
        <v>0</v>
      </c>
      <c r="K138" s="479">
        <v>0</v>
      </c>
      <c r="L138" s="478">
        <v>0</v>
      </c>
      <c r="M138" s="478">
        <v>0</v>
      </c>
      <c r="N138" s="478">
        <v>0</v>
      </c>
      <c r="O138" s="478">
        <v>0</v>
      </c>
      <c r="P138" s="478">
        <v>0</v>
      </c>
      <c r="Q138" s="478">
        <v>0</v>
      </c>
      <c r="R138" s="478">
        <v>0</v>
      </c>
      <c r="S138" s="478">
        <v>0</v>
      </c>
      <c r="T138" s="478">
        <v>0</v>
      </c>
      <c r="U138" s="478">
        <v>0</v>
      </c>
      <c r="V138" s="478">
        <v>0</v>
      </c>
      <c r="W138" s="451">
        <v>0</v>
      </c>
      <c r="X138" s="451">
        <v>0</v>
      </c>
      <c r="Y138" s="451">
        <v>0</v>
      </c>
      <c r="Z138" s="451">
        <v>0</v>
      </c>
      <c r="AA138" s="478">
        <v>0</v>
      </c>
      <c r="AB138" s="478">
        <v>0</v>
      </c>
      <c r="AC138" s="478">
        <v>0</v>
      </c>
      <c r="AD138" s="478">
        <v>0</v>
      </c>
      <c r="AE138" s="478">
        <v>0</v>
      </c>
      <c r="AF138" s="478">
        <v>0</v>
      </c>
      <c r="AG138" s="478">
        <v>0</v>
      </c>
      <c r="AH138" s="478">
        <v>0</v>
      </c>
      <c r="AI138" s="478">
        <v>0</v>
      </c>
      <c r="AJ138" s="451">
        <v>0</v>
      </c>
      <c r="AK138" s="451">
        <v>0</v>
      </c>
      <c r="AL138" s="451">
        <v>0</v>
      </c>
      <c r="AM138" s="451">
        <v>0</v>
      </c>
      <c r="AN138" s="451">
        <v>0</v>
      </c>
      <c r="AO138" s="451">
        <v>0</v>
      </c>
      <c r="AP138" s="451">
        <v>0</v>
      </c>
      <c r="AQ138" s="451">
        <v>4</v>
      </c>
      <c r="AR138" s="451">
        <v>0</v>
      </c>
      <c r="AS138" s="451">
        <v>0</v>
      </c>
      <c r="AT138" s="451">
        <v>0</v>
      </c>
      <c r="AU138" s="451">
        <v>0</v>
      </c>
      <c r="AV138" s="451">
        <v>0</v>
      </c>
      <c r="AW138" s="451">
        <v>0</v>
      </c>
      <c r="AX138" s="451">
        <v>0</v>
      </c>
      <c r="AY138" s="451">
        <v>0</v>
      </c>
      <c r="AZ138" s="451">
        <v>0</v>
      </c>
      <c r="BA138" s="451">
        <v>0</v>
      </c>
      <c r="BB138" s="451">
        <v>0</v>
      </c>
      <c r="BC138" s="451">
        <v>0</v>
      </c>
      <c r="BD138" s="451">
        <v>0</v>
      </c>
      <c r="BE138" s="400">
        <v>4</v>
      </c>
    </row>
    <row r="139" spans="1:57" s="233" customFormat="1" ht="11.25" x14ac:dyDescent="0.2">
      <c r="A139" s="468"/>
      <c r="B139" s="476" t="s">
        <v>186</v>
      </c>
      <c r="C139" s="477" t="s">
        <v>516</v>
      </c>
      <c r="D139" s="451"/>
      <c r="E139" s="451">
        <v>0</v>
      </c>
      <c r="F139" s="478">
        <v>0</v>
      </c>
      <c r="G139" s="479">
        <v>0</v>
      </c>
      <c r="H139" s="479">
        <v>0</v>
      </c>
      <c r="I139" s="479">
        <v>0</v>
      </c>
      <c r="J139" s="235">
        <v>0</v>
      </c>
      <c r="K139" s="479">
        <v>0</v>
      </c>
      <c r="L139" s="478">
        <v>0</v>
      </c>
      <c r="M139" s="478">
        <v>0</v>
      </c>
      <c r="N139" s="478">
        <v>0</v>
      </c>
      <c r="O139" s="478">
        <v>0</v>
      </c>
      <c r="P139" s="478">
        <v>0</v>
      </c>
      <c r="Q139" s="478">
        <v>0</v>
      </c>
      <c r="R139" s="478">
        <v>0</v>
      </c>
      <c r="S139" s="478">
        <v>0</v>
      </c>
      <c r="T139" s="478">
        <v>0</v>
      </c>
      <c r="U139" s="478">
        <v>0</v>
      </c>
      <c r="V139" s="478">
        <v>0</v>
      </c>
      <c r="W139" s="451">
        <v>0</v>
      </c>
      <c r="X139" s="451">
        <v>0</v>
      </c>
      <c r="Y139" s="451">
        <v>0</v>
      </c>
      <c r="Z139" s="451">
        <v>0</v>
      </c>
      <c r="AA139" s="478">
        <v>0</v>
      </c>
      <c r="AB139" s="478">
        <v>0</v>
      </c>
      <c r="AC139" s="478">
        <v>0</v>
      </c>
      <c r="AD139" s="478">
        <v>0</v>
      </c>
      <c r="AE139" s="478">
        <v>0</v>
      </c>
      <c r="AF139" s="478">
        <v>0</v>
      </c>
      <c r="AG139" s="478">
        <v>0</v>
      </c>
      <c r="AH139" s="478">
        <v>0</v>
      </c>
      <c r="AI139" s="478">
        <v>0</v>
      </c>
      <c r="AJ139" s="451">
        <v>0</v>
      </c>
      <c r="AK139" s="451">
        <v>0</v>
      </c>
      <c r="AL139" s="451">
        <v>0</v>
      </c>
      <c r="AM139" s="451">
        <v>0</v>
      </c>
      <c r="AN139" s="451">
        <v>0</v>
      </c>
      <c r="AO139" s="451">
        <v>0</v>
      </c>
      <c r="AP139" s="451">
        <v>0</v>
      </c>
      <c r="AQ139" s="451">
        <v>52906537</v>
      </c>
      <c r="AR139" s="451">
        <v>0</v>
      </c>
      <c r="AS139" s="451">
        <v>0</v>
      </c>
      <c r="AT139" s="451">
        <v>0</v>
      </c>
      <c r="AU139" s="451">
        <v>0</v>
      </c>
      <c r="AV139" s="451">
        <v>0</v>
      </c>
      <c r="AW139" s="451">
        <v>0</v>
      </c>
      <c r="AX139" s="451">
        <v>3915084</v>
      </c>
      <c r="AY139" s="451">
        <v>0</v>
      </c>
      <c r="AZ139" s="451">
        <v>0</v>
      </c>
      <c r="BA139" s="451">
        <v>0</v>
      </c>
      <c r="BB139" s="451">
        <v>0</v>
      </c>
      <c r="BC139" s="451">
        <v>0</v>
      </c>
      <c r="BD139" s="451">
        <v>0</v>
      </c>
      <c r="BE139" s="400">
        <v>56821621</v>
      </c>
    </row>
    <row r="140" spans="1:57" s="233" customFormat="1" ht="11.25" hidden="1" x14ac:dyDescent="0.2">
      <c r="A140" s="468"/>
      <c r="B140" s="476" t="s">
        <v>336</v>
      </c>
      <c r="C140" s="477" t="s">
        <v>517</v>
      </c>
      <c r="D140" s="451">
        <v>0</v>
      </c>
      <c r="E140" s="451" t="s">
        <v>175</v>
      </c>
      <c r="F140" s="478">
        <v>0</v>
      </c>
      <c r="G140" s="479">
        <v>0</v>
      </c>
      <c r="H140" s="479">
        <v>0</v>
      </c>
      <c r="I140" s="479">
        <v>0</v>
      </c>
      <c r="J140" s="235">
        <v>0</v>
      </c>
      <c r="K140" s="479">
        <v>0</v>
      </c>
      <c r="L140" s="478">
        <v>0</v>
      </c>
      <c r="M140" s="478">
        <v>0</v>
      </c>
      <c r="N140" s="478">
        <v>0</v>
      </c>
      <c r="O140" s="478">
        <v>0</v>
      </c>
      <c r="P140" s="478">
        <v>0</v>
      </c>
      <c r="Q140" s="478">
        <v>0</v>
      </c>
      <c r="R140" s="478">
        <v>0</v>
      </c>
      <c r="S140" s="478">
        <v>0</v>
      </c>
      <c r="T140" s="478">
        <v>0</v>
      </c>
      <c r="U140" s="478">
        <v>0</v>
      </c>
      <c r="V140" s="478">
        <v>0</v>
      </c>
      <c r="W140" s="451">
        <v>0</v>
      </c>
      <c r="X140" s="451">
        <v>0</v>
      </c>
      <c r="Y140" s="451">
        <v>0</v>
      </c>
      <c r="Z140" s="451">
        <v>0</v>
      </c>
      <c r="AA140" s="478">
        <v>0</v>
      </c>
      <c r="AB140" s="478">
        <v>0</v>
      </c>
      <c r="AC140" s="478">
        <v>0</v>
      </c>
      <c r="AD140" s="478">
        <v>0</v>
      </c>
      <c r="AE140" s="478">
        <v>0</v>
      </c>
      <c r="AF140" s="478">
        <v>0</v>
      </c>
      <c r="AG140" s="478">
        <v>0</v>
      </c>
      <c r="AH140" s="478">
        <v>0</v>
      </c>
      <c r="AI140" s="478">
        <v>0</v>
      </c>
      <c r="AJ140" s="451">
        <v>0</v>
      </c>
      <c r="AK140" s="451">
        <v>0</v>
      </c>
      <c r="AL140" s="451">
        <v>0</v>
      </c>
      <c r="AM140" s="451">
        <v>0</v>
      </c>
      <c r="AN140" s="451">
        <v>0</v>
      </c>
      <c r="AO140" s="451">
        <v>0</v>
      </c>
      <c r="AP140" s="451">
        <v>0</v>
      </c>
      <c r="AQ140" s="451">
        <v>0</v>
      </c>
      <c r="AR140" s="451">
        <v>0</v>
      </c>
      <c r="AS140" s="451">
        <v>0</v>
      </c>
      <c r="AT140" s="451">
        <v>0</v>
      </c>
      <c r="AU140" s="451">
        <v>0</v>
      </c>
      <c r="AV140" s="451">
        <v>0</v>
      </c>
      <c r="AW140" s="451">
        <v>0</v>
      </c>
      <c r="AX140" s="451">
        <v>0</v>
      </c>
      <c r="AY140" s="451">
        <v>0</v>
      </c>
      <c r="AZ140" s="451">
        <v>0</v>
      </c>
      <c r="BA140" s="451">
        <v>0</v>
      </c>
      <c r="BB140" s="451">
        <v>0</v>
      </c>
      <c r="BC140" s="451">
        <v>0</v>
      </c>
      <c r="BD140" s="451">
        <v>0</v>
      </c>
      <c r="BE140" s="400">
        <v>0</v>
      </c>
    </row>
    <row r="141" spans="1:57" s="233" customFormat="1" ht="11.25" hidden="1" x14ac:dyDescent="0.2">
      <c r="A141" s="468"/>
      <c r="B141" s="476" t="s">
        <v>180</v>
      </c>
      <c r="C141" s="477" t="s">
        <v>518</v>
      </c>
      <c r="D141" s="451">
        <v>0</v>
      </c>
      <c r="E141" s="451">
        <v>0</v>
      </c>
      <c r="F141" s="478">
        <v>0</v>
      </c>
      <c r="G141" s="479">
        <v>0</v>
      </c>
      <c r="H141" s="479">
        <v>0</v>
      </c>
      <c r="I141" s="479">
        <v>0</v>
      </c>
      <c r="J141" s="235">
        <v>0</v>
      </c>
      <c r="K141" s="479">
        <v>0</v>
      </c>
      <c r="L141" s="478">
        <v>0</v>
      </c>
      <c r="M141" s="478">
        <v>0</v>
      </c>
      <c r="N141" s="478">
        <v>0</v>
      </c>
      <c r="O141" s="478">
        <v>0</v>
      </c>
      <c r="P141" s="478">
        <v>0</v>
      </c>
      <c r="Q141" s="478">
        <v>0</v>
      </c>
      <c r="R141" s="478">
        <v>0</v>
      </c>
      <c r="S141" s="478">
        <v>0</v>
      </c>
      <c r="T141" s="478">
        <v>0</v>
      </c>
      <c r="U141" s="478">
        <v>0</v>
      </c>
      <c r="V141" s="478">
        <v>0</v>
      </c>
      <c r="W141" s="451">
        <v>0</v>
      </c>
      <c r="X141" s="451">
        <v>0</v>
      </c>
      <c r="Y141" s="451">
        <v>0</v>
      </c>
      <c r="Z141" s="451">
        <v>0</v>
      </c>
      <c r="AA141" s="478">
        <v>0</v>
      </c>
      <c r="AB141" s="478">
        <v>0</v>
      </c>
      <c r="AC141" s="478">
        <v>0</v>
      </c>
      <c r="AD141" s="478">
        <v>0</v>
      </c>
      <c r="AE141" s="478">
        <v>0</v>
      </c>
      <c r="AF141" s="478">
        <v>0</v>
      </c>
      <c r="AG141" s="478">
        <v>0</v>
      </c>
      <c r="AH141" s="478">
        <v>0</v>
      </c>
      <c r="AI141" s="478">
        <v>0</v>
      </c>
      <c r="AJ141" s="451">
        <v>0</v>
      </c>
      <c r="AK141" s="451">
        <v>0</v>
      </c>
      <c r="AL141" s="451">
        <v>0</v>
      </c>
      <c r="AM141" s="451">
        <v>0</v>
      </c>
      <c r="AN141" s="451">
        <v>0</v>
      </c>
      <c r="AO141" s="451">
        <v>0</v>
      </c>
      <c r="AP141" s="451">
        <v>0</v>
      </c>
      <c r="AQ141" s="451">
        <v>0</v>
      </c>
      <c r="AR141" s="451">
        <v>0</v>
      </c>
      <c r="AS141" s="451">
        <v>0</v>
      </c>
      <c r="AT141" s="451">
        <v>0</v>
      </c>
      <c r="AU141" s="451">
        <v>0</v>
      </c>
      <c r="AV141" s="451">
        <v>0</v>
      </c>
      <c r="AW141" s="451">
        <v>0</v>
      </c>
      <c r="AX141" s="451">
        <v>0</v>
      </c>
      <c r="AY141" s="451">
        <v>0</v>
      </c>
      <c r="AZ141" s="451">
        <v>0</v>
      </c>
      <c r="BA141" s="451">
        <v>0</v>
      </c>
      <c r="BB141" s="451">
        <v>0</v>
      </c>
      <c r="BC141" s="451">
        <v>0</v>
      </c>
      <c r="BD141" s="451">
        <v>0</v>
      </c>
      <c r="BE141" s="400">
        <v>0</v>
      </c>
    </row>
    <row r="142" spans="1:57" s="233" customFormat="1" ht="11.25" hidden="1" x14ac:dyDescent="0.2">
      <c r="A142" s="468"/>
      <c r="B142" s="476" t="s">
        <v>374</v>
      </c>
      <c r="C142" s="477" t="s">
        <v>519</v>
      </c>
      <c r="D142" s="451"/>
      <c r="E142" s="451" t="s">
        <v>175</v>
      </c>
      <c r="F142" s="478" t="s">
        <v>175</v>
      </c>
      <c r="G142" s="479">
        <v>0</v>
      </c>
      <c r="H142" s="479">
        <v>0</v>
      </c>
      <c r="I142" s="479">
        <v>0</v>
      </c>
      <c r="J142" s="235">
        <v>0</v>
      </c>
      <c r="K142" s="479">
        <v>0</v>
      </c>
      <c r="L142" s="478">
        <v>0</v>
      </c>
      <c r="M142" s="478">
        <v>0</v>
      </c>
      <c r="N142" s="478">
        <v>0</v>
      </c>
      <c r="O142" s="478">
        <v>0</v>
      </c>
      <c r="P142" s="478">
        <v>0</v>
      </c>
      <c r="Q142" s="478">
        <v>0</v>
      </c>
      <c r="R142" s="478">
        <v>0</v>
      </c>
      <c r="S142" s="478">
        <v>0</v>
      </c>
      <c r="T142" s="478">
        <v>0</v>
      </c>
      <c r="U142" s="478">
        <v>0</v>
      </c>
      <c r="V142" s="478">
        <v>0</v>
      </c>
      <c r="W142" s="451">
        <v>0</v>
      </c>
      <c r="X142" s="451">
        <v>0</v>
      </c>
      <c r="Y142" s="451">
        <v>0</v>
      </c>
      <c r="Z142" s="451">
        <v>0</v>
      </c>
      <c r="AA142" s="478">
        <v>0</v>
      </c>
      <c r="AB142" s="478">
        <v>0</v>
      </c>
      <c r="AC142" s="478">
        <v>0</v>
      </c>
      <c r="AD142" s="478">
        <v>0</v>
      </c>
      <c r="AE142" s="478">
        <v>0</v>
      </c>
      <c r="AF142" s="478">
        <v>0</v>
      </c>
      <c r="AG142" s="478">
        <v>0</v>
      </c>
      <c r="AH142" s="478">
        <v>0</v>
      </c>
      <c r="AI142" s="478">
        <v>0</v>
      </c>
      <c r="AJ142" s="451">
        <v>0</v>
      </c>
      <c r="AK142" s="451">
        <v>0</v>
      </c>
      <c r="AL142" s="451">
        <v>0</v>
      </c>
      <c r="AM142" s="451">
        <v>0</v>
      </c>
      <c r="AN142" s="451">
        <v>0</v>
      </c>
      <c r="AO142" s="451">
        <v>0</v>
      </c>
      <c r="AP142" s="451">
        <v>0</v>
      </c>
      <c r="AQ142" s="451">
        <v>0</v>
      </c>
      <c r="AR142" s="451">
        <v>0</v>
      </c>
      <c r="AS142" s="451">
        <v>0</v>
      </c>
      <c r="AT142" s="451">
        <v>0</v>
      </c>
      <c r="AU142" s="451">
        <v>0</v>
      </c>
      <c r="AV142" s="451">
        <v>0</v>
      </c>
      <c r="AW142" s="451">
        <v>0</v>
      </c>
      <c r="AX142" s="451">
        <v>0</v>
      </c>
      <c r="AY142" s="451">
        <v>0</v>
      </c>
      <c r="AZ142" s="451">
        <v>0</v>
      </c>
      <c r="BA142" s="451">
        <v>0</v>
      </c>
      <c r="BB142" s="451">
        <v>0</v>
      </c>
      <c r="BC142" s="451">
        <v>0</v>
      </c>
      <c r="BD142" s="451">
        <v>0</v>
      </c>
      <c r="BE142" s="400">
        <v>0</v>
      </c>
    </row>
    <row r="143" spans="1:57" s="233" customFormat="1" ht="11.25" x14ac:dyDescent="0.2">
      <c r="A143" s="468"/>
      <c r="B143" s="476" t="s">
        <v>270</v>
      </c>
      <c r="C143" s="477" t="s">
        <v>520</v>
      </c>
      <c r="D143" s="451"/>
      <c r="E143" s="451">
        <v>0</v>
      </c>
      <c r="F143" s="478">
        <v>0</v>
      </c>
      <c r="G143" s="479">
        <v>0</v>
      </c>
      <c r="H143" s="479">
        <v>0</v>
      </c>
      <c r="I143" s="479">
        <v>0</v>
      </c>
      <c r="J143" s="235">
        <v>0</v>
      </c>
      <c r="K143" s="479">
        <v>0</v>
      </c>
      <c r="L143" s="478">
        <v>0</v>
      </c>
      <c r="M143" s="478">
        <v>0</v>
      </c>
      <c r="N143" s="478">
        <v>0</v>
      </c>
      <c r="O143" s="478">
        <v>0</v>
      </c>
      <c r="P143" s="478">
        <v>0</v>
      </c>
      <c r="Q143" s="478">
        <v>0</v>
      </c>
      <c r="R143" s="478">
        <v>0</v>
      </c>
      <c r="S143" s="478">
        <v>0</v>
      </c>
      <c r="T143" s="478">
        <v>0</v>
      </c>
      <c r="U143" s="478">
        <v>0</v>
      </c>
      <c r="V143" s="478">
        <v>0</v>
      </c>
      <c r="W143" s="451">
        <v>0</v>
      </c>
      <c r="X143" s="451">
        <v>0</v>
      </c>
      <c r="Y143" s="451">
        <v>0</v>
      </c>
      <c r="Z143" s="451">
        <v>0</v>
      </c>
      <c r="AA143" s="478">
        <v>0</v>
      </c>
      <c r="AB143" s="478">
        <v>0</v>
      </c>
      <c r="AC143" s="478">
        <v>0</v>
      </c>
      <c r="AD143" s="478">
        <v>0</v>
      </c>
      <c r="AE143" s="478">
        <v>0</v>
      </c>
      <c r="AF143" s="478">
        <v>0</v>
      </c>
      <c r="AG143" s="478">
        <v>0</v>
      </c>
      <c r="AH143" s="478">
        <v>0</v>
      </c>
      <c r="AI143" s="478">
        <v>0</v>
      </c>
      <c r="AJ143" s="451">
        <v>0</v>
      </c>
      <c r="AK143" s="451">
        <v>0</v>
      </c>
      <c r="AL143" s="451">
        <v>0</v>
      </c>
      <c r="AM143" s="451">
        <v>0</v>
      </c>
      <c r="AN143" s="451">
        <v>0</v>
      </c>
      <c r="AO143" s="451">
        <v>0</v>
      </c>
      <c r="AP143" s="451">
        <v>0</v>
      </c>
      <c r="AQ143" s="451">
        <v>192454416</v>
      </c>
      <c r="AR143" s="451">
        <v>0</v>
      </c>
      <c r="AS143" s="451">
        <v>0</v>
      </c>
      <c r="AT143" s="451">
        <v>0</v>
      </c>
      <c r="AU143" s="451">
        <v>0</v>
      </c>
      <c r="AV143" s="451">
        <v>0</v>
      </c>
      <c r="AW143" s="451">
        <v>0</v>
      </c>
      <c r="AX143" s="451">
        <v>14241627</v>
      </c>
      <c r="AY143" s="451">
        <v>0</v>
      </c>
      <c r="AZ143" s="451">
        <v>0</v>
      </c>
      <c r="BA143" s="451">
        <v>0</v>
      </c>
      <c r="BB143" s="451">
        <v>0</v>
      </c>
      <c r="BC143" s="451">
        <v>0</v>
      </c>
      <c r="BD143" s="451">
        <v>0</v>
      </c>
      <c r="BE143" s="400">
        <v>206696043</v>
      </c>
    </row>
    <row r="144" spans="1:57" s="233" customFormat="1" ht="11.25" hidden="1" x14ac:dyDescent="0.2">
      <c r="A144" s="468"/>
      <c r="B144" s="476" t="s">
        <v>380</v>
      </c>
      <c r="C144" s="477" t="s">
        <v>521</v>
      </c>
      <c r="D144" s="451">
        <v>0</v>
      </c>
      <c r="E144" s="451">
        <v>0</v>
      </c>
      <c r="F144" s="478">
        <v>0</v>
      </c>
      <c r="G144" s="479">
        <v>0</v>
      </c>
      <c r="H144" s="479" t="s">
        <v>175</v>
      </c>
      <c r="I144" s="479" t="s">
        <v>175</v>
      </c>
      <c r="J144" s="235" t="s">
        <v>175</v>
      </c>
      <c r="K144" s="479" t="s">
        <v>175</v>
      </c>
      <c r="L144" s="478" t="s">
        <v>175</v>
      </c>
      <c r="M144" s="478" t="s">
        <v>175</v>
      </c>
      <c r="N144" s="478" t="s">
        <v>175</v>
      </c>
      <c r="O144" s="478" t="s">
        <v>175</v>
      </c>
      <c r="P144" s="478">
        <v>0</v>
      </c>
      <c r="Q144" s="478">
        <v>0</v>
      </c>
      <c r="R144" s="478">
        <v>0</v>
      </c>
      <c r="S144" s="478">
        <v>0</v>
      </c>
      <c r="T144" s="478">
        <v>0</v>
      </c>
      <c r="U144" s="478">
        <v>0</v>
      </c>
      <c r="V144" s="478">
        <v>0</v>
      </c>
      <c r="W144" s="451">
        <v>0</v>
      </c>
      <c r="X144" s="451">
        <v>0</v>
      </c>
      <c r="Y144" s="451">
        <v>0</v>
      </c>
      <c r="Z144" s="451">
        <v>0</v>
      </c>
      <c r="AA144" s="478">
        <v>0</v>
      </c>
      <c r="AB144" s="478">
        <v>0</v>
      </c>
      <c r="AC144" s="478">
        <v>0</v>
      </c>
      <c r="AD144" s="478">
        <v>0</v>
      </c>
      <c r="AE144" s="478">
        <v>0</v>
      </c>
      <c r="AF144" s="478">
        <v>0</v>
      </c>
      <c r="AG144" s="478">
        <v>0</v>
      </c>
      <c r="AH144" s="478">
        <v>0</v>
      </c>
      <c r="AI144" s="478">
        <v>0</v>
      </c>
      <c r="AJ144" s="451">
        <v>0</v>
      </c>
      <c r="AK144" s="451">
        <v>0</v>
      </c>
      <c r="AL144" s="451">
        <v>0</v>
      </c>
      <c r="AM144" s="451">
        <v>0</v>
      </c>
      <c r="AN144" s="451">
        <v>0</v>
      </c>
      <c r="AO144" s="451">
        <v>0</v>
      </c>
      <c r="AP144" s="451">
        <v>0</v>
      </c>
      <c r="AQ144" s="451">
        <v>0</v>
      </c>
      <c r="AR144" s="451">
        <v>0</v>
      </c>
      <c r="AS144" s="451">
        <v>0</v>
      </c>
      <c r="AT144" s="451">
        <v>0</v>
      </c>
      <c r="AU144" s="451">
        <v>0</v>
      </c>
      <c r="AV144" s="451">
        <v>0</v>
      </c>
      <c r="AW144" s="451">
        <v>0</v>
      </c>
      <c r="AX144" s="451">
        <v>0</v>
      </c>
      <c r="AY144" s="451">
        <v>0</v>
      </c>
      <c r="AZ144" s="451">
        <v>0</v>
      </c>
      <c r="BA144" s="451">
        <v>0</v>
      </c>
      <c r="BB144" s="451">
        <v>0</v>
      </c>
      <c r="BC144" s="451">
        <v>0</v>
      </c>
      <c r="BD144" s="451">
        <v>0</v>
      </c>
      <c r="BE144" s="400">
        <v>0</v>
      </c>
    </row>
    <row r="145" spans="1:57" s="233" customFormat="1" ht="11.25" x14ac:dyDescent="0.2">
      <c r="A145" s="468"/>
      <c r="B145" s="480" t="s">
        <v>226</v>
      </c>
      <c r="C145" s="481" t="s">
        <v>522</v>
      </c>
      <c r="D145" s="235">
        <v>0</v>
      </c>
      <c r="E145" s="451" t="s">
        <v>175</v>
      </c>
      <c r="F145" s="482" t="s">
        <v>175</v>
      </c>
      <c r="G145" s="483">
        <v>0</v>
      </c>
      <c r="H145" s="483">
        <v>0</v>
      </c>
      <c r="I145" s="483">
        <v>0</v>
      </c>
      <c r="J145" s="482">
        <v>0</v>
      </c>
      <c r="K145" s="483">
        <v>0</v>
      </c>
      <c r="L145" s="482">
        <v>0</v>
      </c>
      <c r="M145" s="482">
        <v>0</v>
      </c>
      <c r="N145" s="482">
        <v>0</v>
      </c>
      <c r="O145" s="482">
        <v>0</v>
      </c>
      <c r="P145" s="482">
        <v>0</v>
      </c>
      <c r="Q145" s="482">
        <v>0</v>
      </c>
      <c r="R145" s="482">
        <v>0</v>
      </c>
      <c r="S145" s="482">
        <v>0</v>
      </c>
      <c r="T145" s="482">
        <v>0</v>
      </c>
      <c r="U145" s="482">
        <v>0</v>
      </c>
      <c r="V145" s="482">
        <v>0</v>
      </c>
      <c r="W145" s="451">
        <v>0</v>
      </c>
      <c r="X145" s="451">
        <v>0</v>
      </c>
      <c r="Y145" s="451">
        <v>0</v>
      </c>
      <c r="Z145" s="451">
        <v>0</v>
      </c>
      <c r="AA145" s="482">
        <v>0</v>
      </c>
      <c r="AB145" s="482">
        <v>0</v>
      </c>
      <c r="AC145" s="482">
        <v>0</v>
      </c>
      <c r="AD145" s="482">
        <v>0</v>
      </c>
      <c r="AE145" s="482">
        <v>0</v>
      </c>
      <c r="AF145" s="482">
        <v>0</v>
      </c>
      <c r="AG145" s="482">
        <v>0</v>
      </c>
      <c r="AH145" s="482">
        <v>0</v>
      </c>
      <c r="AI145" s="482">
        <v>0</v>
      </c>
      <c r="AJ145" s="482">
        <v>0</v>
      </c>
      <c r="AK145" s="482">
        <v>0</v>
      </c>
      <c r="AL145" s="482">
        <v>0</v>
      </c>
      <c r="AM145" s="451">
        <v>0</v>
      </c>
      <c r="AN145" s="451">
        <v>0</v>
      </c>
      <c r="AO145" s="451">
        <v>0</v>
      </c>
      <c r="AP145" s="451">
        <v>0</v>
      </c>
      <c r="AQ145" s="451">
        <v>196000000</v>
      </c>
      <c r="AR145" s="451">
        <v>0</v>
      </c>
      <c r="AS145" s="451">
        <v>0</v>
      </c>
      <c r="AT145" s="451">
        <v>0</v>
      </c>
      <c r="AU145" s="451">
        <v>0</v>
      </c>
      <c r="AV145" s="451">
        <v>0</v>
      </c>
      <c r="AW145" s="451">
        <v>0</v>
      </c>
      <c r="AX145" s="451">
        <v>14504000</v>
      </c>
      <c r="AY145" s="451">
        <v>0</v>
      </c>
      <c r="AZ145" s="451">
        <v>0</v>
      </c>
      <c r="BA145" s="451">
        <v>0</v>
      </c>
      <c r="BB145" s="451">
        <v>0</v>
      </c>
      <c r="BC145" s="451">
        <v>0</v>
      </c>
      <c r="BD145" s="451">
        <v>0</v>
      </c>
      <c r="BE145" s="400">
        <v>210504000</v>
      </c>
    </row>
    <row r="146" spans="1:57" s="233" customFormat="1" ht="11.25" hidden="1" x14ac:dyDescent="0.2">
      <c r="A146" s="468"/>
      <c r="B146" s="480" t="s">
        <v>225</v>
      </c>
      <c r="C146" s="481" t="s">
        <v>523</v>
      </c>
      <c r="D146" s="235">
        <v>0</v>
      </c>
      <c r="E146" s="451">
        <v>0</v>
      </c>
      <c r="F146" s="482">
        <v>0</v>
      </c>
      <c r="G146" s="483">
        <v>0</v>
      </c>
      <c r="H146" s="483">
        <v>0</v>
      </c>
      <c r="I146" s="483">
        <v>0</v>
      </c>
      <c r="J146" s="482">
        <v>0</v>
      </c>
      <c r="K146" s="483">
        <v>0</v>
      </c>
      <c r="L146" s="482">
        <v>0</v>
      </c>
      <c r="M146" s="482">
        <v>0</v>
      </c>
      <c r="N146" s="482">
        <v>0</v>
      </c>
      <c r="O146" s="482">
        <v>0</v>
      </c>
      <c r="P146" s="482">
        <v>0</v>
      </c>
      <c r="Q146" s="482">
        <v>0</v>
      </c>
      <c r="R146" s="482">
        <v>0</v>
      </c>
      <c r="S146" s="482">
        <v>0</v>
      </c>
      <c r="T146" s="482">
        <v>0</v>
      </c>
      <c r="U146" s="482">
        <v>0</v>
      </c>
      <c r="V146" s="482">
        <v>0</v>
      </c>
      <c r="W146" s="451">
        <v>0</v>
      </c>
      <c r="X146" s="451">
        <v>0</v>
      </c>
      <c r="Y146" s="451">
        <v>0</v>
      </c>
      <c r="Z146" s="451">
        <v>0</v>
      </c>
      <c r="AA146" s="482">
        <v>0</v>
      </c>
      <c r="AB146" s="482">
        <v>0</v>
      </c>
      <c r="AC146" s="482">
        <v>0</v>
      </c>
      <c r="AD146" s="482">
        <v>0</v>
      </c>
      <c r="AE146" s="482">
        <v>0</v>
      </c>
      <c r="AF146" s="482">
        <v>0</v>
      </c>
      <c r="AG146" s="482">
        <v>0</v>
      </c>
      <c r="AH146" s="482">
        <v>0</v>
      </c>
      <c r="AI146" s="482">
        <v>0</v>
      </c>
      <c r="AJ146" s="482">
        <v>0</v>
      </c>
      <c r="AK146" s="482">
        <v>0</v>
      </c>
      <c r="AL146" s="482">
        <v>0</v>
      </c>
      <c r="AM146" s="451">
        <v>0</v>
      </c>
      <c r="AN146" s="451">
        <v>0</v>
      </c>
      <c r="AO146" s="451">
        <v>0</v>
      </c>
      <c r="AP146" s="451">
        <v>0</v>
      </c>
      <c r="AQ146" s="451">
        <v>0</v>
      </c>
      <c r="AR146" s="451">
        <v>0</v>
      </c>
      <c r="AS146" s="451">
        <v>0</v>
      </c>
      <c r="AT146" s="451">
        <v>0</v>
      </c>
      <c r="AU146" s="451">
        <v>0</v>
      </c>
      <c r="AV146" s="451">
        <v>0</v>
      </c>
      <c r="AW146" s="451">
        <v>0</v>
      </c>
      <c r="AX146" s="451">
        <v>0</v>
      </c>
      <c r="AY146" s="451">
        <v>0</v>
      </c>
      <c r="AZ146" s="451">
        <v>0</v>
      </c>
      <c r="BA146" s="451">
        <v>0</v>
      </c>
      <c r="BB146" s="451">
        <v>0</v>
      </c>
      <c r="BC146" s="451">
        <v>0</v>
      </c>
      <c r="BD146" s="451">
        <v>0</v>
      </c>
      <c r="BE146" s="400">
        <v>0</v>
      </c>
    </row>
    <row r="147" spans="1:57" s="233" customFormat="1" ht="11.25" hidden="1" x14ac:dyDescent="0.2">
      <c r="A147" s="468"/>
      <c r="B147" s="480" t="s">
        <v>291</v>
      </c>
      <c r="C147" s="481" t="s">
        <v>524</v>
      </c>
      <c r="D147" s="235">
        <v>0</v>
      </c>
      <c r="E147" s="451" t="s">
        <v>175</v>
      </c>
      <c r="F147" s="482" t="s">
        <v>175</v>
      </c>
      <c r="G147" s="483" t="s">
        <v>175</v>
      </c>
      <c r="H147" s="483">
        <v>0</v>
      </c>
      <c r="I147" s="483">
        <v>0</v>
      </c>
      <c r="J147" s="451">
        <v>0</v>
      </c>
      <c r="K147" s="482">
        <v>0</v>
      </c>
      <c r="L147" s="483">
        <v>0</v>
      </c>
      <c r="M147" s="483">
        <v>0</v>
      </c>
      <c r="N147" s="482">
        <v>0</v>
      </c>
      <c r="O147" s="482">
        <v>0</v>
      </c>
      <c r="P147" s="482">
        <v>0</v>
      </c>
      <c r="Q147" s="482">
        <v>0</v>
      </c>
      <c r="R147" s="482">
        <v>0</v>
      </c>
      <c r="S147" s="482">
        <v>0</v>
      </c>
      <c r="T147" s="482">
        <v>0</v>
      </c>
      <c r="U147" s="482">
        <v>0</v>
      </c>
      <c r="V147" s="482">
        <v>0</v>
      </c>
      <c r="W147" s="451">
        <v>0</v>
      </c>
      <c r="X147" s="451">
        <v>0</v>
      </c>
      <c r="Y147" s="451">
        <v>0</v>
      </c>
      <c r="Z147" s="451">
        <v>0</v>
      </c>
      <c r="AA147" s="482">
        <v>0</v>
      </c>
      <c r="AB147" s="482">
        <v>0</v>
      </c>
      <c r="AC147" s="482">
        <v>0</v>
      </c>
      <c r="AD147" s="482">
        <v>0</v>
      </c>
      <c r="AE147" s="482">
        <v>0</v>
      </c>
      <c r="AF147" s="482">
        <v>0</v>
      </c>
      <c r="AG147" s="482">
        <v>0</v>
      </c>
      <c r="AH147" s="482">
        <v>0</v>
      </c>
      <c r="AI147" s="482">
        <v>0</v>
      </c>
      <c r="AJ147" s="482">
        <v>0</v>
      </c>
      <c r="AK147" s="482">
        <v>0</v>
      </c>
      <c r="AL147" s="482">
        <v>0</v>
      </c>
      <c r="AM147" s="451">
        <v>0</v>
      </c>
      <c r="AN147" s="451">
        <v>0</v>
      </c>
      <c r="AO147" s="451">
        <v>0</v>
      </c>
      <c r="AP147" s="451">
        <v>0</v>
      </c>
      <c r="AQ147" s="451">
        <v>0</v>
      </c>
      <c r="AR147" s="451">
        <v>0</v>
      </c>
      <c r="AS147" s="451">
        <v>0</v>
      </c>
      <c r="AT147" s="451">
        <v>0</v>
      </c>
      <c r="AU147" s="451">
        <v>0</v>
      </c>
      <c r="AV147" s="451">
        <v>0</v>
      </c>
      <c r="AW147" s="451">
        <v>0</v>
      </c>
      <c r="AX147" s="451">
        <v>0</v>
      </c>
      <c r="AY147" s="451">
        <v>0</v>
      </c>
      <c r="AZ147" s="451">
        <v>0</v>
      </c>
      <c r="BA147" s="451">
        <v>0</v>
      </c>
      <c r="BB147" s="451">
        <v>0</v>
      </c>
      <c r="BC147" s="451">
        <v>0</v>
      </c>
      <c r="BD147" s="451">
        <v>0</v>
      </c>
      <c r="BE147" s="400">
        <v>0</v>
      </c>
    </row>
    <row r="148" spans="1:57" s="233" customFormat="1" ht="11.25" x14ac:dyDescent="0.2">
      <c r="A148" s="468"/>
      <c r="B148" s="480" t="s">
        <v>221</v>
      </c>
      <c r="C148" s="481" t="s">
        <v>525</v>
      </c>
      <c r="D148" s="235">
        <v>0</v>
      </c>
      <c r="E148" s="451">
        <v>0</v>
      </c>
      <c r="F148" s="482">
        <v>0</v>
      </c>
      <c r="G148" s="483">
        <v>0</v>
      </c>
      <c r="H148" s="483" t="s">
        <v>175</v>
      </c>
      <c r="I148" s="483">
        <v>0</v>
      </c>
      <c r="J148" s="451">
        <v>0</v>
      </c>
      <c r="K148" s="482">
        <v>0</v>
      </c>
      <c r="L148" s="483">
        <v>0</v>
      </c>
      <c r="M148" s="483">
        <v>0</v>
      </c>
      <c r="N148" s="482">
        <v>0</v>
      </c>
      <c r="O148" s="482">
        <v>0</v>
      </c>
      <c r="P148" s="482">
        <v>0</v>
      </c>
      <c r="Q148" s="482">
        <v>0</v>
      </c>
      <c r="R148" s="482">
        <v>0</v>
      </c>
      <c r="S148" s="482">
        <v>0</v>
      </c>
      <c r="T148" s="482">
        <v>0</v>
      </c>
      <c r="U148" s="482">
        <v>0</v>
      </c>
      <c r="V148" s="482">
        <v>0</v>
      </c>
      <c r="W148" s="451">
        <v>0</v>
      </c>
      <c r="X148" s="451">
        <v>0</v>
      </c>
      <c r="Y148" s="451">
        <v>0</v>
      </c>
      <c r="Z148" s="451">
        <v>0</v>
      </c>
      <c r="AA148" s="482">
        <v>0</v>
      </c>
      <c r="AB148" s="482">
        <v>0</v>
      </c>
      <c r="AC148" s="482">
        <v>0</v>
      </c>
      <c r="AD148" s="482">
        <v>0</v>
      </c>
      <c r="AE148" s="482">
        <v>0</v>
      </c>
      <c r="AF148" s="482">
        <v>0</v>
      </c>
      <c r="AG148" s="482">
        <v>0</v>
      </c>
      <c r="AH148" s="482">
        <v>0</v>
      </c>
      <c r="AI148" s="482">
        <v>0</v>
      </c>
      <c r="AJ148" s="482">
        <v>0</v>
      </c>
      <c r="AK148" s="482">
        <v>0</v>
      </c>
      <c r="AL148" s="482">
        <v>0</v>
      </c>
      <c r="AM148" s="451">
        <v>0</v>
      </c>
      <c r="AN148" s="451">
        <v>0</v>
      </c>
      <c r="AO148" s="451">
        <v>0</v>
      </c>
      <c r="AP148" s="451">
        <v>0</v>
      </c>
      <c r="AQ148" s="451">
        <v>0</v>
      </c>
      <c r="AR148" s="451">
        <v>0</v>
      </c>
      <c r="AS148" s="451">
        <v>0</v>
      </c>
      <c r="AT148" s="451">
        <v>0</v>
      </c>
      <c r="AU148" s="451">
        <v>0</v>
      </c>
      <c r="AV148" s="451">
        <v>1000138</v>
      </c>
      <c r="AW148" s="451">
        <v>0</v>
      </c>
      <c r="AX148" s="451">
        <v>0</v>
      </c>
      <c r="AY148" s="451">
        <v>0</v>
      </c>
      <c r="AZ148" s="451">
        <v>0</v>
      </c>
      <c r="BA148" s="451">
        <v>0</v>
      </c>
      <c r="BB148" s="451">
        <v>0</v>
      </c>
      <c r="BC148" s="451">
        <v>0</v>
      </c>
      <c r="BD148" s="451">
        <v>0</v>
      </c>
      <c r="BE148" s="400">
        <v>1000138</v>
      </c>
    </row>
    <row r="149" spans="1:57" s="233" customFormat="1" ht="11.25" x14ac:dyDescent="0.2">
      <c r="A149" s="468"/>
      <c r="B149" s="480" t="s">
        <v>220</v>
      </c>
      <c r="C149" s="481" t="s">
        <v>526</v>
      </c>
      <c r="D149" s="235">
        <v>0</v>
      </c>
      <c r="E149" s="451">
        <v>0</v>
      </c>
      <c r="F149" s="482">
        <v>0</v>
      </c>
      <c r="G149" s="483">
        <v>0</v>
      </c>
      <c r="H149" s="483">
        <v>0</v>
      </c>
      <c r="I149" s="483">
        <v>0</v>
      </c>
      <c r="J149" s="451">
        <v>0</v>
      </c>
      <c r="K149" s="482">
        <v>0</v>
      </c>
      <c r="L149" s="483">
        <v>0</v>
      </c>
      <c r="M149" s="483">
        <v>0</v>
      </c>
      <c r="N149" s="482">
        <v>0</v>
      </c>
      <c r="O149" s="482">
        <v>0</v>
      </c>
      <c r="P149" s="482">
        <v>0</v>
      </c>
      <c r="Q149" s="482" t="s">
        <v>175</v>
      </c>
      <c r="R149" s="482" t="s">
        <v>175</v>
      </c>
      <c r="S149" s="482">
        <v>0</v>
      </c>
      <c r="T149" s="482">
        <v>0</v>
      </c>
      <c r="U149" s="482">
        <v>0</v>
      </c>
      <c r="V149" s="482">
        <v>0</v>
      </c>
      <c r="W149" s="451">
        <v>0</v>
      </c>
      <c r="X149" s="451">
        <v>0</v>
      </c>
      <c r="Y149" s="451">
        <v>0</v>
      </c>
      <c r="Z149" s="451">
        <v>0</v>
      </c>
      <c r="AA149" s="482">
        <v>0</v>
      </c>
      <c r="AB149" s="482">
        <v>0</v>
      </c>
      <c r="AC149" s="482">
        <v>0</v>
      </c>
      <c r="AD149" s="482">
        <v>0</v>
      </c>
      <c r="AE149" s="482">
        <v>0</v>
      </c>
      <c r="AF149" s="482">
        <v>0</v>
      </c>
      <c r="AG149" s="482">
        <v>0</v>
      </c>
      <c r="AH149" s="482">
        <v>0</v>
      </c>
      <c r="AI149" s="482">
        <v>0</v>
      </c>
      <c r="AJ149" s="482">
        <v>0</v>
      </c>
      <c r="AK149" s="482">
        <v>0</v>
      </c>
      <c r="AL149" s="482">
        <v>0</v>
      </c>
      <c r="AM149" s="451">
        <v>0</v>
      </c>
      <c r="AN149" s="451">
        <v>0</v>
      </c>
      <c r="AO149" s="451">
        <v>0</v>
      </c>
      <c r="AP149" s="451">
        <v>0</v>
      </c>
      <c r="AQ149" s="451">
        <v>0</v>
      </c>
      <c r="AR149" s="451">
        <v>0</v>
      </c>
      <c r="AS149" s="451">
        <v>0</v>
      </c>
      <c r="AT149" s="451">
        <v>2100400</v>
      </c>
      <c r="AU149" s="451">
        <v>211400000</v>
      </c>
      <c r="AV149" s="451">
        <v>0</v>
      </c>
      <c r="AW149" s="451">
        <v>0</v>
      </c>
      <c r="AX149" s="451">
        <v>0</v>
      </c>
      <c r="AY149" s="451">
        <v>0</v>
      </c>
      <c r="AZ149" s="451">
        <v>0</v>
      </c>
      <c r="BA149" s="451">
        <v>0</v>
      </c>
      <c r="BB149" s="451">
        <v>0</v>
      </c>
      <c r="BC149" s="451">
        <v>0</v>
      </c>
      <c r="BD149" s="451">
        <v>0</v>
      </c>
      <c r="BE149" s="400">
        <v>213500400</v>
      </c>
    </row>
    <row r="150" spans="1:57" s="233" customFormat="1" ht="11.25" hidden="1" x14ac:dyDescent="0.2">
      <c r="A150" s="468"/>
      <c r="B150" s="480" t="s">
        <v>218</v>
      </c>
      <c r="C150" s="481" t="s">
        <v>527</v>
      </c>
      <c r="D150" s="235"/>
      <c r="E150" s="451"/>
      <c r="F150" s="482"/>
      <c r="G150" s="483"/>
      <c r="H150" s="483"/>
      <c r="I150" s="483"/>
      <c r="J150" s="451"/>
      <c r="K150" s="482"/>
      <c r="L150" s="483"/>
      <c r="M150" s="483"/>
      <c r="N150" s="482"/>
      <c r="O150" s="482"/>
      <c r="P150" s="482"/>
      <c r="Q150" s="482"/>
      <c r="R150" s="482"/>
      <c r="S150" s="482">
        <v>0</v>
      </c>
      <c r="T150" s="482">
        <v>0</v>
      </c>
      <c r="U150" s="482">
        <v>0</v>
      </c>
      <c r="V150" s="482">
        <v>0</v>
      </c>
      <c r="W150" s="451">
        <v>0</v>
      </c>
      <c r="X150" s="451">
        <v>0</v>
      </c>
      <c r="Y150" s="451">
        <v>0</v>
      </c>
      <c r="Z150" s="451">
        <v>0</v>
      </c>
      <c r="AA150" s="482">
        <v>0</v>
      </c>
      <c r="AB150" s="482">
        <v>0</v>
      </c>
      <c r="AC150" s="482">
        <v>0</v>
      </c>
      <c r="AD150" s="482">
        <v>0</v>
      </c>
      <c r="AE150" s="482">
        <v>0</v>
      </c>
      <c r="AF150" s="482">
        <v>0</v>
      </c>
      <c r="AG150" s="482">
        <v>0</v>
      </c>
      <c r="AH150" s="482">
        <v>0</v>
      </c>
      <c r="AI150" s="482">
        <v>0</v>
      </c>
      <c r="AJ150" s="482">
        <v>0</v>
      </c>
      <c r="AK150" s="482">
        <v>0</v>
      </c>
      <c r="AL150" s="482">
        <v>0</v>
      </c>
      <c r="AM150" s="451">
        <v>0</v>
      </c>
      <c r="AN150" s="451">
        <v>0</v>
      </c>
      <c r="AO150" s="451">
        <v>0</v>
      </c>
      <c r="AP150" s="451">
        <v>0</v>
      </c>
      <c r="AQ150" s="451">
        <v>0</v>
      </c>
      <c r="AR150" s="451">
        <v>0</v>
      </c>
      <c r="AS150" s="451">
        <v>0</v>
      </c>
      <c r="AT150" s="451">
        <v>0</v>
      </c>
      <c r="AU150" s="451">
        <v>0</v>
      </c>
      <c r="AV150" s="451">
        <v>0</v>
      </c>
      <c r="AW150" s="451">
        <v>0</v>
      </c>
      <c r="AX150" s="451">
        <v>0</v>
      </c>
      <c r="AY150" s="451">
        <v>0</v>
      </c>
      <c r="AZ150" s="451">
        <v>0</v>
      </c>
      <c r="BA150" s="451">
        <v>0</v>
      </c>
      <c r="BB150" s="451">
        <v>0</v>
      </c>
      <c r="BC150" s="451">
        <v>0</v>
      </c>
      <c r="BD150" s="451">
        <v>0</v>
      </c>
      <c r="BE150" s="400">
        <v>0</v>
      </c>
    </row>
    <row r="151" spans="1:57" s="233" customFormat="1" ht="11.25" x14ac:dyDescent="0.2">
      <c r="A151" s="468"/>
      <c r="B151" s="480" t="s">
        <v>217</v>
      </c>
      <c r="C151" s="481" t="s">
        <v>528</v>
      </c>
      <c r="D151" s="235"/>
      <c r="E151" s="451"/>
      <c r="F151" s="482"/>
      <c r="G151" s="483"/>
      <c r="H151" s="483"/>
      <c r="I151" s="483"/>
      <c r="J151" s="451"/>
      <c r="K151" s="482"/>
      <c r="L151" s="483"/>
      <c r="M151" s="483"/>
      <c r="N151" s="482"/>
      <c r="O151" s="482"/>
      <c r="P151" s="482"/>
      <c r="Q151" s="482"/>
      <c r="R151" s="482"/>
      <c r="S151" s="482">
        <v>0</v>
      </c>
      <c r="T151" s="482">
        <v>0</v>
      </c>
      <c r="U151" s="482">
        <v>0</v>
      </c>
      <c r="V151" s="482">
        <v>0</v>
      </c>
      <c r="W151" s="451">
        <v>0</v>
      </c>
      <c r="X151" s="451">
        <v>0</v>
      </c>
      <c r="Y151" s="451">
        <v>0</v>
      </c>
      <c r="Z151" s="451">
        <v>0</v>
      </c>
      <c r="AA151" s="482">
        <v>0</v>
      </c>
      <c r="AB151" s="482">
        <v>0</v>
      </c>
      <c r="AC151" s="482">
        <v>0</v>
      </c>
      <c r="AD151" s="482">
        <v>0</v>
      </c>
      <c r="AE151" s="482">
        <v>0</v>
      </c>
      <c r="AF151" s="482">
        <v>0</v>
      </c>
      <c r="AG151" s="482">
        <v>0</v>
      </c>
      <c r="AH151" s="482">
        <v>0</v>
      </c>
      <c r="AI151" s="482">
        <v>0</v>
      </c>
      <c r="AJ151" s="482">
        <v>0</v>
      </c>
      <c r="AK151" s="482">
        <v>0</v>
      </c>
      <c r="AL151" s="482">
        <v>0</v>
      </c>
      <c r="AM151" s="451">
        <v>0</v>
      </c>
      <c r="AN151" s="451">
        <v>0</v>
      </c>
      <c r="AO151" s="451">
        <v>0</v>
      </c>
      <c r="AP151" s="451">
        <v>0</v>
      </c>
      <c r="AQ151" s="451">
        <v>0</v>
      </c>
      <c r="AR151" s="451">
        <v>0</v>
      </c>
      <c r="AS151" s="451">
        <v>0</v>
      </c>
      <c r="AT151" s="451">
        <v>89848</v>
      </c>
      <c r="AU151" s="451">
        <v>1645569</v>
      </c>
      <c r="AV151" s="451">
        <v>211400000</v>
      </c>
      <c r="AW151" s="451">
        <v>0</v>
      </c>
      <c r="AX151" s="451">
        <v>2835326</v>
      </c>
      <c r="AY151" s="451">
        <v>0</v>
      </c>
      <c r="AZ151" s="451">
        <v>0</v>
      </c>
      <c r="BA151" s="451">
        <v>0</v>
      </c>
      <c r="BB151" s="451">
        <v>0</v>
      </c>
      <c r="BC151" s="451">
        <v>0</v>
      </c>
      <c r="BD151" s="451">
        <v>0</v>
      </c>
      <c r="BE151" s="400">
        <v>215970743</v>
      </c>
    </row>
    <row r="152" spans="1:57" s="233" customFormat="1" ht="11.25" x14ac:dyDescent="0.2">
      <c r="A152" s="468"/>
      <c r="B152" s="480" t="s">
        <v>240</v>
      </c>
      <c r="C152" s="481" t="s">
        <v>529</v>
      </c>
      <c r="D152" s="235"/>
      <c r="E152" s="451"/>
      <c r="F152" s="482"/>
      <c r="G152" s="483"/>
      <c r="H152" s="483"/>
      <c r="I152" s="483"/>
      <c r="J152" s="451"/>
      <c r="K152" s="482"/>
      <c r="L152" s="483"/>
      <c r="M152" s="483"/>
      <c r="N152" s="482"/>
      <c r="O152" s="482"/>
      <c r="P152" s="482"/>
      <c r="Q152" s="482"/>
      <c r="R152" s="482"/>
      <c r="S152" s="482">
        <v>0</v>
      </c>
      <c r="T152" s="482">
        <v>0</v>
      </c>
      <c r="U152" s="482">
        <v>0</v>
      </c>
      <c r="V152" s="482">
        <v>0</v>
      </c>
      <c r="W152" s="451">
        <v>0</v>
      </c>
      <c r="X152" s="451">
        <v>0</v>
      </c>
      <c r="Y152" s="451">
        <v>0</v>
      </c>
      <c r="Z152" s="451">
        <v>0</v>
      </c>
      <c r="AA152" s="482">
        <v>0</v>
      </c>
      <c r="AB152" s="482">
        <v>0</v>
      </c>
      <c r="AC152" s="482">
        <v>0</v>
      </c>
      <c r="AD152" s="482">
        <v>0</v>
      </c>
      <c r="AE152" s="482">
        <v>0</v>
      </c>
      <c r="AF152" s="482">
        <v>0</v>
      </c>
      <c r="AG152" s="482">
        <v>0</v>
      </c>
      <c r="AH152" s="482">
        <v>0</v>
      </c>
      <c r="AI152" s="482">
        <v>0</v>
      </c>
      <c r="AJ152" s="482">
        <v>0</v>
      </c>
      <c r="AK152" s="482">
        <v>0</v>
      </c>
      <c r="AL152" s="482">
        <v>0</v>
      </c>
      <c r="AM152" s="451">
        <v>0</v>
      </c>
      <c r="AN152" s="451">
        <v>0</v>
      </c>
      <c r="AO152" s="451">
        <v>0</v>
      </c>
      <c r="AP152" s="451">
        <v>0</v>
      </c>
      <c r="AQ152" s="451">
        <v>208600000</v>
      </c>
      <c r="AR152" s="451">
        <v>0</v>
      </c>
      <c r="AS152" s="451">
        <v>0</v>
      </c>
      <c r="AT152" s="451">
        <v>0</v>
      </c>
      <c r="AU152" s="451">
        <v>0</v>
      </c>
      <c r="AV152" s="451">
        <v>0</v>
      </c>
      <c r="AW152" s="451">
        <v>0</v>
      </c>
      <c r="AX152" s="451">
        <v>15436400</v>
      </c>
      <c r="AY152" s="451">
        <v>0</v>
      </c>
      <c r="AZ152" s="451">
        <v>0</v>
      </c>
      <c r="BA152" s="451">
        <v>0</v>
      </c>
      <c r="BB152" s="451">
        <v>0</v>
      </c>
      <c r="BC152" s="451">
        <v>0</v>
      </c>
      <c r="BD152" s="451">
        <v>0</v>
      </c>
      <c r="BE152" s="400">
        <v>224036400</v>
      </c>
    </row>
    <row r="153" spans="1:57" s="233" customFormat="1" ht="11.25" x14ac:dyDescent="0.2">
      <c r="A153" s="468"/>
      <c r="B153" s="480" t="s">
        <v>363</v>
      </c>
      <c r="C153" s="481" t="s">
        <v>530</v>
      </c>
      <c r="D153" s="235"/>
      <c r="E153" s="451"/>
      <c r="F153" s="482"/>
      <c r="G153" s="483"/>
      <c r="H153" s="483"/>
      <c r="I153" s="483"/>
      <c r="J153" s="451"/>
      <c r="K153" s="482"/>
      <c r="L153" s="483"/>
      <c r="M153" s="483"/>
      <c r="N153" s="482"/>
      <c r="O153" s="482"/>
      <c r="P153" s="482"/>
      <c r="Q153" s="482"/>
      <c r="R153" s="482"/>
      <c r="S153" s="482">
        <v>0</v>
      </c>
      <c r="T153" s="482">
        <v>0</v>
      </c>
      <c r="U153" s="482">
        <v>0</v>
      </c>
      <c r="V153" s="482">
        <v>0</v>
      </c>
      <c r="W153" s="451">
        <v>0</v>
      </c>
      <c r="X153" s="451">
        <v>0</v>
      </c>
      <c r="Y153" s="451">
        <v>0</v>
      </c>
      <c r="Z153" s="451">
        <v>0</v>
      </c>
      <c r="AA153" s="482">
        <v>0</v>
      </c>
      <c r="AB153" s="482">
        <v>0</v>
      </c>
      <c r="AC153" s="482">
        <v>0</v>
      </c>
      <c r="AD153" s="482">
        <v>0</v>
      </c>
      <c r="AE153" s="482">
        <v>0</v>
      </c>
      <c r="AF153" s="482">
        <v>0</v>
      </c>
      <c r="AG153" s="482">
        <v>0</v>
      </c>
      <c r="AH153" s="482">
        <v>0</v>
      </c>
      <c r="AI153" s="482">
        <v>0</v>
      </c>
      <c r="AJ153" s="482">
        <v>0</v>
      </c>
      <c r="AK153" s="482">
        <v>0</v>
      </c>
      <c r="AL153" s="482">
        <v>0</v>
      </c>
      <c r="AM153" s="451">
        <v>0</v>
      </c>
      <c r="AN153" s="451">
        <v>0</v>
      </c>
      <c r="AO153" s="451">
        <v>0</v>
      </c>
      <c r="AP153" s="451">
        <v>0</v>
      </c>
      <c r="AQ153" s="451">
        <v>0</v>
      </c>
      <c r="AR153" s="451">
        <v>0</v>
      </c>
      <c r="AS153" s="451">
        <v>0</v>
      </c>
      <c r="AT153" s="451">
        <v>0</v>
      </c>
      <c r="AU153" s="451">
        <v>0</v>
      </c>
      <c r="AV153" s="451">
        <v>134000000</v>
      </c>
      <c r="AW153" s="451">
        <v>0</v>
      </c>
      <c r="AX153" s="451">
        <v>2470800</v>
      </c>
      <c r="AY153" s="451">
        <v>0</v>
      </c>
      <c r="AZ153" s="451">
        <v>0</v>
      </c>
      <c r="BA153" s="451">
        <v>0</v>
      </c>
      <c r="BB153" s="451">
        <v>0</v>
      </c>
      <c r="BC153" s="451">
        <v>0</v>
      </c>
      <c r="BD153" s="451">
        <v>0</v>
      </c>
      <c r="BE153" s="400">
        <v>136470800</v>
      </c>
    </row>
    <row r="154" spans="1:57" s="233" customFormat="1" ht="11.25" x14ac:dyDescent="0.2">
      <c r="A154" s="468"/>
      <c r="B154" s="480" t="s">
        <v>214</v>
      </c>
      <c r="C154" s="481" t="s">
        <v>531</v>
      </c>
      <c r="D154" s="235"/>
      <c r="E154" s="451"/>
      <c r="F154" s="482"/>
      <c r="G154" s="483"/>
      <c r="H154" s="483"/>
      <c r="I154" s="483"/>
      <c r="J154" s="451"/>
      <c r="K154" s="482"/>
      <c r="L154" s="483"/>
      <c r="M154" s="483"/>
      <c r="N154" s="482"/>
      <c r="O154" s="482"/>
      <c r="P154" s="482"/>
      <c r="Q154" s="482"/>
      <c r="R154" s="482"/>
      <c r="S154" s="482">
        <v>0</v>
      </c>
      <c r="T154" s="482">
        <v>0</v>
      </c>
      <c r="U154" s="482">
        <v>0</v>
      </c>
      <c r="V154" s="482">
        <v>0</v>
      </c>
      <c r="W154" s="451">
        <v>0</v>
      </c>
      <c r="X154" s="451">
        <v>0</v>
      </c>
      <c r="Y154" s="451">
        <v>0</v>
      </c>
      <c r="Z154" s="451">
        <v>0</v>
      </c>
      <c r="AA154" s="482">
        <v>0</v>
      </c>
      <c r="AB154" s="482">
        <v>0</v>
      </c>
      <c r="AC154" s="482">
        <v>0</v>
      </c>
      <c r="AD154" s="482">
        <v>0</v>
      </c>
      <c r="AE154" s="482">
        <v>0</v>
      </c>
      <c r="AF154" s="482">
        <v>0</v>
      </c>
      <c r="AG154" s="482">
        <v>0</v>
      </c>
      <c r="AH154" s="482">
        <v>0</v>
      </c>
      <c r="AI154" s="482">
        <v>0</v>
      </c>
      <c r="AJ154" s="482">
        <v>0</v>
      </c>
      <c r="AK154" s="482">
        <v>0</v>
      </c>
      <c r="AL154" s="482">
        <v>0</v>
      </c>
      <c r="AM154" s="451">
        <v>0</v>
      </c>
      <c r="AN154" s="451">
        <v>46523</v>
      </c>
      <c r="AO154" s="451">
        <v>1271932</v>
      </c>
      <c r="AP154" s="451">
        <v>0</v>
      </c>
      <c r="AQ154" s="451">
        <v>192279572</v>
      </c>
      <c r="AR154" s="451">
        <v>0</v>
      </c>
      <c r="AS154" s="451">
        <v>0</v>
      </c>
      <c r="AT154" s="451">
        <v>0</v>
      </c>
      <c r="AU154" s="451">
        <v>0</v>
      </c>
      <c r="AV154" s="451">
        <v>0</v>
      </c>
      <c r="AW154" s="451">
        <v>14171376</v>
      </c>
      <c r="AX154" s="451">
        <v>0</v>
      </c>
      <c r="AY154" s="451">
        <v>0</v>
      </c>
      <c r="AZ154" s="451">
        <v>0</v>
      </c>
      <c r="BA154" s="451">
        <v>0</v>
      </c>
      <c r="BB154" s="451">
        <v>0</v>
      </c>
      <c r="BC154" s="451">
        <v>0</v>
      </c>
      <c r="BD154" s="451">
        <v>0</v>
      </c>
      <c r="BE154" s="400">
        <v>207769403</v>
      </c>
    </row>
    <row r="155" spans="1:57" s="233" customFormat="1" ht="11.25" x14ac:dyDescent="0.2">
      <c r="A155" s="468"/>
      <c r="B155" s="480" t="s">
        <v>238</v>
      </c>
      <c r="C155" s="481" t="s">
        <v>532</v>
      </c>
      <c r="D155" s="235"/>
      <c r="E155" s="451"/>
      <c r="F155" s="482"/>
      <c r="G155" s="483"/>
      <c r="H155" s="483"/>
      <c r="I155" s="483"/>
      <c r="J155" s="451"/>
      <c r="K155" s="482"/>
      <c r="L155" s="483"/>
      <c r="M155" s="483"/>
      <c r="N155" s="482"/>
      <c r="O155" s="482"/>
      <c r="P155" s="482"/>
      <c r="Q155" s="482"/>
      <c r="R155" s="482"/>
      <c r="S155" s="482">
        <v>0</v>
      </c>
      <c r="T155" s="482">
        <v>0</v>
      </c>
      <c r="U155" s="482">
        <v>0</v>
      </c>
      <c r="V155" s="482">
        <v>0</v>
      </c>
      <c r="W155" s="451">
        <v>0</v>
      </c>
      <c r="X155" s="451">
        <v>0</v>
      </c>
      <c r="Y155" s="451">
        <v>0</v>
      </c>
      <c r="Z155" s="451">
        <v>0</v>
      </c>
      <c r="AA155" s="482">
        <v>0</v>
      </c>
      <c r="AB155" s="482">
        <v>0</v>
      </c>
      <c r="AC155" s="482">
        <v>0</v>
      </c>
      <c r="AD155" s="482">
        <v>0</v>
      </c>
      <c r="AE155" s="482">
        <v>0</v>
      </c>
      <c r="AF155" s="482">
        <v>0</v>
      </c>
      <c r="AG155" s="482">
        <v>0</v>
      </c>
      <c r="AH155" s="482">
        <v>0</v>
      </c>
      <c r="AI155" s="482">
        <v>0</v>
      </c>
      <c r="AJ155" s="482">
        <v>0</v>
      </c>
      <c r="AK155" s="482">
        <v>0</v>
      </c>
      <c r="AL155" s="482">
        <v>0</v>
      </c>
      <c r="AM155" s="451">
        <v>0</v>
      </c>
      <c r="AN155" s="451">
        <v>0</v>
      </c>
      <c r="AO155" s="451">
        <v>0</v>
      </c>
      <c r="AP155" s="451">
        <v>0</v>
      </c>
      <c r="AQ155" s="451">
        <v>0</v>
      </c>
      <c r="AR155" s="451">
        <v>0</v>
      </c>
      <c r="AS155" s="451">
        <v>0</v>
      </c>
      <c r="AT155" s="451">
        <v>0</v>
      </c>
      <c r="AU155" s="451">
        <v>0</v>
      </c>
      <c r="AV155" s="451">
        <v>210734614</v>
      </c>
      <c r="AW155" s="451">
        <v>0</v>
      </c>
      <c r="AX155" s="451">
        <v>0</v>
      </c>
      <c r="AY155" s="451">
        <v>0</v>
      </c>
      <c r="AZ155" s="451">
        <v>0</v>
      </c>
      <c r="BA155" s="451">
        <v>0</v>
      </c>
      <c r="BB155" s="451">
        <v>0</v>
      </c>
      <c r="BC155" s="451">
        <v>0</v>
      </c>
      <c r="BD155" s="451">
        <v>0</v>
      </c>
      <c r="BE155" s="400">
        <v>210734614</v>
      </c>
    </row>
    <row r="156" spans="1:57" s="233" customFormat="1" ht="11.25" hidden="1" x14ac:dyDescent="0.2">
      <c r="A156" s="468"/>
      <c r="B156" s="480" t="s">
        <v>286</v>
      </c>
      <c r="C156" s="481" t="s">
        <v>533</v>
      </c>
      <c r="D156" s="235"/>
      <c r="E156" s="451"/>
      <c r="F156" s="482"/>
      <c r="G156" s="483"/>
      <c r="H156" s="483"/>
      <c r="I156" s="483"/>
      <c r="J156" s="451"/>
      <c r="K156" s="482"/>
      <c r="L156" s="483"/>
      <c r="M156" s="483"/>
      <c r="N156" s="482"/>
      <c r="O156" s="482"/>
      <c r="P156" s="482"/>
      <c r="Q156" s="482"/>
      <c r="R156" s="482"/>
      <c r="S156" s="482">
        <v>0</v>
      </c>
      <c r="T156" s="482">
        <v>0</v>
      </c>
      <c r="U156" s="482">
        <v>0</v>
      </c>
      <c r="V156" s="482">
        <v>0</v>
      </c>
      <c r="W156" s="451">
        <v>0</v>
      </c>
      <c r="X156" s="451">
        <v>0</v>
      </c>
      <c r="Y156" s="451">
        <v>0</v>
      </c>
      <c r="Z156" s="451">
        <v>0</v>
      </c>
      <c r="AA156" s="482">
        <v>0</v>
      </c>
      <c r="AB156" s="482">
        <v>0</v>
      </c>
      <c r="AC156" s="482">
        <v>0</v>
      </c>
      <c r="AD156" s="482">
        <v>0</v>
      </c>
      <c r="AE156" s="482">
        <v>0</v>
      </c>
      <c r="AF156" s="482">
        <v>0</v>
      </c>
      <c r="AG156" s="482">
        <v>0</v>
      </c>
      <c r="AH156" s="482">
        <v>0</v>
      </c>
      <c r="AI156" s="482">
        <v>0</v>
      </c>
      <c r="AJ156" s="482">
        <v>0</v>
      </c>
      <c r="AK156" s="482">
        <v>0</v>
      </c>
      <c r="AL156" s="482">
        <v>0</v>
      </c>
      <c r="AM156" s="451">
        <v>0</v>
      </c>
      <c r="AN156" s="451">
        <v>0</v>
      </c>
      <c r="AO156" s="451">
        <v>0</v>
      </c>
      <c r="AP156" s="451">
        <v>0</v>
      </c>
      <c r="AQ156" s="451">
        <v>0</v>
      </c>
      <c r="AR156" s="451">
        <v>0</v>
      </c>
      <c r="AS156" s="451">
        <v>0</v>
      </c>
      <c r="AT156" s="451">
        <v>0</v>
      </c>
      <c r="AU156" s="451">
        <v>0</v>
      </c>
      <c r="AV156" s="451">
        <v>0</v>
      </c>
      <c r="AW156" s="451">
        <v>0</v>
      </c>
      <c r="AX156" s="451">
        <v>0</v>
      </c>
      <c r="AY156" s="451">
        <v>0</v>
      </c>
      <c r="AZ156" s="451">
        <v>0</v>
      </c>
      <c r="BA156" s="451">
        <v>0</v>
      </c>
      <c r="BB156" s="451">
        <v>0</v>
      </c>
      <c r="BC156" s="451">
        <v>0</v>
      </c>
      <c r="BD156" s="451">
        <v>0</v>
      </c>
      <c r="BE156" s="400">
        <v>0</v>
      </c>
    </row>
    <row r="157" spans="1:57" s="233" customFormat="1" ht="11.25" hidden="1" x14ac:dyDescent="0.2">
      <c r="A157" s="468"/>
      <c r="B157" s="480" t="s">
        <v>350</v>
      </c>
      <c r="C157" s="481" t="s">
        <v>534</v>
      </c>
      <c r="D157" s="235"/>
      <c r="E157" s="451"/>
      <c r="F157" s="482"/>
      <c r="G157" s="483"/>
      <c r="H157" s="483"/>
      <c r="I157" s="483"/>
      <c r="J157" s="451"/>
      <c r="K157" s="482"/>
      <c r="L157" s="483"/>
      <c r="M157" s="483"/>
      <c r="N157" s="482"/>
      <c r="O157" s="482"/>
      <c r="P157" s="482"/>
      <c r="Q157" s="482"/>
      <c r="R157" s="482"/>
      <c r="S157" s="482">
        <v>0</v>
      </c>
      <c r="T157" s="482">
        <v>0</v>
      </c>
      <c r="U157" s="482">
        <v>0</v>
      </c>
      <c r="V157" s="482">
        <v>0</v>
      </c>
      <c r="W157" s="451">
        <v>0</v>
      </c>
      <c r="X157" s="451">
        <v>0</v>
      </c>
      <c r="Y157" s="451">
        <v>0</v>
      </c>
      <c r="Z157" s="451">
        <v>0</v>
      </c>
      <c r="AA157" s="482">
        <v>0</v>
      </c>
      <c r="AB157" s="482">
        <v>0</v>
      </c>
      <c r="AC157" s="482">
        <v>0</v>
      </c>
      <c r="AD157" s="482">
        <v>0</v>
      </c>
      <c r="AE157" s="482">
        <v>0</v>
      </c>
      <c r="AF157" s="482">
        <v>0</v>
      </c>
      <c r="AG157" s="482">
        <v>0</v>
      </c>
      <c r="AH157" s="482">
        <v>0</v>
      </c>
      <c r="AI157" s="482">
        <v>0</v>
      </c>
      <c r="AJ157" s="482">
        <v>0</v>
      </c>
      <c r="AK157" s="482">
        <v>0</v>
      </c>
      <c r="AL157" s="482">
        <v>0</v>
      </c>
      <c r="AM157" s="451">
        <v>0</v>
      </c>
      <c r="AN157" s="451">
        <v>0</v>
      </c>
      <c r="AO157" s="451">
        <v>0</v>
      </c>
      <c r="AP157" s="451">
        <v>0</v>
      </c>
      <c r="AQ157" s="451">
        <v>0</v>
      </c>
      <c r="AR157" s="451">
        <v>0</v>
      </c>
      <c r="AS157" s="451">
        <v>0</v>
      </c>
      <c r="AT157" s="451">
        <v>0</v>
      </c>
      <c r="AU157" s="451">
        <v>0</v>
      </c>
      <c r="AV157" s="451">
        <v>0</v>
      </c>
      <c r="AW157" s="451">
        <v>0</v>
      </c>
      <c r="AX157" s="451">
        <v>0</v>
      </c>
      <c r="AY157" s="451">
        <v>0</v>
      </c>
      <c r="AZ157" s="451">
        <v>0</v>
      </c>
      <c r="BA157" s="451">
        <v>0</v>
      </c>
      <c r="BB157" s="451">
        <v>0</v>
      </c>
      <c r="BC157" s="451">
        <v>0</v>
      </c>
      <c r="BD157" s="451">
        <v>0</v>
      </c>
      <c r="BE157" s="400">
        <v>0</v>
      </c>
    </row>
    <row r="158" spans="1:57" s="233" customFormat="1" ht="11.25" hidden="1" x14ac:dyDescent="0.2">
      <c r="A158" s="468"/>
      <c r="B158" s="480" t="s">
        <v>359</v>
      </c>
      <c r="C158" s="481" t="s">
        <v>535</v>
      </c>
      <c r="D158" s="235"/>
      <c r="E158" s="451"/>
      <c r="F158" s="482"/>
      <c r="G158" s="483"/>
      <c r="H158" s="483"/>
      <c r="I158" s="483"/>
      <c r="J158" s="451"/>
      <c r="K158" s="482"/>
      <c r="L158" s="483"/>
      <c r="M158" s="483"/>
      <c r="N158" s="482"/>
      <c r="O158" s="482"/>
      <c r="P158" s="482"/>
      <c r="Q158" s="482"/>
      <c r="R158" s="482"/>
      <c r="S158" s="482"/>
      <c r="T158" s="482">
        <v>0</v>
      </c>
      <c r="U158" s="482">
        <v>0</v>
      </c>
      <c r="V158" s="482">
        <v>0</v>
      </c>
      <c r="W158" s="451">
        <v>0</v>
      </c>
      <c r="X158" s="451">
        <v>0</v>
      </c>
      <c r="Y158" s="451">
        <v>0</v>
      </c>
      <c r="Z158" s="451">
        <v>0</v>
      </c>
      <c r="AA158" s="482">
        <v>0</v>
      </c>
      <c r="AB158" s="482">
        <v>0</v>
      </c>
      <c r="AC158" s="482">
        <v>0</v>
      </c>
      <c r="AD158" s="482">
        <v>0</v>
      </c>
      <c r="AE158" s="482">
        <v>0</v>
      </c>
      <c r="AF158" s="482">
        <v>0</v>
      </c>
      <c r="AG158" s="482">
        <v>0</v>
      </c>
      <c r="AH158" s="482">
        <v>0</v>
      </c>
      <c r="AI158" s="482">
        <v>0</v>
      </c>
      <c r="AJ158" s="482">
        <v>0</v>
      </c>
      <c r="AK158" s="482">
        <v>0</v>
      </c>
      <c r="AL158" s="482">
        <v>0</v>
      </c>
      <c r="AM158" s="451">
        <v>0</v>
      </c>
      <c r="AN158" s="451">
        <v>0</v>
      </c>
      <c r="AO158" s="451">
        <v>0</v>
      </c>
      <c r="AP158" s="451">
        <v>0</v>
      </c>
      <c r="AQ158" s="451">
        <v>0</v>
      </c>
      <c r="AR158" s="451">
        <v>0</v>
      </c>
      <c r="AS158" s="451">
        <v>0</v>
      </c>
      <c r="AT158" s="451">
        <v>0</v>
      </c>
      <c r="AU158" s="451">
        <v>0</v>
      </c>
      <c r="AV158" s="451">
        <v>0</v>
      </c>
      <c r="AW158" s="451">
        <v>0</v>
      </c>
      <c r="AX158" s="451">
        <v>0</v>
      </c>
      <c r="AY158" s="451">
        <v>0</v>
      </c>
      <c r="AZ158" s="451">
        <v>0</v>
      </c>
      <c r="BA158" s="451">
        <v>0</v>
      </c>
      <c r="BB158" s="451">
        <v>0</v>
      </c>
      <c r="BC158" s="451">
        <v>0</v>
      </c>
      <c r="BD158" s="451">
        <v>0</v>
      </c>
      <c r="BE158" s="400">
        <v>0</v>
      </c>
    </row>
    <row r="159" spans="1:57" s="233" customFormat="1" ht="11.25" x14ac:dyDescent="0.2">
      <c r="A159" s="468"/>
      <c r="B159" s="480" t="s">
        <v>793</v>
      </c>
      <c r="C159" s="481" t="s">
        <v>536</v>
      </c>
      <c r="D159" s="235"/>
      <c r="E159" s="451"/>
      <c r="F159" s="482"/>
      <c r="G159" s="483"/>
      <c r="H159" s="483"/>
      <c r="I159" s="483"/>
      <c r="J159" s="451"/>
      <c r="K159" s="482"/>
      <c r="L159" s="483"/>
      <c r="M159" s="483"/>
      <c r="N159" s="482"/>
      <c r="O159" s="482"/>
      <c r="P159" s="482"/>
      <c r="Q159" s="482"/>
      <c r="R159" s="482"/>
      <c r="S159" s="482"/>
      <c r="T159" s="482">
        <v>0</v>
      </c>
      <c r="U159" s="482">
        <v>0</v>
      </c>
      <c r="V159" s="482">
        <v>0</v>
      </c>
      <c r="W159" s="451">
        <v>0</v>
      </c>
      <c r="X159" s="451">
        <v>0</v>
      </c>
      <c r="Y159" s="451">
        <v>0</v>
      </c>
      <c r="Z159" s="451">
        <v>0</v>
      </c>
      <c r="AA159" s="482">
        <v>0</v>
      </c>
      <c r="AB159" s="482">
        <v>0</v>
      </c>
      <c r="AC159" s="482">
        <v>0</v>
      </c>
      <c r="AD159" s="482">
        <v>0</v>
      </c>
      <c r="AE159" s="482">
        <v>0</v>
      </c>
      <c r="AF159" s="482">
        <v>0</v>
      </c>
      <c r="AG159" s="482">
        <v>0</v>
      </c>
      <c r="AH159" s="482">
        <v>0</v>
      </c>
      <c r="AI159" s="482">
        <v>0</v>
      </c>
      <c r="AJ159" s="482">
        <v>0</v>
      </c>
      <c r="AK159" s="482">
        <v>0</v>
      </c>
      <c r="AL159" s="482">
        <v>0</v>
      </c>
      <c r="AM159" s="451">
        <v>0</v>
      </c>
      <c r="AN159" s="451">
        <v>0</v>
      </c>
      <c r="AO159" s="451">
        <v>0</v>
      </c>
      <c r="AP159" s="451">
        <v>0</v>
      </c>
      <c r="AQ159" s="451">
        <v>65000000</v>
      </c>
      <c r="AR159" s="451">
        <v>0</v>
      </c>
      <c r="AS159" s="451">
        <v>0</v>
      </c>
      <c r="AT159" s="451">
        <v>0</v>
      </c>
      <c r="AU159" s="451">
        <v>0</v>
      </c>
      <c r="AV159" s="451">
        <v>0</v>
      </c>
      <c r="AW159" s="451">
        <v>0</v>
      </c>
      <c r="AX159" s="451">
        <v>0</v>
      </c>
      <c r="AY159" s="451">
        <v>0</v>
      </c>
      <c r="AZ159" s="451">
        <v>0</v>
      </c>
      <c r="BA159" s="451">
        <v>0</v>
      </c>
      <c r="BB159" s="451">
        <v>0</v>
      </c>
      <c r="BC159" s="451">
        <v>0</v>
      </c>
      <c r="BD159" s="451">
        <v>0</v>
      </c>
      <c r="BE159" s="400">
        <v>65000000</v>
      </c>
    </row>
    <row r="160" spans="1:57" s="233" customFormat="1" ht="11.25" x14ac:dyDescent="0.2">
      <c r="A160" s="468"/>
      <c r="B160" s="480" t="s">
        <v>341</v>
      </c>
      <c r="C160" s="481" t="s">
        <v>537</v>
      </c>
      <c r="D160" s="235"/>
      <c r="E160" s="451"/>
      <c r="F160" s="482"/>
      <c r="G160" s="483"/>
      <c r="H160" s="483"/>
      <c r="I160" s="483"/>
      <c r="J160" s="451"/>
      <c r="K160" s="482"/>
      <c r="L160" s="483"/>
      <c r="M160" s="483"/>
      <c r="N160" s="482"/>
      <c r="O160" s="482"/>
      <c r="P160" s="482"/>
      <c r="Q160" s="482"/>
      <c r="R160" s="482"/>
      <c r="S160" s="482"/>
      <c r="T160" s="482">
        <v>0</v>
      </c>
      <c r="U160" s="482">
        <v>0</v>
      </c>
      <c r="V160" s="482">
        <v>0</v>
      </c>
      <c r="W160" s="451">
        <v>0</v>
      </c>
      <c r="X160" s="451">
        <v>0</v>
      </c>
      <c r="Y160" s="451">
        <v>0</v>
      </c>
      <c r="Z160" s="451">
        <v>0</v>
      </c>
      <c r="AA160" s="482">
        <v>0</v>
      </c>
      <c r="AB160" s="482">
        <v>0</v>
      </c>
      <c r="AC160" s="482">
        <v>0</v>
      </c>
      <c r="AD160" s="482">
        <v>0</v>
      </c>
      <c r="AE160" s="482">
        <v>0</v>
      </c>
      <c r="AF160" s="482">
        <v>0</v>
      </c>
      <c r="AG160" s="482">
        <v>0</v>
      </c>
      <c r="AH160" s="482">
        <v>0</v>
      </c>
      <c r="AI160" s="482">
        <v>0</v>
      </c>
      <c r="AJ160" s="482">
        <v>0</v>
      </c>
      <c r="AK160" s="482">
        <v>0</v>
      </c>
      <c r="AL160" s="482">
        <v>0</v>
      </c>
      <c r="AM160" s="451">
        <v>0</v>
      </c>
      <c r="AN160" s="451">
        <v>0</v>
      </c>
      <c r="AO160" s="451">
        <v>0</v>
      </c>
      <c r="AP160" s="451">
        <v>0</v>
      </c>
      <c r="AQ160" s="451">
        <v>0</v>
      </c>
      <c r="AR160" s="451">
        <v>0</v>
      </c>
      <c r="AS160" s="451">
        <v>0</v>
      </c>
      <c r="AT160" s="451">
        <v>0</v>
      </c>
      <c r="AU160" s="451">
        <v>0</v>
      </c>
      <c r="AV160" s="451">
        <v>0</v>
      </c>
      <c r="AW160" s="451">
        <v>147775307</v>
      </c>
      <c r="AX160" s="451">
        <v>0</v>
      </c>
      <c r="AY160" s="451">
        <v>0</v>
      </c>
      <c r="AZ160" s="451">
        <v>0</v>
      </c>
      <c r="BA160" s="451">
        <v>0</v>
      </c>
      <c r="BB160" s="451">
        <v>0</v>
      </c>
      <c r="BC160" s="451">
        <v>0</v>
      </c>
      <c r="BD160" s="451">
        <v>0</v>
      </c>
      <c r="BE160" s="400">
        <v>147775307</v>
      </c>
    </row>
    <row r="161" spans="1:57" s="233" customFormat="1" ht="11.25" hidden="1" x14ac:dyDescent="0.2">
      <c r="A161" s="468"/>
      <c r="B161" s="480" t="s">
        <v>332</v>
      </c>
      <c r="C161" s="481" t="s">
        <v>538</v>
      </c>
      <c r="D161" s="235"/>
      <c r="E161" s="451"/>
      <c r="F161" s="482"/>
      <c r="G161" s="483"/>
      <c r="H161" s="483"/>
      <c r="I161" s="483"/>
      <c r="J161" s="451"/>
      <c r="K161" s="482"/>
      <c r="L161" s="483"/>
      <c r="M161" s="483"/>
      <c r="N161" s="482"/>
      <c r="O161" s="482"/>
      <c r="P161" s="482"/>
      <c r="Q161" s="482"/>
      <c r="R161" s="482"/>
      <c r="S161" s="482"/>
      <c r="T161" s="482">
        <v>0</v>
      </c>
      <c r="U161" s="482">
        <v>0</v>
      </c>
      <c r="V161" s="482">
        <v>0</v>
      </c>
      <c r="W161" s="451">
        <v>0</v>
      </c>
      <c r="X161" s="451">
        <v>0</v>
      </c>
      <c r="Y161" s="451">
        <v>0</v>
      </c>
      <c r="Z161" s="451">
        <v>0</v>
      </c>
      <c r="AA161" s="482">
        <v>0</v>
      </c>
      <c r="AB161" s="482">
        <v>0</v>
      </c>
      <c r="AC161" s="482">
        <v>0</v>
      </c>
      <c r="AD161" s="482">
        <v>0</v>
      </c>
      <c r="AE161" s="482">
        <v>0</v>
      </c>
      <c r="AF161" s="482">
        <v>0</v>
      </c>
      <c r="AG161" s="482">
        <v>0</v>
      </c>
      <c r="AH161" s="482">
        <v>0</v>
      </c>
      <c r="AI161" s="482">
        <v>0</v>
      </c>
      <c r="AJ161" s="482">
        <v>0</v>
      </c>
      <c r="AK161" s="482">
        <v>0</v>
      </c>
      <c r="AL161" s="482">
        <v>0</v>
      </c>
      <c r="AM161" s="451">
        <v>0</v>
      </c>
      <c r="AN161" s="451">
        <v>0</v>
      </c>
      <c r="AO161" s="451">
        <v>0</v>
      </c>
      <c r="AP161" s="451">
        <v>0</v>
      </c>
      <c r="AQ161" s="451">
        <v>0</v>
      </c>
      <c r="AR161" s="451">
        <v>0</v>
      </c>
      <c r="AS161" s="451">
        <v>0</v>
      </c>
      <c r="AT161" s="451">
        <v>0</v>
      </c>
      <c r="AU161" s="451">
        <v>0</v>
      </c>
      <c r="AV161" s="451">
        <v>0</v>
      </c>
      <c r="AW161" s="451">
        <v>0</v>
      </c>
      <c r="AX161" s="451">
        <v>0</v>
      </c>
      <c r="AY161" s="451">
        <v>0</v>
      </c>
      <c r="AZ161" s="451">
        <v>0</v>
      </c>
      <c r="BA161" s="451">
        <v>0</v>
      </c>
      <c r="BB161" s="451">
        <v>0</v>
      </c>
      <c r="BC161" s="451">
        <v>0</v>
      </c>
      <c r="BD161" s="451">
        <v>0</v>
      </c>
      <c r="BE161" s="400">
        <v>0</v>
      </c>
    </row>
    <row r="162" spans="1:57" s="233" customFormat="1" ht="11.25" hidden="1" x14ac:dyDescent="0.2">
      <c r="A162" s="468"/>
      <c r="B162" s="480" t="s">
        <v>334</v>
      </c>
      <c r="C162" s="481" t="s">
        <v>539</v>
      </c>
      <c r="D162" s="235"/>
      <c r="E162" s="451"/>
      <c r="F162" s="482"/>
      <c r="G162" s="483"/>
      <c r="H162" s="483"/>
      <c r="I162" s="483"/>
      <c r="J162" s="451"/>
      <c r="K162" s="482"/>
      <c r="L162" s="483"/>
      <c r="M162" s="483"/>
      <c r="N162" s="482"/>
      <c r="O162" s="482"/>
      <c r="P162" s="482"/>
      <c r="Q162" s="482"/>
      <c r="R162" s="482"/>
      <c r="S162" s="482"/>
      <c r="T162" s="482">
        <v>0</v>
      </c>
      <c r="U162" s="482">
        <v>0</v>
      </c>
      <c r="V162" s="482">
        <v>0</v>
      </c>
      <c r="W162" s="451">
        <v>0</v>
      </c>
      <c r="X162" s="451">
        <v>0</v>
      </c>
      <c r="Y162" s="451">
        <v>0</v>
      </c>
      <c r="Z162" s="451">
        <v>0</v>
      </c>
      <c r="AA162" s="482">
        <v>0</v>
      </c>
      <c r="AB162" s="482">
        <v>0</v>
      </c>
      <c r="AC162" s="482">
        <v>0</v>
      </c>
      <c r="AD162" s="482">
        <v>0</v>
      </c>
      <c r="AE162" s="482">
        <v>0</v>
      </c>
      <c r="AF162" s="482">
        <v>0</v>
      </c>
      <c r="AG162" s="482">
        <v>0</v>
      </c>
      <c r="AH162" s="482">
        <v>0</v>
      </c>
      <c r="AI162" s="482">
        <v>0</v>
      </c>
      <c r="AJ162" s="482">
        <v>0</v>
      </c>
      <c r="AK162" s="482">
        <v>0</v>
      </c>
      <c r="AL162" s="482">
        <v>0</v>
      </c>
      <c r="AM162" s="451">
        <v>0</v>
      </c>
      <c r="AN162" s="451">
        <v>0</v>
      </c>
      <c r="AO162" s="451">
        <v>0</v>
      </c>
      <c r="AP162" s="451">
        <v>0</v>
      </c>
      <c r="AQ162" s="451">
        <v>0</v>
      </c>
      <c r="AR162" s="451">
        <v>0</v>
      </c>
      <c r="AS162" s="451">
        <v>0</v>
      </c>
      <c r="AT162" s="451">
        <v>0</v>
      </c>
      <c r="AU162" s="451">
        <v>0</v>
      </c>
      <c r="AV162" s="451">
        <v>0</v>
      </c>
      <c r="AW162" s="451">
        <v>0</v>
      </c>
      <c r="AX162" s="451">
        <v>0</v>
      </c>
      <c r="AY162" s="451">
        <v>0</v>
      </c>
      <c r="AZ162" s="451">
        <v>0</v>
      </c>
      <c r="BA162" s="451">
        <v>0</v>
      </c>
      <c r="BB162" s="451">
        <v>0</v>
      </c>
      <c r="BC162" s="451">
        <v>0</v>
      </c>
      <c r="BD162" s="451">
        <v>0</v>
      </c>
      <c r="BE162" s="400">
        <v>0</v>
      </c>
    </row>
    <row r="163" spans="1:57" s="233" customFormat="1" ht="11.25" x14ac:dyDescent="0.2">
      <c r="A163" s="468"/>
      <c r="B163" s="480" t="s">
        <v>783</v>
      </c>
      <c r="C163" s="481" t="s">
        <v>540</v>
      </c>
      <c r="D163" s="235"/>
      <c r="E163" s="451"/>
      <c r="F163" s="482"/>
      <c r="G163" s="483"/>
      <c r="H163" s="483"/>
      <c r="I163" s="483"/>
      <c r="J163" s="451"/>
      <c r="K163" s="482"/>
      <c r="L163" s="483"/>
      <c r="M163" s="483"/>
      <c r="N163" s="482"/>
      <c r="O163" s="482"/>
      <c r="P163" s="482"/>
      <c r="Q163" s="482"/>
      <c r="R163" s="482"/>
      <c r="S163" s="482"/>
      <c r="T163" s="482">
        <v>0</v>
      </c>
      <c r="U163" s="482">
        <v>0</v>
      </c>
      <c r="V163" s="482">
        <v>0</v>
      </c>
      <c r="W163" s="451">
        <v>0</v>
      </c>
      <c r="X163" s="451">
        <v>0</v>
      </c>
      <c r="Y163" s="451">
        <v>0</v>
      </c>
      <c r="Z163" s="451">
        <v>0</v>
      </c>
      <c r="AA163" s="482">
        <v>0</v>
      </c>
      <c r="AB163" s="482">
        <v>0</v>
      </c>
      <c r="AC163" s="482">
        <v>0</v>
      </c>
      <c r="AD163" s="482">
        <v>0</v>
      </c>
      <c r="AE163" s="482">
        <v>0</v>
      </c>
      <c r="AF163" s="482">
        <v>0</v>
      </c>
      <c r="AG163" s="482">
        <v>0</v>
      </c>
      <c r="AH163" s="482">
        <v>0</v>
      </c>
      <c r="AI163" s="482">
        <v>0</v>
      </c>
      <c r="AJ163" s="482">
        <v>0</v>
      </c>
      <c r="AK163" s="482">
        <v>0</v>
      </c>
      <c r="AL163" s="482">
        <v>0</v>
      </c>
      <c r="AM163" s="451">
        <v>0</v>
      </c>
      <c r="AN163" s="451">
        <v>0</v>
      </c>
      <c r="AO163" s="451">
        <v>0</v>
      </c>
      <c r="AP163" s="451">
        <v>0</v>
      </c>
      <c r="AQ163" s="451">
        <v>0</v>
      </c>
      <c r="AR163" s="451">
        <v>0</v>
      </c>
      <c r="AS163" s="451">
        <v>0</v>
      </c>
      <c r="AT163" s="451">
        <v>0</v>
      </c>
      <c r="AU163" s="451">
        <v>0</v>
      </c>
      <c r="AV163" s="451">
        <v>0</v>
      </c>
      <c r="AW163" s="451">
        <v>169712487</v>
      </c>
      <c r="AX163" s="451">
        <v>0</v>
      </c>
      <c r="AY163" s="451">
        <v>0</v>
      </c>
      <c r="AZ163" s="451">
        <v>0</v>
      </c>
      <c r="BA163" s="451">
        <v>0</v>
      </c>
      <c r="BB163" s="451">
        <v>0</v>
      </c>
      <c r="BC163" s="451">
        <v>0</v>
      </c>
      <c r="BD163" s="451">
        <v>0</v>
      </c>
      <c r="BE163" s="400">
        <v>169712487</v>
      </c>
    </row>
    <row r="164" spans="1:57" s="233" customFormat="1" ht="11.25" hidden="1" x14ac:dyDescent="0.2">
      <c r="A164" s="468"/>
      <c r="B164" s="480" t="s">
        <v>319</v>
      </c>
      <c r="C164" s="481" t="s">
        <v>541</v>
      </c>
      <c r="D164" s="235"/>
      <c r="E164" s="451"/>
      <c r="F164" s="482"/>
      <c r="G164" s="483"/>
      <c r="H164" s="483"/>
      <c r="I164" s="483"/>
      <c r="J164" s="451"/>
      <c r="K164" s="482"/>
      <c r="L164" s="483"/>
      <c r="M164" s="483"/>
      <c r="N164" s="482"/>
      <c r="O164" s="482"/>
      <c r="P164" s="482"/>
      <c r="Q164" s="482"/>
      <c r="R164" s="482"/>
      <c r="S164" s="482"/>
      <c r="T164" s="482">
        <v>0</v>
      </c>
      <c r="U164" s="482">
        <v>0</v>
      </c>
      <c r="V164" s="482">
        <v>0</v>
      </c>
      <c r="W164" s="451">
        <v>0</v>
      </c>
      <c r="X164" s="451">
        <v>0</v>
      </c>
      <c r="Y164" s="451">
        <v>0</v>
      </c>
      <c r="Z164" s="451">
        <v>0</v>
      </c>
      <c r="AA164" s="482">
        <v>0</v>
      </c>
      <c r="AB164" s="482">
        <v>0</v>
      </c>
      <c r="AC164" s="482">
        <v>0</v>
      </c>
      <c r="AD164" s="482">
        <v>0</v>
      </c>
      <c r="AE164" s="482">
        <v>0</v>
      </c>
      <c r="AF164" s="482">
        <v>0</v>
      </c>
      <c r="AG164" s="482">
        <v>0</v>
      </c>
      <c r="AH164" s="482">
        <v>0</v>
      </c>
      <c r="AI164" s="482">
        <v>0</v>
      </c>
      <c r="AJ164" s="482">
        <v>0</v>
      </c>
      <c r="AK164" s="482">
        <v>0</v>
      </c>
      <c r="AL164" s="482">
        <v>0</v>
      </c>
      <c r="AM164" s="451">
        <v>0</v>
      </c>
      <c r="AN164" s="451">
        <v>0</v>
      </c>
      <c r="AO164" s="451">
        <v>0</v>
      </c>
      <c r="AP164" s="451">
        <v>0</v>
      </c>
      <c r="AQ164" s="451">
        <v>0</v>
      </c>
      <c r="AR164" s="451">
        <v>0</v>
      </c>
      <c r="AS164" s="451">
        <v>0</v>
      </c>
      <c r="AT164" s="451">
        <v>0</v>
      </c>
      <c r="AU164" s="451">
        <v>0</v>
      </c>
      <c r="AV164" s="451">
        <v>0</v>
      </c>
      <c r="AW164" s="451">
        <v>0</v>
      </c>
      <c r="AX164" s="451">
        <v>0</v>
      </c>
      <c r="AY164" s="451">
        <v>0</v>
      </c>
      <c r="AZ164" s="451">
        <v>0</v>
      </c>
      <c r="BA164" s="451">
        <v>0</v>
      </c>
      <c r="BB164" s="451">
        <v>0</v>
      </c>
      <c r="BC164" s="451">
        <v>0</v>
      </c>
      <c r="BD164" s="451">
        <v>0</v>
      </c>
      <c r="BE164" s="400">
        <v>0</v>
      </c>
    </row>
    <row r="165" spans="1:57" s="233" customFormat="1" ht="11.25" hidden="1" x14ac:dyDescent="0.2">
      <c r="A165" s="468"/>
      <c r="B165" s="480" t="s">
        <v>294</v>
      </c>
      <c r="C165" s="481" t="s">
        <v>542</v>
      </c>
      <c r="D165" s="235"/>
      <c r="E165" s="451"/>
      <c r="F165" s="482"/>
      <c r="G165" s="483"/>
      <c r="H165" s="483"/>
      <c r="I165" s="483"/>
      <c r="J165" s="451"/>
      <c r="K165" s="482"/>
      <c r="L165" s="483"/>
      <c r="M165" s="483"/>
      <c r="N165" s="482"/>
      <c r="O165" s="482"/>
      <c r="P165" s="482"/>
      <c r="Q165" s="482"/>
      <c r="R165" s="482"/>
      <c r="S165" s="482"/>
      <c r="T165" s="482">
        <v>0</v>
      </c>
      <c r="U165" s="482">
        <v>0</v>
      </c>
      <c r="V165" s="482">
        <v>0</v>
      </c>
      <c r="W165" s="451">
        <v>0</v>
      </c>
      <c r="X165" s="451">
        <v>0</v>
      </c>
      <c r="Y165" s="451">
        <v>0</v>
      </c>
      <c r="Z165" s="451">
        <v>0</v>
      </c>
      <c r="AA165" s="482">
        <v>0</v>
      </c>
      <c r="AB165" s="482">
        <v>0</v>
      </c>
      <c r="AC165" s="482">
        <v>0</v>
      </c>
      <c r="AD165" s="482">
        <v>0</v>
      </c>
      <c r="AE165" s="482">
        <v>0</v>
      </c>
      <c r="AF165" s="482">
        <v>0</v>
      </c>
      <c r="AG165" s="482">
        <v>0</v>
      </c>
      <c r="AH165" s="482">
        <v>0</v>
      </c>
      <c r="AI165" s="482">
        <v>0</v>
      </c>
      <c r="AJ165" s="482">
        <v>0</v>
      </c>
      <c r="AK165" s="482">
        <v>0</v>
      </c>
      <c r="AL165" s="482">
        <v>0</v>
      </c>
      <c r="AM165" s="451">
        <v>0</v>
      </c>
      <c r="AN165" s="451">
        <v>0</v>
      </c>
      <c r="AO165" s="451">
        <v>0</v>
      </c>
      <c r="AP165" s="451">
        <v>0</v>
      </c>
      <c r="AQ165" s="451">
        <v>0</v>
      </c>
      <c r="AR165" s="451">
        <v>0</v>
      </c>
      <c r="AS165" s="451">
        <v>0</v>
      </c>
      <c r="AT165" s="451">
        <v>0</v>
      </c>
      <c r="AU165" s="451">
        <v>0</v>
      </c>
      <c r="AV165" s="451">
        <v>0</v>
      </c>
      <c r="AW165" s="451">
        <v>0</v>
      </c>
      <c r="AX165" s="451">
        <v>0</v>
      </c>
      <c r="AY165" s="451">
        <v>0</v>
      </c>
      <c r="AZ165" s="451">
        <v>0</v>
      </c>
      <c r="BA165" s="451">
        <v>0</v>
      </c>
      <c r="BB165" s="451">
        <v>0</v>
      </c>
      <c r="BC165" s="451">
        <v>0</v>
      </c>
      <c r="BD165" s="451">
        <v>0</v>
      </c>
      <c r="BE165" s="400">
        <v>0</v>
      </c>
    </row>
    <row r="166" spans="1:57" s="233" customFormat="1" ht="11.25" x14ac:dyDescent="0.2">
      <c r="A166" s="468"/>
      <c r="B166" s="480" t="s">
        <v>202</v>
      </c>
      <c r="C166" s="481" t="s">
        <v>543</v>
      </c>
      <c r="D166" s="235"/>
      <c r="E166" s="451"/>
      <c r="F166" s="482"/>
      <c r="G166" s="483"/>
      <c r="H166" s="483"/>
      <c r="I166" s="483"/>
      <c r="J166" s="451"/>
      <c r="K166" s="482"/>
      <c r="L166" s="483"/>
      <c r="M166" s="483"/>
      <c r="N166" s="482"/>
      <c r="O166" s="482"/>
      <c r="P166" s="482"/>
      <c r="Q166" s="482"/>
      <c r="R166" s="482"/>
      <c r="S166" s="482"/>
      <c r="T166" s="482">
        <v>0</v>
      </c>
      <c r="U166" s="482">
        <v>0</v>
      </c>
      <c r="V166" s="482">
        <v>0</v>
      </c>
      <c r="W166" s="451">
        <v>0</v>
      </c>
      <c r="X166" s="451">
        <v>0</v>
      </c>
      <c r="Y166" s="451">
        <v>0</v>
      </c>
      <c r="Z166" s="451">
        <v>0</v>
      </c>
      <c r="AA166" s="482">
        <v>0</v>
      </c>
      <c r="AB166" s="482">
        <v>0</v>
      </c>
      <c r="AC166" s="482">
        <v>0</v>
      </c>
      <c r="AD166" s="482">
        <v>0</v>
      </c>
      <c r="AE166" s="482">
        <v>0</v>
      </c>
      <c r="AF166" s="482">
        <v>0</v>
      </c>
      <c r="AG166" s="482">
        <v>0</v>
      </c>
      <c r="AH166" s="482">
        <v>0</v>
      </c>
      <c r="AI166" s="482">
        <v>0</v>
      </c>
      <c r="AJ166" s="482">
        <v>0</v>
      </c>
      <c r="AK166" s="482">
        <v>0</v>
      </c>
      <c r="AL166" s="482">
        <v>0</v>
      </c>
      <c r="AM166" s="451">
        <v>0</v>
      </c>
      <c r="AN166" s="451">
        <v>0</v>
      </c>
      <c r="AO166" s="451">
        <v>0</v>
      </c>
      <c r="AP166" s="451">
        <v>0</v>
      </c>
      <c r="AQ166" s="451">
        <v>0</v>
      </c>
      <c r="AR166" s="451">
        <v>0</v>
      </c>
      <c r="AS166" s="451">
        <v>0</v>
      </c>
      <c r="AT166" s="451">
        <v>0</v>
      </c>
      <c r="AU166" s="451">
        <v>0</v>
      </c>
      <c r="AV166" s="451">
        <v>206499148</v>
      </c>
      <c r="AW166" s="451">
        <v>2560589</v>
      </c>
      <c r="AX166" s="451">
        <v>0</v>
      </c>
      <c r="AY166" s="451">
        <v>0</v>
      </c>
      <c r="AZ166" s="451">
        <v>0</v>
      </c>
      <c r="BA166" s="451">
        <v>0</v>
      </c>
      <c r="BB166" s="451">
        <v>0</v>
      </c>
      <c r="BC166" s="451">
        <v>0</v>
      </c>
      <c r="BD166" s="451">
        <v>0</v>
      </c>
      <c r="BE166" s="400">
        <v>209059737</v>
      </c>
    </row>
    <row r="167" spans="1:57" s="233" customFormat="1" ht="11.25" x14ac:dyDescent="0.2">
      <c r="A167" s="468"/>
      <c r="B167" s="480" t="s">
        <v>210</v>
      </c>
      <c r="C167" s="481" t="s">
        <v>544</v>
      </c>
      <c r="D167" s="235"/>
      <c r="E167" s="451"/>
      <c r="F167" s="482"/>
      <c r="G167" s="483"/>
      <c r="H167" s="483"/>
      <c r="I167" s="483"/>
      <c r="J167" s="451"/>
      <c r="K167" s="482"/>
      <c r="L167" s="483"/>
      <c r="M167" s="483"/>
      <c r="N167" s="482"/>
      <c r="O167" s="482"/>
      <c r="P167" s="482"/>
      <c r="Q167" s="482"/>
      <c r="R167" s="482"/>
      <c r="S167" s="482"/>
      <c r="T167" s="482">
        <v>0</v>
      </c>
      <c r="U167" s="482">
        <v>0</v>
      </c>
      <c r="V167" s="482">
        <v>0</v>
      </c>
      <c r="W167" s="451">
        <v>0</v>
      </c>
      <c r="X167" s="451">
        <v>0</v>
      </c>
      <c r="Y167" s="451">
        <v>0</v>
      </c>
      <c r="Z167" s="451">
        <v>0</v>
      </c>
      <c r="AA167" s="482">
        <v>0</v>
      </c>
      <c r="AB167" s="482">
        <v>0</v>
      </c>
      <c r="AC167" s="482">
        <v>0</v>
      </c>
      <c r="AD167" s="482">
        <v>0</v>
      </c>
      <c r="AE167" s="482">
        <v>0</v>
      </c>
      <c r="AF167" s="482">
        <v>0</v>
      </c>
      <c r="AG167" s="482">
        <v>0</v>
      </c>
      <c r="AH167" s="482">
        <v>0</v>
      </c>
      <c r="AI167" s="482">
        <v>0</v>
      </c>
      <c r="AJ167" s="482">
        <v>0</v>
      </c>
      <c r="AK167" s="482">
        <v>0</v>
      </c>
      <c r="AL167" s="482">
        <v>0</v>
      </c>
      <c r="AM167" s="451">
        <v>0</v>
      </c>
      <c r="AN167" s="451">
        <v>0</v>
      </c>
      <c r="AO167" s="451">
        <v>0</v>
      </c>
      <c r="AP167" s="451">
        <v>0</v>
      </c>
      <c r="AQ167" s="451">
        <v>428761</v>
      </c>
      <c r="AR167" s="451">
        <v>0</v>
      </c>
      <c r="AS167" s="451">
        <v>0</v>
      </c>
      <c r="AT167" s="451">
        <v>0</v>
      </c>
      <c r="AU167" s="451">
        <v>0</v>
      </c>
      <c r="AV167" s="451">
        <v>0</v>
      </c>
      <c r="AW167" s="451">
        <v>0</v>
      </c>
      <c r="AX167" s="451">
        <v>0</v>
      </c>
      <c r="AY167" s="451">
        <v>0</v>
      </c>
      <c r="AZ167" s="451">
        <v>0</v>
      </c>
      <c r="BA167" s="451">
        <v>0</v>
      </c>
      <c r="BB167" s="451">
        <v>0</v>
      </c>
      <c r="BC167" s="451">
        <v>0</v>
      </c>
      <c r="BD167" s="451">
        <v>0</v>
      </c>
      <c r="BE167" s="400">
        <v>428761</v>
      </c>
    </row>
    <row r="168" spans="1:57" s="233" customFormat="1" ht="11.25" x14ac:dyDescent="0.2">
      <c r="A168" s="468"/>
      <c r="B168" s="480" t="s">
        <v>197</v>
      </c>
      <c r="C168" s="481" t="s">
        <v>545</v>
      </c>
      <c r="D168" s="235"/>
      <c r="E168" s="451"/>
      <c r="F168" s="482"/>
      <c r="G168" s="483"/>
      <c r="H168" s="483"/>
      <c r="I168" s="483"/>
      <c r="J168" s="451"/>
      <c r="K168" s="482"/>
      <c r="L168" s="483"/>
      <c r="M168" s="483"/>
      <c r="N168" s="482"/>
      <c r="O168" s="482"/>
      <c r="P168" s="482"/>
      <c r="Q168" s="482"/>
      <c r="R168" s="482"/>
      <c r="S168" s="482"/>
      <c r="T168" s="482"/>
      <c r="U168" s="482"/>
      <c r="V168" s="482"/>
      <c r="W168" s="451">
        <v>0</v>
      </c>
      <c r="X168" s="451">
        <v>0</v>
      </c>
      <c r="Y168" s="451">
        <v>0</v>
      </c>
      <c r="Z168" s="451">
        <v>0</v>
      </c>
      <c r="AA168" s="482">
        <v>0</v>
      </c>
      <c r="AB168" s="482">
        <v>0</v>
      </c>
      <c r="AC168" s="482">
        <v>0</v>
      </c>
      <c r="AD168" s="482">
        <v>0</v>
      </c>
      <c r="AE168" s="482">
        <v>0</v>
      </c>
      <c r="AF168" s="482">
        <v>0</v>
      </c>
      <c r="AG168" s="482">
        <v>0</v>
      </c>
      <c r="AH168" s="482">
        <v>0</v>
      </c>
      <c r="AI168" s="482">
        <v>0</v>
      </c>
      <c r="AJ168" s="482">
        <v>0</v>
      </c>
      <c r="AK168" s="482">
        <v>0</v>
      </c>
      <c r="AL168" s="482">
        <v>0</v>
      </c>
      <c r="AM168" s="451">
        <v>0</v>
      </c>
      <c r="AN168" s="451">
        <v>0</v>
      </c>
      <c r="AO168" s="451">
        <v>0</v>
      </c>
      <c r="AP168" s="451">
        <v>0</v>
      </c>
      <c r="AQ168" s="451">
        <v>173498214</v>
      </c>
      <c r="AR168" s="451">
        <v>0</v>
      </c>
      <c r="AS168" s="451">
        <v>0</v>
      </c>
      <c r="AT168" s="451">
        <v>0</v>
      </c>
      <c r="AU168" s="451">
        <v>0</v>
      </c>
      <c r="AV168" s="451">
        <v>0</v>
      </c>
      <c r="AW168" s="451">
        <v>12700069</v>
      </c>
      <c r="AX168" s="451">
        <v>0</v>
      </c>
      <c r="AY168" s="451">
        <v>0</v>
      </c>
      <c r="AZ168" s="451">
        <v>0</v>
      </c>
      <c r="BA168" s="451">
        <v>0</v>
      </c>
      <c r="BB168" s="451">
        <v>0</v>
      </c>
      <c r="BC168" s="451">
        <v>0</v>
      </c>
      <c r="BD168" s="451">
        <v>0</v>
      </c>
      <c r="BE168" s="400">
        <v>186198283</v>
      </c>
    </row>
    <row r="169" spans="1:57" s="233" customFormat="1" ht="11.25" hidden="1" x14ac:dyDescent="0.2">
      <c r="A169" s="468"/>
      <c r="B169" s="480" t="s">
        <v>281</v>
      </c>
      <c r="C169" s="481" t="s">
        <v>546</v>
      </c>
      <c r="D169" s="235"/>
      <c r="E169" s="451"/>
      <c r="F169" s="482"/>
      <c r="G169" s="483"/>
      <c r="H169" s="483"/>
      <c r="I169" s="483"/>
      <c r="J169" s="451"/>
      <c r="K169" s="482"/>
      <c r="L169" s="483"/>
      <c r="M169" s="483"/>
      <c r="N169" s="482"/>
      <c r="O169" s="482"/>
      <c r="P169" s="482"/>
      <c r="Q169" s="482"/>
      <c r="R169" s="482"/>
      <c r="S169" s="482"/>
      <c r="T169" s="482"/>
      <c r="U169" s="482"/>
      <c r="V169" s="482"/>
      <c r="W169" s="451">
        <v>0</v>
      </c>
      <c r="X169" s="451">
        <v>0</v>
      </c>
      <c r="Y169" s="451">
        <v>0</v>
      </c>
      <c r="Z169" s="451">
        <v>0</v>
      </c>
      <c r="AA169" s="482">
        <v>0</v>
      </c>
      <c r="AB169" s="482">
        <v>0</v>
      </c>
      <c r="AC169" s="482">
        <v>0</v>
      </c>
      <c r="AD169" s="482">
        <v>0</v>
      </c>
      <c r="AE169" s="482">
        <v>0</v>
      </c>
      <c r="AF169" s="482">
        <v>0</v>
      </c>
      <c r="AG169" s="482">
        <v>0</v>
      </c>
      <c r="AH169" s="482">
        <v>0</v>
      </c>
      <c r="AI169" s="482">
        <v>0</v>
      </c>
      <c r="AJ169" s="482">
        <v>0</v>
      </c>
      <c r="AK169" s="482">
        <v>0</v>
      </c>
      <c r="AL169" s="482">
        <v>0</v>
      </c>
      <c r="AM169" s="451">
        <v>0</v>
      </c>
      <c r="AN169" s="451">
        <v>0</v>
      </c>
      <c r="AO169" s="451">
        <v>0</v>
      </c>
      <c r="AP169" s="451">
        <v>0</v>
      </c>
      <c r="AQ169" s="451">
        <v>0</v>
      </c>
      <c r="AR169" s="451">
        <v>0</v>
      </c>
      <c r="AS169" s="451">
        <v>0</v>
      </c>
      <c r="AT169" s="451">
        <v>0</v>
      </c>
      <c r="AU169" s="451">
        <v>0</v>
      </c>
      <c r="AV169" s="451">
        <v>0</v>
      </c>
      <c r="AW169" s="451">
        <v>0</v>
      </c>
      <c r="AX169" s="451">
        <v>0</v>
      </c>
      <c r="AY169" s="451">
        <v>0</v>
      </c>
      <c r="AZ169" s="451">
        <v>0</v>
      </c>
      <c r="BA169" s="451">
        <v>0</v>
      </c>
      <c r="BB169" s="451">
        <v>0</v>
      </c>
      <c r="BC169" s="451">
        <v>0</v>
      </c>
      <c r="BD169" s="451">
        <v>0</v>
      </c>
      <c r="BE169" s="400">
        <v>0</v>
      </c>
    </row>
    <row r="170" spans="1:57" s="233" customFormat="1" ht="11.25" hidden="1" x14ac:dyDescent="0.2">
      <c r="A170" s="468"/>
      <c r="B170" s="480" t="s">
        <v>343</v>
      </c>
      <c r="C170" s="481" t="s">
        <v>547</v>
      </c>
      <c r="D170" s="235"/>
      <c r="E170" s="451"/>
      <c r="F170" s="482"/>
      <c r="G170" s="483"/>
      <c r="H170" s="483"/>
      <c r="I170" s="483"/>
      <c r="J170" s="451"/>
      <c r="K170" s="482"/>
      <c r="L170" s="483"/>
      <c r="M170" s="483"/>
      <c r="N170" s="482"/>
      <c r="O170" s="482"/>
      <c r="P170" s="482"/>
      <c r="Q170" s="482"/>
      <c r="R170" s="482"/>
      <c r="S170" s="482"/>
      <c r="T170" s="482"/>
      <c r="U170" s="482"/>
      <c r="V170" s="482"/>
      <c r="W170" s="451">
        <v>0</v>
      </c>
      <c r="X170" s="451">
        <v>0</v>
      </c>
      <c r="Y170" s="451">
        <v>0</v>
      </c>
      <c r="Z170" s="451">
        <v>0</v>
      </c>
      <c r="AA170" s="482">
        <v>0</v>
      </c>
      <c r="AB170" s="482">
        <v>0</v>
      </c>
      <c r="AC170" s="482">
        <v>0</v>
      </c>
      <c r="AD170" s="482">
        <v>0</v>
      </c>
      <c r="AE170" s="482">
        <v>0</v>
      </c>
      <c r="AF170" s="482">
        <v>0</v>
      </c>
      <c r="AG170" s="482">
        <v>0</v>
      </c>
      <c r="AH170" s="482">
        <v>0</v>
      </c>
      <c r="AI170" s="482">
        <v>0</v>
      </c>
      <c r="AJ170" s="482">
        <v>0</v>
      </c>
      <c r="AK170" s="482">
        <v>0</v>
      </c>
      <c r="AL170" s="482">
        <v>0</v>
      </c>
      <c r="AM170" s="451">
        <v>0</v>
      </c>
      <c r="AN170" s="451">
        <v>0</v>
      </c>
      <c r="AO170" s="451">
        <v>0</v>
      </c>
      <c r="AP170" s="451">
        <v>0</v>
      </c>
      <c r="AQ170" s="451">
        <v>0</v>
      </c>
      <c r="AR170" s="451">
        <v>0</v>
      </c>
      <c r="AS170" s="451">
        <v>0</v>
      </c>
      <c r="AT170" s="451">
        <v>0</v>
      </c>
      <c r="AU170" s="451">
        <v>0</v>
      </c>
      <c r="AV170" s="451">
        <v>0</v>
      </c>
      <c r="AW170" s="451">
        <v>0</v>
      </c>
      <c r="AX170" s="451">
        <v>0</v>
      </c>
      <c r="AY170" s="451">
        <v>0</v>
      </c>
      <c r="AZ170" s="451">
        <v>0</v>
      </c>
      <c r="BA170" s="451">
        <v>0</v>
      </c>
      <c r="BB170" s="451">
        <v>0</v>
      </c>
      <c r="BC170" s="451">
        <v>0</v>
      </c>
      <c r="BD170" s="451">
        <v>0</v>
      </c>
      <c r="BE170" s="400">
        <v>0</v>
      </c>
    </row>
    <row r="171" spans="1:57" s="233" customFormat="1" ht="11.25" x14ac:dyDescent="0.2">
      <c r="A171" s="468"/>
      <c r="B171" s="480" t="s">
        <v>193</v>
      </c>
      <c r="C171" s="481" t="s">
        <v>548</v>
      </c>
      <c r="D171" s="235"/>
      <c r="E171" s="451"/>
      <c r="F171" s="482"/>
      <c r="G171" s="483"/>
      <c r="H171" s="483"/>
      <c r="I171" s="483"/>
      <c r="J171" s="451"/>
      <c r="K171" s="482"/>
      <c r="L171" s="483"/>
      <c r="M171" s="483"/>
      <c r="N171" s="482"/>
      <c r="O171" s="482"/>
      <c r="P171" s="482"/>
      <c r="Q171" s="482"/>
      <c r="R171" s="482"/>
      <c r="S171" s="482"/>
      <c r="T171" s="482"/>
      <c r="U171" s="482"/>
      <c r="V171" s="482"/>
      <c r="W171" s="451"/>
      <c r="X171" s="451"/>
      <c r="Y171" s="451"/>
      <c r="Z171" s="451"/>
      <c r="AA171" s="482">
        <v>0</v>
      </c>
      <c r="AB171" s="482">
        <v>0</v>
      </c>
      <c r="AC171" s="482">
        <v>0</v>
      </c>
      <c r="AD171" s="482">
        <v>0</v>
      </c>
      <c r="AE171" s="482">
        <v>0</v>
      </c>
      <c r="AF171" s="482">
        <v>0</v>
      </c>
      <c r="AG171" s="482">
        <v>0</v>
      </c>
      <c r="AH171" s="482">
        <v>0</v>
      </c>
      <c r="AI171" s="482">
        <v>0</v>
      </c>
      <c r="AJ171" s="482">
        <v>0</v>
      </c>
      <c r="AK171" s="482">
        <v>0</v>
      </c>
      <c r="AL171" s="482">
        <v>0</v>
      </c>
      <c r="AM171" s="451">
        <v>0</v>
      </c>
      <c r="AN171" s="451">
        <v>0</v>
      </c>
      <c r="AO171" s="451">
        <v>0</v>
      </c>
      <c r="AP171" s="451">
        <v>0</v>
      </c>
      <c r="AQ171" s="451">
        <v>0</v>
      </c>
      <c r="AR171" s="451">
        <v>0</v>
      </c>
      <c r="AS171" s="451">
        <v>0</v>
      </c>
      <c r="AT171" s="451">
        <v>0</v>
      </c>
      <c r="AU171" s="451">
        <v>0</v>
      </c>
      <c r="AV171" s="451">
        <v>1162239</v>
      </c>
      <c r="AW171" s="451">
        <v>0</v>
      </c>
      <c r="AX171" s="451">
        <v>0</v>
      </c>
      <c r="AY171" s="451">
        <v>0</v>
      </c>
      <c r="AZ171" s="451">
        <v>0</v>
      </c>
      <c r="BA171" s="451">
        <v>0</v>
      </c>
      <c r="BB171" s="451">
        <v>0</v>
      </c>
      <c r="BC171" s="451">
        <v>0</v>
      </c>
      <c r="BD171" s="451">
        <v>0</v>
      </c>
      <c r="BE171" s="400">
        <v>1162239</v>
      </c>
    </row>
    <row r="172" spans="1:57" s="233" customFormat="1" ht="11.25" hidden="1" x14ac:dyDescent="0.2">
      <c r="A172" s="468"/>
      <c r="B172" s="480" t="s">
        <v>317</v>
      </c>
      <c r="C172" s="481" t="s">
        <v>549</v>
      </c>
      <c r="D172" s="235"/>
      <c r="E172" s="451"/>
      <c r="F172" s="482"/>
      <c r="G172" s="483"/>
      <c r="H172" s="483"/>
      <c r="I172" s="483"/>
      <c r="J172" s="451"/>
      <c r="K172" s="482"/>
      <c r="L172" s="483"/>
      <c r="M172" s="483"/>
      <c r="N172" s="482"/>
      <c r="O172" s="482"/>
      <c r="P172" s="482"/>
      <c r="Q172" s="482"/>
      <c r="R172" s="482"/>
      <c r="S172" s="482"/>
      <c r="T172" s="482"/>
      <c r="U172" s="482"/>
      <c r="V172" s="482"/>
      <c r="W172" s="451"/>
      <c r="X172" s="451"/>
      <c r="Y172" s="451"/>
      <c r="Z172" s="451"/>
      <c r="AA172" s="482">
        <v>0</v>
      </c>
      <c r="AB172" s="482">
        <v>0</v>
      </c>
      <c r="AC172" s="482">
        <v>0</v>
      </c>
      <c r="AD172" s="482">
        <v>0</v>
      </c>
      <c r="AE172" s="482">
        <v>0</v>
      </c>
      <c r="AF172" s="482">
        <v>0</v>
      </c>
      <c r="AG172" s="482">
        <v>0</v>
      </c>
      <c r="AH172" s="482">
        <v>0</v>
      </c>
      <c r="AI172" s="482">
        <v>0</v>
      </c>
      <c r="AJ172" s="482">
        <v>0</v>
      </c>
      <c r="AK172" s="482">
        <v>0</v>
      </c>
      <c r="AL172" s="482">
        <v>0</v>
      </c>
      <c r="AM172" s="451">
        <v>0</v>
      </c>
      <c r="AN172" s="451">
        <v>0</v>
      </c>
      <c r="AO172" s="451">
        <v>0</v>
      </c>
      <c r="AP172" s="451">
        <v>0</v>
      </c>
      <c r="AQ172" s="451">
        <v>0</v>
      </c>
      <c r="AR172" s="451">
        <v>0</v>
      </c>
      <c r="AS172" s="451">
        <v>0</v>
      </c>
      <c r="AT172" s="451">
        <v>0</v>
      </c>
      <c r="AU172" s="451">
        <v>0</v>
      </c>
      <c r="AV172" s="451">
        <v>0</v>
      </c>
      <c r="AW172" s="451">
        <v>0</v>
      </c>
      <c r="AX172" s="451">
        <v>0</v>
      </c>
      <c r="AY172" s="451">
        <v>0</v>
      </c>
      <c r="AZ172" s="451">
        <v>0</v>
      </c>
      <c r="BA172" s="451">
        <v>0</v>
      </c>
      <c r="BB172" s="451">
        <v>0</v>
      </c>
      <c r="BC172" s="451">
        <v>0</v>
      </c>
      <c r="BD172" s="451">
        <v>0</v>
      </c>
      <c r="BE172" s="400">
        <v>0</v>
      </c>
    </row>
    <row r="173" spans="1:57" s="233" customFormat="1" ht="11.25" hidden="1" x14ac:dyDescent="0.2">
      <c r="A173" s="468"/>
      <c r="B173" s="480" t="s">
        <v>551</v>
      </c>
      <c r="C173" s="481" t="s">
        <v>550</v>
      </c>
      <c r="D173" s="235"/>
      <c r="E173" s="451"/>
      <c r="F173" s="482"/>
      <c r="G173" s="483"/>
      <c r="H173" s="483"/>
      <c r="I173" s="483"/>
      <c r="J173" s="451"/>
      <c r="K173" s="482"/>
      <c r="L173" s="483"/>
      <c r="M173" s="483"/>
      <c r="N173" s="482"/>
      <c r="O173" s="482"/>
      <c r="P173" s="482"/>
      <c r="Q173" s="482"/>
      <c r="R173" s="482"/>
      <c r="S173" s="482"/>
      <c r="T173" s="482"/>
      <c r="U173" s="482"/>
      <c r="V173" s="482"/>
      <c r="W173" s="451"/>
      <c r="X173" s="451"/>
      <c r="Y173" s="451"/>
      <c r="Z173" s="451"/>
      <c r="AA173" s="482"/>
      <c r="AB173" s="482">
        <v>0</v>
      </c>
      <c r="AC173" s="482">
        <v>0</v>
      </c>
      <c r="AD173" s="482">
        <v>0</v>
      </c>
      <c r="AE173" s="482">
        <v>0</v>
      </c>
      <c r="AF173" s="482">
        <v>0</v>
      </c>
      <c r="AG173" s="482">
        <v>0</v>
      </c>
      <c r="AH173" s="482">
        <v>0</v>
      </c>
      <c r="AI173" s="482">
        <v>0</v>
      </c>
      <c r="AJ173" s="482">
        <v>0</v>
      </c>
      <c r="AK173" s="482">
        <v>0</v>
      </c>
      <c r="AL173" s="482">
        <v>0</v>
      </c>
      <c r="AM173" s="451">
        <v>0</v>
      </c>
      <c r="AN173" s="451">
        <v>0</v>
      </c>
      <c r="AO173" s="451">
        <v>0</v>
      </c>
      <c r="AP173" s="451">
        <v>0</v>
      </c>
      <c r="AQ173" s="451">
        <v>0</v>
      </c>
      <c r="AR173" s="451">
        <v>0</v>
      </c>
      <c r="AS173" s="451">
        <v>0</v>
      </c>
      <c r="AT173" s="451">
        <v>0</v>
      </c>
      <c r="AU173" s="451">
        <v>0</v>
      </c>
      <c r="AV173" s="451">
        <v>0</v>
      </c>
      <c r="AW173" s="451">
        <v>0</v>
      </c>
      <c r="AX173" s="451">
        <v>0</v>
      </c>
      <c r="AY173" s="451">
        <v>0</v>
      </c>
      <c r="AZ173" s="451">
        <v>0</v>
      </c>
      <c r="BA173" s="451">
        <v>0</v>
      </c>
      <c r="BB173" s="451">
        <v>0</v>
      </c>
      <c r="BC173" s="451">
        <v>0</v>
      </c>
      <c r="BD173" s="451">
        <v>0</v>
      </c>
      <c r="BE173" s="400">
        <v>0</v>
      </c>
    </row>
    <row r="174" spans="1:57" s="233" customFormat="1" ht="11.25" x14ac:dyDescent="0.2">
      <c r="A174" s="468"/>
      <c r="B174" s="480" t="s">
        <v>297</v>
      </c>
      <c r="C174" s="481" t="s">
        <v>552</v>
      </c>
      <c r="D174" s="235"/>
      <c r="E174" s="451"/>
      <c r="F174" s="482"/>
      <c r="G174" s="483"/>
      <c r="H174" s="483"/>
      <c r="I174" s="483"/>
      <c r="J174" s="451"/>
      <c r="K174" s="482"/>
      <c r="L174" s="483"/>
      <c r="M174" s="483"/>
      <c r="N174" s="482"/>
      <c r="O174" s="482"/>
      <c r="P174" s="482"/>
      <c r="Q174" s="482"/>
      <c r="R174" s="482"/>
      <c r="S174" s="482"/>
      <c r="T174" s="482"/>
      <c r="U174" s="482"/>
      <c r="V174" s="482"/>
      <c r="W174" s="451"/>
      <c r="X174" s="451"/>
      <c r="Y174" s="451"/>
      <c r="Z174" s="451"/>
      <c r="AA174" s="482"/>
      <c r="AB174" s="482">
        <v>0</v>
      </c>
      <c r="AC174" s="482">
        <v>0</v>
      </c>
      <c r="AD174" s="482">
        <v>0</v>
      </c>
      <c r="AE174" s="482">
        <v>0</v>
      </c>
      <c r="AF174" s="482">
        <v>0</v>
      </c>
      <c r="AG174" s="482">
        <v>0</v>
      </c>
      <c r="AH174" s="482">
        <v>0</v>
      </c>
      <c r="AI174" s="482">
        <v>0</v>
      </c>
      <c r="AJ174" s="482">
        <v>0</v>
      </c>
      <c r="AK174" s="482">
        <v>0</v>
      </c>
      <c r="AL174" s="482">
        <v>0</v>
      </c>
      <c r="AM174" s="451">
        <v>0</v>
      </c>
      <c r="AN174" s="451">
        <v>0</v>
      </c>
      <c r="AO174" s="451">
        <v>0</v>
      </c>
      <c r="AP174" s="451">
        <v>0</v>
      </c>
      <c r="AQ174" s="451">
        <v>0</v>
      </c>
      <c r="AR174" s="451">
        <v>0</v>
      </c>
      <c r="AS174" s="451">
        <v>0</v>
      </c>
      <c r="AT174" s="451">
        <v>0</v>
      </c>
      <c r="AU174" s="451">
        <v>0</v>
      </c>
      <c r="AV174" s="451">
        <v>0</v>
      </c>
      <c r="AW174" s="451">
        <v>811975</v>
      </c>
      <c r="AX174" s="451">
        <v>0</v>
      </c>
      <c r="AY174" s="451">
        <v>0</v>
      </c>
      <c r="AZ174" s="451">
        <v>0</v>
      </c>
      <c r="BA174" s="451">
        <v>0</v>
      </c>
      <c r="BB174" s="451">
        <v>0</v>
      </c>
      <c r="BC174" s="451">
        <v>0</v>
      </c>
      <c r="BD174" s="451">
        <v>0</v>
      </c>
      <c r="BE174" s="400">
        <v>811975</v>
      </c>
    </row>
    <row r="175" spans="1:57" s="233" customFormat="1" ht="11.25" x14ac:dyDescent="0.2">
      <c r="A175" s="468"/>
      <c r="B175" s="480" t="s">
        <v>207</v>
      </c>
      <c r="C175" s="481" t="s">
        <v>553</v>
      </c>
      <c r="D175" s="235"/>
      <c r="E175" s="451"/>
      <c r="F175" s="482"/>
      <c r="G175" s="483"/>
      <c r="H175" s="483"/>
      <c r="I175" s="483"/>
      <c r="J175" s="451"/>
      <c r="K175" s="482"/>
      <c r="L175" s="483"/>
      <c r="M175" s="483"/>
      <c r="N175" s="482"/>
      <c r="O175" s="482"/>
      <c r="P175" s="482"/>
      <c r="Q175" s="482"/>
      <c r="R175" s="482"/>
      <c r="S175" s="482"/>
      <c r="T175" s="482"/>
      <c r="U175" s="482"/>
      <c r="V175" s="482"/>
      <c r="W175" s="451"/>
      <c r="X175" s="451"/>
      <c r="Y175" s="451"/>
      <c r="Z175" s="451"/>
      <c r="AA175" s="482"/>
      <c r="AB175" s="482">
        <v>0</v>
      </c>
      <c r="AC175" s="482">
        <v>0</v>
      </c>
      <c r="AD175" s="482">
        <v>0</v>
      </c>
      <c r="AE175" s="482">
        <v>0</v>
      </c>
      <c r="AF175" s="482">
        <v>0</v>
      </c>
      <c r="AG175" s="482">
        <v>0</v>
      </c>
      <c r="AH175" s="482">
        <v>0</v>
      </c>
      <c r="AI175" s="482">
        <v>0</v>
      </c>
      <c r="AJ175" s="482">
        <v>0</v>
      </c>
      <c r="AK175" s="482">
        <v>8</v>
      </c>
      <c r="AL175" s="482">
        <v>0</v>
      </c>
      <c r="AM175" s="451">
        <v>0</v>
      </c>
      <c r="AN175" s="451">
        <v>0</v>
      </c>
      <c r="AO175" s="451">
        <v>0</v>
      </c>
      <c r="AP175" s="451">
        <v>0</v>
      </c>
      <c r="AQ175" s="451">
        <v>192500000</v>
      </c>
      <c r="AR175" s="451">
        <v>0</v>
      </c>
      <c r="AS175" s="451">
        <v>0</v>
      </c>
      <c r="AT175" s="451">
        <v>0</v>
      </c>
      <c r="AU175" s="451">
        <v>0</v>
      </c>
      <c r="AV175" s="451">
        <v>0</v>
      </c>
      <c r="AW175" s="451">
        <v>0</v>
      </c>
      <c r="AX175" s="451">
        <v>0</v>
      </c>
      <c r="AY175" s="451">
        <v>0</v>
      </c>
      <c r="AZ175" s="451">
        <v>0</v>
      </c>
      <c r="BA175" s="451">
        <v>0</v>
      </c>
      <c r="BB175" s="451">
        <v>0</v>
      </c>
      <c r="BC175" s="451">
        <v>0</v>
      </c>
      <c r="BD175" s="451">
        <v>0</v>
      </c>
      <c r="BE175" s="400">
        <v>192500008</v>
      </c>
    </row>
    <row r="176" spans="1:57" s="233" customFormat="1" ht="11.25" x14ac:dyDescent="0.2">
      <c r="A176" s="468"/>
      <c r="B176" s="480" t="s">
        <v>187</v>
      </c>
      <c r="C176" s="481" t="s">
        <v>554</v>
      </c>
      <c r="D176" s="235"/>
      <c r="E176" s="451"/>
      <c r="F176" s="482"/>
      <c r="G176" s="483"/>
      <c r="H176" s="483"/>
      <c r="I176" s="483"/>
      <c r="J176" s="451"/>
      <c r="K176" s="482"/>
      <c r="L176" s="483"/>
      <c r="M176" s="483"/>
      <c r="N176" s="482"/>
      <c r="O176" s="482"/>
      <c r="P176" s="482"/>
      <c r="Q176" s="482"/>
      <c r="R176" s="482"/>
      <c r="S176" s="482"/>
      <c r="T176" s="482"/>
      <c r="U176" s="482"/>
      <c r="V176" s="482"/>
      <c r="W176" s="451"/>
      <c r="X176" s="451"/>
      <c r="Y176" s="451"/>
      <c r="Z176" s="451"/>
      <c r="AA176" s="482">
        <v>0</v>
      </c>
      <c r="AB176" s="482">
        <v>0</v>
      </c>
      <c r="AC176" s="482">
        <v>0</v>
      </c>
      <c r="AD176" s="482">
        <v>0</v>
      </c>
      <c r="AE176" s="482">
        <v>0</v>
      </c>
      <c r="AF176" s="482">
        <v>0</v>
      </c>
      <c r="AG176" s="482">
        <v>0</v>
      </c>
      <c r="AH176" s="482">
        <v>0</v>
      </c>
      <c r="AI176" s="482">
        <v>0</v>
      </c>
      <c r="AJ176" s="482">
        <v>0</v>
      </c>
      <c r="AK176" s="482">
        <v>0</v>
      </c>
      <c r="AL176" s="482">
        <v>0</v>
      </c>
      <c r="AM176" s="451">
        <v>0</v>
      </c>
      <c r="AN176" s="451">
        <v>0</v>
      </c>
      <c r="AO176" s="451">
        <v>0</v>
      </c>
      <c r="AP176" s="451">
        <v>0</v>
      </c>
      <c r="AQ176" s="451">
        <v>0</v>
      </c>
      <c r="AR176" s="451">
        <v>0</v>
      </c>
      <c r="AS176" s="451">
        <v>0</v>
      </c>
      <c r="AT176" s="451">
        <v>0</v>
      </c>
      <c r="AU176" s="451">
        <v>0</v>
      </c>
      <c r="AV176" s="451">
        <v>4</v>
      </c>
      <c r="AW176" s="451">
        <v>0</v>
      </c>
      <c r="AX176" s="451">
        <v>0</v>
      </c>
      <c r="AY176" s="451">
        <v>0</v>
      </c>
      <c r="AZ176" s="451">
        <v>0</v>
      </c>
      <c r="BA176" s="451">
        <v>0</v>
      </c>
      <c r="BB176" s="451">
        <v>0</v>
      </c>
      <c r="BC176" s="451">
        <v>0</v>
      </c>
      <c r="BD176" s="451">
        <v>0</v>
      </c>
      <c r="BE176" s="400">
        <v>4</v>
      </c>
    </row>
    <row r="177" spans="1:57" s="233" customFormat="1" ht="11.25" hidden="1" x14ac:dyDescent="0.2">
      <c r="A177" s="468"/>
      <c r="B177" s="480" t="s">
        <v>356</v>
      </c>
      <c r="C177" s="481" t="s">
        <v>555</v>
      </c>
      <c r="D177" s="235"/>
      <c r="E177" s="451"/>
      <c r="F177" s="482"/>
      <c r="G177" s="483"/>
      <c r="H177" s="483"/>
      <c r="I177" s="483"/>
      <c r="J177" s="451"/>
      <c r="K177" s="482"/>
      <c r="L177" s="483"/>
      <c r="M177" s="483"/>
      <c r="N177" s="482"/>
      <c r="O177" s="482"/>
      <c r="P177" s="482"/>
      <c r="Q177" s="482"/>
      <c r="R177" s="482"/>
      <c r="S177" s="482"/>
      <c r="T177" s="482"/>
      <c r="U177" s="482"/>
      <c r="V177" s="482"/>
      <c r="W177" s="451">
        <v>0</v>
      </c>
      <c r="X177" s="451">
        <v>0</v>
      </c>
      <c r="Y177" s="451">
        <v>0</v>
      </c>
      <c r="Z177" s="451">
        <v>0</v>
      </c>
      <c r="AA177" s="482">
        <v>0</v>
      </c>
      <c r="AB177" s="482">
        <v>0</v>
      </c>
      <c r="AC177" s="482">
        <v>0</v>
      </c>
      <c r="AD177" s="482">
        <v>0</v>
      </c>
      <c r="AE177" s="482">
        <v>0</v>
      </c>
      <c r="AF177" s="482">
        <v>0</v>
      </c>
      <c r="AG177" s="482">
        <v>0</v>
      </c>
      <c r="AH177" s="482">
        <v>0</v>
      </c>
      <c r="AI177" s="482">
        <v>0</v>
      </c>
      <c r="AJ177" s="482">
        <v>0</v>
      </c>
      <c r="AK177" s="482">
        <v>0</v>
      </c>
      <c r="AL177" s="482">
        <v>0</v>
      </c>
      <c r="AM177" s="451">
        <v>0</v>
      </c>
      <c r="AN177" s="451">
        <v>0</v>
      </c>
      <c r="AO177" s="451">
        <v>0</v>
      </c>
      <c r="AP177" s="451">
        <v>0</v>
      </c>
      <c r="AQ177" s="451">
        <v>0</v>
      </c>
      <c r="AR177" s="451">
        <v>0</v>
      </c>
      <c r="AS177" s="451">
        <v>0</v>
      </c>
      <c r="AT177" s="451">
        <v>0</v>
      </c>
      <c r="AU177" s="451">
        <v>0</v>
      </c>
      <c r="AV177" s="451">
        <v>0</v>
      </c>
      <c r="AW177" s="451">
        <v>0</v>
      </c>
      <c r="AX177" s="451">
        <v>0</v>
      </c>
      <c r="AY177" s="451">
        <v>0</v>
      </c>
      <c r="AZ177" s="451">
        <v>0</v>
      </c>
      <c r="BA177" s="451">
        <v>0</v>
      </c>
      <c r="BB177" s="451">
        <v>0</v>
      </c>
      <c r="BC177" s="451">
        <v>0</v>
      </c>
      <c r="BD177" s="451">
        <v>0</v>
      </c>
      <c r="BE177" s="400">
        <v>0</v>
      </c>
    </row>
    <row r="178" spans="1:57" s="233" customFormat="1" ht="11.25" hidden="1" x14ac:dyDescent="0.2">
      <c r="A178" s="468"/>
      <c r="B178" s="480" t="s">
        <v>366</v>
      </c>
      <c r="C178" s="481" t="s">
        <v>556</v>
      </c>
      <c r="D178" s="235"/>
      <c r="E178" s="451"/>
      <c r="F178" s="482"/>
      <c r="G178" s="483"/>
      <c r="H178" s="483"/>
      <c r="I178" s="483"/>
      <c r="J178" s="451"/>
      <c r="K178" s="482"/>
      <c r="L178" s="483"/>
      <c r="M178" s="483"/>
      <c r="N178" s="482"/>
      <c r="O178" s="482"/>
      <c r="P178" s="482"/>
      <c r="Q178" s="482"/>
      <c r="R178" s="482"/>
      <c r="S178" s="482"/>
      <c r="T178" s="482">
        <v>0</v>
      </c>
      <c r="U178" s="482">
        <v>0</v>
      </c>
      <c r="V178" s="482">
        <v>0</v>
      </c>
      <c r="W178" s="451">
        <v>0</v>
      </c>
      <c r="X178" s="451">
        <v>0</v>
      </c>
      <c r="Y178" s="451">
        <v>0</v>
      </c>
      <c r="Z178" s="451">
        <v>0</v>
      </c>
      <c r="AA178" s="482">
        <v>0</v>
      </c>
      <c r="AB178" s="482">
        <v>0</v>
      </c>
      <c r="AC178" s="482">
        <v>0</v>
      </c>
      <c r="AD178" s="482">
        <v>0</v>
      </c>
      <c r="AE178" s="482">
        <v>0</v>
      </c>
      <c r="AF178" s="482">
        <v>0</v>
      </c>
      <c r="AG178" s="482">
        <v>0</v>
      </c>
      <c r="AH178" s="482">
        <v>0</v>
      </c>
      <c r="AI178" s="482">
        <v>0</v>
      </c>
      <c r="AJ178" s="482">
        <v>0</v>
      </c>
      <c r="AK178" s="482">
        <v>0</v>
      </c>
      <c r="AL178" s="482">
        <v>0</v>
      </c>
      <c r="AM178" s="451">
        <v>0</v>
      </c>
      <c r="AN178" s="451">
        <v>0</v>
      </c>
      <c r="AO178" s="451">
        <v>0</v>
      </c>
      <c r="AP178" s="451">
        <v>0</v>
      </c>
      <c r="AQ178" s="451">
        <v>0</v>
      </c>
      <c r="AR178" s="451">
        <v>0</v>
      </c>
      <c r="AS178" s="451">
        <v>0</v>
      </c>
      <c r="AT178" s="451">
        <v>0</v>
      </c>
      <c r="AU178" s="451">
        <v>0</v>
      </c>
      <c r="AV178" s="451">
        <v>0</v>
      </c>
      <c r="AW178" s="451">
        <v>0</v>
      </c>
      <c r="AX178" s="451">
        <v>0</v>
      </c>
      <c r="AY178" s="451">
        <v>0</v>
      </c>
      <c r="AZ178" s="451">
        <v>0</v>
      </c>
      <c r="BA178" s="451">
        <v>0</v>
      </c>
      <c r="BB178" s="451">
        <v>0</v>
      </c>
      <c r="BC178" s="451">
        <v>0</v>
      </c>
      <c r="BD178" s="451">
        <v>0</v>
      </c>
      <c r="BE178" s="400">
        <v>0</v>
      </c>
    </row>
    <row r="179" spans="1:57" s="233" customFormat="1" ht="11.25" hidden="1" x14ac:dyDescent="0.2">
      <c r="A179" s="468"/>
      <c r="B179" s="480" t="s">
        <v>362</v>
      </c>
      <c r="C179" s="481" t="s">
        <v>557</v>
      </c>
      <c r="D179" s="235"/>
      <c r="E179" s="451"/>
      <c r="F179" s="482"/>
      <c r="G179" s="483"/>
      <c r="H179" s="483"/>
      <c r="I179" s="483"/>
      <c r="J179" s="451"/>
      <c r="K179" s="482"/>
      <c r="L179" s="483"/>
      <c r="M179" s="483"/>
      <c r="N179" s="482"/>
      <c r="O179" s="482"/>
      <c r="P179" s="482"/>
      <c r="Q179" s="482"/>
      <c r="R179" s="482"/>
      <c r="S179" s="482"/>
      <c r="T179" s="482">
        <v>0</v>
      </c>
      <c r="U179" s="482">
        <v>0</v>
      </c>
      <c r="V179" s="482">
        <v>0</v>
      </c>
      <c r="W179" s="451">
        <v>0</v>
      </c>
      <c r="X179" s="451">
        <v>0</v>
      </c>
      <c r="Y179" s="451">
        <v>0</v>
      </c>
      <c r="Z179" s="451">
        <v>0</v>
      </c>
      <c r="AA179" s="482">
        <v>0</v>
      </c>
      <c r="AB179" s="482">
        <v>0</v>
      </c>
      <c r="AC179" s="482">
        <v>0</v>
      </c>
      <c r="AD179" s="482">
        <v>0</v>
      </c>
      <c r="AE179" s="482">
        <v>0</v>
      </c>
      <c r="AF179" s="482">
        <v>0</v>
      </c>
      <c r="AG179" s="482">
        <v>0</v>
      </c>
      <c r="AH179" s="482">
        <v>0</v>
      </c>
      <c r="AI179" s="482">
        <v>0</v>
      </c>
      <c r="AJ179" s="482">
        <v>0</v>
      </c>
      <c r="AK179" s="482">
        <v>0</v>
      </c>
      <c r="AL179" s="482">
        <v>0</v>
      </c>
      <c r="AM179" s="451">
        <v>0</v>
      </c>
      <c r="AN179" s="451">
        <v>0</v>
      </c>
      <c r="AO179" s="451">
        <v>0</v>
      </c>
      <c r="AP179" s="451">
        <v>0</v>
      </c>
      <c r="AQ179" s="451">
        <v>0</v>
      </c>
      <c r="AR179" s="451">
        <v>0</v>
      </c>
      <c r="AS179" s="451">
        <v>0</v>
      </c>
      <c r="AT179" s="451">
        <v>0</v>
      </c>
      <c r="AU179" s="451">
        <v>0</v>
      </c>
      <c r="AV179" s="451">
        <v>0</v>
      </c>
      <c r="AW179" s="451">
        <v>0</v>
      </c>
      <c r="AX179" s="451">
        <v>0</v>
      </c>
      <c r="AY179" s="451">
        <v>0</v>
      </c>
      <c r="AZ179" s="451">
        <v>0</v>
      </c>
      <c r="BA179" s="451">
        <v>0</v>
      </c>
      <c r="BB179" s="451">
        <v>0</v>
      </c>
      <c r="BC179" s="451">
        <v>0</v>
      </c>
      <c r="BD179" s="451">
        <v>0</v>
      </c>
      <c r="BE179" s="400">
        <v>0</v>
      </c>
    </row>
    <row r="180" spans="1:57" s="233" customFormat="1" ht="11.25" x14ac:dyDescent="0.2">
      <c r="A180" s="468"/>
      <c r="B180" s="480" t="s">
        <v>191</v>
      </c>
      <c r="C180" s="481" t="s">
        <v>558</v>
      </c>
      <c r="D180" s="235"/>
      <c r="E180" s="451"/>
      <c r="F180" s="482"/>
      <c r="G180" s="483"/>
      <c r="H180" s="483"/>
      <c r="I180" s="483"/>
      <c r="J180" s="451"/>
      <c r="K180" s="482"/>
      <c r="L180" s="483"/>
      <c r="M180" s="483"/>
      <c r="N180" s="482"/>
      <c r="O180" s="482"/>
      <c r="P180" s="482"/>
      <c r="Q180" s="482"/>
      <c r="R180" s="482"/>
      <c r="S180" s="482"/>
      <c r="T180" s="482">
        <v>0</v>
      </c>
      <c r="U180" s="482">
        <v>0</v>
      </c>
      <c r="V180" s="482">
        <v>0</v>
      </c>
      <c r="W180" s="451">
        <v>0</v>
      </c>
      <c r="X180" s="451">
        <v>0</v>
      </c>
      <c r="Y180" s="451">
        <v>0</v>
      </c>
      <c r="Z180" s="451">
        <v>0</v>
      </c>
      <c r="AA180" s="482">
        <v>0</v>
      </c>
      <c r="AB180" s="482">
        <v>0</v>
      </c>
      <c r="AC180" s="482">
        <v>0</v>
      </c>
      <c r="AD180" s="482">
        <v>0</v>
      </c>
      <c r="AE180" s="482">
        <v>0</v>
      </c>
      <c r="AF180" s="482">
        <v>0</v>
      </c>
      <c r="AG180" s="482">
        <v>0</v>
      </c>
      <c r="AH180" s="482">
        <v>0</v>
      </c>
      <c r="AI180" s="482">
        <v>0</v>
      </c>
      <c r="AJ180" s="482">
        <v>0</v>
      </c>
      <c r="AK180" s="482">
        <v>0</v>
      </c>
      <c r="AL180" s="482">
        <v>0</v>
      </c>
      <c r="AM180" s="451">
        <v>0</v>
      </c>
      <c r="AN180" s="451">
        <v>0</v>
      </c>
      <c r="AO180" s="451">
        <v>0</v>
      </c>
      <c r="AP180" s="451">
        <v>0</v>
      </c>
      <c r="AQ180" s="451">
        <v>9337579</v>
      </c>
      <c r="AR180" s="451">
        <v>0</v>
      </c>
      <c r="AS180" s="451">
        <v>0</v>
      </c>
      <c r="AT180" s="451">
        <v>0</v>
      </c>
      <c r="AU180" s="451">
        <v>0</v>
      </c>
      <c r="AV180" s="451">
        <v>0</v>
      </c>
      <c r="AW180" s="451">
        <v>6533655</v>
      </c>
      <c r="AX180" s="451">
        <v>0</v>
      </c>
      <c r="AY180" s="451">
        <v>0</v>
      </c>
      <c r="AZ180" s="451">
        <v>0</v>
      </c>
      <c r="BA180" s="451">
        <v>0</v>
      </c>
      <c r="BB180" s="451">
        <v>0</v>
      </c>
      <c r="BC180" s="451">
        <v>0</v>
      </c>
      <c r="BD180" s="451">
        <v>0</v>
      </c>
      <c r="BE180" s="400">
        <v>15871234</v>
      </c>
    </row>
    <row r="181" spans="1:57" s="233" customFormat="1" ht="11.25" hidden="1" x14ac:dyDescent="0.2">
      <c r="A181" s="468"/>
      <c r="B181" s="480" t="s">
        <v>333</v>
      </c>
      <c r="C181" s="481" t="s">
        <v>559</v>
      </c>
      <c r="D181" s="235"/>
      <c r="E181" s="451"/>
      <c r="F181" s="482"/>
      <c r="G181" s="483"/>
      <c r="H181" s="483"/>
      <c r="I181" s="483"/>
      <c r="J181" s="451"/>
      <c r="K181" s="482"/>
      <c r="L181" s="483"/>
      <c r="M181" s="483"/>
      <c r="N181" s="482"/>
      <c r="O181" s="482"/>
      <c r="P181" s="482"/>
      <c r="Q181" s="482"/>
      <c r="R181" s="482"/>
      <c r="S181" s="482"/>
      <c r="T181" s="482">
        <v>0</v>
      </c>
      <c r="U181" s="482">
        <v>0</v>
      </c>
      <c r="V181" s="482">
        <v>0</v>
      </c>
      <c r="W181" s="451">
        <v>0</v>
      </c>
      <c r="X181" s="451">
        <v>0</v>
      </c>
      <c r="Y181" s="451">
        <v>0</v>
      </c>
      <c r="Z181" s="451">
        <v>0</v>
      </c>
      <c r="AA181" s="482">
        <v>0</v>
      </c>
      <c r="AB181" s="482">
        <v>0</v>
      </c>
      <c r="AC181" s="482">
        <v>0</v>
      </c>
      <c r="AD181" s="482">
        <v>0</v>
      </c>
      <c r="AE181" s="482">
        <v>0</v>
      </c>
      <c r="AF181" s="482">
        <v>0</v>
      </c>
      <c r="AG181" s="482">
        <v>0</v>
      </c>
      <c r="AH181" s="482">
        <v>0</v>
      </c>
      <c r="AI181" s="482">
        <v>0</v>
      </c>
      <c r="AJ181" s="482">
        <v>0</v>
      </c>
      <c r="AK181" s="482">
        <v>0</v>
      </c>
      <c r="AL181" s="482">
        <v>0</v>
      </c>
      <c r="AM181" s="451">
        <v>0</v>
      </c>
      <c r="AN181" s="451">
        <v>0</v>
      </c>
      <c r="AO181" s="451">
        <v>0</v>
      </c>
      <c r="AP181" s="451">
        <v>0</v>
      </c>
      <c r="AQ181" s="451">
        <v>0</v>
      </c>
      <c r="AR181" s="451">
        <v>0</v>
      </c>
      <c r="AS181" s="451">
        <v>0</v>
      </c>
      <c r="AT181" s="451">
        <v>0</v>
      </c>
      <c r="AU181" s="451">
        <v>0</v>
      </c>
      <c r="AV181" s="451">
        <v>0</v>
      </c>
      <c r="AW181" s="451">
        <v>0</v>
      </c>
      <c r="AX181" s="451">
        <v>0</v>
      </c>
      <c r="AY181" s="451">
        <v>0</v>
      </c>
      <c r="AZ181" s="451">
        <v>0</v>
      </c>
      <c r="BA181" s="451">
        <v>0</v>
      </c>
      <c r="BB181" s="451">
        <v>0</v>
      </c>
      <c r="BC181" s="451">
        <v>0</v>
      </c>
      <c r="BD181" s="451">
        <v>0</v>
      </c>
      <c r="BE181" s="400">
        <v>0</v>
      </c>
    </row>
    <row r="182" spans="1:57" s="233" customFormat="1" ht="11.25" hidden="1" x14ac:dyDescent="0.2">
      <c r="A182" s="468"/>
      <c r="B182" s="480" t="s">
        <v>272</v>
      </c>
      <c r="C182" s="481" t="s">
        <v>560</v>
      </c>
      <c r="D182" s="235"/>
      <c r="E182" s="451"/>
      <c r="F182" s="482"/>
      <c r="G182" s="483"/>
      <c r="H182" s="483"/>
      <c r="I182" s="483"/>
      <c r="J182" s="451"/>
      <c r="K182" s="482"/>
      <c r="L182" s="483"/>
      <c r="M182" s="483"/>
      <c r="N182" s="482"/>
      <c r="O182" s="482"/>
      <c r="P182" s="482"/>
      <c r="Q182" s="482"/>
      <c r="R182" s="482"/>
      <c r="S182" s="482"/>
      <c r="T182" s="482">
        <v>0</v>
      </c>
      <c r="U182" s="482">
        <v>0</v>
      </c>
      <c r="V182" s="482">
        <v>0</v>
      </c>
      <c r="W182" s="451">
        <v>0</v>
      </c>
      <c r="X182" s="451">
        <v>0</v>
      </c>
      <c r="Y182" s="451">
        <v>0</v>
      </c>
      <c r="Z182" s="451">
        <v>0</v>
      </c>
      <c r="AA182" s="482">
        <v>0</v>
      </c>
      <c r="AB182" s="482">
        <v>0</v>
      </c>
      <c r="AC182" s="482">
        <v>0</v>
      </c>
      <c r="AD182" s="482">
        <v>0</v>
      </c>
      <c r="AE182" s="482">
        <v>0</v>
      </c>
      <c r="AF182" s="482">
        <v>0</v>
      </c>
      <c r="AG182" s="482">
        <v>0</v>
      </c>
      <c r="AH182" s="482">
        <v>0</v>
      </c>
      <c r="AI182" s="482">
        <v>0</v>
      </c>
      <c r="AJ182" s="482">
        <v>0</v>
      </c>
      <c r="AK182" s="482">
        <v>0</v>
      </c>
      <c r="AL182" s="482">
        <v>0</v>
      </c>
      <c r="AM182" s="451">
        <v>0</v>
      </c>
      <c r="AN182" s="451">
        <v>0</v>
      </c>
      <c r="AO182" s="451">
        <v>0</v>
      </c>
      <c r="AP182" s="451">
        <v>0</v>
      </c>
      <c r="AQ182" s="451">
        <v>0</v>
      </c>
      <c r="AR182" s="451">
        <v>0</v>
      </c>
      <c r="AS182" s="451">
        <v>0</v>
      </c>
      <c r="AT182" s="451">
        <v>0</v>
      </c>
      <c r="AU182" s="451">
        <v>0</v>
      </c>
      <c r="AV182" s="451">
        <v>0</v>
      </c>
      <c r="AW182" s="451">
        <v>0</v>
      </c>
      <c r="AX182" s="451">
        <v>0</v>
      </c>
      <c r="AY182" s="451">
        <v>0</v>
      </c>
      <c r="AZ182" s="451">
        <v>0</v>
      </c>
      <c r="BA182" s="451">
        <v>0</v>
      </c>
      <c r="BB182" s="451">
        <v>0</v>
      </c>
      <c r="BC182" s="451">
        <v>0</v>
      </c>
      <c r="BD182" s="451">
        <v>0</v>
      </c>
      <c r="BE182" s="400">
        <v>0</v>
      </c>
    </row>
    <row r="183" spans="1:57" s="233" customFormat="1" ht="11.25" x14ac:dyDescent="0.2">
      <c r="A183" s="468"/>
      <c r="B183" s="480" t="s">
        <v>328</v>
      </c>
      <c r="C183" s="481" t="s">
        <v>561</v>
      </c>
      <c r="D183" s="235"/>
      <c r="E183" s="451"/>
      <c r="F183" s="482"/>
      <c r="G183" s="483"/>
      <c r="H183" s="483"/>
      <c r="I183" s="483"/>
      <c r="J183" s="451"/>
      <c r="K183" s="482"/>
      <c r="L183" s="483"/>
      <c r="M183" s="483"/>
      <c r="N183" s="482"/>
      <c r="O183" s="482"/>
      <c r="P183" s="482"/>
      <c r="Q183" s="482"/>
      <c r="R183" s="482"/>
      <c r="S183" s="482"/>
      <c r="T183" s="482">
        <v>0</v>
      </c>
      <c r="U183" s="482">
        <v>0</v>
      </c>
      <c r="V183" s="482">
        <v>0</v>
      </c>
      <c r="W183" s="451">
        <v>0</v>
      </c>
      <c r="X183" s="451">
        <v>0</v>
      </c>
      <c r="Y183" s="451">
        <v>0</v>
      </c>
      <c r="Z183" s="451">
        <v>0</v>
      </c>
      <c r="AA183" s="482">
        <v>0</v>
      </c>
      <c r="AB183" s="482">
        <v>0</v>
      </c>
      <c r="AC183" s="482">
        <v>0</v>
      </c>
      <c r="AD183" s="482">
        <v>0</v>
      </c>
      <c r="AE183" s="482">
        <v>0</v>
      </c>
      <c r="AF183" s="482">
        <v>0</v>
      </c>
      <c r="AG183" s="482">
        <v>0</v>
      </c>
      <c r="AH183" s="482">
        <v>0</v>
      </c>
      <c r="AI183" s="482">
        <v>0</v>
      </c>
      <c r="AJ183" s="482">
        <v>0</v>
      </c>
      <c r="AK183" s="482">
        <v>0</v>
      </c>
      <c r="AL183" s="482">
        <v>0</v>
      </c>
      <c r="AM183" s="451">
        <v>0</v>
      </c>
      <c r="AN183" s="451">
        <v>0</v>
      </c>
      <c r="AO183" s="451">
        <v>0</v>
      </c>
      <c r="AP183" s="451">
        <v>0</v>
      </c>
      <c r="AQ183" s="451">
        <v>0</v>
      </c>
      <c r="AR183" s="451">
        <v>0</v>
      </c>
      <c r="AS183" s="451">
        <v>0</v>
      </c>
      <c r="AT183" s="451">
        <v>0</v>
      </c>
      <c r="AU183" s="451">
        <v>0</v>
      </c>
      <c r="AV183" s="451">
        <v>237000000</v>
      </c>
      <c r="AW183" s="451">
        <v>0</v>
      </c>
      <c r="AX183" s="451">
        <v>0</v>
      </c>
      <c r="AY183" s="451">
        <v>0</v>
      </c>
      <c r="AZ183" s="451">
        <v>0</v>
      </c>
      <c r="BA183" s="451">
        <v>0</v>
      </c>
      <c r="BB183" s="451">
        <v>0</v>
      </c>
      <c r="BC183" s="451">
        <v>0</v>
      </c>
      <c r="BD183" s="451">
        <v>0</v>
      </c>
      <c r="BE183" s="400">
        <v>237000000</v>
      </c>
    </row>
    <row r="184" spans="1:57" s="233" customFormat="1" ht="11.25" x14ac:dyDescent="0.2">
      <c r="A184" s="468"/>
      <c r="B184" s="480" t="s">
        <v>794</v>
      </c>
      <c r="C184" s="481" t="s">
        <v>562</v>
      </c>
      <c r="D184" s="235"/>
      <c r="E184" s="451"/>
      <c r="F184" s="482"/>
      <c r="G184" s="483"/>
      <c r="H184" s="483"/>
      <c r="I184" s="483"/>
      <c r="J184" s="451"/>
      <c r="K184" s="482"/>
      <c r="L184" s="483"/>
      <c r="M184" s="483"/>
      <c r="N184" s="482"/>
      <c r="O184" s="482"/>
      <c r="P184" s="482"/>
      <c r="Q184" s="482"/>
      <c r="R184" s="482"/>
      <c r="S184" s="482"/>
      <c r="T184" s="482"/>
      <c r="U184" s="482"/>
      <c r="V184" s="482"/>
      <c r="W184" s="451"/>
      <c r="X184" s="451"/>
      <c r="Y184" s="451"/>
      <c r="Z184" s="451"/>
      <c r="AA184" s="482">
        <v>0</v>
      </c>
      <c r="AB184" s="482">
        <v>0</v>
      </c>
      <c r="AC184" s="482">
        <v>0</v>
      </c>
      <c r="AD184" s="482">
        <v>0</v>
      </c>
      <c r="AE184" s="482">
        <v>0</v>
      </c>
      <c r="AF184" s="482">
        <v>0</v>
      </c>
      <c r="AG184" s="482">
        <v>0</v>
      </c>
      <c r="AH184" s="482">
        <v>0</v>
      </c>
      <c r="AI184" s="482">
        <v>0</v>
      </c>
      <c r="AJ184" s="482">
        <v>0</v>
      </c>
      <c r="AK184" s="482">
        <v>0</v>
      </c>
      <c r="AL184" s="482">
        <v>0</v>
      </c>
      <c r="AM184" s="451">
        <v>0</v>
      </c>
      <c r="AN184" s="451">
        <v>0</v>
      </c>
      <c r="AO184" s="451">
        <v>0</v>
      </c>
      <c r="AP184" s="451">
        <v>0</v>
      </c>
      <c r="AQ184" s="451">
        <v>0</v>
      </c>
      <c r="AR184" s="451">
        <v>0</v>
      </c>
      <c r="AS184" s="451">
        <v>0</v>
      </c>
      <c r="AT184" s="451">
        <v>0</v>
      </c>
      <c r="AU184" s="451">
        <v>0</v>
      </c>
      <c r="AV184" s="451">
        <v>0</v>
      </c>
      <c r="AW184" s="451">
        <v>209299994</v>
      </c>
      <c r="AX184" s="451">
        <v>0</v>
      </c>
      <c r="AY184" s="451">
        <v>0</v>
      </c>
      <c r="AZ184" s="451">
        <v>0</v>
      </c>
      <c r="BA184" s="451">
        <v>0</v>
      </c>
      <c r="BB184" s="451">
        <v>0</v>
      </c>
      <c r="BC184" s="451">
        <v>0</v>
      </c>
      <c r="BD184" s="451">
        <v>0</v>
      </c>
      <c r="BE184" s="400">
        <v>209299994</v>
      </c>
    </row>
    <row r="185" spans="1:57" s="233" customFormat="1" ht="11.25" hidden="1" x14ac:dyDescent="0.2">
      <c r="A185" s="468"/>
      <c r="B185" s="480" t="s">
        <v>185</v>
      </c>
      <c r="C185" s="481" t="s">
        <v>563</v>
      </c>
      <c r="D185" s="235"/>
      <c r="E185" s="451"/>
      <c r="F185" s="482"/>
      <c r="G185" s="483"/>
      <c r="H185" s="483"/>
      <c r="I185" s="483"/>
      <c r="J185" s="451"/>
      <c r="K185" s="482"/>
      <c r="L185" s="483"/>
      <c r="M185" s="483"/>
      <c r="N185" s="482"/>
      <c r="O185" s="482"/>
      <c r="P185" s="482"/>
      <c r="Q185" s="482"/>
      <c r="R185" s="482"/>
      <c r="S185" s="482"/>
      <c r="T185" s="482"/>
      <c r="U185" s="482"/>
      <c r="V185" s="482"/>
      <c r="W185" s="451"/>
      <c r="X185" s="451"/>
      <c r="Y185" s="451"/>
      <c r="Z185" s="451"/>
      <c r="AA185" s="482"/>
      <c r="AB185" s="482">
        <v>0</v>
      </c>
      <c r="AC185" s="482">
        <v>0</v>
      </c>
      <c r="AD185" s="482">
        <v>0</v>
      </c>
      <c r="AE185" s="482">
        <v>0</v>
      </c>
      <c r="AF185" s="482">
        <v>0</v>
      </c>
      <c r="AG185" s="482">
        <v>0</v>
      </c>
      <c r="AH185" s="482">
        <v>0</v>
      </c>
      <c r="AI185" s="482">
        <v>0</v>
      </c>
      <c r="AJ185" s="482">
        <v>0</v>
      </c>
      <c r="AK185" s="482">
        <v>0</v>
      </c>
      <c r="AL185" s="482">
        <v>0</v>
      </c>
      <c r="AM185" s="451">
        <v>0</v>
      </c>
      <c r="AN185" s="451">
        <v>0</v>
      </c>
      <c r="AO185" s="451">
        <v>0</v>
      </c>
      <c r="AP185" s="451">
        <v>0</v>
      </c>
      <c r="AQ185" s="451">
        <v>0</v>
      </c>
      <c r="AR185" s="451">
        <v>0</v>
      </c>
      <c r="AS185" s="451">
        <v>0</v>
      </c>
      <c r="AT185" s="451">
        <v>0</v>
      </c>
      <c r="AU185" s="451">
        <v>0</v>
      </c>
      <c r="AV185" s="451">
        <v>0</v>
      </c>
      <c r="AW185" s="451">
        <v>0</v>
      </c>
      <c r="AX185" s="451">
        <v>0</v>
      </c>
      <c r="AY185" s="451">
        <v>0</v>
      </c>
      <c r="AZ185" s="451">
        <v>0</v>
      </c>
      <c r="BA185" s="451">
        <v>0</v>
      </c>
      <c r="BB185" s="451">
        <v>0</v>
      </c>
      <c r="BC185" s="451">
        <v>0</v>
      </c>
      <c r="BD185" s="451">
        <v>0</v>
      </c>
      <c r="BE185" s="400">
        <v>0</v>
      </c>
    </row>
    <row r="186" spans="1:57" s="233" customFormat="1" ht="11.25" x14ac:dyDescent="0.2">
      <c r="A186" s="468"/>
      <c r="B186" s="480" t="s">
        <v>784</v>
      </c>
      <c r="C186" s="481" t="s">
        <v>564</v>
      </c>
      <c r="D186" s="235"/>
      <c r="E186" s="451"/>
      <c r="F186" s="482"/>
      <c r="G186" s="483"/>
      <c r="H186" s="483"/>
      <c r="I186" s="483"/>
      <c r="J186" s="451"/>
      <c r="K186" s="482"/>
      <c r="L186" s="483"/>
      <c r="M186" s="483"/>
      <c r="N186" s="482"/>
      <c r="O186" s="482"/>
      <c r="P186" s="482"/>
      <c r="Q186" s="482"/>
      <c r="R186" s="482"/>
      <c r="S186" s="482"/>
      <c r="T186" s="482"/>
      <c r="U186" s="482"/>
      <c r="V186" s="482"/>
      <c r="W186" s="451"/>
      <c r="X186" s="451"/>
      <c r="Y186" s="451"/>
      <c r="Z186" s="451"/>
      <c r="AA186" s="482"/>
      <c r="AB186" s="482">
        <v>0</v>
      </c>
      <c r="AC186" s="482">
        <v>0</v>
      </c>
      <c r="AD186" s="482">
        <v>0</v>
      </c>
      <c r="AE186" s="482">
        <v>0</v>
      </c>
      <c r="AF186" s="482">
        <v>0</v>
      </c>
      <c r="AG186" s="482">
        <v>0</v>
      </c>
      <c r="AH186" s="482">
        <v>0</v>
      </c>
      <c r="AI186" s="482">
        <v>0</v>
      </c>
      <c r="AJ186" s="482">
        <v>0</v>
      </c>
      <c r="AK186" s="482">
        <v>0</v>
      </c>
      <c r="AL186" s="482">
        <v>0</v>
      </c>
      <c r="AM186" s="451">
        <v>0</v>
      </c>
      <c r="AN186" s="451">
        <v>0</v>
      </c>
      <c r="AO186" s="451">
        <v>0</v>
      </c>
      <c r="AP186" s="451">
        <v>0</v>
      </c>
      <c r="AQ186" s="451">
        <v>150000000</v>
      </c>
      <c r="AR186" s="451">
        <v>0</v>
      </c>
      <c r="AS186" s="451">
        <v>0</v>
      </c>
      <c r="AT186" s="451">
        <v>0</v>
      </c>
      <c r="AU186" s="451">
        <v>0</v>
      </c>
      <c r="AV186" s="451">
        <v>0</v>
      </c>
      <c r="AW186" s="451">
        <v>0</v>
      </c>
      <c r="AX186" s="451">
        <v>0</v>
      </c>
      <c r="AY186" s="451">
        <v>0</v>
      </c>
      <c r="AZ186" s="451">
        <v>0</v>
      </c>
      <c r="BA186" s="451">
        <v>0</v>
      </c>
      <c r="BB186" s="451">
        <v>0</v>
      </c>
      <c r="BC186" s="451">
        <v>0</v>
      </c>
      <c r="BD186" s="451">
        <v>0</v>
      </c>
      <c r="BE186" s="400">
        <v>150000000</v>
      </c>
    </row>
    <row r="187" spans="1:57" s="233" customFormat="1" ht="11.25" x14ac:dyDescent="0.2">
      <c r="A187" s="468"/>
      <c r="B187" s="480" t="s">
        <v>179</v>
      </c>
      <c r="C187" s="481" t="s">
        <v>565</v>
      </c>
      <c r="D187" s="235"/>
      <c r="E187" s="451"/>
      <c r="F187" s="482"/>
      <c r="G187" s="483"/>
      <c r="H187" s="483"/>
      <c r="I187" s="483"/>
      <c r="J187" s="451"/>
      <c r="K187" s="482"/>
      <c r="L187" s="483"/>
      <c r="M187" s="483"/>
      <c r="N187" s="482"/>
      <c r="O187" s="482"/>
      <c r="P187" s="482"/>
      <c r="Q187" s="482"/>
      <c r="R187" s="482"/>
      <c r="S187" s="482"/>
      <c r="T187" s="482"/>
      <c r="U187" s="482"/>
      <c r="V187" s="482"/>
      <c r="W187" s="451"/>
      <c r="X187" s="451"/>
      <c r="Y187" s="451"/>
      <c r="Z187" s="451"/>
      <c r="AA187" s="482"/>
      <c r="AB187" s="482">
        <v>0</v>
      </c>
      <c r="AC187" s="482">
        <v>0</v>
      </c>
      <c r="AD187" s="482">
        <v>0</v>
      </c>
      <c r="AE187" s="482">
        <v>0</v>
      </c>
      <c r="AF187" s="482">
        <v>0</v>
      </c>
      <c r="AG187" s="482">
        <v>0</v>
      </c>
      <c r="AH187" s="482">
        <v>0</v>
      </c>
      <c r="AI187" s="482">
        <v>0</v>
      </c>
      <c r="AJ187" s="482">
        <v>0</v>
      </c>
      <c r="AK187" s="482">
        <v>5</v>
      </c>
      <c r="AL187" s="482">
        <v>0</v>
      </c>
      <c r="AM187" s="451">
        <v>0</v>
      </c>
      <c r="AN187" s="451">
        <v>0</v>
      </c>
      <c r="AO187" s="451">
        <v>0</v>
      </c>
      <c r="AP187" s="451">
        <v>0</v>
      </c>
      <c r="AQ187" s="451">
        <v>203000000</v>
      </c>
      <c r="AR187" s="451">
        <v>0</v>
      </c>
      <c r="AS187" s="451">
        <v>0</v>
      </c>
      <c r="AT187" s="451">
        <v>0</v>
      </c>
      <c r="AU187" s="451">
        <v>0</v>
      </c>
      <c r="AV187" s="451">
        <v>0</v>
      </c>
      <c r="AW187" s="451">
        <v>0</v>
      </c>
      <c r="AX187" s="451">
        <v>0</v>
      </c>
      <c r="AY187" s="451">
        <v>0</v>
      </c>
      <c r="AZ187" s="451">
        <v>0</v>
      </c>
      <c r="BA187" s="451">
        <v>0</v>
      </c>
      <c r="BB187" s="451">
        <v>0</v>
      </c>
      <c r="BC187" s="451">
        <v>0</v>
      </c>
      <c r="BD187" s="451">
        <v>0</v>
      </c>
      <c r="BE187" s="400">
        <v>203000005</v>
      </c>
    </row>
    <row r="188" spans="1:57" s="233" customFormat="1" ht="11.25" x14ac:dyDescent="0.2">
      <c r="A188" s="468"/>
      <c r="B188" s="480" t="s">
        <v>248</v>
      </c>
      <c r="C188" s="481" t="s">
        <v>566</v>
      </c>
      <c r="D188" s="235"/>
      <c r="E188" s="451"/>
      <c r="F188" s="482"/>
      <c r="G188" s="483"/>
      <c r="H188" s="483"/>
      <c r="I188" s="483"/>
      <c r="J188" s="451"/>
      <c r="K188" s="482"/>
      <c r="L188" s="483"/>
      <c r="M188" s="483"/>
      <c r="N188" s="482"/>
      <c r="O188" s="482"/>
      <c r="P188" s="482"/>
      <c r="Q188" s="482"/>
      <c r="R188" s="482"/>
      <c r="S188" s="482"/>
      <c r="T188" s="482"/>
      <c r="U188" s="482"/>
      <c r="V188" s="482"/>
      <c r="W188" s="451"/>
      <c r="X188" s="451"/>
      <c r="Y188" s="451"/>
      <c r="Z188" s="451"/>
      <c r="AA188" s="482"/>
      <c r="AB188" s="482">
        <v>0</v>
      </c>
      <c r="AC188" s="482">
        <v>0</v>
      </c>
      <c r="AD188" s="482">
        <v>0</v>
      </c>
      <c r="AE188" s="482">
        <v>0</v>
      </c>
      <c r="AF188" s="482">
        <v>0</v>
      </c>
      <c r="AG188" s="482">
        <v>0</v>
      </c>
      <c r="AH188" s="482">
        <v>0</v>
      </c>
      <c r="AI188" s="482">
        <v>0</v>
      </c>
      <c r="AJ188" s="482">
        <v>0</v>
      </c>
      <c r="AK188" s="482">
        <v>0</v>
      </c>
      <c r="AL188" s="482">
        <v>0</v>
      </c>
      <c r="AM188" s="451">
        <v>0</v>
      </c>
      <c r="AN188" s="451">
        <v>0</v>
      </c>
      <c r="AO188" s="451">
        <v>0</v>
      </c>
      <c r="AP188" s="451">
        <v>0</v>
      </c>
      <c r="AQ188" s="451">
        <v>6</v>
      </c>
      <c r="AR188" s="451">
        <v>0</v>
      </c>
      <c r="AS188" s="451">
        <v>0</v>
      </c>
      <c r="AT188" s="451">
        <v>0</v>
      </c>
      <c r="AU188" s="451">
        <v>0</v>
      </c>
      <c r="AV188" s="451">
        <v>0</v>
      </c>
      <c r="AW188" s="451">
        <v>0</v>
      </c>
      <c r="AX188" s="451">
        <v>0</v>
      </c>
      <c r="AY188" s="451">
        <v>0</v>
      </c>
      <c r="AZ188" s="451">
        <v>0</v>
      </c>
      <c r="BA188" s="451">
        <v>0</v>
      </c>
      <c r="BB188" s="451">
        <v>0</v>
      </c>
      <c r="BC188" s="451">
        <v>0</v>
      </c>
      <c r="BD188" s="451">
        <v>0</v>
      </c>
      <c r="BE188" s="400">
        <v>6</v>
      </c>
    </row>
    <row r="189" spans="1:57" s="233" customFormat="1" ht="11.25" hidden="1" x14ac:dyDescent="0.2">
      <c r="A189" s="468"/>
      <c r="B189" s="480" t="s">
        <v>177</v>
      </c>
      <c r="C189" s="481" t="s">
        <v>567</v>
      </c>
      <c r="D189" s="235"/>
      <c r="E189" s="451"/>
      <c r="F189" s="482"/>
      <c r="G189" s="483"/>
      <c r="H189" s="483"/>
      <c r="I189" s="483"/>
      <c r="J189" s="451"/>
      <c r="K189" s="482"/>
      <c r="L189" s="483"/>
      <c r="M189" s="483"/>
      <c r="N189" s="482"/>
      <c r="O189" s="482"/>
      <c r="P189" s="482"/>
      <c r="Q189" s="482"/>
      <c r="R189" s="482"/>
      <c r="S189" s="482"/>
      <c r="T189" s="482"/>
      <c r="U189" s="482"/>
      <c r="V189" s="482"/>
      <c r="W189" s="451"/>
      <c r="X189" s="451"/>
      <c r="Y189" s="451"/>
      <c r="Z189" s="451"/>
      <c r="AA189" s="482"/>
      <c r="AB189" s="482">
        <v>0</v>
      </c>
      <c r="AC189" s="482">
        <v>0</v>
      </c>
      <c r="AD189" s="482">
        <v>0</v>
      </c>
      <c r="AE189" s="482">
        <v>0</v>
      </c>
      <c r="AF189" s="482">
        <v>0</v>
      </c>
      <c r="AG189" s="482">
        <v>0</v>
      </c>
      <c r="AH189" s="482">
        <v>0</v>
      </c>
      <c r="AI189" s="482">
        <v>0</v>
      </c>
      <c r="AJ189" s="482">
        <v>0</v>
      </c>
      <c r="AK189" s="482">
        <v>0</v>
      </c>
      <c r="AL189" s="482">
        <v>0</v>
      </c>
      <c r="AM189" s="451">
        <v>0</v>
      </c>
      <c r="AN189" s="451">
        <v>0</v>
      </c>
      <c r="AO189" s="451">
        <v>0</v>
      </c>
      <c r="AP189" s="451">
        <v>0</v>
      </c>
      <c r="AQ189" s="451">
        <v>0</v>
      </c>
      <c r="AR189" s="451">
        <v>0</v>
      </c>
      <c r="AS189" s="451">
        <v>0</v>
      </c>
      <c r="AT189" s="451">
        <v>0</v>
      </c>
      <c r="AU189" s="451">
        <v>0</v>
      </c>
      <c r="AV189" s="451">
        <v>0</v>
      </c>
      <c r="AW189" s="451">
        <v>0</v>
      </c>
      <c r="AX189" s="451">
        <v>0</v>
      </c>
      <c r="AY189" s="451">
        <v>0</v>
      </c>
      <c r="AZ189" s="451">
        <v>0</v>
      </c>
      <c r="BA189" s="451">
        <v>0</v>
      </c>
      <c r="BB189" s="451">
        <v>0</v>
      </c>
      <c r="BC189" s="451">
        <v>0</v>
      </c>
      <c r="BD189" s="451">
        <v>0</v>
      </c>
      <c r="BE189" s="400">
        <v>0</v>
      </c>
    </row>
    <row r="190" spans="1:57" s="233" customFormat="1" ht="11.25" x14ac:dyDescent="0.2">
      <c r="A190" s="468"/>
      <c r="B190" s="480" t="s">
        <v>297</v>
      </c>
      <c r="C190" s="481" t="s">
        <v>568</v>
      </c>
      <c r="D190" s="235"/>
      <c r="E190" s="451"/>
      <c r="F190" s="482"/>
      <c r="G190" s="483"/>
      <c r="H190" s="483"/>
      <c r="I190" s="483"/>
      <c r="J190" s="451"/>
      <c r="K190" s="482"/>
      <c r="L190" s="483"/>
      <c r="M190" s="483"/>
      <c r="N190" s="482"/>
      <c r="O190" s="482"/>
      <c r="P190" s="482"/>
      <c r="Q190" s="482"/>
      <c r="R190" s="482"/>
      <c r="S190" s="482"/>
      <c r="T190" s="482"/>
      <c r="U190" s="482"/>
      <c r="V190" s="482"/>
      <c r="W190" s="451"/>
      <c r="X190" s="451"/>
      <c r="Y190" s="451"/>
      <c r="Z190" s="451"/>
      <c r="AA190" s="482"/>
      <c r="AB190" s="482">
        <v>0</v>
      </c>
      <c r="AC190" s="482">
        <v>0</v>
      </c>
      <c r="AD190" s="482">
        <v>0</v>
      </c>
      <c r="AE190" s="482">
        <v>0</v>
      </c>
      <c r="AF190" s="482">
        <v>0</v>
      </c>
      <c r="AG190" s="482">
        <v>0</v>
      </c>
      <c r="AH190" s="482">
        <v>0</v>
      </c>
      <c r="AI190" s="482">
        <v>0</v>
      </c>
      <c r="AJ190" s="482">
        <v>0</v>
      </c>
      <c r="AK190" s="482">
        <v>0</v>
      </c>
      <c r="AL190" s="482">
        <v>0</v>
      </c>
      <c r="AM190" s="451">
        <v>0</v>
      </c>
      <c r="AN190" s="451">
        <v>0</v>
      </c>
      <c r="AO190" s="451">
        <v>0</v>
      </c>
      <c r="AP190" s="451">
        <v>0</v>
      </c>
      <c r="AQ190" s="451">
        <v>0</v>
      </c>
      <c r="AR190" s="451">
        <v>0</v>
      </c>
      <c r="AS190" s="451">
        <v>0</v>
      </c>
      <c r="AT190" s="451">
        <v>0</v>
      </c>
      <c r="AU190" s="451">
        <v>0</v>
      </c>
      <c r="AV190" s="451">
        <v>743465</v>
      </c>
      <c r="AW190" s="451">
        <v>0</v>
      </c>
      <c r="AX190" s="451">
        <v>0</v>
      </c>
      <c r="AY190" s="451">
        <v>0</v>
      </c>
      <c r="AZ190" s="451">
        <v>0</v>
      </c>
      <c r="BA190" s="451">
        <v>0</v>
      </c>
      <c r="BB190" s="451">
        <v>0</v>
      </c>
      <c r="BC190" s="451">
        <v>0</v>
      </c>
      <c r="BD190" s="451">
        <v>0</v>
      </c>
      <c r="BE190" s="400">
        <v>743465</v>
      </c>
    </row>
    <row r="191" spans="1:57" s="233" customFormat="1" ht="11.25" hidden="1" x14ac:dyDescent="0.2">
      <c r="A191" s="468"/>
      <c r="B191" s="480" t="s">
        <v>182</v>
      </c>
      <c r="C191" s="481" t="s">
        <v>569</v>
      </c>
      <c r="D191" s="235"/>
      <c r="E191" s="451"/>
      <c r="F191" s="482"/>
      <c r="G191" s="483"/>
      <c r="H191" s="483"/>
      <c r="I191" s="483"/>
      <c r="J191" s="451"/>
      <c r="K191" s="482"/>
      <c r="L191" s="483"/>
      <c r="M191" s="483"/>
      <c r="N191" s="482"/>
      <c r="O191" s="482"/>
      <c r="P191" s="482"/>
      <c r="Q191" s="482"/>
      <c r="R191" s="482"/>
      <c r="S191" s="482"/>
      <c r="T191" s="482"/>
      <c r="U191" s="482"/>
      <c r="V191" s="482"/>
      <c r="W191" s="451"/>
      <c r="X191" s="451"/>
      <c r="Y191" s="451"/>
      <c r="Z191" s="451"/>
      <c r="AA191" s="482"/>
      <c r="AB191" s="482">
        <v>0</v>
      </c>
      <c r="AC191" s="482">
        <v>0</v>
      </c>
      <c r="AD191" s="482">
        <v>0</v>
      </c>
      <c r="AE191" s="482">
        <v>0</v>
      </c>
      <c r="AF191" s="482">
        <v>0</v>
      </c>
      <c r="AG191" s="482">
        <v>0</v>
      </c>
      <c r="AH191" s="482">
        <v>0</v>
      </c>
      <c r="AI191" s="482">
        <v>0</v>
      </c>
      <c r="AJ191" s="482">
        <v>0</v>
      </c>
      <c r="AK191" s="482">
        <v>0</v>
      </c>
      <c r="AL191" s="482">
        <v>0</v>
      </c>
      <c r="AM191" s="451">
        <v>0</v>
      </c>
      <c r="AN191" s="451">
        <v>0</v>
      </c>
      <c r="AO191" s="451">
        <v>0</v>
      </c>
      <c r="AP191" s="451">
        <v>0</v>
      </c>
      <c r="AQ191" s="451">
        <v>0</v>
      </c>
      <c r="AR191" s="451">
        <v>0</v>
      </c>
      <c r="AS191" s="451">
        <v>0</v>
      </c>
      <c r="AT191" s="451">
        <v>0</v>
      </c>
      <c r="AU191" s="451">
        <v>0</v>
      </c>
      <c r="AV191" s="451">
        <v>0</v>
      </c>
      <c r="AW191" s="451">
        <v>0</v>
      </c>
      <c r="AX191" s="451">
        <v>0</v>
      </c>
      <c r="AY191" s="451">
        <v>0</v>
      </c>
      <c r="AZ191" s="451">
        <v>0</v>
      </c>
      <c r="BA191" s="451">
        <v>0</v>
      </c>
      <c r="BB191" s="451">
        <v>0</v>
      </c>
      <c r="BC191" s="451">
        <v>0</v>
      </c>
      <c r="BD191" s="451">
        <v>0</v>
      </c>
      <c r="BE191" s="400">
        <v>0</v>
      </c>
    </row>
    <row r="192" spans="1:57" s="233" customFormat="1" ht="11.25" x14ac:dyDescent="0.2">
      <c r="A192" s="468"/>
      <c r="B192" s="480" t="s">
        <v>184</v>
      </c>
      <c r="C192" s="481" t="s">
        <v>570</v>
      </c>
      <c r="D192" s="235"/>
      <c r="E192" s="451"/>
      <c r="F192" s="482"/>
      <c r="G192" s="483"/>
      <c r="H192" s="483"/>
      <c r="I192" s="483"/>
      <c r="J192" s="451"/>
      <c r="K192" s="482"/>
      <c r="L192" s="483"/>
      <c r="M192" s="483"/>
      <c r="N192" s="482"/>
      <c r="O192" s="482"/>
      <c r="P192" s="482"/>
      <c r="Q192" s="482"/>
      <c r="R192" s="482"/>
      <c r="S192" s="482"/>
      <c r="T192" s="482"/>
      <c r="U192" s="482"/>
      <c r="V192" s="482"/>
      <c r="W192" s="451"/>
      <c r="X192" s="451"/>
      <c r="Y192" s="451"/>
      <c r="Z192" s="451"/>
      <c r="AA192" s="482"/>
      <c r="AB192" s="482">
        <v>0</v>
      </c>
      <c r="AC192" s="482">
        <v>0</v>
      </c>
      <c r="AD192" s="482">
        <v>0</v>
      </c>
      <c r="AE192" s="482">
        <v>0</v>
      </c>
      <c r="AF192" s="482">
        <v>0</v>
      </c>
      <c r="AG192" s="482">
        <v>0</v>
      </c>
      <c r="AH192" s="482">
        <v>0</v>
      </c>
      <c r="AI192" s="482">
        <v>0</v>
      </c>
      <c r="AJ192" s="482">
        <v>0</v>
      </c>
      <c r="AK192" s="482">
        <v>0</v>
      </c>
      <c r="AL192" s="482">
        <v>0</v>
      </c>
      <c r="AM192" s="451">
        <v>0</v>
      </c>
      <c r="AN192" s="451">
        <v>0</v>
      </c>
      <c r="AO192" s="451">
        <v>0</v>
      </c>
      <c r="AP192" s="451">
        <v>0</v>
      </c>
      <c r="AQ192" s="451">
        <v>5</v>
      </c>
      <c r="AR192" s="451">
        <v>0</v>
      </c>
      <c r="AS192" s="451">
        <v>0</v>
      </c>
      <c r="AT192" s="451">
        <v>0</v>
      </c>
      <c r="AU192" s="451">
        <v>0</v>
      </c>
      <c r="AV192" s="451">
        <v>0</v>
      </c>
      <c r="AW192" s="451">
        <v>0</v>
      </c>
      <c r="AX192" s="451">
        <v>0</v>
      </c>
      <c r="AY192" s="451">
        <v>0</v>
      </c>
      <c r="AZ192" s="451">
        <v>0</v>
      </c>
      <c r="BA192" s="451">
        <v>0</v>
      </c>
      <c r="BB192" s="451">
        <v>0</v>
      </c>
      <c r="BC192" s="451">
        <v>0</v>
      </c>
      <c r="BD192" s="451">
        <v>0</v>
      </c>
      <c r="BE192" s="400">
        <v>5</v>
      </c>
    </row>
    <row r="193" spans="1:16384" s="233" customFormat="1" ht="11.25" hidden="1" x14ac:dyDescent="0.2">
      <c r="A193" s="468"/>
      <c r="B193" s="480" t="s">
        <v>369</v>
      </c>
      <c r="C193" s="481" t="s">
        <v>571</v>
      </c>
      <c r="D193" s="235"/>
      <c r="E193" s="451"/>
      <c r="F193" s="482"/>
      <c r="G193" s="483"/>
      <c r="H193" s="483"/>
      <c r="I193" s="483"/>
      <c r="J193" s="451"/>
      <c r="K193" s="482"/>
      <c r="L193" s="483"/>
      <c r="M193" s="483"/>
      <c r="N193" s="482"/>
      <c r="O193" s="482"/>
      <c r="P193" s="482"/>
      <c r="Q193" s="482"/>
      <c r="R193" s="482"/>
      <c r="S193" s="482"/>
      <c r="T193" s="482"/>
      <c r="U193" s="482"/>
      <c r="V193" s="482"/>
      <c r="W193" s="451"/>
      <c r="X193" s="451"/>
      <c r="Y193" s="451"/>
      <c r="Z193" s="451"/>
      <c r="AA193" s="482"/>
      <c r="AB193" s="482">
        <v>0</v>
      </c>
      <c r="AC193" s="482">
        <v>0</v>
      </c>
      <c r="AD193" s="482">
        <v>0</v>
      </c>
      <c r="AE193" s="482">
        <v>0</v>
      </c>
      <c r="AF193" s="482">
        <v>0</v>
      </c>
      <c r="AG193" s="482">
        <v>0</v>
      </c>
      <c r="AH193" s="482">
        <v>0</v>
      </c>
      <c r="AI193" s="482">
        <v>0</v>
      </c>
      <c r="AJ193" s="482">
        <v>0</v>
      </c>
      <c r="AK193" s="482">
        <v>0</v>
      </c>
      <c r="AL193" s="482">
        <v>0</v>
      </c>
      <c r="AM193" s="451">
        <v>0</v>
      </c>
      <c r="AN193" s="451">
        <v>0</v>
      </c>
      <c r="AO193" s="451">
        <v>0</v>
      </c>
      <c r="AP193" s="451">
        <v>0</v>
      </c>
      <c r="AQ193" s="451">
        <v>0</v>
      </c>
      <c r="AR193" s="451">
        <v>0</v>
      </c>
      <c r="AS193" s="451">
        <v>0</v>
      </c>
      <c r="AT193" s="451">
        <v>0</v>
      </c>
      <c r="AU193" s="451">
        <v>0</v>
      </c>
      <c r="AV193" s="451">
        <v>0</v>
      </c>
      <c r="AW193" s="451">
        <v>0</v>
      </c>
      <c r="AX193" s="451">
        <v>0</v>
      </c>
      <c r="AY193" s="451">
        <v>0</v>
      </c>
      <c r="AZ193" s="451">
        <v>0</v>
      </c>
      <c r="BA193" s="451">
        <v>0</v>
      </c>
      <c r="BB193" s="451">
        <v>0</v>
      </c>
      <c r="BC193" s="451">
        <v>0</v>
      </c>
      <c r="BD193" s="451">
        <v>0</v>
      </c>
      <c r="BE193" s="400">
        <v>0</v>
      </c>
    </row>
    <row r="194" spans="1:16384" s="233" customFormat="1" ht="11.25" x14ac:dyDescent="0.2">
      <c r="A194" s="468"/>
      <c r="B194" s="480" t="s">
        <v>785</v>
      </c>
      <c r="C194" s="481" t="s">
        <v>572</v>
      </c>
      <c r="D194" s="235"/>
      <c r="E194" s="451"/>
      <c r="F194" s="482"/>
      <c r="G194" s="483"/>
      <c r="H194" s="483"/>
      <c r="I194" s="483"/>
      <c r="J194" s="451"/>
      <c r="K194" s="482"/>
      <c r="L194" s="483"/>
      <c r="M194" s="483"/>
      <c r="N194" s="482"/>
      <c r="O194" s="482"/>
      <c r="P194" s="482"/>
      <c r="Q194" s="482"/>
      <c r="R194" s="482"/>
      <c r="S194" s="482"/>
      <c r="T194" s="482"/>
      <c r="U194" s="482"/>
      <c r="V194" s="482"/>
      <c r="W194" s="451"/>
      <c r="X194" s="451"/>
      <c r="Y194" s="451"/>
      <c r="Z194" s="451"/>
      <c r="AA194" s="482"/>
      <c r="AB194" s="482"/>
      <c r="AC194" s="482"/>
      <c r="AD194" s="482"/>
      <c r="AE194" s="482"/>
      <c r="AF194" s="482"/>
      <c r="AG194" s="482"/>
      <c r="AH194" s="482"/>
      <c r="AI194" s="482"/>
      <c r="AJ194" s="482"/>
      <c r="AK194" s="482">
        <v>0</v>
      </c>
      <c r="AL194" s="482">
        <v>0</v>
      </c>
      <c r="AM194" s="451">
        <v>0</v>
      </c>
      <c r="AN194" s="451">
        <v>0</v>
      </c>
      <c r="AO194" s="451">
        <v>0</v>
      </c>
      <c r="AP194" s="451">
        <v>0</v>
      </c>
      <c r="AQ194" s="451">
        <v>0</v>
      </c>
      <c r="AR194" s="451">
        <v>0</v>
      </c>
      <c r="AS194" s="451">
        <v>0</v>
      </c>
      <c r="AT194" s="451">
        <v>0</v>
      </c>
      <c r="AU194" s="451">
        <v>0</v>
      </c>
      <c r="AV194" s="451">
        <v>181000000</v>
      </c>
      <c r="AW194" s="451">
        <v>721338</v>
      </c>
      <c r="AX194" s="451">
        <v>0</v>
      </c>
      <c r="AY194" s="451">
        <v>0</v>
      </c>
      <c r="AZ194" s="451">
        <v>0</v>
      </c>
      <c r="BA194" s="451">
        <v>0</v>
      </c>
      <c r="BB194" s="451">
        <v>0</v>
      </c>
      <c r="BC194" s="451">
        <v>0</v>
      </c>
      <c r="BD194" s="451">
        <v>0</v>
      </c>
      <c r="BE194" s="400">
        <v>181721338</v>
      </c>
    </row>
    <row r="195" spans="1:16384" s="233" customFormat="1" ht="11.25" hidden="1" x14ac:dyDescent="0.2">
      <c r="A195" s="468"/>
      <c r="B195" s="480" t="s">
        <v>354</v>
      </c>
      <c r="C195" s="481" t="s">
        <v>573</v>
      </c>
      <c r="D195" s="235"/>
      <c r="E195" s="451"/>
      <c r="F195" s="482"/>
      <c r="G195" s="483"/>
      <c r="H195" s="483"/>
      <c r="I195" s="483"/>
      <c r="J195" s="451"/>
      <c r="K195" s="482"/>
      <c r="L195" s="483"/>
      <c r="M195" s="483"/>
      <c r="N195" s="482"/>
      <c r="O195" s="482"/>
      <c r="P195" s="482"/>
      <c r="Q195" s="482"/>
      <c r="R195" s="482"/>
      <c r="S195" s="482"/>
      <c r="T195" s="482"/>
      <c r="U195" s="482"/>
      <c r="V195" s="482"/>
      <c r="W195" s="451"/>
      <c r="X195" s="451"/>
      <c r="Y195" s="451"/>
      <c r="Z195" s="451"/>
      <c r="AA195" s="482"/>
      <c r="AB195" s="482"/>
      <c r="AC195" s="482"/>
      <c r="AD195" s="482"/>
      <c r="AE195" s="482"/>
      <c r="AF195" s="482"/>
      <c r="AG195" s="482"/>
      <c r="AH195" s="482"/>
      <c r="AI195" s="482"/>
      <c r="AJ195" s="482"/>
      <c r="AK195" s="482">
        <v>0</v>
      </c>
      <c r="AL195" s="482">
        <v>0</v>
      </c>
      <c r="AM195" s="451">
        <v>0</v>
      </c>
      <c r="AN195" s="451">
        <v>0</v>
      </c>
      <c r="AO195" s="451">
        <v>0</v>
      </c>
      <c r="AP195" s="451">
        <v>0</v>
      </c>
      <c r="AQ195" s="451">
        <v>0</v>
      </c>
      <c r="AR195" s="451">
        <v>0</v>
      </c>
      <c r="AS195" s="451">
        <v>0</v>
      </c>
      <c r="AT195" s="451">
        <v>0</v>
      </c>
      <c r="AU195" s="451">
        <v>0</v>
      </c>
      <c r="AV195" s="451">
        <v>0</v>
      </c>
      <c r="AW195" s="451">
        <v>0</v>
      </c>
      <c r="AX195" s="451">
        <v>0</v>
      </c>
      <c r="AY195" s="451">
        <v>0</v>
      </c>
      <c r="AZ195" s="451">
        <v>0</v>
      </c>
      <c r="BA195" s="451">
        <v>0</v>
      </c>
      <c r="BB195" s="451">
        <v>0</v>
      </c>
      <c r="BC195" s="451">
        <v>0</v>
      </c>
      <c r="BD195" s="451">
        <v>0</v>
      </c>
      <c r="BE195" s="400">
        <v>0</v>
      </c>
    </row>
    <row r="196" spans="1:16384" s="233" customFormat="1" ht="11.25" x14ac:dyDescent="0.2">
      <c r="A196" s="468"/>
      <c r="B196" s="480" t="s">
        <v>205</v>
      </c>
      <c r="C196" s="481" t="s">
        <v>574</v>
      </c>
      <c r="D196" s="235"/>
      <c r="E196" s="451"/>
      <c r="F196" s="482"/>
      <c r="G196" s="483"/>
      <c r="H196" s="483"/>
      <c r="I196" s="483"/>
      <c r="J196" s="451"/>
      <c r="K196" s="482"/>
      <c r="L196" s="483"/>
      <c r="M196" s="483"/>
      <c r="N196" s="482"/>
      <c r="O196" s="482"/>
      <c r="P196" s="482"/>
      <c r="Q196" s="482"/>
      <c r="R196" s="482"/>
      <c r="S196" s="482"/>
      <c r="T196" s="482"/>
      <c r="U196" s="482"/>
      <c r="V196" s="482"/>
      <c r="W196" s="451"/>
      <c r="X196" s="451"/>
      <c r="Y196" s="451"/>
      <c r="Z196" s="451"/>
      <c r="AA196" s="482"/>
      <c r="AB196" s="482"/>
      <c r="AC196" s="482"/>
      <c r="AD196" s="482"/>
      <c r="AE196" s="482"/>
      <c r="AF196" s="482"/>
      <c r="AG196" s="482"/>
      <c r="AH196" s="482"/>
      <c r="AI196" s="482"/>
      <c r="AJ196" s="482"/>
      <c r="AK196" s="482">
        <v>0</v>
      </c>
      <c r="AL196" s="482">
        <v>0</v>
      </c>
      <c r="AM196" s="451">
        <v>0</v>
      </c>
      <c r="AN196" s="451">
        <v>0</v>
      </c>
      <c r="AO196" s="451">
        <v>0</v>
      </c>
      <c r="AP196" s="451">
        <v>0</v>
      </c>
      <c r="AQ196" s="451">
        <v>0</v>
      </c>
      <c r="AR196" s="451">
        <v>0</v>
      </c>
      <c r="AS196" s="451">
        <v>0</v>
      </c>
      <c r="AT196" s="451">
        <v>0</v>
      </c>
      <c r="AU196" s="451">
        <v>0</v>
      </c>
      <c r="AV196" s="451">
        <v>0</v>
      </c>
      <c r="AW196" s="451">
        <v>92499998</v>
      </c>
      <c r="AX196" s="451">
        <v>0</v>
      </c>
      <c r="AY196" s="451">
        <v>0</v>
      </c>
      <c r="AZ196" s="451">
        <v>0</v>
      </c>
      <c r="BA196" s="451">
        <v>0</v>
      </c>
      <c r="BB196" s="451">
        <v>0</v>
      </c>
      <c r="BC196" s="451">
        <v>0</v>
      </c>
      <c r="BD196" s="451">
        <v>0</v>
      </c>
      <c r="BE196" s="400">
        <v>92499998</v>
      </c>
    </row>
    <row r="197" spans="1:16384" s="233" customFormat="1" ht="11.25" x14ac:dyDescent="0.2">
      <c r="A197" s="468"/>
      <c r="B197" s="480" t="s">
        <v>342</v>
      </c>
      <c r="C197" s="481" t="s">
        <v>575</v>
      </c>
      <c r="D197" s="235"/>
      <c r="E197" s="451"/>
      <c r="F197" s="482"/>
      <c r="G197" s="483"/>
      <c r="H197" s="483"/>
      <c r="I197" s="483"/>
      <c r="J197" s="451"/>
      <c r="K197" s="482"/>
      <c r="L197" s="483"/>
      <c r="M197" s="483"/>
      <c r="N197" s="482"/>
      <c r="O197" s="482"/>
      <c r="P197" s="482"/>
      <c r="Q197" s="482"/>
      <c r="R197" s="482"/>
      <c r="S197" s="482"/>
      <c r="T197" s="482"/>
      <c r="U197" s="482"/>
      <c r="V197" s="482"/>
      <c r="W197" s="451"/>
      <c r="X197" s="451"/>
      <c r="Y197" s="451"/>
      <c r="Z197" s="451"/>
      <c r="AA197" s="482">
        <v>0</v>
      </c>
      <c r="AB197" s="482">
        <v>0</v>
      </c>
      <c r="AC197" s="482">
        <v>0</v>
      </c>
      <c r="AD197" s="482">
        <v>0</v>
      </c>
      <c r="AE197" s="482">
        <v>0</v>
      </c>
      <c r="AF197" s="482">
        <v>0</v>
      </c>
      <c r="AG197" s="482">
        <v>0</v>
      </c>
      <c r="AH197" s="482">
        <v>0</v>
      </c>
      <c r="AI197" s="482">
        <v>0</v>
      </c>
      <c r="AJ197" s="482">
        <v>0</v>
      </c>
      <c r="AK197" s="482">
        <v>0</v>
      </c>
      <c r="AL197" s="482">
        <v>0</v>
      </c>
      <c r="AM197" s="451">
        <v>0</v>
      </c>
      <c r="AN197" s="451">
        <v>0</v>
      </c>
      <c r="AO197" s="451">
        <v>0</v>
      </c>
      <c r="AP197" s="451">
        <v>0</v>
      </c>
      <c r="AQ197" s="451">
        <v>0</v>
      </c>
      <c r="AR197" s="451">
        <v>0</v>
      </c>
      <c r="AS197" s="451">
        <v>0</v>
      </c>
      <c r="AT197" s="451">
        <v>0</v>
      </c>
      <c r="AU197" s="451">
        <v>0</v>
      </c>
      <c r="AV197" s="451">
        <v>0</v>
      </c>
      <c r="AW197" s="451">
        <v>734614</v>
      </c>
      <c r="AX197" s="451">
        <v>0</v>
      </c>
      <c r="AY197" s="451">
        <v>0</v>
      </c>
      <c r="AZ197" s="451">
        <v>0</v>
      </c>
      <c r="BA197" s="451">
        <v>0</v>
      </c>
      <c r="BB197" s="451">
        <v>0</v>
      </c>
      <c r="BC197" s="451">
        <v>0</v>
      </c>
      <c r="BD197" s="451">
        <v>0</v>
      </c>
      <c r="BE197" s="400">
        <v>734614</v>
      </c>
    </row>
    <row r="198" spans="1:16384" s="233" customFormat="1" ht="11.25" x14ac:dyDescent="0.2">
      <c r="A198" s="468"/>
      <c r="B198" s="480" t="s">
        <v>203</v>
      </c>
      <c r="C198" s="481" t="s">
        <v>576</v>
      </c>
      <c r="D198" s="235"/>
      <c r="E198" s="451"/>
      <c r="F198" s="482"/>
      <c r="G198" s="483"/>
      <c r="H198" s="483"/>
      <c r="I198" s="483"/>
      <c r="J198" s="451"/>
      <c r="K198" s="482"/>
      <c r="L198" s="483"/>
      <c r="M198" s="483"/>
      <c r="N198" s="482"/>
      <c r="O198" s="482"/>
      <c r="P198" s="482"/>
      <c r="Q198" s="482"/>
      <c r="R198" s="482"/>
      <c r="S198" s="482"/>
      <c r="T198" s="482">
        <v>0</v>
      </c>
      <c r="U198" s="482">
        <v>0</v>
      </c>
      <c r="V198" s="482">
        <v>0</v>
      </c>
      <c r="W198" s="451">
        <v>0</v>
      </c>
      <c r="X198" s="451">
        <v>0</v>
      </c>
      <c r="Y198" s="451">
        <v>0</v>
      </c>
      <c r="Z198" s="451">
        <v>0</v>
      </c>
      <c r="AA198" s="482">
        <v>0</v>
      </c>
      <c r="AB198" s="482">
        <v>0</v>
      </c>
      <c r="AC198" s="482">
        <v>0</v>
      </c>
      <c r="AD198" s="482">
        <v>0</v>
      </c>
      <c r="AE198" s="482">
        <v>0</v>
      </c>
      <c r="AF198" s="482">
        <v>0</v>
      </c>
      <c r="AG198" s="482">
        <v>0</v>
      </c>
      <c r="AH198" s="482">
        <v>0</v>
      </c>
      <c r="AI198" s="482">
        <v>0</v>
      </c>
      <c r="AJ198" s="482">
        <v>0</v>
      </c>
      <c r="AK198" s="482">
        <v>0</v>
      </c>
      <c r="AL198" s="482">
        <v>0</v>
      </c>
      <c r="AM198" s="451">
        <v>0</v>
      </c>
      <c r="AN198" s="451">
        <v>0</v>
      </c>
      <c r="AO198" s="451">
        <v>0</v>
      </c>
      <c r="AP198" s="451">
        <v>0</v>
      </c>
      <c r="AQ198" s="451">
        <v>0</v>
      </c>
      <c r="AR198" s="451">
        <v>0</v>
      </c>
      <c r="AS198" s="451">
        <v>0</v>
      </c>
      <c r="AT198" s="451">
        <v>0</v>
      </c>
      <c r="AU198" s="451">
        <v>0</v>
      </c>
      <c r="AV198" s="451">
        <v>0</v>
      </c>
      <c r="AW198" s="451">
        <v>6584376</v>
      </c>
      <c r="AX198" s="451">
        <v>0</v>
      </c>
      <c r="AY198" s="451">
        <v>0</v>
      </c>
      <c r="AZ198" s="451">
        <v>0</v>
      </c>
      <c r="BA198" s="451">
        <v>0</v>
      </c>
      <c r="BB198" s="451">
        <v>0</v>
      </c>
      <c r="BC198" s="451">
        <v>0</v>
      </c>
      <c r="BD198" s="451">
        <v>0</v>
      </c>
      <c r="BE198" s="400">
        <v>6584376</v>
      </c>
    </row>
    <row r="199" spans="1:16384" s="233" customFormat="1" ht="11.25" x14ac:dyDescent="0.2">
      <c r="A199" s="468"/>
      <c r="B199" s="480" t="s">
        <v>189</v>
      </c>
      <c r="C199" s="481" t="s">
        <v>577</v>
      </c>
      <c r="D199" s="235"/>
      <c r="E199" s="451"/>
      <c r="F199" s="482"/>
      <c r="G199" s="483"/>
      <c r="H199" s="483"/>
      <c r="I199" s="483"/>
      <c r="J199" s="451"/>
      <c r="K199" s="482"/>
      <c r="L199" s="483"/>
      <c r="M199" s="483"/>
      <c r="N199" s="482"/>
      <c r="O199" s="482"/>
      <c r="P199" s="482"/>
      <c r="Q199" s="482"/>
      <c r="R199" s="482"/>
      <c r="S199" s="482">
        <v>0</v>
      </c>
      <c r="T199" s="482">
        <v>0</v>
      </c>
      <c r="U199" s="482">
        <v>0</v>
      </c>
      <c r="V199" s="482">
        <v>0</v>
      </c>
      <c r="W199" s="451">
        <v>0</v>
      </c>
      <c r="X199" s="451">
        <v>0</v>
      </c>
      <c r="Y199" s="451">
        <v>0</v>
      </c>
      <c r="Z199" s="451">
        <v>0</v>
      </c>
      <c r="AA199" s="482">
        <v>0</v>
      </c>
      <c r="AB199" s="482">
        <v>0</v>
      </c>
      <c r="AC199" s="482">
        <v>0</v>
      </c>
      <c r="AD199" s="482">
        <v>0</v>
      </c>
      <c r="AE199" s="482">
        <v>0</v>
      </c>
      <c r="AF199" s="482">
        <v>0</v>
      </c>
      <c r="AG199" s="482">
        <v>0</v>
      </c>
      <c r="AH199" s="482">
        <v>0</v>
      </c>
      <c r="AI199" s="482">
        <v>0</v>
      </c>
      <c r="AJ199" s="482">
        <v>0</v>
      </c>
      <c r="AK199" s="482">
        <v>0</v>
      </c>
      <c r="AL199" s="482">
        <v>0</v>
      </c>
      <c r="AM199" s="451">
        <v>0</v>
      </c>
      <c r="AN199" s="451">
        <v>0</v>
      </c>
      <c r="AO199" s="451">
        <v>0</v>
      </c>
      <c r="AP199" s="451">
        <v>0</v>
      </c>
      <c r="AQ199" s="451">
        <v>233381926</v>
      </c>
      <c r="AR199" s="451">
        <v>0</v>
      </c>
      <c r="AS199" s="451">
        <v>0</v>
      </c>
      <c r="AT199" s="451">
        <v>0</v>
      </c>
      <c r="AU199" s="451">
        <v>0</v>
      </c>
      <c r="AV199" s="451">
        <v>0</v>
      </c>
      <c r="AW199" s="451">
        <v>0</v>
      </c>
      <c r="AX199" s="451">
        <v>0</v>
      </c>
      <c r="AY199" s="451">
        <v>0</v>
      </c>
      <c r="AZ199" s="451">
        <v>0</v>
      </c>
      <c r="BA199" s="451">
        <v>0</v>
      </c>
      <c r="BB199" s="451">
        <v>0</v>
      </c>
      <c r="BC199" s="451">
        <v>0</v>
      </c>
      <c r="BD199" s="451">
        <v>0</v>
      </c>
      <c r="BE199" s="400">
        <v>233381926</v>
      </c>
    </row>
    <row r="200" spans="1:16384" s="233" customFormat="1" ht="11.25" x14ac:dyDescent="0.2">
      <c r="A200" s="484"/>
      <c r="B200" s="484" t="s">
        <v>305</v>
      </c>
      <c r="C200" s="486">
        <v>196</v>
      </c>
      <c r="D200" s="487"/>
      <c r="E200" s="487">
        <v>0</v>
      </c>
      <c r="F200" s="487">
        <v>0</v>
      </c>
      <c r="G200" s="487">
        <v>0</v>
      </c>
      <c r="H200" s="487">
        <v>0</v>
      </c>
      <c r="I200" s="487">
        <v>0</v>
      </c>
      <c r="J200" s="487">
        <v>0</v>
      </c>
      <c r="K200" s="487">
        <v>0</v>
      </c>
      <c r="L200" s="487">
        <v>0</v>
      </c>
      <c r="M200" s="487">
        <v>0</v>
      </c>
      <c r="N200" s="487">
        <v>0</v>
      </c>
      <c r="O200" s="487">
        <v>0</v>
      </c>
      <c r="P200" s="487">
        <v>0</v>
      </c>
      <c r="Q200" s="487">
        <v>0</v>
      </c>
      <c r="R200" s="487">
        <v>0</v>
      </c>
      <c r="S200" s="487">
        <v>0</v>
      </c>
      <c r="T200" s="487">
        <v>0</v>
      </c>
      <c r="U200" s="487">
        <v>0</v>
      </c>
      <c r="V200" s="487">
        <v>0</v>
      </c>
      <c r="W200" s="487">
        <v>0</v>
      </c>
      <c r="X200" s="487">
        <v>0</v>
      </c>
      <c r="Y200" s="487">
        <v>0</v>
      </c>
      <c r="Z200" s="487">
        <v>0</v>
      </c>
      <c r="AA200" s="487">
        <v>0</v>
      </c>
      <c r="AB200" s="487">
        <v>0</v>
      </c>
      <c r="AC200" s="487">
        <v>0</v>
      </c>
      <c r="AD200" s="487">
        <v>0</v>
      </c>
      <c r="AE200" s="487">
        <v>0</v>
      </c>
      <c r="AF200" s="487">
        <v>0</v>
      </c>
      <c r="AG200" s="487">
        <v>0</v>
      </c>
      <c r="AH200" s="487">
        <v>0</v>
      </c>
      <c r="AI200" s="487">
        <v>0</v>
      </c>
      <c r="AJ200" s="487">
        <v>0</v>
      </c>
      <c r="AK200" s="487">
        <v>1920395</v>
      </c>
      <c r="AL200" s="487">
        <v>10371258</v>
      </c>
      <c r="AM200" s="487">
        <v>0</v>
      </c>
      <c r="AN200" s="487">
        <v>46523</v>
      </c>
      <c r="AO200" s="487">
        <v>1271932</v>
      </c>
      <c r="AP200" s="487">
        <v>1094260</v>
      </c>
      <c r="AQ200" s="487">
        <v>4209559718</v>
      </c>
      <c r="AR200" s="487">
        <v>229817953</v>
      </c>
      <c r="AS200" s="487">
        <v>3426378</v>
      </c>
      <c r="AT200" s="487">
        <v>219190248</v>
      </c>
      <c r="AU200" s="487">
        <v>612811017</v>
      </c>
      <c r="AV200" s="487">
        <v>3218256422</v>
      </c>
      <c r="AW200" s="487">
        <v>1384064118</v>
      </c>
      <c r="AX200" s="487">
        <v>462006765</v>
      </c>
      <c r="AY200" s="487">
        <v>177551587</v>
      </c>
      <c r="AZ200" s="487">
        <v>194551590</v>
      </c>
      <c r="BA200" s="487">
        <v>1924000000</v>
      </c>
      <c r="BB200" s="487">
        <v>0</v>
      </c>
      <c r="BC200" s="487">
        <v>0</v>
      </c>
      <c r="BD200" s="487">
        <v>28000000</v>
      </c>
      <c r="BE200" s="487">
        <v>12677940164</v>
      </c>
      <c r="BF200" s="487"/>
      <c r="BG200" s="487"/>
      <c r="BH200" s="487"/>
      <c r="BI200" s="487"/>
      <c r="BJ200" s="487"/>
      <c r="BK200" s="487"/>
      <c r="BL200" s="487"/>
      <c r="BM200" s="487"/>
      <c r="BN200" s="487"/>
      <c r="BO200" s="487"/>
      <c r="BP200" s="487"/>
      <c r="BQ200" s="487"/>
      <c r="BR200" s="487"/>
      <c r="BS200" s="487"/>
      <c r="BT200" s="487"/>
      <c r="BU200" s="487"/>
      <c r="BV200" s="487"/>
      <c r="BW200" s="487"/>
      <c r="BX200" s="487"/>
      <c r="BY200" s="487"/>
      <c r="BZ200" s="487"/>
      <c r="CA200" s="487"/>
      <c r="CB200" s="487"/>
      <c r="CC200" s="484"/>
      <c r="CD200" s="485"/>
      <c r="CE200" s="486"/>
      <c r="CF200" s="487"/>
      <c r="CG200" s="487"/>
      <c r="CH200" s="487"/>
      <c r="CI200" s="487"/>
      <c r="CJ200" s="487"/>
      <c r="CK200" s="487"/>
      <c r="CL200" s="487"/>
      <c r="CM200" s="487"/>
      <c r="CN200" s="487"/>
      <c r="CO200" s="487"/>
      <c r="CP200" s="487"/>
      <c r="CQ200" s="487"/>
      <c r="CR200" s="487"/>
      <c r="CS200" s="487"/>
      <c r="CT200" s="487"/>
      <c r="CU200" s="487"/>
      <c r="CV200" s="487"/>
      <c r="CW200" s="487"/>
      <c r="CX200" s="487"/>
      <c r="CY200" s="487"/>
      <c r="CZ200" s="487"/>
      <c r="DA200" s="487"/>
      <c r="DB200" s="487"/>
      <c r="DC200" s="487"/>
      <c r="DD200" s="487"/>
      <c r="DE200" s="487"/>
      <c r="DF200" s="487"/>
      <c r="DG200" s="487"/>
      <c r="DH200" s="487"/>
      <c r="DI200" s="487"/>
      <c r="DJ200" s="484"/>
      <c r="DK200" s="485"/>
      <c r="DL200" s="486"/>
      <c r="DM200" s="487"/>
      <c r="DN200" s="487"/>
      <c r="DO200" s="487"/>
      <c r="DP200" s="487"/>
      <c r="DQ200" s="487"/>
      <c r="DR200" s="487"/>
      <c r="DS200" s="487"/>
      <c r="DT200" s="487"/>
      <c r="DU200" s="487"/>
      <c r="DV200" s="487"/>
      <c r="DW200" s="487"/>
      <c r="DX200" s="487"/>
      <c r="DY200" s="487"/>
      <c r="DZ200" s="487"/>
      <c r="EA200" s="487"/>
      <c r="EB200" s="487"/>
      <c r="EC200" s="487"/>
      <c r="ED200" s="487"/>
      <c r="EE200" s="487"/>
      <c r="EF200" s="487"/>
      <c r="EG200" s="487"/>
      <c r="EH200" s="487"/>
      <c r="EI200" s="487"/>
      <c r="EJ200" s="487"/>
      <c r="EK200" s="487"/>
      <c r="EL200" s="487"/>
      <c r="EM200" s="487"/>
      <c r="EN200" s="487"/>
      <c r="EO200" s="487"/>
      <c r="EP200" s="487"/>
      <c r="EQ200" s="484"/>
      <c r="ER200" s="485"/>
      <c r="ES200" s="486"/>
      <c r="ET200" s="487"/>
      <c r="EU200" s="487"/>
      <c r="EV200" s="487"/>
      <c r="EW200" s="487"/>
      <c r="EX200" s="487"/>
      <c r="EY200" s="487"/>
      <c r="EZ200" s="487"/>
      <c r="FA200" s="487"/>
      <c r="FB200" s="487"/>
      <c r="FC200" s="487"/>
      <c r="FD200" s="487"/>
      <c r="FE200" s="487"/>
      <c r="FF200" s="487"/>
      <c r="FG200" s="487"/>
      <c r="FH200" s="487"/>
      <c r="FI200" s="487"/>
      <c r="FJ200" s="487"/>
      <c r="FK200" s="487"/>
      <c r="FL200" s="487"/>
      <c r="FM200" s="487"/>
      <c r="FN200" s="487"/>
      <c r="FO200" s="487"/>
      <c r="FP200" s="487"/>
      <c r="FQ200" s="487"/>
      <c r="FR200" s="487"/>
      <c r="FS200" s="487"/>
      <c r="FT200" s="487"/>
      <c r="FU200" s="487"/>
      <c r="FV200" s="487"/>
      <c r="FW200" s="487"/>
      <c r="FX200" s="484"/>
      <c r="FY200" s="485"/>
      <c r="FZ200" s="486"/>
      <c r="GA200" s="487"/>
      <c r="GB200" s="487"/>
      <c r="GC200" s="487"/>
      <c r="GD200" s="487"/>
      <c r="GE200" s="487"/>
      <c r="GF200" s="487"/>
      <c r="GG200" s="487"/>
      <c r="GH200" s="487"/>
      <c r="GI200" s="487"/>
      <c r="GJ200" s="487"/>
      <c r="GK200" s="487"/>
      <c r="GL200" s="487"/>
      <c r="GM200" s="487"/>
      <c r="GN200" s="487"/>
      <c r="GO200" s="487"/>
      <c r="GP200" s="487"/>
      <c r="GQ200" s="487"/>
      <c r="GR200" s="487"/>
      <c r="GS200" s="487"/>
      <c r="GT200" s="487"/>
      <c r="GU200" s="487"/>
      <c r="GV200" s="487"/>
      <c r="GW200" s="487"/>
      <c r="GX200" s="487"/>
      <c r="GY200" s="487"/>
      <c r="GZ200" s="487"/>
      <c r="HA200" s="487"/>
      <c r="HB200" s="487"/>
      <c r="HC200" s="487"/>
      <c r="HD200" s="487"/>
      <c r="HE200" s="484"/>
      <c r="HF200" s="485"/>
      <c r="HG200" s="486"/>
      <c r="HH200" s="487"/>
      <c r="HI200" s="487"/>
      <c r="HJ200" s="487"/>
      <c r="HK200" s="487"/>
      <c r="HL200" s="487"/>
      <c r="HM200" s="487"/>
      <c r="HN200" s="487"/>
      <c r="HO200" s="487"/>
      <c r="HP200" s="487"/>
      <c r="HQ200" s="487"/>
      <c r="HR200" s="487"/>
      <c r="HS200" s="487"/>
      <c r="HT200" s="487"/>
      <c r="HU200" s="487"/>
      <c r="HV200" s="487"/>
      <c r="HW200" s="487"/>
      <c r="HX200" s="487"/>
      <c r="HY200" s="487"/>
      <c r="HZ200" s="487"/>
      <c r="IA200" s="487"/>
      <c r="IB200" s="487"/>
      <c r="IC200" s="487"/>
      <c r="ID200" s="487"/>
      <c r="IE200" s="487"/>
      <c r="IF200" s="487"/>
      <c r="IG200" s="487"/>
      <c r="IH200" s="487"/>
      <c r="II200" s="487"/>
      <c r="IJ200" s="487"/>
      <c r="IK200" s="487"/>
      <c r="IL200" s="484"/>
      <c r="IM200" s="485"/>
      <c r="IN200" s="486"/>
      <c r="IO200" s="487"/>
      <c r="IP200" s="487"/>
      <c r="IQ200" s="487"/>
      <c r="IR200" s="487"/>
      <c r="IS200" s="487"/>
      <c r="IT200" s="487"/>
      <c r="IU200" s="487"/>
      <c r="IV200" s="487"/>
      <c r="IW200" s="487"/>
      <c r="IX200" s="487"/>
      <c r="IY200" s="487"/>
      <c r="IZ200" s="487"/>
      <c r="JA200" s="487"/>
      <c r="JB200" s="487"/>
      <c r="JC200" s="487"/>
      <c r="JD200" s="487"/>
      <c r="JE200" s="487"/>
      <c r="JF200" s="487"/>
      <c r="JG200" s="487"/>
      <c r="JH200" s="487"/>
      <c r="JI200" s="487"/>
      <c r="JJ200" s="487"/>
      <c r="JK200" s="487"/>
      <c r="JL200" s="487"/>
      <c r="JM200" s="487"/>
      <c r="JN200" s="487"/>
      <c r="JO200" s="487"/>
      <c r="JP200" s="487"/>
      <c r="JQ200" s="487"/>
      <c r="JR200" s="487"/>
      <c r="JS200" s="484"/>
      <c r="JT200" s="485"/>
      <c r="JU200" s="486"/>
      <c r="JV200" s="487"/>
      <c r="JW200" s="487"/>
      <c r="JX200" s="487"/>
      <c r="JY200" s="487"/>
      <c r="JZ200" s="487"/>
      <c r="KA200" s="487"/>
      <c r="KB200" s="487"/>
      <c r="KC200" s="487"/>
      <c r="KD200" s="487"/>
      <c r="KE200" s="487"/>
      <c r="KF200" s="487"/>
      <c r="KG200" s="487"/>
      <c r="KH200" s="487"/>
      <c r="KI200" s="487"/>
      <c r="KJ200" s="487"/>
      <c r="KK200" s="487"/>
      <c r="KL200" s="487"/>
      <c r="KM200" s="487"/>
      <c r="KN200" s="487"/>
      <c r="KO200" s="487"/>
      <c r="KP200" s="487"/>
      <c r="KQ200" s="487"/>
      <c r="KR200" s="487"/>
      <c r="KS200" s="487"/>
      <c r="KT200" s="487"/>
      <c r="KU200" s="487"/>
      <c r="KV200" s="487"/>
      <c r="KW200" s="487"/>
      <c r="KX200" s="487"/>
      <c r="KY200" s="487"/>
      <c r="KZ200" s="484"/>
      <c r="LA200" s="485"/>
      <c r="LB200" s="486"/>
      <c r="LC200" s="487"/>
      <c r="LD200" s="487"/>
      <c r="LE200" s="487"/>
      <c r="LF200" s="487"/>
      <c r="LG200" s="487"/>
      <c r="LH200" s="487"/>
      <c r="LI200" s="487"/>
      <c r="LJ200" s="487"/>
      <c r="LK200" s="487"/>
      <c r="LL200" s="487"/>
      <c r="LM200" s="487"/>
      <c r="LN200" s="487"/>
      <c r="LO200" s="487"/>
      <c r="LP200" s="487"/>
      <c r="LQ200" s="487"/>
      <c r="LR200" s="487"/>
      <c r="LS200" s="487"/>
      <c r="LT200" s="487"/>
      <c r="LU200" s="487"/>
      <c r="LV200" s="487"/>
      <c r="LW200" s="487"/>
      <c r="LX200" s="487"/>
      <c r="LY200" s="487"/>
      <c r="LZ200" s="487"/>
      <c r="MA200" s="487"/>
      <c r="MB200" s="487"/>
      <c r="MC200" s="487"/>
      <c r="MD200" s="487"/>
      <c r="ME200" s="487"/>
      <c r="MF200" s="487"/>
      <c r="MG200" s="484"/>
      <c r="MH200" s="485"/>
      <c r="MI200" s="486"/>
      <c r="MJ200" s="487"/>
      <c r="MK200" s="487"/>
      <c r="ML200" s="487"/>
      <c r="MM200" s="487"/>
      <c r="MN200" s="487"/>
      <c r="MO200" s="487"/>
      <c r="MP200" s="487"/>
      <c r="MQ200" s="487"/>
      <c r="MR200" s="487"/>
      <c r="MS200" s="487"/>
      <c r="MT200" s="487"/>
      <c r="MU200" s="487"/>
      <c r="MV200" s="487"/>
      <c r="MW200" s="487"/>
      <c r="MX200" s="487"/>
      <c r="MY200" s="487"/>
      <c r="MZ200" s="487"/>
      <c r="NA200" s="487"/>
      <c r="NB200" s="487"/>
      <c r="NC200" s="487"/>
      <c r="ND200" s="487"/>
      <c r="NE200" s="487"/>
      <c r="NF200" s="487"/>
      <c r="NG200" s="487"/>
      <c r="NH200" s="487"/>
      <c r="NI200" s="487"/>
      <c r="NJ200" s="487"/>
      <c r="NK200" s="487"/>
      <c r="NL200" s="487"/>
      <c r="NM200" s="487"/>
      <c r="NN200" s="484"/>
      <c r="NO200" s="485"/>
      <c r="NP200" s="486"/>
      <c r="NQ200" s="487"/>
      <c r="NR200" s="487"/>
      <c r="NS200" s="487"/>
      <c r="NT200" s="487"/>
      <c r="NU200" s="487"/>
      <c r="NV200" s="487"/>
      <c r="NW200" s="487"/>
      <c r="NX200" s="487"/>
      <c r="NY200" s="487"/>
      <c r="NZ200" s="487"/>
      <c r="OA200" s="487"/>
      <c r="OB200" s="487"/>
      <c r="OC200" s="487"/>
      <c r="OD200" s="487"/>
      <c r="OE200" s="487"/>
      <c r="OF200" s="487"/>
      <c r="OG200" s="487"/>
      <c r="OH200" s="487"/>
      <c r="OI200" s="487"/>
      <c r="OJ200" s="487"/>
      <c r="OK200" s="487"/>
      <c r="OL200" s="487"/>
      <c r="OM200" s="487"/>
      <c r="ON200" s="487"/>
      <c r="OO200" s="487"/>
      <c r="OP200" s="487"/>
      <c r="OQ200" s="487"/>
      <c r="OR200" s="487"/>
      <c r="OS200" s="487"/>
      <c r="OT200" s="487"/>
      <c r="OU200" s="484"/>
      <c r="OV200" s="485"/>
      <c r="OW200" s="486"/>
      <c r="OX200" s="487"/>
      <c r="OY200" s="487"/>
      <c r="OZ200" s="487"/>
      <c r="PA200" s="487"/>
      <c r="PB200" s="487"/>
      <c r="PC200" s="487"/>
      <c r="PD200" s="487"/>
      <c r="PE200" s="487"/>
      <c r="PF200" s="487"/>
      <c r="PG200" s="487"/>
      <c r="PH200" s="487"/>
      <c r="PI200" s="487"/>
      <c r="PJ200" s="487"/>
      <c r="PK200" s="487"/>
      <c r="PL200" s="487"/>
      <c r="PM200" s="487"/>
      <c r="PN200" s="487"/>
      <c r="PO200" s="487"/>
      <c r="PP200" s="487"/>
      <c r="PQ200" s="487"/>
      <c r="PR200" s="487"/>
      <c r="PS200" s="487"/>
      <c r="PT200" s="487"/>
      <c r="PU200" s="487"/>
      <c r="PV200" s="487"/>
      <c r="PW200" s="487"/>
      <c r="PX200" s="487"/>
      <c r="PY200" s="487"/>
      <c r="PZ200" s="487"/>
      <c r="QA200" s="487"/>
      <c r="QB200" s="484"/>
      <c r="QC200" s="485"/>
      <c r="QD200" s="486"/>
      <c r="QE200" s="487"/>
      <c r="QF200" s="487"/>
      <c r="QG200" s="487"/>
      <c r="QH200" s="487"/>
      <c r="QI200" s="487"/>
      <c r="QJ200" s="487"/>
      <c r="QK200" s="487"/>
      <c r="QL200" s="487"/>
      <c r="QM200" s="487"/>
      <c r="QN200" s="487"/>
      <c r="QO200" s="487"/>
      <c r="QP200" s="487"/>
      <c r="QQ200" s="487"/>
      <c r="QR200" s="487"/>
      <c r="QS200" s="487"/>
      <c r="QT200" s="487"/>
      <c r="QU200" s="487"/>
      <c r="QV200" s="487"/>
      <c r="QW200" s="487"/>
      <c r="QX200" s="487"/>
      <c r="QY200" s="487"/>
      <c r="QZ200" s="487"/>
      <c r="RA200" s="487"/>
      <c r="RB200" s="487"/>
      <c r="RC200" s="487"/>
      <c r="RD200" s="487"/>
      <c r="RE200" s="487"/>
      <c r="RF200" s="487"/>
      <c r="RG200" s="487"/>
      <c r="RH200" s="487"/>
      <c r="RI200" s="484"/>
      <c r="RJ200" s="485"/>
      <c r="RK200" s="486"/>
      <c r="RL200" s="487"/>
      <c r="RM200" s="487"/>
      <c r="RN200" s="487"/>
      <c r="RO200" s="487"/>
      <c r="RP200" s="487"/>
      <c r="RQ200" s="487"/>
      <c r="RR200" s="487"/>
      <c r="RS200" s="487"/>
      <c r="RT200" s="487"/>
      <c r="RU200" s="487"/>
      <c r="RV200" s="487"/>
      <c r="RW200" s="487"/>
      <c r="RX200" s="487"/>
      <c r="RY200" s="487"/>
      <c r="RZ200" s="487"/>
      <c r="SA200" s="487"/>
      <c r="SB200" s="487"/>
      <c r="SC200" s="487"/>
      <c r="SD200" s="487"/>
      <c r="SE200" s="487"/>
      <c r="SF200" s="487"/>
      <c r="SG200" s="487"/>
      <c r="SH200" s="487"/>
      <c r="SI200" s="487"/>
      <c r="SJ200" s="487"/>
      <c r="SK200" s="487"/>
      <c r="SL200" s="487"/>
      <c r="SM200" s="487"/>
      <c r="SN200" s="487"/>
      <c r="SO200" s="487"/>
      <c r="SP200" s="484"/>
      <c r="SQ200" s="485"/>
      <c r="SR200" s="486"/>
      <c r="SS200" s="487"/>
      <c r="ST200" s="487"/>
      <c r="SU200" s="487"/>
      <c r="SV200" s="487"/>
      <c r="SW200" s="487"/>
      <c r="SX200" s="487"/>
      <c r="SY200" s="487"/>
      <c r="SZ200" s="487"/>
      <c r="TA200" s="487"/>
      <c r="TB200" s="487"/>
      <c r="TC200" s="487"/>
      <c r="TD200" s="487"/>
      <c r="TE200" s="487"/>
      <c r="TF200" s="487"/>
      <c r="TG200" s="487"/>
      <c r="TH200" s="487"/>
      <c r="TI200" s="487"/>
      <c r="TJ200" s="487"/>
      <c r="TK200" s="487"/>
      <c r="TL200" s="487"/>
      <c r="TM200" s="487"/>
      <c r="TN200" s="487"/>
      <c r="TO200" s="487"/>
      <c r="TP200" s="487"/>
      <c r="TQ200" s="487"/>
      <c r="TR200" s="487"/>
      <c r="TS200" s="487"/>
      <c r="TT200" s="487"/>
      <c r="TU200" s="487"/>
      <c r="TV200" s="487"/>
      <c r="TW200" s="484"/>
      <c r="TX200" s="485"/>
      <c r="TY200" s="486"/>
      <c r="TZ200" s="487"/>
      <c r="UA200" s="487"/>
      <c r="UB200" s="487"/>
      <c r="UC200" s="487"/>
      <c r="UD200" s="487"/>
      <c r="UE200" s="487"/>
      <c r="UF200" s="487"/>
      <c r="UG200" s="487"/>
      <c r="UH200" s="487"/>
      <c r="UI200" s="487"/>
      <c r="UJ200" s="487"/>
      <c r="UK200" s="487"/>
      <c r="UL200" s="487"/>
      <c r="UM200" s="487"/>
      <c r="UN200" s="487"/>
      <c r="UO200" s="487"/>
      <c r="UP200" s="487"/>
      <c r="UQ200" s="487"/>
      <c r="UR200" s="487"/>
      <c r="US200" s="487"/>
      <c r="UT200" s="487"/>
      <c r="UU200" s="487"/>
      <c r="UV200" s="487"/>
      <c r="UW200" s="487"/>
      <c r="UX200" s="487"/>
      <c r="UY200" s="487"/>
      <c r="UZ200" s="487"/>
      <c r="VA200" s="487"/>
      <c r="VB200" s="487"/>
      <c r="VC200" s="487"/>
      <c r="VD200" s="484"/>
      <c r="VE200" s="485"/>
      <c r="VF200" s="486"/>
      <c r="VG200" s="487"/>
      <c r="VH200" s="487"/>
      <c r="VI200" s="487"/>
      <c r="VJ200" s="487"/>
      <c r="VK200" s="487"/>
      <c r="VL200" s="487"/>
      <c r="VM200" s="487"/>
      <c r="VN200" s="487"/>
      <c r="VO200" s="487"/>
      <c r="VP200" s="487"/>
      <c r="VQ200" s="487"/>
      <c r="VR200" s="487"/>
      <c r="VS200" s="487"/>
      <c r="VT200" s="487"/>
      <c r="VU200" s="487"/>
      <c r="VV200" s="487"/>
      <c r="VW200" s="487"/>
      <c r="VX200" s="487"/>
      <c r="VY200" s="487"/>
      <c r="VZ200" s="487"/>
      <c r="WA200" s="487"/>
      <c r="WB200" s="487"/>
      <c r="WC200" s="487"/>
      <c r="WD200" s="487"/>
      <c r="WE200" s="487"/>
      <c r="WF200" s="487"/>
      <c r="WG200" s="487"/>
      <c r="WH200" s="487"/>
      <c r="WI200" s="487"/>
      <c r="WJ200" s="487"/>
      <c r="WK200" s="484"/>
      <c r="WL200" s="485"/>
      <c r="WM200" s="486"/>
      <c r="WN200" s="487"/>
      <c r="WO200" s="487"/>
      <c r="WP200" s="487"/>
      <c r="WQ200" s="487"/>
      <c r="WR200" s="487"/>
      <c r="WS200" s="487"/>
      <c r="WT200" s="487"/>
      <c r="WU200" s="487"/>
      <c r="WV200" s="487"/>
      <c r="WW200" s="487"/>
      <c r="WX200" s="487"/>
      <c r="WY200" s="487"/>
      <c r="WZ200" s="487"/>
      <c r="XA200" s="487"/>
      <c r="XB200" s="487"/>
      <c r="XC200" s="487"/>
      <c r="XD200" s="487"/>
      <c r="XE200" s="487"/>
      <c r="XF200" s="487"/>
      <c r="XG200" s="487"/>
      <c r="XH200" s="487"/>
      <c r="XI200" s="487"/>
      <c r="XJ200" s="487"/>
      <c r="XK200" s="487"/>
      <c r="XL200" s="487"/>
      <c r="XM200" s="487"/>
      <c r="XN200" s="487"/>
      <c r="XO200" s="487"/>
      <c r="XP200" s="487"/>
      <c r="XQ200" s="487"/>
      <c r="XR200" s="484"/>
      <c r="XS200" s="485"/>
      <c r="XT200" s="486"/>
      <c r="XU200" s="487"/>
      <c r="XV200" s="487"/>
      <c r="XW200" s="487"/>
      <c r="XX200" s="487"/>
      <c r="XY200" s="487"/>
      <c r="XZ200" s="487"/>
      <c r="YA200" s="487"/>
      <c r="YB200" s="487"/>
      <c r="YC200" s="487"/>
      <c r="YD200" s="487"/>
      <c r="YE200" s="487"/>
      <c r="YF200" s="487"/>
      <c r="YG200" s="487"/>
      <c r="YH200" s="487"/>
      <c r="YI200" s="487"/>
      <c r="YJ200" s="487"/>
      <c r="YK200" s="487"/>
      <c r="YL200" s="487"/>
      <c r="YM200" s="487"/>
      <c r="YN200" s="487"/>
      <c r="YO200" s="487"/>
      <c r="YP200" s="487"/>
      <c r="YQ200" s="487"/>
      <c r="YR200" s="487"/>
      <c r="YS200" s="487"/>
      <c r="YT200" s="487"/>
      <c r="YU200" s="487"/>
      <c r="YV200" s="487"/>
      <c r="YW200" s="487"/>
      <c r="YX200" s="487"/>
      <c r="YY200" s="484"/>
      <c r="YZ200" s="485"/>
      <c r="ZA200" s="486"/>
      <c r="ZB200" s="487"/>
      <c r="ZC200" s="487"/>
      <c r="ZD200" s="487"/>
      <c r="ZE200" s="487"/>
      <c r="ZF200" s="487"/>
      <c r="ZG200" s="487"/>
      <c r="ZH200" s="487"/>
      <c r="ZI200" s="487"/>
      <c r="ZJ200" s="487"/>
      <c r="ZK200" s="487"/>
      <c r="ZL200" s="487"/>
      <c r="ZM200" s="487"/>
      <c r="ZN200" s="487"/>
      <c r="ZO200" s="487"/>
      <c r="ZP200" s="487"/>
      <c r="ZQ200" s="487"/>
      <c r="ZR200" s="487"/>
      <c r="ZS200" s="487"/>
      <c r="ZT200" s="487"/>
      <c r="ZU200" s="487"/>
      <c r="ZV200" s="487"/>
      <c r="ZW200" s="487"/>
      <c r="ZX200" s="487"/>
      <c r="ZY200" s="487"/>
      <c r="ZZ200" s="487"/>
      <c r="AAA200" s="487"/>
      <c r="AAB200" s="487"/>
      <c r="AAC200" s="487"/>
      <c r="AAD200" s="487"/>
      <c r="AAE200" s="487"/>
      <c r="AAF200" s="484"/>
      <c r="AAG200" s="485"/>
      <c r="AAH200" s="486"/>
      <c r="AAI200" s="487"/>
      <c r="AAJ200" s="487"/>
      <c r="AAK200" s="487"/>
      <c r="AAL200" s="487"/>
      <c r="AAM200" s="487"/>
      <c r="AAN200" s="487"/>
      <c r="AAO200" s="487"/>
      <c r="AAP200" s="487"/>
      <c r="AAQ200" s="487"/>
      <c r="AAR200" s="487"/>
      <c r="AAS200" s="487"/>
      <c r="AAT200" s="487"/>
      <c r="AAU200" s="487"/>
      <c r="AAV200" s="487"/>
      <c r="AAW200" s="487"/>
      <c r="AAX200" s="487"/>
      <c r="AAY200" s="487"/>
      <c r="AAZ200" s="487"/>
      <c r="ABA200" s="487"/>
      <c r="ABB200" s="487"/>
      <c r="ABC200" s="487"/>
      <c r="ABD200" s="487"/>
      <c r="ABE200" s="487"/>
      <c r="ABF200" s="487"/>
      <c r="ABG200" s="487"/>
      <c r="ABH200" s="487"/>
      <c r="ABI200" s="487"/>
      <c r="ABJ200" s="487"/>
      <c r="ABK200" s="487"/>
      <c r="ABL200" s="487"/>
      <c r="ABM200" s="484"/>
      <c r="ABN200" s="485"/>
      <c r="ABO200" s="486"/>
      <c r="ABP200" s="487"/>
      <c r="ABQ200" s="487"/>
      <c r="ABR200" s="487"/>
      <c r="ABS200" s="487"/>
      <c r="ABT200" s="487"/>
      <c r="ABU200" s="487"/>
      <c r="ABV200" s="487"/>
      <c r="ABW200" s="487"/>
      <c r="ABX200" s="487"/>
      <c r="ABY200" s="487"/>
      <c r="ABZ200" s="487"/>
      <c r="ACA200" s="487"/>
      <c r="ACB200" s="487"/>
      <c r="ACC200" s="487"/>
      <c r="ACD200" s="487"/>
      <c r="ACE200" s="487"/>
      <c r="ACF200" s="487"/>
      <c r="ACG200" s="487"/>
      <c r="ACH200" s="487"/>
      <c r="ACI200" s="487"/>
      <c r="ACJ200" s="487"/>
      <c r="ACK200" s="487"/>
      <c r="ACL200" s="487"/>
      <c r="ACM200" s="487"/>
      <c r="ACN200" s="487"/>
      <c r="ACO200" s="487"/>
      <c r="ACP200" s="487"/>
      <c r="ACQ200" s="487"/>
      <c r="ACR200" s="487"/>
      <c r="ACS200" s="487"/>
      <c r="ACT200" s="484"/>
      <c r="ACU200" s="485"/>
      <c r="ACV200" s="486"/>
      <c r="ACW200" s="487"/>
      <c r="ACX200" s="487"/>
      <c r="ACY200" s="487"/>
      <c r="ACZ200" s="487"/>
      <c r="ADA200" s="487"/>
      <c r="ADB200" s="487"/>
      <c r="ADC200" s="487"/>
      <c r="ADD200" s="487"/>
      <c r="ADE200" s="487"/>
      <c r="ADF200" s="487"/>
      <c r="ADG200" s="487"/>
      <c r="ADH200" s="487"/>
      <c r="ADI200" s="487"/>
      <c r="ADJ200" s="487"/>
      <c r="ADK200" s="487"/>
      <c r="ADL200" s="487"/>
      <c r="ADM200" s="487"/>
      <c r="ADN200" s="487"/>
      <c r="ADO200" s="487"/>
      <c r="ADP200" s="487"/>
      <c r="ADQ200" s="487"/>
      <c r="ADR200" s="487"/>
      <c r="ADS200" s="487"/>
      <c r="ADT200" s="487"/>
      <c r="ADU200" s="487"/>
      <c r="ADV200" s="487"/>
      <c r="ADW200" s="487"/>
      <c r="ADX200" s="487"/>
      <c r="ADY200" s="487"/>
      <c r="ADZ200" s="487"/>
      <c r="AEA200" s="484"/>
      <c r="AEB200" s="485"/>
      <c r="AEC200" s="486"/>
      <c r="AED200" s="487"/>
      <c r="AEE200" s="487"/>
      <c r="AEF200" s="487"/>
      <c r="AEG200" s="487"/>
      <c r="AEH200" s="487"/>
      <c r="AEI200" s="487"/>
      <c r="AEJ200" s="487"/>
      <c r="AEK200" s="487"/>
      <c r="AEL200" s="487"/>
      <c r="AEM200" s="487"/>
      <c r="AEN200" s="487"/>
      <c r="AEO200" s="487"/>
      <c r="AEP200" s="487"/>
      <c r="AEQ200" s="487"/>
      <c r="AER200" s="487"/>
      <c r="AES200" s="487"/>
      <c r="AET200" s="487"/>
      <c r="AEU200" s="487"/>
      <c r="AEV200" s="487"/>
      <c r="AEW200" s="487"/>
      <c r="AEX200" s="487"/>
      <c r="AEY200" s="487"/>
      <c r="AEZ200" s="487"/>
      <c r="AFA200" s="487"/>
      <c r="AFB200" s="487"/>
      <c r="AFC200" s="487"/>
      <c r="AFD200" s="487"/>
      <c r="AFE200" s="487"/>
      <c r="AFF200" s="487"/>
      <c r="AFG200" s="487"/>
      <c r="AFH200" s="484"/>
      <c r="AFI200" s="485"/>
      <c r="AFJ200" s="486"/>
      <c r="AFK200" s="487"/>
      <c r="AFL200" s="487"/>
      <c r="AFM200" s="487"/>
      <c r="AFN200" s="487"/>
      <c r="AFO200" s="487"/>
      <c r="AFP200" s="487"/>
      <c r="AFQ200" s="487"/>
      <c r="AFR200" s="487"/>
      <c r="AFS200" s="487"/>
      <c r="AFT200" s="487"/>
      <c r="AFU200" s="487"/>
      <c r="AFV200" s="487"/>
      <c r="AFW200" s="487"/>
      <c r="AFX200" s="487"/>
      <c r="AFY200" s="487"/>
      <c r="AFZ200" s="487"/>
      <c r="AGA200" s="487"/>
      <c r="AGB200" s="487"/>
      <c r="AGC200" s="487"/>
      <c r="AGD200" s="487"/>
      <c r="AGE200" s="487"/>
      <c r="AGF200" s="487"/>
      <c r="AGG200" s="487"/>
      <c r="AGH200" s="487"/>
      <c r="AGI200" s="487"/>
      <c r="AGJ200" s="487"/>
      <c r="AGK200" s="487"/>
      <c r="AGL200" s="487"/>
      <c r="AGM200" s="487"/>
      <c r="AGN200" s="487"/>
      <c r="AGO200" s="484"/>
      <c r="AGP200" s="485"/>
      <c r="AGQ200" s="486"/>
      <c r="AGR200" s="487"/>
      <c r="AGS200" s="487"/>
      <c r="AGT200" s="487"/>
      <c r="AGU200" s="487"/>
      <c r="AGV200" s="487"/>
      <c r="AGW200" s="487"/>
      <c r="AGX200" s="487"/>
      <c r="AGY200" s="487"/>
      <c r="AGZ200" s="487"/>
      <c r="AHA200" s="487"/>
      <c r="AHB200" s="487"/>
      <c r="AHC200" s="487"/>
      <c r="AHD200" s="487"/>
      <c r="AHE200" s="487"/>
      <c r="AHF200" s="487"/>
      <c r="AHG200" s="487"/>
      <c r="AHH200" s="487"/>
      <c r="AHI200" s="487"/>
      <c r="AHJ200" s="487"/>
      <c r="AHK200" s="487"/>
      <c r="AHL200" s="487"/>
      <c r="AHM200" s="487"/>
      <c r="AHN200" s="487"/>
      <c r="AHO200" s="487"/>
      <c r="AHP200" s="487"/>
      <c r="AHQ200" s="487"/>
      <c r="AHR200" s="487"/>
      <c r="AHS200" s="487"/>
      <c r="AHT200" s="487"/>
      <c r="AHU200" s="487"/>
      <c r="AHV200" s="484"/>
      <c r="AHW200" s="485"/>
      <c r="AHX200" s="486"/>
      <c r="AHY200" s="487"/>
      <c r="AHZ200" s="487"/>
      <c r="AIA200" s="487"/>
      <c r="AIB200" s="487"/>
      <c r="AIC200" s="487"/>
      <c r="AID200" s="487"/>
      <c r="AIE200" s="487"/>
      <c r="AIF200" s="487"/>
      <c r="AIG200" s="487"/>
      <c r="AIH200" s="487"/>
      <c r="AII200" s="487"/>
      <c r="AIJ200" s="487"/>
      <c r="AIK200" s="487"/>
      <c r="AIL200" s="487"/>
      <c r="AIM200" s="487"/>
      <c r="AIN200" s="487"/>
      <c r="AIO200" s="487"/>
      <c r="AIP200" s="487"/>
      <c r="AIQ200" s="487"/>
      <c r="AIR200" s="487"/>
      <c r="AIS200" s="487"/>
      <c r="AIT200" s="487"/>
      <c r="AIU200" s="487"/>
      <c r="AIV200" s="487"/>
      <c r="AIW200" s="487"/>
      <c r="AIX200" s="487"/>
      <c r="AIY200" s="487"/>
      <c r="AIZ200" s="487"/>
      <c r="AJA200" s="487"/>
      <c r="AJB200" s="487"/>
      <c r="AJC200" s="484"/>
      <c r="AJD200" s="485"/>
      <c r="AJE200" s="486"/>
      <c r="AJF200" s="487"/>
      <c r="AJG200" s="487"/>
      <c r="AJH200" s="487"/>
      <c r="AJI200" s="487"/>
      <c r="AJJ200" s="487"/>
      <c r="AJK200" s="487"/>
      <c r="AJL200" s="487"/>
      <c r="AJM200" s="487"/>
      <c r="AJN200" s="487"/>
      <c r="AJO200" s="487"/>
      <c r="AJP200" s="487"/>
      <c r="AJQ200" s="487"/>
      <c r="AJR200" s="487"/>
      <c r="AJS200" s="487"/>
      <c r="AJT200" s="487"/>
      <c r="AJU200" s="487"/>
      <c r="AJV200" s="487"/>
      <c r="AJW200" s="487"/>
      <c r="AJX200" s="487"/>
      <c r="AJY200" s="487"/>
      <c r="AJZ200" s="487"/>
      <c r="AKA200" s="487"/>
      <c r="AKB200" s="487"/>
      <c r="AKC200" s="487"/>
      <c r="AKD200" s="487"/>
      <c r="AKE200" s="487"/>
      <c r="AKF200" s="487"/>
      <c r="AKG200" s="487"/>
      <c r="AKH200" s="487"/>
      <c r="AKI200" s="487"/>
      <c r="AKJ200" s="484"/>
      <c r="AKK200" s="485"/>
      <c r="AKL200" s="486"/>
      <c r="AKM200" s="487"/>
      <c r="AKN200" s="487"/>
      <c r="AKO200" s="487"/>
      <c r="AKP200" s="487"/>
      <c r="AKQ200" s="487"/>
      <c r="AKR200" s="487"/>
      <c r="AKS200" s="487"/>
      <c r="AKT200" s="487"/>
      <c r="AKU200" s="487"/>
      <c r="AKV200" s="487"/>
      <c r="AKW200" s="487"/>
      <c r="AKX200" s="487"/>
      <c r="AKY200" s="487"/>
      <c r="AKZ200" s="487"/>
      <c r="ALA200" s="487"/>
      <c r="ALB200" s="487"/>
      <c r="ALC200" s="487"/>
      <c r="ALD200" s="487"/>
      <c r="ALE200" s="487"/>
      <c r="ALF200" s="487"/>
      <c r="ALG200" s="487"/>
      <c r="ALH200" s="487"/>
      <c r="ALI200" s="487"/>
      <c r="ALJ200" s="487"/>
      <c r="ALK200" s="487"/>
      <c r="ALL200" s="487"/>
      <c r="ALM200" s="487"/>
      <c r="ALN200" s="487"/>
      <c r="ALO200" s="487"/>
      <c r="ALP200" s="487"/>
      <c r="ALQ200" s="484"/>
      <c r="ALR200" s="485"/>
      <c r="ALS200" s="486"/>
      <c r="ALT200" s="487"/>
      <c r="ALU200" s="487"/>
      <c r="ALV200" s="487"/>
      <c r="ALW200" s="487"/>
      <c r="ALX200" s="487"/>
      <c r="ALY200" s="487"/>
      <c r="ALZ200" s="487"/>
      <c r="AMA200" s="487"/>
      <c r="AMB200" s="487"/>
      <c r="AMC200" s="487"/>
      <c r="AMD200" s="487"/>
      <c r="AME200" s="487"/>
      <c r="AMF200" s="487"/>
      <c r="AMG200" s="487"/>
      <c r="AMH200" s="487"/>
      <c r="AMI200" s="487"/>
      <c r="AMJ200" s="487"/>
      <c r="AMK200" s="487"/>
      <c r="AML200" s="487"/>
      <c r="AMM200" s="487"/>
      <c r="AMN200" s="487"/>
      <c r="AMO200" s="487"/>
      <c r="AMP200" s="487"/>
      <c r="AMQ200" s="487"/>
      <c r="AMR200" s="487"/>
      <c r="AMS200" s="487"/>
      <c r="AMT200" s="487"/>
      <c r="AMU200" s="487"/>
      <c r="AMV200" s="487"/>
      <c r="AMW200" s="487"/>
      <c r="AMX200" s="484"/>
      <c r="AMY200" s="485"/>
      <c r="AMZ200" s="486"/>
      <c r="ANA200" s="487"/>
      <c r="ANB200" s="487"/>
      <c r="ANC200" s="487"/>
      <c r="AND200" s="487"/>
      <c r="ANE200" s="487"/>
      <c r="ANF200" s="487"/>
      <c r="ANG200" s="487"/>
      <c r="ANH200" s="487"/>
      <c r="ANI200" s="487"/>
      <c r="ANJ200" s="487"/>
      <c r="ANK200" s="487"/>
      <c r="ANL200" s="487"/>
      <c r="ANM200" s="487"/>
      <c r="ANN200" s="487"/>
      <c r="ANO200" s="487"/>
      <c r="ANP200" s="487"/>
      <c r="ANQ200" s="487"/>
      <c r="ANR200" s="487"/>
      <c r="ANS200" s="487"/>
      <c r="ANT200" s="487"/>
      <c r="ANU200" s="487"/>
      <c r="ANV200" s="487"/>
      <c r="ANW200" s="487"/>
      <c r="ANX200" s="487"/>
      <c r="ANY200" s="487"/>
      <c r="ANZ200" s="487"/>
      <c r="AOA200" s="487"/>
      <c r="AOB200" s="487"/>
      <c r="AOC200" s="487"/>
      <c r="AOD200" s="487"/>
      <c r="AOE200" s="484"/>
      <c r="AOF200" s="485"/>
      <c r="AOG200" s="486"/>
      <c r="AOH200" s="487"/>
      <c r="AOI200" s="487"/>
      <c r="AOJ200" s="487"/>
      <c r="AOK200" s="487"/>
      <c r="AOL200" s="487"/>
      <c r="AOM200" s="487"/>
      <c r="AON200" s="487"/>
      <c r="AOO200" s="487"/>
      <c r="AOP200" s="487"/>
      <c r="AOQ200" s="487"/>
      <c r="AOR200" s="487"/>
      <c r="AOS200" s="487"/>
      <c r="AOT200" s="487"/>
      <c r="AOU200" s="487"/>
      <c r="AOV200" s="487"/>
      <c r="AOW200" s="487"/>
      <c r="AOX200" s="487"/>
      <c r="AOY200" s="487"/>
      <c r="AOZ200" s="487"/>
      <c r="APA200" s="487"/>
      <c r="APB200" s="487"/>
      <c r="APC200" s="487"/>
      <c r="APD200" s="487"/>
      <c r="APE200" s="487"/>
      <c r="APF200" s="487"/>
      <c r="APG200" s="487"/>
      <c r="APH200" s="487"/>
      <c r="API200" s="487"/>
      <c r="APJ200" s="487"/>
      <c r="APK200" s="487"/>
      <c r="APL200" s="484"/>
      <c r="APM200" s="485"/>
      <c r="APN200" s="486"/>
      <c r="APO200" s="487"/>
      <c r="APP200" s="487"/>
      <c r="APQ200" s="487"/>
      <c r="APR200" s="487"/>
      <c r="APS200" s="487"/>
      <c r="APT200" s="487"/>
      <c r="APU200" s="487"/>
      <c r="APV200" s="487"/>
      <c r="APW200" s="487"/>
      <c r="APX200" s="487"/>
      <c r="APY200" s="487"/>
      <c r="APZ200" s="487"/>
      <c r="AQA200" s="487"/>
      <c r="AQB200" s="487"/>
      <c r="AQC200" s="487"/>
      <c r="AQD200" s="487"/>
      <c r="AQE200" s="487"/>
      <c r="AQF200" s="487"/>
      <c r="AQG200" s="487"/>
      <c r="AQH200" s="487"/>
      <c r="AQI200" s="487"/>
      <c r="AQJ200" s="487"/>
      <c r="AQK200" s="487"/>
      <c r="AQL200" s="487"/>
      <c r="AQM200" s="487"/>
      <c r="AQN200" s="487"/>
      <c r="AQO200" s="487"/>
      <c r="AQP200" s="487"/>
      <c r="AQQ200" s="487"/>
      <c r="AQR200" s="487"/>
      <c r="AQS200" s="484"/>
      <c r="AQT200" s="485"/>
      <c r="AQU200" s="486"/>
      <c r="AQV200" s="487"/>
      <c r="AQW200" s="487"/>
      <c r="AQX200" s="487"/>
      <c r="AQY200" s="487"/>
      <c r="AQZ200" s="487"/>
      <c r="ARA200" s="487"/>
      <c r="ARB200" s="487"/>
      <c r="ARC200" s="487"/>
      <c r="ARD200" s="487"/>
      <c r="ARE200" s="487"/>
      <c r="ARF200" s="487"/>
      <c r="ARG200" s="487"/>
      <c r="ARH200" s="487"/>
      <c r="ARI200" s="487"/>
      <c r="ARJ200" s="487"/>
      <c r="ARK200" s="487"/>
      <c r="ARL200" s="487"/>
      <c r="ARM200" s="487"/>
      <c r="ARN200" s="487"/>
      <c r="ARO200" s="487"/>
      <c r="ARP200" s="487"/>
      <c r="ARQ200" s="487"/>
      <c r="ARR200" s="487"/>
      <c r="ARS200" s="487"/>
      <c r="ART200" s="487"/>
      <c r="ARU200" s="487"/>
      <c r="ARV200" s="487"/>
      <c r="ARW200" s="487"/>
      <c r="ARX200" s="487"/>
      <c r="ARY200" s="487"/>
      <c r="ARZ200" s="484"/>
      <c r="ASA200" s="485"/>
      <c r="ASB200" s="486"/>
      <c r="ASC200" s="487"/>
      <c r="ASD200" s="487"/>
      <c r="ASE200" s="487"/>
      <c r="ASF200" s="487"/>
      <c r="ASG200" s="487"/>
      <c r="ASH200" s="487"/>
      <c r="ASI200" s="487"/>
      <c r="ASJ200" s="487"/>
      <c r="ASK200" s="487"/>
      <c r="ASL200" s="487"/>
      <c r="ASM200" s="487"/>
      <c r="ASN200" s="487"/>
      <c r="ASO200" s="487"/>
      <c r="ASP200" s="487"/>
      <c r="ASQ200" s="487"/>
      <c r="ASR200" s="487"/>
      <c r="ASS200" s="487"/>
      <c r="AST200" s="487"/>
      <c r="ASU200" s="487"/>
      <c r="ASV200" s="487"/>
      <c r="ASW200" s="487"/>
      <c r="ASX200" s="487"/>
      <c r="ASY200" s="487"/>
      <c r="ASZ200" s="487"/>
      <c r="ATA200" s="487"/>
      <c r="ATB200" s="487"/>
      <c r="ATC200" s="487"/>
      <c r="ATD200" s="487"/>
      <c r="ATE200" s="487"/>
      <c r="ATF200" s="487"/>
      <c r="ATG200" s="484"/>
      <c r="ATH200" s="485"/>
      <c r="ATI200" s="486"/>
      <c r="ATJ200" s="487"/>
      <c r="ATK200" s="487"/>
      <c r="ATL200" s="487"/>
      <c r="ATM200" s="487"/>
      <c r="ATN200" s="487"/>
      <c r="ATO200" s="487"/>
      <c r="ATP200" s="487"/>
      <c r="ATQ200" s="487"/>
      <c r="ATR200" s="487"/>
      <c r="ATS200" s="487"/>
      <c r="ATT200" s="487"/>
      <c r="ATU200" s="487"/>
      <c r="ATV200" s="487"/>
      <c r="ATW200" s="487"/>
      <c r="ATX200" s="487"/>
      <c r="ATY200" s="487"/>
      <c r="ATZ200" s="487"/>
      <c r="AUA200" s="487"/>
      <c r="AUB200" s="487"/>
      <c r="AUC200" s="487"/>
      <c r="AUD200" s="487"/>
      <c r="AUE200" s="487"/>
      <c r="AUF200" s="487"/>
      <c r="AUG200" s="487"/>
      <c r="AUH200" s="487"/>
      <c r="AUI200" s="487"/>
      <c r="AUJ200" s="487"/>
      <c r="AUK200" s="487"/>
      <c r="AUL200" s="487"/>
      <c r="AUM200" s="487"/>
      <c r="AUN200" s="484"/>
      <c r="AUO200" s="485"/>
      <c r="AUP200" s="486"/>
      <c r="AUQ200" s="487"/>
      <c r="AUR200" s="487"/>
      <c r="AUS200" s="487"/>
      <c r="AUT200" s="487"/>
      <c r="AUU200" s="487"/>
      <c r="AUV200" s="487"/>
      <c r="AUW200" s="487"/>
      <c r="AUX200" s="487"/>
      <c r="AUY200" s="487"/>
      <c r="AUZ200" s="487"/>
      <c r="AVA200" s="487"/>
      <c r="AVB200" s="487"/>
      <c r="AVC200" s="487"/>
      <c r="AVD200" s="487"/>
      <c r="AVE200" s="487"/>
      <c r="AVF200" s="487"/>
      <c r="AVG200" s="487"/>
      <c r="AVH200" s="487"/>
      <c r="AVI200" s="487"/>
      <c r="AVJ200" s="487"/>
      <c r="AVK200" s="487"/>
      <c r="AVL200" s="487"/>
      <c r="AVM200" s="487"/>
      <c r="AVN200" s="487"/>
      <c r="AVO200" s="487"/>
      <c r="AVP200" s="487"/>
      <c r="AVQ200" s="487"/>
      <c r="AVR200" s="487"/>
      <c r="AVS200" s="487"/>
      <c r="AVT200" s="487"/>
      <c r="AVU200" s="484"/>
      <c r="AVV200" s="485"/>
      <c r="AVW200" s="486"/>
      <c r="AVX200" s="487"/>
      <c r="AVY200" s="487"/>
      <c r="AVZ200" s="487"/>
      <c r="AWA200" s="487"/>
      <c r="AWB200" s="487"/>
      <c r="AWC200" s="487"/>
      <c r="AWD200" s="487"/>
      <c r="AWE200" s="487"/>
      <c r="AWF200" s="487"/>
      <c r="AWG200" s="487"/>
      <c r="AWH200" s="487"/>
      <c r="AWI200" s="487"/>
      <c r="AWJ200" s="487"/>
      <c r="AWK200" s="487"/>
      <c r="AWL200" s="487"/>
      <c r="AWM200" s="487"/>
      <c r="AWN200" s="487"/>
      <c r="AWO200" s="487"/>
      <c r="AWP200" s="487"/>
      <c r="AWQ200" s="487"/>
      <c r="AWR200" s="487"/>
      <c r="AWS200" s="487"/>
      <c r="AWT200" s="487"/>
      <c r="AWU200" s="487"/>
      <c r="AWV200" s="487"/>
      <c r="AWW200" s="487"/>
      <c r="AWX200" s="487"/>
      <c r="AWY200" s="487"/>
      <c r="AWZ200" s="487"/>
      <c r="AXA200" s="487"/>
      <c r="AXB200" s="484"/>
      <c r="AXC200" s="485"/>
      <c r="AXD200" s="486"/>
      <c r="AXE200" s="487"/>
      <c r="AXF200" s="487"/>
      <c r="AXG200" s="487"/>
      <c r="AXH200" s="487"/>
      <c r="AXI200" s="487"/>
      <c r="AXJ200" s="487"/>
      <c r="AXK200" s="487"/>
      <c r="AXL200" s="487"/>
      <c r="AXM200" s="487"/>
      <c r="AXN200" s="487"/>
      <c r="AXO200" s="487"/>
      <c r="AXP200" s="487"/>
      <c r="AXQ200" s="487"/>
      <c r="AXR200" s="487"/>
      <c r="AXS200" s="487"/>
      <c r="AXT200" s="487"/>
      <c r="AXU200" s="487"/>
      <c r="AXV200" s="487"/>
      <c r="AXW200" s="487"/>
      <c r="AXX200" s="487"/>
      <c r="AXY200" s="487"/>
      <c r="AXZ200" s="487"/>
      <c r="AYA200" s="487"/>
      <c r="AYB200" s="487"/>
      <c r="AYC200" s="487"/>
      <c r="AYD200" s="487"/>
      <c r="AYE200" s="487"/>
      <c r="AYF200" s="487"/>
      <c r="AYG200" s="487"/>
      <c r="AYH200" s="487"/>
      <c r="AYI200" s="484"/>
      <c r="AYJ200" s="485"/>
      <c r="AYK200" s="486"/>
      <c r="AYL200" s="487"/>
      <c r="AYM200" s="487"/>
      <c r="AYN200" s="487"/>
      <c r="AYO200" s="487"/>
      <c r="AYP200" s="487"/>
      <c r="AYQ200" s="487"/>
      <c r="AYR200" s="487"/>
      <c r="AYS200" s="487"/>
      <c r="AYT200" s="487"/>
      <c r="AYU200" s="487"/>
      <c r="AYV200" s="487"/>
      <c r="AYW200" s="487"/>
      <c r="AYX200" s="487"/>
      <c r="AYY200" s="487"/>
      <c r="AYZ200" s="487"/>
      <c r="AZA200" s="487"/>
      <c r="AZB200" s="487"/>
      <c r="AZC200" s="487"/>
      <c r="AZD200" s="487"/>
      <c r="AZE200" s="487"/>
      <c r="AZF200" s="487"/>
      <c r="AZG200" s="487"/>
      <c r="AZH200" s="487"/>
      <c r="AZI200" s="487"/>
      <c r="AZJ200" s="487"/>
      <c r="AZK200" s="487"/>
      <c r="AZL200" s="487"/>
      <c r="AZM200" s="487"/>
      <c r="AZN200" s="487"/>
      <c r="AZO200" s="487"/>
      <c r="AZP200" s="484"/>
      <c r="AZQ200" s="485"/>
      <c r="AZR200" s="486"/>
      <c r="AZS200" s="487"/>
      <c r="AZT200" s="487"/>
      <c r="AZU200" s="487"/>
      <c r="AZV200" s="487"/>
      <c r="AZW200" s="487"/>
      <c r="AZX200" s="487"/>
      <c r="AZY200" s="487"/>
      <c r="AZZ200" s="487"/>
      <c r="BAA200" s="487"/>
      <c r="BAB200" s="487"/>
      <c r="BAC200" s="487"/>
      <c r="BAD200" s="487"/>
      <c r="BAE200" s="487"/>
      <c r="BAF200" s="487"/>
      <c r="BAG200" s="487"/>
      <c r="BAH200" s="487"/>
      <c r="BAI200" s="487"/>
      <c r="BAJ200" s="487"/>
      <c r="BAK200" s="487"/>
      <c r="BAL200" s="487"/>
      <c r="BAM200" s="487"/>
      <c r="BAN200" s="487"/>
      <c r="BAO200" s="487"/>
      <c r="BAP200" s="487"/>
      <c r="BAQ200" s="487"/>
      <c r="BAR200" s="487"/>
      <c r="BAS200" s="487"/>
      <c r="BAT200" s="487"/>
      <c r="BAU200" s="487"/>
      <c r="BAV200" s="487"/>
      <c r="BAW200" s="484"/>
      <c r="BAX200" s="485"/>
      <c r="BAY200" s="486"/>
      <c r="BAZ200" s="487"/>
      <c r="BBA200" s="487"/>
      <c r="BBB200" s="487"/>
      <c r="BBC200" s="487"/>
      <c r="BBD200" s="487"/>
      <c r="BBE200" s="487"/>
      <c r="BBF200" s="487"/>
      <c r="BBG200" s="487"/>
      <c r="BBH200" s="487"/>
      <c r="BBI200" s="487"/>
      <c r="BBJ200" s="487"/>
      <c r="BBK200" s="487"/>
      <c r="BBL200" s="487"/>
      <c r="BBM200" s="487"/>
      <c r="BBN200" s="487"/>
      <c r="BBO200" s="487"/>
      <c r="BBP200" s="487"/>
      <c r="BBQ200" s="487"/>
      <c r="BBR200" s="487"/>
      <c r="BBS200" s="487"/>
      <c r="BBT200" s="487"/>
      <c r="BBU200" s="487"/>
      <c r="BBV200" s="487"/>
      <c r="BBW200" s="487"/>
      <c r="BBX200" s="487"/>
      <c r="BBY200" s="487"/>
      <c r="BBZ200" s="487"/>
      <c r="BCA200" s="487"/>
      <c r="BCB200" s="487"/>
      <c r="BCC200" s="487"/>
      <c r="BCD200" s="484"/>
      <c r="BCE200" s="485"/>
      <c r="BCF200" s="486"/>
      <c r="BCG200" s="487"/>
      <c r="BCH200" s="487"/>
      <c r="BCI200" s="487"/>
      <c r="BCJ200" s="487"/>
      <c r="BCK200" s="487"/>
      <c r="BCL200" s="487"/>
      <c r="BCM200" s="487"/>
      <c r="BCN200" s="487"/>
      <c r="BCO200" s="487"/>
      <c r="BCP200" s="487"/>
      <c r="BCQ200" s="487"/>
      <c r="BCR200" s="487"/>
      <c r="BCS200" s="487"/>
      <c r="BCT200" s="487"/>
      <c r="BCU200" s="487"/>
      <c r="BCV200" s="487"/>
      <c r="BCW200" s="487"/>
      <c r="BCX200" s="487"/>
      <c r="BCY200" s="487"/>
      <c r="BCZ200" s="487"/>
      <c r="BDA200" s="487"/>
      <c r="BDB200" s="487"/>
      <c r="BDC200" s="487"/>
      <c r="BDD200" s="487"/>
      <c r="BDE200" s="487"/>
      <c r="BDF200" s="487"/>
      <c r="BDG200" s="487"/>
      <c r="BDH200" s="487"/>
      <c r="BDI200" s="487"/>
      <c r="BDJ200" s="487"/>
      <c r="BDK200" s="484"/>
      <c r="BDL200" s="485"/>
      <c r="BDM200" s="486"/>
      <c r="BDN200" s="487"/>
      <c r="BDO200" s="487"/>
      <c r="BDP200" s="487"/>
      <c r="BDQ200" s="487"/>
      <c r="BDR200" s="487"/>
      <c r="BDS200" s="487"/>
      <c r="BDT200" s="487"/>
      <c r="BDU200" s="487"/>
      <c r="BDV200" s="487"/>
      <c r="BDW200" s="487"/>
      <c r="BDX200" s="487"/>
      <c r="BDY200" s="487"/>
      <c r="BDZ200" s="487"/>
      <c r="BEA200" s="487"/>
      <c r="BEB200" s="487"/>
      <c r="BEC200" s="487"/>
      <c r="BED200" s="487"/>
      <c r="BEE200" s="487"/>
      <c r="BEF200" s="487"/>
      <c r="BEG200" s="487"/>
      <c r="BEH200" s="487"/>
      <c r="BEI200" s="487"/>
      <c r="BEJ200" s="487"/>
      <c r="BEK200" s="487"/>
      <c r="BEL200" s="487"/>
      <c r="BEM200" s="487"/>
      <c r="BEN200" s="487"/>
      <c r="BEO200" s="487"/>
      <c r="BEP200" s="487"/>
      <c r="BEQ200" s="487"/>
      <c r="BER200" s="484"/>
      <c r="BES200" s="485"/>
      <c r="BET200" s="486"/>
      <c r="BEU200" s="487"/>
      <c r="BEV200" s="487"/>
      <c r="BEW200" s="487"/>
      <c r="BEX200" s="487"/>
      <c r="BEY200" s="487"/>
      <c r="BEZ200" s="487"/>
      <c r="BFA200" s="487"/>
      <c r="BFB200" s="487"/>
      <c r="BFC200" s="487"/>
      <c r="BFD200" s="487"/>
      <c r="BFE200" s="487"/>
      <c r="BFF200" s="487"/>
      <c r="BFG200" s="487"/>
      <c r="BFH200" s="487"/>
      <c r="BFI200" s="487"/>
      <c r="BFJ200" s="487"/>
      <c r="BFK200" s="487"/>
      <c r="BFL200" s="487"/>
      <c r="BFM200" s="487"/>
      <c r="BFN200" s="487"/>
      <c r="BFO200" s="487"/>
      <c r="BFP200" s="487"/>
      <c r="BFQ200" s="487"/>
      <c r="BFR200" s="487"/>
      <c r="BFS200" s="487"/>
      <c r="BFT200" s="487"/>
      <c r="BFU200" s="487"/>
      <c r="BFV200" s="487"/>
      <c r="BFW200" s="487"/>
      <c r="BFX200" s="487"/>
      <c r="BFY200" s="484"/>
      <c r="BFZ200" s="485"/>
      <c r="BGA200" s="486"/>
      <c r="BGB200" s="487"/>
      <c r="BGC200" s="487"/>
      <c r="BGD200" s="487"/>
      <c r="BGE200" s="487"/>
      <c r="BGF200" s="487"/>
      <c r="BGG200" s="487"/>
      <c r="BGH200" s="487"/>
      <c r="BGI200" s="487"/>
      <c r="BGJ200" s="487"/>
      <c r="BGK200" s="487"/>
      <c r="BGL200" s="487"/>
      <c r="BGM200" s="487"/>
      <c r="BGN200" s="487"/>
      <c r="BGO200" s="487"/>
      <c r="BGP200" s="487"/>
      <c r="BGQ200" s="487"/>
      <c r="BGR200" s="487"/>
      <c r="BGS200" s="487"/>
      <c r="BGT200" s="487"/>
      <c r="BGU200" s="487"/>
      <c r="BGV200" s="487"/>
      <c r="BGW200" s="487"/>
      <c r="BGX200" s="487"/>
      <c r="BGY200" s="487"/>
      <c r="BGZ200" s="487"/>
      <c r="BHA200" s="487"/>
      <c r="BHB200" s="487"/>
      <c r="BHC200" s="487"/>
      <c r="BHD200" s="487"/>
      <c r="BHE200" s="487"/>
      <c r="BHF200" s="484"/>
      <c r="BHG200" s="485"/>
      <c r="BHH200" s="486"/>
      <c r="BHI200" s="487"/>
      <c r="BHJ200" s="487"/>
      <c r="BHK200" s="487"/>
      <c r="BHL200" s="487"/>
      <c r="BHM200" s="487"/>
      <c r="BHN200" s="487"/>
      <c r="BHO200" s="487"/>
      <c r="BHP200" s="487"/>
      <c r="BHQ200" s="487"/>
      <c r="BHR200" s="487"/>
      <c r="BHS200" s="487"/>
      <c r="BHT200" s="487"/>
      <c r="BHU200" s="487"/>
      <c r="BHV200" s="487"/>
      <c r="BHW200" s="487"/>
      <c r="BHX200" s="487"/>
      <c r="BHY200" s="487"/>
      <c r="BHZ200" s="487"/>
      <c r="BIA200" s="487"/>
      <c r="BIB200" s="487"/>
      <c r="BIC200" s="487"/>
      <c r="BID200" s="487"/>
      <c r="BIE200" s="487"/>
      <c r="BIF200" s="487"/>
      <c r="BIG200" s="487"/>
      <c r="BIH200" s="487"/>
      <c r="BII200" s="487"/>
      <c r="BIJ200" s="487"/>
      <c r="BIK200" s="487"/>
      <c r="BIL200" s="487"/>
      <c r="BIM200" s="484"/>
      <c r="BIN200" s="485"/>
      <c r="BIO200" s="486"/>
      <c r="BIP200" s="487"/>
      <c r="BIQ200" s="487"/>
      <c r="BIR200" s="487"/>
      <c r="BIS200" s="487"/>
      <c r="BIT200" s="487"/>
      <c r="BIU200" s="487"/>
      <c r="BIV200" s="487"/>
      <c r="BIW200" s="487"/>
      <c r="BIX200" s="487"/>
      <c r="BIY200" s="487"/>
      <c r="BIZ200" s="487"/>
      <c r="BJA200" s="487"/>
      <c r="BJB200" s="487"/>
      <c r="BJC200" s="487"/>
      <c r="BJD200" s="487"/>
      <c r="BJE200" s="487"/>
      <c r="BJF200" s="487"/>
      <c r="BJG200" s="487"/>
      <c r="BJH200" s="487"/>
      <c r="BJI200" s="487"/>
      <c r="BJJ200" s="487"/>
      <c r="BJK200" s="487"/>
      <c r="BJL200" s="487"/>
      <c r="BJM200" s="487"/>
      <c r="BJN200" s="487"/>
      <c r="BJO200" s="487"/>
      <c r="BJP200" s="487"/>
      <c r="BJQ200" s="487"/>
      <c r="BJR200" s="487"/>
      <c r="BJS200" s="487"/>
      <c r="BJT200" s="484"/>
      <c r="BJU200" s="485"/>
      <c r="BJV200" s="486"/>
      <c r="BJW200" s="487"/>
      <c r="BJX200" s="487"/>
      <c r="BJY200" s="487"/>
      <c r="BJZ200" s="487"/>
      <c r="BKA200" s="487"/>
      <c r="BKB200" s="487"/>
      <c r="BKC200" s="487"/>
      <c r="BKD200" s="487"/>
      <c r="BKE200" s="487"/>
      <c r="BKF200" s="487"/>
      <c r="BKG200" s="487"/>
      <c r="BKH200" s="487"/>
      <c r="BKI200" s="487"/>
      <c r="BKJ200" s="487"/>
      <c r="BKK200" s="487"/>
      <c r="BKL200" s="487"/>
      <c r="BKM200" s="487"/>
      <c r="BKN200" s="487"/>
      <c r="BKO200" s="487"/>
      <c r="BKP200" s="487"/>
      <c r="BKQ200" s="487"/>
      <c r="BKR200" s="487"/>
      <c r="BKS200" s="487"/>
      <c r="BKT200" s="487"/>
      <c r="BKU200" s="487"/>
      <c r="BKV200" s="487"/>
      <c r="BKW200" s="487"/>
      <c r="BKX200" s="487"/>
      <c r="BKY200" s="487"/>
      <c r="BKZ200" s="487"/>
      <c r="BLA200" s="484"/>
      <c r="BLB200" s="485"/>
      <c r="BLC200" s="486"/>
      <c r="BLD200" s="487"/>
      <c r="BLE200" s="487"/>
      <c r="BLF200" s="487"/>
      <c r="BLG200" s="487"/>
      <c r="BLH200" s="487"/>
      <c r="BLI200" s="487"/>
      <c r="BLJ200" s="487"/>
      <c r="BLK200" s="487"/>
      <c r="BLL200" s="487"/>
      <c r="BLM200" s="487"/>
      <c r="BLN200" s="487"/>
      <c r="BLO200" s="487"/>
      <c r="BLP200" s="487"/>
      <c r="BLQ200" s="487"/>
      <c r="BLR200" s="487"/>
      <c r="BLS200" s="487"/>
      <c r="BLT200" s="487"/>
      <c r="BLU200" s="487"/>
      <c r="BLV200" s="487"/>
      <c r="BLW200" s="487"/>
      <c r="BLX200" s="487"/>
      <c r="BLY200" s="487"/>
      <c r="BLZ200" s="487"/>
      <c r="BMA200" s="487"/>
      <c r="BMB200" s="487"/>
      <c r="BMC200" s="487"/>
      <c r="BMD200" s="487"/>
      <c r="BME200" s="487"/>
      <c r="BMF200" s="487"/>
      <c r="BMG200" s="487"/>
      <c r="BMH200" s="484"/>
      <c r="BMI200" s="485"/>
      <c r="BMJ200" s="486"/>
      <c r="BMK200" s="487"/>
      <c r="BML200" s="487"/>
      <c r="BMM200" s="487"/>
      <c r="BMN200" s="487"/>
      <c r="BMO200" s="487"/>
      <c r="BMP200" s="487"/>
      <c r="BMQ200" s="487"/>
      <c r="BMR200" s="487"/>
      <c r="BMS200" s="487"/>
      <c r="BMT200" s="487"/>
      <c r="BMU200" s="487"/>
      <c r="BMV200" s="487"/>
      <c r="BMW200" s="487"/>
      <c r="BMX200" s="487"/>
      <c r="BMY200" s="487"/>
      <c r="BMZ200" s="487"/>
      <c r="BNA200" s="487"/>
      <c r="BNB200" s="487"/>
      <c r="BNC200" s="487"/>
      <c r="BND200" s="487"/>
      <c r="BNE200" s="487"/>
      <c r="BNF200" s="487"/>
      <c r="BNG200" s="487"/>
      <c r="BNH200" s="487"/>
      <c r="BNI200" s="487"/>
      <c r="BNJ200" s="487"/>
      <c r="BNK200" s="487"/>
      <c r="BNL200" s="487"/>
      <c r="BNM200" s="487"/>
      <c r="BNN200" s="487"/>
      <c r="BNO200" s="484"/>
      <c r="BNP200" s="485"/>
      <c r="BNQ200" s="486"/>
      <c r="BNR200" s="487"/>
      <c r="BNS200" s="487"/>
      <c r="BNT200" s="487"/>
      <c r="BNU200" s="487"/>
      <c r="BNV200" s="487"/>
      <c r="BNW200" s="487"/>
      <c r="BNX200" s="487"/>
      <c r="BNY200" s="487"/>
      <c r="BNZ200" s="487"/>
      <c r="BOA200" s="487"/>
      <c r="BOB200" s="487"/>
      <c r="BOC200" s="487"/>
      <c r="BOD200" s="487"/>
      <c r="BOE200" s="487"/>
      <c r="BOF200" s="487"/>
      <c r="BOG200" s="487"/>
      <c r="BOH200" s="487"/>
      <c r="BOI200" s="487"/>
      <c r="BOJ200" s="487"/>
      <c r="BOK200" s="487"/>
      <c r="BOL200" s="487"/>
      <c r="BOM200" s="487"/>
      <c r="BON200" s="487"/>
      <c r="BOO200" s="487"/>
      <c r="BOP200" s="487"/>
      <c r="BOQ200" s="487"/>
      <c r="BOR200" s="487"/>
      <c r="BOS200" s="487"/>
      <c r="BOT200" s="487"/>
      <c r="BOU200" s="487"/>
      <c r="BOV200" s="484"/>
      <c r="BOW200" s="485"/>
      <c r="BOX200" s="486"/>
      <c r="BOY200" s="487"/>
      <c r="BOZ200" s="487"/>
      <c r="BPA200" s="487"/>
      <c r="BPB200" s="487"/>
      <c r="BPC200" s="487"/>
      <c r="BPD200" s="487"/>
      <c r="BPE200" s="487"/>
      <c r="BPF200" s="487"/>
      <c r="BPG200" s="487"/>
      <c r="BPH200" s="487"/>
      <c r="BPI200" s="487"/>
      <c r="BPJ200" s="487"/>
      <c r="BPK200" s="487"/>
      <c r="BPL200" s="487"/>
      <c r="BPM200" s="487"/>
      <c r="BPN200" s="487"/>
      <c r="BPO200" s="487"/>
      <c r="BPP200" s="487"/>
      <c r="BPQ200" s="487"/>
      <c r="BPR200" s="487"/>
      <c r="BPS200" s="487"/>
      <c r="BPT200" s="487"/>
      <c r="BPU200" s="487"/>
      <c r="BPV200" s="487"/>
      <c r="BPW200" s="487"/>
      <c r="BPX200" s="487"/>
      <c r="BPY200" s="487"/>
      <c r="BPZ200" s="487"/>
      <c r="BQA200" s="487"/>
      <c r="BQB200" s="487"/>
      <c r="BQC200" s="484"/>
      <c r="BQD200" s="485"/>
      <c r="BQE200" s="486"/>
      <c r="BQF200" s="487"/>
      <c r="BQG200" s="487"/>
      <c r="BQH200" s="487"/>
      <c r="BQI200" s="487"/>
      <c r="BQJ200" s="487"/>
      <c r="BQK200" s="487"/>
      <c r="BQL200" s="487"/>
      <c r="BQM200" s="487"/>
      <c r="BQN200" s="487"/>
      <c r="BQO200" s="487"/>
      <c r="BQP200" s="487"/>
      <c r="BQQ200" s="487"/>
      <c r="BQR200" s="487"/>
      <c r="BQS200" s="487"/>
      <c r="BQT200" s="487"/>
      <c r="BQU200" s="487"/>
      <c r="BQV200" s="487"/>
      <c r="BQW200" s="487"/>
      <c r="BQX200" s="487"/>
      <c r="BQY200" s="487"/>
      <c r="BQZ200" s="487"/>
      <c r="BRA200" s="487"/>
      <c r="BRB200" s="487"/>
      <c r="BRC200" s="487"/>
      <c r="BRD200" s="487"/>
      <c r="BRE200" s="487"/>
      <c r="BRF200" s="487"/>
      <c r="BRG200" s="487"/>
      <c r="BRH200" s="487"/>
      <c r="BRI200" s="487"/>
      <c r="BRJ200" s="484"/>
      <c r="BRK200" s="485"/>
      <c r="BRL200" s="486"/>
      <c r="BRM200" s="487"/>
      <c r="BRN200" s="487"/>
      <c r="BRO200" s="487"/>
      <c r="BRP200" s="487"/>
      <c r="BRQ200" s="487"/>
      <c r="BRR200" s="487"/>
      <c r="BRS200" s="487"/>
      <c r="BRT200" s="487"/>
      <c r="BRU200" s="487"/>
      <c r="BRV200" s="487"/>
      <c r="BRW200" s="487"/>
      <c r="BRX200" s="487"/>
      <c r="BRY200" s="487"/>
      <c r="BRZ200" s="487"/>
      <c r="BSA200" s="487"/>
      <c r="BSB200" s="487"/>
      <c r="BSC200" s="487"/>
      <c r="BSD200" s="487"/>
      <c r="BSE200" s="487"/>
      <c r="BSF200" s="487"/>
      <c r="BSG200" s="487"/>
      <c r="BSH200" s="487"/>
      <c r="BSI200" s="487"/>
      <c r="BSJ200" s="487"/>
      <c r="BSK200" s="487"/>
      <c r="BSL200" s="487"/>
      <c r="BSM200" s="487"/>
      <c r="BSN200" s="487"/>
      <c r="BSO200" s="487"/>
      <c r="BSP200" s="487"/>
      <c r="BSQ200" s="484"/>
      <c r="BSR200" s="485"/>
      <c r="BSS200" s="486"/>
      <c r="BST200" s="487"/>
      <c r="BSU200" s="487"/>
      <c r="BSV200" s="487"/>
      <c r="BSW200" s="487"/>
      <c r="BSX200" s="487"/>
      <c r="BSY200" s="487"/>
      <c r="BSZ200" s="487"/>
      <c r="BTA200" s="487"/>
      <c r="BTB200" s="487"/>
      <c r="BTC200" s="487"/>
      <c r="BTD200" s="487"/>
      <c r="BTE200" s="487"/>
      <c r="BTF200" s="487"/>
      <c r="BTG200" s="487"/>
      <c r="BTH200" s="487"/>
      <c r="BTI200" s="487"/>
      <c r="BTJ200" s="487"/>
      <c r="BTK200" s="487"/>
      <c r="BTL200" s="487"/>
      <c r="BTM200" s="487"/>
      <c r="BTN200" s="487"/>
      <c r="BTO200" s="487"/>
      <c r="BTP200" s="487"/>
      <c r="BTQ200" s="487"/>
      <c r="BTR200" s="487"/>
      <c r="BTS200" s="487"/>
      <c r="BTT200" s="487"/>
      <c r="BTU200" s="487"/>
      <c r="BTV200" s="487"/>
      <c r="BTW200" s="487"/>
      <c r="BTX200" s="484"/>
      <c r="BTY200" s="485"/>
      <c r="BTZ200" s="486"/>
      <c r="BUA200" s="487"/>
      <c r="BUB200" s="487"/>
      <c r="BUC200" s="487"/>
      <c r="BUD200" s="487"/>
      <c r="BUE200" s="487"/>
      <c r="BUF200" s="487"/>
      <c r="BUG200" s="487"/>
      <c r="BUH200" s="487"/>
      <c r="BUI200" s="487"/>
      <c r="BUJ200" s="487"/>
      <c r="BUK200" s="487"/>
      <c r="BUL200" s="487"/>
      <c r="BUM200" s="487"/>
      <c r="BUN200" s="487"/>
      <c r="BUO200" s="487"/>
      <c r="BUP200" s="487"/>
      <c r="BUQ200" s="487"/>
      <c r="BUR200" s="487"/>
      <c r="BUS200" s="487"/>
      <c r="BUT200" s="487"/>
      <c r="BUU200" s="487"/>
      <c r="BUV200" s="487"/>
      <c r="BUW200" s="487"/>
      <c r="BUX200" s="487"/>
      <c r="BUY200" s="487"/>
      <c r="BUZ200" s="487"/>
      <c r="BVA200" s="487"/>
      <c r="BVB200" s="487"/>
      <c r="BVC200" s="487"/>
      <c r="BVD200" s="487"/>
      <c r="BVE200" s="484"/>
      <c r="BVF200" s="485"/>
      <c r="BVG200" s="486"/>
      <c r="BVH200" s="487"/>
      <c r="BVI200" s="487"/>
      <c r="BVJ200" s="487"/>
      <c r="BVK200" s="487"/>
      <c r="BVL200" s="487"/>
      <c r="BVM200" s="487"/>
      <c r="BVN200" s="487"/>
      <c r="BVO200" s="487"/>
      <c r="BVP200" s="487"/>
      <c r="BVQ200" s="487"/>
      <c r="BVR200" s="487"/>
      <c r="BVS200" s="487"/>
      <c r="BVT200" s="487"/>
      <c r="BVU200" s="487"/>
      <c r="BVV200" s="487"/>
      <c r="BVW200" s="487"/>
      <c r="BVX200" s="487"/>
      <c r="BVY200" s="487"/>
      <c r="BVZ200" s="487"/>
      <c r="BWA200" s="487"/>
      <c r="BWB200" s="487"/>
      <c r="BWC200" s="487"/>
      <c r="BWD200" s="487"/>
      <c r="BWE200" s="487"/>
      <c r="BWF200" s="487"/>
      <c r="BWG200" s="487"/>
      <c r="BWH200" s="487"/>
      <c r="BWI200" s="487"/>
      <c r="BWJ200" s="487"/>
      <c r="BWK200" s="487"/>
      <c r="BWL200" s="484"/>
      <c r="BWM200" s="485"/>
      <c r="BWN200" s="486"/>
      <c r="BWO200" s="487"/>
      <c r="BWP200" s="487"/>
      <c r="BWQ200" s="487"/>
      <c r="BWR200" s="487"/>
      <c r="BWS200" s="487"/>
      <c r="BWT200" s="487"/>
      <c r="BWU200" s="487"/>
      <c r="BWV200" s="487"/>
      <c r="BWW200" s="487"/>
      <c r="BWX200" s="487"/>
      <c r="BWY200" s="487"/>
      <c r="BWZ200" s="487"/>
      <c r="BXA200" s="487"/>
      <c r="BXB200" s="487"/>
      <c r="BXC200" s="487"/>
      <c r="BXD200" s="487"/>
      <c r="BXE200" s="487"/>
      <c r="BXF200" s="487"/>
      <c r="BXG200" s="487"/>
      <c r="BXH200" s="487"/>
      <c r="BXI200" s="487"/>
      <c r="BXJ200" s="487"/>
      <c r="BXK200" s="487"/>
      <c r="BXL200" s="487"/>
      <c r="BXM200" s="487"/>
      <c r="BXN200" s="487"/>
      <c r="BXO200" s="487"/>
      <c r="BXP200" s="487"/>
      <c r="BXQ200" s="487"/>
      <c r="BXR200" s="487"/>
      <c r="BXS200" s="484"/>
      <c r="BXT200" s="485"/>
      <c r="BXU200" s="486"/>
      <c r="BXV200" s="487"/>
      <c r="BXW200" s="487"/>
      <c r="BXX200" s="487"/>
      <c r="BXY200" s="487"/>
      <c r="BXZ200" s="487"/>
      <c r="BYA200" s="487"/>
      <c r="BYB200" s="487"/>
      <c r="BYC200" s="487"/>
      <c r="BYD200" s="487"/>
      <c r="BYE200" s="487"/>
      <c r="BYF200" s="487"/>
      <c r="BYG200" s="487"/>
      <c r="BYH200" s="487"/>
      <c r="BYI200" s="487"/>
      <c r="BYJ200" s="487"/>
      <c r="BYK200" s="487"/>
      <c r="BYL200" s="487"/>
      <c r="BYM200" s="487"/>
      <c r="BYN200" s="487"/>
      <c r="BYO200" s="487"/>
      <c r="BYP200" s="487"/>
      <c r="BYQ200" s="487"/>
      <c r="BYR200" s="487"/>
      <c r="BYS200" s="487"/>
      <c r="BYT200" s="487"/>
      <c r="BYU200" s="487"/>
      <c r="BYV200" s="487"/>
      <c r="BYW200" s="487"/>
      <c r="BYX200" s="487"/>
      <c r="BYY200" s="487"/>
      <c r="BYZ200" s="484"/>
      <c r="BZA200" s="485"/>
      <c r="BZB200" s="486"/>
      <c r="BZC200" s="487"/>
      <c r="BZD200" s="487"/>
      <c r="BZE200" s="487"/>
      <c r="BZF200" s="487"/>
      <c r="BZG200" s="487"/>
      <c r="BZH200" s="487"/>
      <c r="BZI200" s="487"/>
      <c r="BZJ200" s="487"/>
      <c r="BZK200" s="487"/>
      <c r="BZL200" s="487"/>
      <c r="BZM200" s="487"/>
      <c r="BZN200" s="487"/>
      <c r="BZO200" s="487"/>
      <c r="BZP200" s="487"/>
      <c r="BZQ200" s="487"/>
      <c r="BZR200" s="487"/>
      <c r="BZS200" s="487"/>
      <c r="BZT200" s="487"/>
      <c r="BZU200" s="487"/>
      <c r="BZV200" s="487"/>
      <c r="BZW200" s="487"/>
      <c r="BZX200" s="487"/>
      <c r="BZY200" s="487"/>
      <c r="BZZ200" s="487"/>
      <c r="CAA200" s="487"/>
      <c r="CAB200" s="487"/>
      <c r="CAC200" s="487"/>
      <c r="CAD200" s="487"/>
      <c r="CAE200" s="487"/>
      <c r="CAF200" s="487"/>
      <c r="CAG200" s="484"/>
      <c r="CAH200" s="485"/>
      <c r="CAI200" s="486"/>
      <c r="CAJ200" s="487"/>
      <c r="CAK200" s="487"/>
      <c r="CAL200" s="487"/>
      <c r="CAM200" s="487"/>
      <c r="CAN200" s="487"/>
      <c r="CAO200" s="487"/>
      <c r="CAP200" s="487"/>
      <c r="CAQ200" s="487"/>
      <c r="CAR200" s="487"/>
      <c r="CAS200" s="487"/>
      <c r="CAT200" s="487"/>
      <c r="CAU200" s="487"/>
      <c r="CAV200" s="487"/>
      <c r="CAW200" s="487"/>
      <c r="CAX200" s="487"/>
      <c r="CAY200" s="487"/>
      <c r="CAZ200" s="487"/>
      <c r="CBA200" s="487"/>
      <c r="CBB200" s="487"/>
      <c r="CBC200" s="487"/>
      <c r="CBD200" s="487"/>
      <c r="CBE200" s="487"/>
      <c r="CBF200" s="487"/>
      <c r="CBG200" s="487"/>
      <c r="CBH200" s="487"/>
      <c r="CBI200" s="487"/>
      <c r="CBJ200" s="487"/>
      <c r="CBK200" s="487"/>
      <c r="CBL200" s="487"/>
      <c r="CBM200" s="487"/>
      <c r="CBN200" s="484"/>
      <c r="CBO200" s="485"/>
      <c r="CBP200" s="486"/>
      <c r="CBQ200" s="487"/>
      <c r="CBR200" s="487"/>
      <c r="CBS200" s="487"/>
      <c r="CBT200" s="487"/>
      <c r="CBU200" s="487"/>
      <c r="CBV200" s="487"/>
      <c r="CBW200" s="487"/>
      <c r="CBX200" s="487"/>
      <c r="CBY200" s="487"/>
      <c r="CBZ200" s="487"/>
      <c r="CCA200" s="487"/>
      <c r="CCB200" s="487"/>
      <c r="CCC200" s="487"/>
      <c r="CCD200" s="487"/>
      <c r="CCE200" s="487"/>
      <c r="CCF200" s="487"/>
      <c r="CCG200" s="487"/>
      <c r="CCH200" s="487"/>
      <c r="CCI200" s="487"/>
      <c r="CCJ200" s="487"/>
      <c r="CCK200" s="487"/>
      <c r="CCL200" s="487"/>
      <c r="CCM200" s="487"/>
      <c r="CCN200" s="487"/>
      <c r="CCO200" s="487"/>
      <c r="CCP200" s="487"/>
      <c r="CCQ200" s="487"/>
      <c r="CCR200" s="487"/>
      <c r="CCS200" s="487"/>
      <c r="CCT200" s="487"/>
      <c r="CCU200" s="484"/>
      <c r="CCV200" s="485"/>
      <c r="CCW200" s="486"/>
      <c r="CCX200" s="487"/>
      <c r="CCY200" s="487"/>
      <c r="CCZ200" s="487"/>
      <c r="CDA200" s="487"/>
      <c r="CDB200" s="487"/>
      <c r="CDC200" s="487"/>
      <c r="CDD200" s="487"/>
      <c r="CDE200" s="487"/>
      <c r="CDF200" s="487"/>
      <c r="CDG200" s="487"/>
      <c r="CDH200" s="487"/>
      <c r="CDI200" s="487"/>
      <c r="CDJ200" s="487"/>
      <c r="CDK200" s="487"/>
      <c r="CDL200" s="487"/>
      <c r="CDM200" s="487"/>
      <c r="CDN200" s="487"/>
      <c r="CDO200" s="487"/>
      <c r="CDP200" s="487"/>
      <c r="CDQ200" s="487"/>
      <c r="CDR200" s="487"/>
      <c r="CDS200" s="487"/>
      <c r="CDT200" s="487"/>
      <c r="CDU200" s="487"/>
      <c r="CDV200" s="487"/>
      <c r="CDW200" s="487"/>
      <c r="CDX200" s="487"/>
      <c r="CDY200" s="487"/>
      <c r="CDZ200" s="487"/>
      <c r="CEA200" s="487"/>
      <c r="CEB200" s="484"/>
      <c r="CEC200" s="485"/>
      <c r="CED200" s="486"/>
      <c r="CEE200" s="487"/>
      <c r="CEF200" s="487"/>
      <c r="CEG200" s="487"/>
      <c r="CEH200" s="487"/>
      <c r="CEI200" s="487"/>
      <c r="CEJ200" s="487"/>
      <c r="CEK200" s="487"/>
      <c r="CEL200" s="487"/>
      <c r="CEM200" s="487"/>
      <c r="CEN200" s="487"/>
      <c r="CEO200" s="487"/>
      <c r="CEP200" s="487"/>
      <c r="CEQ200" s="487"/>
      <c r="CER200" s="487"/>
      <c r="CES200" s="487"/>
      <c r="CET200" s="487"/>
      <c r="CEU200" s="487"/>
      <c r="CEV200" s="487"/>
      <c r="CEW200" s="487"/>
      <c r="CEX200" s="487"/>
      <c r="CEY200" s="487"/>
      <c r="CEZ200" s="487"/>
      <c r="CFA200" s="487"/>
      <c r="CFB200" s="487"/>
      <c r="CFC200" s="487"/>
      <c r="CFD200" s="487"/>
      <c r="CFE200" s="487"/>
      <c r="CFF200" s="487"/>
      <c r="CFG200" s="487"/>
      <c r="CFH200" s="487"/>
      <c r="CFI200" s="484"/>
      <c r="CFJ200" s="485"/>
      <c r="CFK200" s="486"/>
      <c r="CFL200" s="487"/>
      <c r="CFM200" s="487"/>
      <c r="CFN200" s="487"/>
      <c r="CFO200" s="487"/>
      <c r="CFP200" s="487"/>
      <c r="CFQ200" s="487"/>
      <c r="CFR200" s="487"/>
      <c r="CFS200" s="487"/>
      <c r="CFT200" s="487"/>
      <c r="CFU200" s="487"/>
      <c r="CFV200" s="487"/>
      <c r="CFW200" s="487"/>
      <c r="CFX200" s="487"/>
      <c r="CFY200" s="487"/>
      <c r="CFZ200" s="487"/>
      <c r="CGA200" s="487"/>
      <c r="CGB200" s="487"/>
      <c r="CGC200" s="487"/>
      <c r="CGD200" s="487"/>
      <c r="CGE200" s="487"/>
      <c r="CGF200" s="487"/>
      <c r="CGG200" s="487"/>
      <c r="CGH200" s="487"/>
      <c r="CGI200" s="487"/>
      <c r="CGJ200" s="487"/>
      <c r="CGK200" s="487"/>
      <c r="CGL200" s="487"/>
      <c r="CGM200" s="487"/>
      <c r="CGN200" s="487"/>
      <c r="CGO200" s="487"/>
      <c r="CGP200" s="484"/>
      <c r="CGQ200" s="485"/>
      <c r="CGR200" s="486"/>
      <c r="CGS200" s="487"/>
      <c r="CGT200" s="487"/>
      <c r="CGU200" s="487"/>
      <c r="CGV200" s="487"/>
      <c r="CGW200" s="487"/>
      <c r="CGX200" s="487"/>
      <c r="CGY200" s="487"/>
      <c r="CGZ200" s="487"/>
      <c r="CHA200" s="487"/>
      <c r="CHB200" s="487"/>
      <c r="CHC200" s="487"/>
      <c r="CHD200" s="487"/>
      <c r="CHE200" s="487"/>
      <c r="CHF200" s="487"/>
      <c r="CHG200" s="487"/>
      <c r="CHH200" s="487"/>
      <c r="CHI200" s="487"/>
      <c r="CHJ200" s="487"/>
      <c r="CHK200" s="487"/>
      <c r="CHL200" s="487"/>
      <c r="CHM200" s="487"/>
      <c r="CHN200" s="487"/>
      <c r="CHO200" s="487"/>
      <c r="CHP200" s="487"/>
      <c r="CHQ200" s="487"/>
      <c r="CHR200" s="487"/>
      <c r="CHS200" s="487"/>
      <c r="CHT200" s="487"/>
      <c r="CHU200" s="487"/>
      <c r="CHV200" s="487"/>
      <c r="CHW200" s="484"/>
      <c r="CHX200" s="485"/>
      <c r="CHY200" s="486"/>
      <c r="CHZ200" s="487"/>
      <c r="CIA200" s="487"/>
      <c r="CIB200" s="487"/>
      <c r="CIC200" s="487"/>
      <c r="CID200" s="487"/>
      <c r="CIE200" s="487"/>
      <c r="CIF200" s="487"/>
      <c r="CIG200" s="487"/>
      <c r="CIH200" s="487"/>
      <c r="CII200" s="487"/>
      <c r="CIJ200" s="487"/>
      <c r="CIK200" s="487"/>
      <c r="CIL200" s="487"/>
      <c r="CIM200" s="487"/>
      <c r="CIN200" s="487"/>
      <c r="CIO200" s="487"/>
      <c r="CIP200" s="487"/>
      <c r="CIQ200" s="487"/>
      <c r="CIR200" s="487"/>
      <c r="CIS200" s="487"/>
      <c r="CIT200" s="487"/>
      <c r="CIU200" s="487"/>
      <c r="CIV200" s="487"/>
      <c r="CIW200" s="487"/>
      <c r="CIX200" s="487"/>
      <c r="CIY200" s="487"/>
      <c r="CIZ200" s="487"/>
      <c r="CJA200" s="487"/>
      <c r="CJB200" s="487"/>
      <c r="CJC200" s="487"/>
      <c r="CJD200" s="484"/>
      <c r="CJE200" s="485"/>
      <c r="CJF200" s="486"/>
      <c r="CJG200" s="487"/>
      <c r="CJH200" s="487"/>
      <c r="CJI200" s="487"/>
      <c r="CJJ200" s="487"/>
      <c r="CJK200" s="487"/>
      <c r="CJL200" s="487"/>
      <c r="CJM200" s="487"/>
      <c r="CJN200" s="487"/>
      <c r="CJO200" s="487"/>
      <c r="CJP200" s="487"/>
      <c r="CJQ200" s="487"/>
      <c r="CJR200" s="487"/>
      <c r="CJS200" s="487"/>
      <c r="CJT200" s="487"/>
      <c r="CJU200" s="487"/>
      <c r="CJV200" s="487"/>
      <c r="CJW200" s="487"/>
      <c r="CJX200" s="487"/>
      <c r="CJY200" s="487"/>
      <c r="CJZ200" s="487"/>
      <c r="CKA200" s="487"/>
      <c r="CKB200" s="487"/>
      <c r="CKC200" s="487"/>
      <c r="CKD200" s="487"/>
      <c r="CKE200" s="487"/>
      <c r="CKF200" s="487"/>
      <c r="CKG200" s="487"/>
      <c r="CKH200" s="487"/>
      <c r="CKI200" s="487"/>
      <c r="CKJ200" s="487"/>
      <c r="CKK200" s="484"/>
      <c r="CKL200" s="485"/>
      <c r="CKM200" s="486"/>
      <c r="CKN200" s="487"/>
      <c r="CKO200" s="487"/>
      <c r="CKP200" s="487"/>
      <c r="CKQ200" s="487"/>
      <c r="CKR200" s="487"/>
      <c r="CKS200" s="487"/>
      <c r="CKT200" s="487"/>
      <c r="CKU200" s="487"/>
      <c r="CKV200" s="487"/>
      <c r="CKW200" s="487"/>
      <c r="CKX200" s="487"/>
      <c r="CKY200" s="487"/>
      <c r="CKZ200" s="487"/>
      <c r="CLA200" s="487"/>
      <c r="CLB200" s="487"/>
      <c r="CLC200" s="487"/>
      <c r="CLD200" s="487"/>
      <c r="CLE200" s="487"/>
      <c r="CLF200" s="487"/>
      <c r="CLG200" s="487"/>
      <c r="CLH200" s="487"/>
      <c r="CLI200" s="487"/>
      <c r="CLJ200" s="487"/>
      <c r="CLK200" s="487"/>
      <c r="CLL200" s="487"/>
      <c r="CLM200" s="487"/>
      <c r="CLN200" s="487"/>
      <c r="CLO200" s="487"/>
      <c r="CLP200" s="487"/>
      <c r="CLQ200" s="487"/>
      <c r="CLR200" s="484"/>
      <c r="CLS200" s="485"/>
      <c r="CLT200" s="486"/>
      <c r="CLU200" s="487"/>
      <c r="CLV200" s="487"/>
      <c r="CLW200" s="487"/>
      <c r="CLX200" s="487"/>
      <c r="CLY200" s="487"/>
      <c r="CLZ200" s="487"/>
      <c r="CMA200" s="487"/>
      <c r="CMB200" s="487"/>
      <c r="CMC200" s="487"/>
      <c r="CMD200" s="487"/>
      <c r="CME200" s="487"/>
      <c r="CMF200" s="487"/>
      <c r="CMG200" s="487"/>
      <c r="CMH200" s="487"/>
      <c r="CMI200" s="487"/>
      <c r="CMJ200" s="487"/>
      <c r="CMK200" s="487"/>
      <c r="CML200" s="487"/>
      <c r="CMM200" s="487"/>
      <c r="CMN200" s="487"/>
      <c r="CMO200" s="487"/>
      <c r="CMP200" s="487"/>
      <c r="CMQ200" s="487"/>
      <c r="CMR200" s="487"/>
      <c r="CMS200" s="487"/>
      <c r="CMT200" s="487"/>
      <c r="CMU200" s="487"/>
      <c r="CMV200" s="487"/>
      <c r="CMW200" s="487"/>
      <c r="CMX200" s="487"/>
      <c r="CMY200" s="484"/>
      <c r="CMZ200" s="485"/>
      <c r="CNA200" s="486"/>
      <c r="CNB200" s="487"/>
      <c r="CNC200" s="487"/>
      <c r="CND200" s="487"/>
      <c r="CNE200" s="487"/>
      <c r="CNF200" s="487"/>
      <c r="CNG200" s="487"/>
      <c r="CNH200" s="487"/>
      <c r="CNI200" s="487"/>
      <c r="CNJ200" s="487"/>
      <c r="CNK200" s="487"/>
      <c r="CNL200" s="487"/>
      <c r="CNM200" s="487"/>
      <c r="CNN200" s="487"/>
      <c r="CNO200" s="487"/>
      <c r="CNP200" s="487"/>
      <c r="CNQ200" s="487"/>
      <c r="CNR200" s="487"/>
      <c r="CNS200" s="487"/>
      <c r="CNT200" s="487"/>
      <c r="CNU200" s="487"/>
      <c r="CNV200" s="487"/>
      <c r="CNW200" s="487"/>
      <c r="CNX200" s="487"/>
      <c r="CNY200" s="487"/>
      <c r="CNZ200" s="487"/>
      <c r="COA200" s="487"/>
      <c r="COB200" s="487"/>
      <c r="COC200" s="487"/>
      <c r="COD200" s="487"/>
      <c r="COE200" s="487"/>
      <c r="COF200" s="484"/>
      <c r="COG200" s="485"/>
      <c r="COH200" s="486"/>
      <c r="COI200" s="487"/>
      <c r="COJ200" s="487"/>
      <c r="COK200" s="487"/>
      <c r="COL200" s="487"/>
      <c r="COM200" s="487"/>
      <c r="CON200" s="487"/>
      <c r="COO200" s="487"/>
      <c r="COP200" s="487"/>
      <c r="COQ200" s="487"/>
      <c r="COR200" s="487"/>
      <c r="COS200" s="487"/>
      <c r="COT200" s="487"/>
      <c r="COU200" s="487"/>
      <c r="COV200" s="487"/>
      <c r="COW200" s="487"/>
      <c r="COX200" s="487"/>
      <c r="COY200" s="487"/>
      <c r="COZ200" s="487"/>
      <c r="CPA200" s="487"/>
      <c r="CPB200" s="487"/>
      <c r="CPC200" s="487"/>
      <c r="CPD200" s="487"/>
      <c r="CPE200" s="487"/>
      <c r="CPF200" s="487"/>
      <c r="CPG200" s="487"/>
      <c r="CPH200" s="487"/>
      <c r="CPI200" s="487"/>
      <c r="CPJ200" s="487"/>
      <c r="CPK200" s="487"/>
      <c r="CPL200" s="487"/>
      <c r="CPM200" s="484"/>
      <c r="CPN200" s="485"/>
      <c r="CPO200" s="486"/>
      <c r="CPP200" s="487"/>
      <c r="CPQ200" s="487"/>
      <c r="CPR200" s="487"/>
      <c r="CPS200" s="487"/>
      <c r="CPT200" s="487"/>
      <c r="CPU200" s="487"/>
      <c r="CPV200" s="487"/>
      <c r="CPW200" s="487"/>
      <c r="CPX200" s="487"/>
      <c r="CPY200" s="487"/>
      <c r="CPZ200" s="487"/>
      <c r="CQA200" s="487"/>
      <c r="CQB200" s="487"/>
      <c r="CQC200" s="487"/>
      <c r="CQD200" s="487"/>
      <c r="CQE200" s="487"/>
      <c r="CQF200" s="487"/>
      <c r="CQG200" s="487"/>
      <c r="CQH200" s="487"/>
      <c r="CQI200" s="487"/>
      <c r="CQJ200" s="487"/>
      <c r="CQK200" s="487"/>
      <c r="CQL200" s="487"/>
      <c r="CQM200" s="487"/>
      <c r="CQN200" s="487"/>
      <c r="CQO200" s="487"/>
      <c r="CQP200" s="487"/>
      <c r="CQQ200" s="487"/>
      <c r="CQR200" s="487"/>
      <c r="CQS200" s="487"/>
      <c r="CQT200" s="484"/>
      <c r="CQU200" s="485"/>
      <c r="CQV200" s="486"/>
      <c r="CQW200" s="487"/>
      <c r="CQX200" s="487"/>
      <c r="CQY200" s="487"/>
      <c r="CQZ200" s="487"/>
      <c r="CRA200" s="487"/>
      <c r="CRB200" s="487"/>
      <c r="CRC200" s="487"/>
      <c r="CRD200" s="487"/>
      <c r="CRE200" s="487"/>
      <c r="CRF200" s="487"/>
      <c r="CRG200" s="487"/>
      <c r="CRH200" s="487"/>
      <c r="CRI200" s="487"/>
      <c r="CRJ200" s="487"/>
      <c r="CRK200" s="487"/>
      <c r="CRL200" s="487"/>
      <c r="CRM200" s="487"/>
      <c r="CRN200" s="487"/>
      <c r="CRO200" s="487"/>
      <c r="CRP200" s="487"/>
      <c r="CRQ200" s="487"/>
      <c r="CRR200" s="487"/>
      <c r="CRS200" s="487"/>
      <c r="CRT200" s="487"/>
      <c r="CRU200" s="487"/>
      <c r="CRV200" s="487"/>
      <c r="CRW200" s="487"/>
      <c r="CRX200" s="487"/>
      <c r="CRY200" s="487"/>
      <c r="CRZ200" s="487"/>
      <c r="CSA200" s="484"/>
      <c r="CSB200" s="485"/>
      <c r="CSC200" s="486"/>
      <c r="CSD200" s="487"/>
      <c r="CSE200" s="487"/>
      <c r="CSF200" s="487"/>
      <c r="CSG200" s="487"/>
      <c r="CSH200" s="487"/>
      <c r="CSI200" s="487"/>
      <c r="CSJ200" s="487"/>
      <c r="CSK200" s="487"/>
      <c r="CSL200" s="487"/>
      <c r="CSM200" s="487"/>
      <c r="CSN200" s="487"/>
      <c r="CSO200" s="487"/>
      <c r="CSP200" s="487"/>
      <c r="CSQ200" s="487"/>
      <c r="CSR200" s="487"/>
      <c r="CSS200" s="487"/>
      <c r="CST200" s="487"/>
      <c r="CSU200" s="487"/>
      <c r="CSV200" s="487"/>
      <c r="CSW200" s="487"/>
      <c r="CSX200" s="487"/>
      <c r="CSY200" s="487"/>
      <c r="CSZ200" s="487"/>
      <c r="CTA200" s="487"/>
      <c r="CTB200" s="487"/>
      <c r="CTC200" s="487"/>
      <c r="CTD200" s="487"/>
      <c r="CTE200" s="487"/>
      <c r="CTF200" s="487"/>
      <c r="CTG200" s="487"/>
      <c r="CTH200" s="484"/>
      <c r="CTI200" s="485"/>
      <c r="CTJ200" s="486"/>
      <c r="CTK200" s="487"/>
      <c r="CTL200" s="487"/>
      <c r="CTM200" s="487"/>
      <c r="CTN200" s="487"/>
      <c r="CTO200" s="487"/>
      <c r="CTP200" s="487"/>
      <c r="CTQ200" s="487"/>
      <c r="CTR200" s="487"/>
      <c r="CTS200" s="487"/>
      <c r="CTT200" s="487"/>
      <c r="CTU200" s="487"/>
      <c r="CTV200" s="487"/>
      <c r="CTW200" s="487"/>
      <c r="CTX200" s="487"/>
      <c r="CTY200" s="487"/>
      <c r="CTZ200" s="487"/>
      <c r="CUA200" s="487"/>
      <c r="CUB200" s="487"/>
      <c r="CUC200" s="487"/>
      <c r="CUD200" s="487"/>
      <c r="CUE200" s="487"/>
      <c r="CUF200" s="487"/>
      <c r="CUG200" s="487"/>
      <c r="CUH200" s="487"/>
      <c r="CUI200" s="487"/>
      <c r="CUJ200" s="487"/>
      <c r="CUK200" s="487"/>
      <c r="CUL200" s="487"/>
      <c r="CUM200" s="487"/>
      <c r="CUN200" s="487"/>
      <c r="CUO200" s="484"/>
      <c r="CUP200" s="485"/>
      <c r="CUQ200" s="486"/>
      <c r="CUR200" s="487"/>
      <c r="CUS200" s="487"/>
      <c r="CUT200" s="487"/>
      <c r="CUU200" s="487"/>
      <c r="CUV200" s="487"/>
      <c r="CUW200" s="487"/>
      <c r="CUX200" s="487"/>
      <c r="CUY200" s="487"/>
      <c r="CUZ200" s="487"/>
      <c r="CVA200" s="487"/>
      <c r="CVB200" s="487"/>
      <c r="CVC200" s="487"/>
      <c r="CVD200" s="487"/>
      <c r="CVE200" s="487"/>
      <c r="CVF200" s="487"/>
      <c r="CVG200" s="487"/>
      <c r="CVH200" s="487"/>
      <c r="CVI200" s="487"/>
      <c r="CVJ200" s="487"/>
      <c r="CVK200" s="487"/>
      <c r="CVL200" s="487"/>
      <c r="CVM200" s="487"/>
      <c r="CVN200" s="487"/>
      <c r="CVO200" s="487"/>
      <c r="CVP200" s="487"/>
      <c r="CVQ200" s="487"/>
      <c r="CVR200" s="487"/>
      <c r="CVS200" s="487"/>
      <c r="CVT200" s="487"/>
      <c r="CVU200" s="487"/>
      <c r="CVV200" s="484"/>
      <c r="CVW200" s="485"/>
      <c r="CVX200" s="486"/>
      <c r="CVY200" s="487"/>
      <c r="CVZ200" s="487"/>
      <c r="CWA200" s="487"/>
      <c r="CWB200" s="487"/>
      <c r="CWC200" s="487"/>
      <c r="CWD200" s="487"/>
      <c r="CWE200" s="487"/>
      <c r="CWF200" s="487"/>
      <c r="CWG200" s="487"/>
      <c r="CWH200" s="487"/>
      <c r="CWI200" s="487"/>
      <c r="CWJ200" s="487"/>
      <c r="CWK200" s="487"/>
      <c r="CWL200" s="487"/>
      <c r="CWM200" s="487"/>
      <c r="CWN200" s="487"/>
      <c r="CWO200" s="487"/>
      <c r="CWP200" s="487"/>
      <c r="CWQ200" s="487"/>
      <c r="CWR200" s="487"/>
      <c r="CWS200" s="487"/>
      <c r="CWT200" s="487"/>
      <c r="CWU200" s="487"/>
      <c r="CWV200" s="487"/>
      <c r="CWW200" s="487"/>
      <c r="CWX200" s="487"/>
      <c r="CWY200" s="487"/>
      <c r="CWZ200" s="487"/>
      <c r="CXA200" s="487"/>
      <c r="CXB200" s="487"/>
      <c r="CXC200" s="484"/>
      <c r="CXD200" s="485"/>
      <c r="CXE200" s="486"/>
      <c r="CXF200" s="487"/>
      <c r="CXG200" s="487"/>
      <c r="CXH200" s="487"/>
      <c r="CXI200" s="487"/>
      <c r="CXJ200" s="487"/>
      <c r="CXK200" s="487"/>
      <c r="CXL200" s="487"/>
      <c r="CXM200" s="487"/>
      <c r="CXN200" s="487"/>
      <c r="CXO200" s="487"/>
      <c r="CXP200" s="487"/>
      <c r="CXQ200" s="487"/>
      <c r="CXR200" s="487"/>
      <c r="CXS200" s="487"/>
      <c r="CXT200" s="487"/>
      <c r="CXU200" s="487"/>
      <c r="CXV200" s="487"/>
      <c r="CXW200" s="487"/>
      <c r="CXX200" s="487"/>
      <c r="CXY200" s="487"/>
      <c r="CXZ200" s="487"/>
      <c r="CYA200" s="487"/>
      <c r="CYB200" s="487"/>
      <c r="CYC200" s="487"/>
      <c r="CYD200" s="487"/>
      <c r="CYE200" s="487"/>
      <c r="CYF200" s="487"/>
      <c r="CYG200" s="487"/>
      <c r="CYH200" s="487"/>
      <c r="CYI200" s="487"/>
      <c r="CYJ200" s="484"/>
      <c r="CYK200" s="485"/>
      <c r="CYL200" s="486"/>
      <c r="CYM200" s="487"/>
      <c r="CYN200" s="487"/>
      <c r="CYO200" s="487"/>
      <c r="CYP200" s="487"/>
      <c r="CYQ200" s="487"/>
      <c r="CYR200" s="487"/>
      <c r="CYS200" s="487"/>
      <c r="CYT200" s="487"/>
      <c r="CYU200" s="487"/>
      <c r="CYV200" s="487"/>
      <c r="CYW200" s="487"/>
      <c r="CYX200" s="487"/>
      <c r="CYY200" s="487"/>
      <c r="CYZ200" s="487"/>
      <c r="CZA200" s="487"/>
      <c r="CZB200" s="487"/>
      <c r="CZC200" s="487"/>
      <c r="CZD200" s="487"/>
      <c r="CZE200" s="487"/>
      <c r="CZF200" s="487"/>
      <c r="CZG200" s="487"/>
      <c r="CZH200" s="487"/>
      <c r="CZI200" s="487"/>
      <c r="CZJ200" s="487"/>
      <c r="CZK200" s="487"/>
      <c r="CZL200" s="487"/>
      <c r="CZM200" s="487"/>
      <c r="CZN200" s="487"/>
      <c r="CZO200" s="487"/>
      <c r="CZP200" s="487"/>
      <c r="CZQ200" s="484"/>
      <c r="CZR200" s="485"/>
      <c r="CZS200" s="486"/>
      <c r="CZT200" s="487"/>
      <c r="CZU200" s="487"/>
      <c r="CZV200" s="487"/>
      <c r="CZW200" s="487"/>
      <c r="CZX200" s="487"/>
      <c r="CZY200" s="487"/>
      <c r="CZZ200" s="487"/>
      <c r="DAA200" s="487"/>
      <c r="DAB200" s="487"/>
      <c r="DAC200" s="487"/>
      <c r="DAD200" s="487"/>
      <c r="DAE200" s="487"/>
      <c r="DAF200" s="487"/>
      <c r="DAG200" s="487"/>
      <c r="DAH200" s="487"/>
      <c r="DAI200" s="487"/>
      <c r="DAJ200" s="487"/>
      <c r="DAK200" s="487"/>
      <c r="DAL200" s="487"/>
      <c r="DAM200" s="487"/>
      <c r="DAN200" s="487"/>
      <c r="DAO200" s="487"/>
      <c r="DAP200" s="487"/>
      <c r="DAQ200" s="487"/>
      <c r="DAR200" s="487"/>
      <c r="DAS200" s="487"/>
      <c r="DAT200" s="487"/>
      <c r="DAU200" s="487"/>
      <c r="DAV200" s="487"/>
      <c r="DAW200" s="487"/>
      <c r="DAX200" s="484"/>
      <c r="DAY200" s="485"/>
      <c r="DAZ200" s="486"/>
      <c r="DBA200" s="487"/>
      <c r="DBB200" s="487"/>
      <c r="DBC200" s="487"/>
      <c r="DBD200" s="487"/>
      <c r="DBE200" s="487"/>
      <c r="DBF200" s="487"/>
      <c r="DBG200" s="487"/>
      <c r="DBH200" s="487"/>
      <c r="DBI200" s="487"/>
      <c r="DBJ200" s="487"/>
      <c r="DBK200" s="487"/>
      <c r="DBL200" s="487"/>
      <c r="DBM200" s="487"/>
      <c r="DBN200" s="487"/>
      <c r="DBO200" s="487"/>
      <c r="DBP200" s="487"/>
      <c r="DBQ200" s="487"/>
      <c r="DBR200" s="487"/>
      <c r="DBS200" s="487"/>
      <c r="DBT200" s="487"/>
      <c r="DBU200" s="487"/>
      <c r="DBV200" s="487"/>
      <c r="DBW200" s="487"/>
      <c r="DBX200" s="487"/>
      <c r="DBY200" s="487"/>
      <c r="DBZ200" s="487"/>
      <c r="DCA200" s="487"/>
      <c r="DCB200" s="487"/>
      <c r="DCC200" s="487"/>
      <c r="DCD200" s="487"/>
      <c r="DCE200" s="484"/>
      <c r="DCF200" s="485"/>
      <c r="DCG200" s="486"/>
      <c r="DCH200" s="487"/>
      <c r="DCI200" s="487"/>
      <c r="DCJ200" s="487"/>
      <c r="DCK200" s="487"/>
      <c r="DCL200" s="487"/>
      <c r="DCM200" s="487"/>
      <c r="DCN200" s="487"/>
      <c r="DCO200" s="487"/>
      <c r="DCP200" s="487"/>
      <c r="DCQ200" s="487"/>
      <c r="DCR200" s="487"/>
      <c r="DCS200" s="487"/>
      <c r="DCT200" s="487"/>
      <c r="DCU200" s="487"/>
      <c r="DCV200" s="487"/>
      <c r="DCW200" s="487"/>
      <c r="DCX200" s="487"/>
      <c r="DCY200" s="487"/>
      <c r="DCZ200" s="487"/>
      <c r="DDA200" s="487"/>
      <c r="DDB200" s="487"/>
      <c r="DDC200" s="487"/>
      <c r="DDD200" s="487"/>
      <c r="DDE200" s="487"/>
      <c r="DDF200" s="487"/>
      <c r="DDG200" s="487"/>
      <c r="DDH200" s="487"/>
      <c r="DDI200" s="487"/>
      <c r="DDJ200" s="487"/>
      <c r="DDK200" s="487"/>
      <c r="DDL200" s="484"/>
      <c r="DDM200" s="485"/>
      <c r="DDN200" s="486"/>
      <c r="DDO200" s="487"/>
      <c r="DDP200" s="487"/>
      <c r="DDQ200" s="487"/>
      <c r="DDR200" s="487"/>
      <c r="DDS200" s="487"/>
      <c r="DDT200" s="487"/>
      <c r="DDU200" s="487"/>
      <c r="DDV200" s="487"/>
      <c r="DDW200" s="487"/>
      <c r="DDX200" s="487"/>
      <c r="DDY200" s="487"/>
      <c r="DDZ200" s="487"/>
      <c r="DEA200" s="487"/>
      <c r="DEB200" s="487"/>
      <c r="DEC200" s="487"/>
      <c r="DED200" s="487"/>
      <c r="DEE200" s="487"/>
      <c r="DEF200" s="487"/>
      <c r="DEG200" s="487"/>
      <c r="DEH200" s="487"/>
      <c r="DEI200" s="487"/>
      <c r="DEJ200" s="487"/>
      <c r="DEK200" s="487"/>
      <c r="DEL200" s="487"/>
      <c r="DEM200" s="487"/>
      <c r="DEN200" s="487"/>
      <c r="DEO200" s="487"/>
      <c r="DEP200" s="487"/>
      <c r="DEQ200" s="487"/>
      <c r="DER200" s="487"/>
      <c r="DES200" s="484"/>
      <c r="DET200" s="485"/>
      <c r="DEU200" s="486"/>
      <c r="DEV200" s="487"/>
      <c r="DEW200" s="487"/>
      <c r="DEX200" s="487"/>
      <c r="DEY200" s="487"/>
      <c r="DEZ200" s="487"/>
      <c r="DFA200" s="487"/>
      <c r="DFB200" s="487"/>
      <c r="DFC200" s="487"/>
      <c r="DFD200" s="487"/>
      <c r="DFE200" s="487"/>
      <c r="DFF200" s="487"/>
      <c r="DFG200" s="487"/>
      <c r="DFH200" s="487"/>
      <c r="DFI200" s="487"/>
      <c r="DFJ200" s="487"/>
      <c r="DFK200" s="487"/>
      <c r="DFL200" s="487"/>
      <c r="DFM200" s="487"/>
      <c r="DFN200" s="487"/>
      <c r="DFO200" s="487"/>
      <c r="DFP200" s="487"/>
      <c r="DFQ200" s="487"/>
      <c r="DFR200" s="487"/>
      <c r="DFS200" s="487"/>
      <c r="DFT200" s="487"/>
      <c r="DFU200" s="487"/>
      <c r="DFV200" s="487"/>
      <c r="DFW200" s="487"/>
      <c r="DFX200" s="487"/>
      <c r="DFY200" s="487"/>
      <c r="DFZ200" s="484"/>
      <c r="DGA200" s="485"/>
      <c r="DGB200" s="486"/>
      <c r="DGC200" s="487"/>
      <c r="DGD200" s="487"/>
      <c r="DGE200" s="487"/>
      <c r="DGF200" s="487"/>
      <c r="DGG200" s="487"/>
      <c r="DGH200" s="487"/>
      <c r="DGI200" s="487"/>
      <c r="DGJ200" s="487"/>
      <c r="DGK200" s="487"/>
      <c r="DGL200" s="487"/>
      <c r="DGM200" s="487"/>
      <c r="DGN200" s="487"/>
      <c r="DGO200" s="487"/>
      <c r="DGP200" s="487"/>
      <c r="DGQ200" s="487"/>
      <c r="DGR200" s="487"/>
      <c r="DGS200" s="487"/>
      <c r="DGT200" s="487"/>
      <c r="DGU200" s="487"/>
      <c r="DGV200" s="487"/>
      <c r="DGW200" s="487"/>
      <c r="DGX200" s="487"/>
      <c r="DGY200" s="487"/>
      <c r="DGZ200" s="487"/>
      <c r="DHA200" s="487"/>
      <c r="DHB200" s="487"/>
      <c r="DHC200" s="487"/>
      <c r="DHD200" s="487"/>
      <c r="DHE200" s="487"/>
      <c r="DHF200" s="487"/>
      <c r="DHG200" s="484"/>
      <c r="DHH200" s="485"/>
      <c r="DHI200" s="486"/>
      <c r="DHJ200" s="487"/>
      <c r="DHK200" s="487"/>
      <c r="DHL200" s="487"/>
      <c r="DHM200" s="487"/>
      <c r="DHN200" s="487"/>
      <c r="DHO200" s="487"/>
      <c r="DHP200" s="487"/>
      <c r="DHQ200" s="487"/>
      <c r="DHR200" s="487"/>
      <c r="DHS200" s="487"/>
      <c r="DHT200" s="487"/>
      <c r="DHU200" s="487"/>
      <c r="DHV200" s="487"/>
      <c r="DHW200" s="487"/>
      <c r="DHX200" s="487"/>
      <c r="DHY200" s="487"/>
      <c r="DHZ200" s="487"/>
      <c r="DIA200" s="487"/>
      <c r="DIB200" s="487"/>
      <c r="DIC200" s="487"/>
      <c r="DID200" s="487"/>
      <c r="DIE200" s="487"/>
      <c r="DIF200" s="487"/>
      <c r="DIG200" s="487"/>
      <c r="DIH200" s="487"/>
      <c r="DII200" s="487"/>
      <c r="DIJ200" s="487"/>
      <c r="DIK200" s="487"/>
      <c r="DIL200" s="487"/>
      <c r="DIM200" s="487"/>
      <c r="DIN200" s="484"/>
      <c r="DIO200" s="485"/>
      <c r="DIP200" s="486"/>
      <c r="DIQ200" s="487"/>
      <c r="DIR200" s="487"/>
      <c r="DIS200" s="487"/>
      <c r="DIT200" s="487"/>
      <c r="DIU200" s="487"/>
      <c r="DIV200" s="487"/>
      <c r="DIW200" s="487"/>
      <c r="DIX200" s="487"/>
      <c r="DIY200" s="487"/>
      <c r="DIZ200" s="487"/>
      <c r="DJA200" s="487"/>
      <c r="DJB200" s="487"/>
      <c r="DJC200" s="487"/>
      <c r="DJD200" s="487"/>
      <c r="DJE200" s="487"/>
      <c r="DJF200" s="487"/>
      <c r="DJG200" s="487"/>
      <c r="DJH200" s="487"/>
      <c r="DJI200" s="487"/>
      <c r="DJJ200" s="487"/>
      <c r="DJK200" s="487"/>
      <c r="DJL200" s="487"/>
      <c r="DJM200" s="487"/>
      <c r="DJN200" s="487"/>
      <c r="DJO200" s="487"/>
      <c r="DJP200" s="487"/>
      <c r="DJQ200" s="487"/>
      <c r="DJR200" s="487"/>
      <c r="DJS200" s="487"/>
      <c r="DJT200" s="487"/>
      <c r="DJU200" s="484"/>
      <c r="DJV200" s="485"/>
      <c r="DJW200" s="486"/>
      <c r="DJX200" s="487"/>
      <c r="DJY200" s="487"/>
      <c r="DJZ200" s="487"/>
      <c r="DKA200" s="487"/>
      <c r="DKB200" s="487"/>
      <c r="DKC200" s="487"/>
      <c r="DKD200" s="487"/>
      <c r="DKE200" s="487"/>
      <c r="DKF200" s="487"/>
      <c r="DKG200" s="487"/>
      <c r="DKH200" s="487"/>
      <c r="DKI200" s="487"/>
      <c r="DKJ200" s="487"/>
      <c r="DKK200" s="487"/>
      <c r="DKL200" s="487"/>
      <c r="DKM200" s="487"/>
      <c r="DKN200" s="487"/>
      <c r="DKO200" s="487"/>
      <c r="DKP200" s="487"/>
      <c r="DKQ200" s="487"/>
      <c r="DKR200" s="487"/>
      <c r="DKS200" s="487"/>
      <c r="DKT200" s="487"/>
      <c r="DKU200" s="487"/>
      <c r="DKV200" s="487"/>
      <c r="DKW200" s="487"/>
      <c r="DKX200" s="487"/>
      <c r="DKY200" s="487"/>
      <c r="DKZ200" s="487"/>
      <c r="DLA200" s="487"/>
      <c r="DLB200" s="484"/>
      <c r="DLC200" s="485"/>
      <c r="DLD200" s="486"/>
      <c r="DLE200" s="487"/>
      <c r="DLF200" s="487"/>
      <c r="DLG200" s="487"/>
      <c r="DLH200" s="487"/>
      <c r="DLI200" s="487"/>
      <c r="DLJ200" s="487"/>
      <c r="DLK200" s="487"/>
      <c r="DLL200" s="487"/>
      <c r="DLM200" s="487"/>
      <c r="DLN200" s="487"/>
      <c r="DLO200" s="487"/>
      <c r="DLP200" s="487"/>
      <c r="DLQ200" s="487"/>
      <c r="DLR200" s="487"/>
      <c r="DLS200" s="487"/>
      <c r="DLT200" s="487"/>
      <c r="DLU200" s="487"/>
      <c r="DLV200" s="487"/>
      <c r="DLW200" s="487"/>
      <c r="DLX200" s="487"/>
      <c r="DLY200" s="487"/>
      <c r="DLZ200" s="487"/>
      <c r="DMA200" s="487"/>
      <c r="DMB200" s="487"/>
      <c r="DMC200" s="487"/>
      <c r="DMD200" s="487"/>
      <c r="DME200" s="487"/>
      <c r="DMF200" s="487"/>
      <c r="DMG200" s="487"/>
      <c r="DMH200" s="487"/>
      <c r="DMI200" s="484"/>
      <c r="DMJ200" s="485"/>
      <c r="DMK200" s="486"/>
      <c r="DML200" s="487"/>
      <c r="DMM200" s="487"/>
      <c r="DMN200" s="487"/>
      <c r="DMO200" s="487"/>
      <c r="DMP200" s="487"/>
      <c r="DMQ200" s="487"/>
      <c r="DMR200" s="487"/>
      <c r="DMS200" s="487"/>
      <c r="DMT200" s="487"/>
      <c r="DMU200" s="487"/>
      <c r="DMV200" s="487"/>
      <c r="DMW200" s="487"/>
      <c r="DMX200" s="487"/>
      <c r="DMY200" s="487"/>
      <c r="DMZ200" s="487"/>
      <c r="DNA200" s="487"/>
      <c r="DNB200" s="487"/>
      <c r="DNC200" s="487"/>
      <c r="DND200" s="487"/>
      <c r="DNE200" s="487"/>
      <c r="DNF200" s="487"/>
      <c r="DNG200" s="487"/>
      <c r="DNH200" s="487"/>
      <c r="DNI200" s="487"/>
      <c r="DNJ200" s="487"/>
      <c r="DNK200" s="487"/>
      <c r="DNL200" s="487"/>
      <c r="DNM200" s="487"/>
      <c r="DNN200" s="487"/>
      <c r="DNO200" s="487"/>
      <c r="DNP200" s="484"/>
      <c r="DNQ200" s="485"/>
      <c r="DNR200" s="486"/>
      <c r="DNS200" s="487"/>
      <c r="DNT200" s="487"/>
      <c r="DNU200" s="487"/>
      <c r="DNV200" s="487"/>
      <c r="DNW200" s="487"/>
      <c r="DNX200" s="487"/>
      <c r="DNY200" s="487"/>
      <c r="DNZ200" s="487"/>
      <c r="DOA200" s="487"/>
      <c r="DOB200" s="487"/>
      <c r="DOC200" s="487"/>
      <c r="DOD200" s="487"/>
      <c r="DOE200" s="487"/>
      <c r="DOF200" s="487"/>
      <c r="DOG200" s="487"/>
      <c r="DOH200" s="487"/>
      <c r="DOI200" s="487"/>
      <c r="DOJ200" s="487"/>
      <c r="DOK200" s="487"/>
      <c r="DOL200" s="487"/>
      <c r="DOM200" s="487"/>
      <c r="DON200" s="487"/>
      <c r="DOO200" s="487"/>
      <c r="DOP200" s="487"/>
      <c r="DOQ200" s="487"/>
      <c r="DOR200" s="487"/>
      <c r="DOS200" s="487"/>
      <c r="DOT200" s="487"/>
      <c r="DOU200" s="487"/>
      <c r="DOV200" s="487"/>
      <c r="DOW200" s="484"/>
      <c r="DOX200" s="485"/>
      <c r="DOY200" s="486"/>
      <c r="DOZ200" s="487"/>
      <c r="DPA200" s="487"/>
      <c r="DPB200" s="487"/>
      <c r="DPC200" s="487"/>
      <c r="DPD200" s="487"/>
      <c r="DPE200" s="487"/>
      <c r="DPF200" s="487"/>
      <c r="DPG200" s="487"/>
      <c r="DPH200" s="487"/>
      <c r="DPI200" s="487"/>
      <c r="DPJ200" s="487"/>
      <c r="DPK200" s="487"/>
      <c r="DPL200" s="487"/>
      <c r="DPM200" s="487"/>
      <c r="DPN200" s="487"/>
      <c r="DPO200" s="487"/>
      <c r="DPP200" s="487"/>
      <c r="DPQ200" s="487"/>
      <c r="DPR200" s="487"/>
      <c r="DPS200" s="487"/>
      <c r="DPT200" s="487"/>
      <c r="DPU200" s="487"/>
      <c r="DPV200" s="487"/>
      <c r="DPW200" s="487"/>
      <c r="DPX200" s="487"/>
      <c r="DPY200" s="487"/>
      <c r="DPZ200" s="487"/>
      <c r="DQA200" s="487"/>
      <c r="DQB200" s="487"/>
      <c r="DQC200" s="487"/>
      <c r="DQD200" s="484"/>
      <c r="DQE200" s="485"/>
      <c r="DQF200" s="486"/>
      <c r="DQG200" s="487"/>
      <c r="DQH200" s="487"/>
      <c r="DQI200" s="487"/>
      <c r="DQJ200" s="487"/>
      <c r="DQK200" s="487"/>
      <c r="DQL200" s="487"/>
      <c r="DQM200" s="487"/>
      <c r="DQN200" s="487"/>
      <c r="DQO200" s="487"/>
      <c r="DQP200" s="487"/>
      <c r="DQQ200" s="487"/>
      <c r="DQR200" s="487"/>
      <c r="DQS200" s="487"/>
      <c r="DQT200" s="487"/>
      <c r="DQU200" s="487"/>
      <c r="DQV200" s="487"/>
      <c r="DQW200" s="487"/>
      <c r="DQX200" s="487"/>
      <c r="DQY200" s="487"/>
      <c r="DQZ200" s="487"/>
      <c r="DRA200" s="487"/>
      <c r="DRB200" s="487"/>
      <c r="DRC200" s="487"/>
      <c r="DRD200" s="487"/>
      <c r="DRE200" s="487"/>
      <c r="DRF200" s="487"/>
      <c r="DRG200" s="487"/>
      <c r="DRH200" s="487"/>
      <c r="DRI200" s="487"/>
      <c r="DRJ200" s="487"/>
      <c r="DRK200" s="484"/>
      <c r="DRL200" s="485"/>
      <c r="DRM200" s="486"/>
      <c r="DRN200" s="487"/>
      <c r="DRO200" s="487"/>
      <c r="DRP200" s="487"/>
      <c r="DRQ200" s="487"/>
      <c r="DRR200" s="487"/>
      <c r="DRS200" s="487"/>
      <c r="DRT200" s="487"/>
      <c r="DRU200" s="487"/>
      <c r="DRV200" s="487"/>
      <c r="DRW200" s="487"/>
      <c r="DRX200" s="487"/>
      <c r="DRY200" s="487"/>
      <c r="DRZ200" s="487"/>
      <c r="DSA200" s="487"/>
      <c r="DSB200" s="487"/>
      <c r="DSC200" s="487"/>
      <c r="DSD200" s="487"/>
      <c r="DSE200" s="487"/>
      <c r="DSF200" s="487"/>
      <c r="DSG200" s="487"/>
      <c r="DSH200" s="487"/>
      <c r="DSI200" s="487"/>
      <c r="DSJ200" s="487"/>
      <c r="DSK200" s="487"/>
      <c r="DSL200" s="487"/>
      <c r="DSM200" s="487"/>
      <c r="DSN200" s="487"/>
      <c r="DSO200" s="487"/>
      <c r="DSP200" s="487"/>
      <c r="DSQ200" s="487"/>
      <c r="DSR200" s="484"/>
      <c r="DSS200" s="485"/>
      <c r="DST200" s="486"/>
      <c r="DSU200" s="487"/>
      <c r="DSV200" s="487"/>
      <c r="DSW200" s="487"/>
      <c r="DSX200" s="487"/>
      <c r="DSY200" s="487"/>
      <c r="DSZ200" s="487"/>
      <c r="DTA200" s="487"/>
      <c r="DTB200" s="487"/>
      <c r="DTC200" s="487"/>
      <c r="DTD200" s="487"/>
      <c r="DTE200" s="487"/>
      <c r="DTF200" s="487"/>
      <c r="DTG200" s="487"/>
      <c r="DTH200" s="487"/>
      <c r="DTI200" s="487"/>
      <c r="DTJ200" s="487"/>
      <c r="DTK200" s="487"/>
      <c r="DTL200" s="487"/>
      <c r="DTM200" s="487"/>
      <c r="DTN200" s="487"/>
      <c r="DTO200" s="487"/>
      <c r="DTP200" s="487"/>
      <c r="DTQ200" s="487"/>
      <c r="DTR200" s="487"/>
      <c r="DTS200" s="487"/>
      <c r="DTT200" s="487"/>
      <c r="DTU200" s="487"/>
      <c r="DTV200" s="487"/>
      <c r="DTW200" s="487"/>
      <c r="DTX200" s="487"/>
      <c r="DTY200" s="484"/>
      <c r="DTZ200" s="485"/>
      <c r="DUA200" s="486"/>
      <c r="DUB200" s="487"/>
      <c r="DUC200" s="487"/>
      <c r="DUD200" s="487"/>
      <c r="DUE200" s="487"/>
      <c r="DUF200" s="487"/>
      <c r="DUG200" s="487"/>
      <c r="DUH200" s="487"/>
      <c r="DUI200" s="487"/>
      <c r="DUJ200" s="487"/>
      <c r="DUK200" s="487"/>
      <c r="DUL200" s="487"/>
      <c r="DUM200" s="487"/>
      <c r="DUN200" s="487"/>
      <c r="DUO200" s="487"/>
      <c r="DUP200" s="487"/>
      <c r="DUQ200" s="487"/>
      <c r="DUR200" s="487"/>
      <c r="DUS200" s="487"/>
      <c r="DUT200" s="487"/>
      <c r="DUU200" s="487"/>
      <c r="DUV200" s="487"/>
      <c r="DUW200" s="487"/>
      <c r="DUX200" s="487"/>
      <c r="DUY200" s="487"/>
      <c r="DUZ200" s="487"/>
      <c r="DVA200" s="487"/>
      <c r="DVB200" s="487"/>
      <c r="DVC200" s="487"/>
      <c r="DVD200" s="487"/>
      <c r="DVE200" s="487"/>
      <c r="DVF200" s="484"/>
      <c r="DVG200" s="485"/>
      <c r="DVH200" s="486"/>
      <c r="DVI200" s="487"/>
      <c r="DVJ200" s="487"/>
      <c r="DVK200" s="487"/>
      <c r="DVL200" s="487"/>
      <c r="DVM200" s="487"/>
      <c r="DVN200" s="487"/>
      <c r="DVO200" s="487"/>
      <c r="DVP200" s="487"/>
      <c r="DVQ200" s="487"/>
      <c r="DVR200" s="487"/>
      <c r="DVS200" s="487"/>
      <c r="DVT200" s="487"/>
      <c r="DVU200" s="487"/>
      <c r="DVV200" s="487"/>
      <c r="DVW200" s="487"/>
      <c r="DVX200" s="487"/>
      <c r="DVY200" s="487"/>
      <c r="DVZ200" s="487"/>
      <c r="DWA200" s="487"/>
      <c r="DWB200" s="487"/>
      <c r="DWC200" s="487"/>
      <c r="DWD200" s="487"/>
      <c r="DWE200" s="487"/>
      <c r="DWF200" s="487"/>
      <c r="DWG200" s="487"/>
      <c r="DWH200" s="487"/>
      <c r="DWI200" s="487"/>
      <c r="DWJ200" s="487"/>
      <c r="DWK200" s="487"/>
      <c r="DWL200" s="487"/>
      <c r="DWM200" s="484"/>
      <c r="DWN200" s="485"/>
      <c r="DWO200" s="486"/>
      <c r="DWP200" s="487"/>
      <c r="DWQ200" s="487"/>
      <c r="DWR200" s="487"/>
      <c r="DWS200" s="487"/>
      <c r="DWT200" s="487"/>
      <c r="DWU200" s="487"/>
      <c r="DWV200" s="487"/>
      <c r="DWW200" s="487"/>
      <c r="DWX200" s="487"/>
      <c r="DWY200" s="487"/>
      <c r="DWZ200" s="487"/>
      <c r="DXA200" s="487"/>
      <c r="DXB200" s="487"/>
      <c r="DXC200" s="487"/>
      <c r="DXD200" s="487"/>
      <c r="DXE200" s="487"/>
      <c r="DXF200" s="487"/>
      <c r="DXG200" s="487"/>
      <c r="DXH200" s="487"/>
      <c r="DXI200" s="487"/>
      <c r="DXJ200" s="487"/>
      <c r="DXK200" s="487"/>
      <c r="DXL200" s="487"/>
      <c r="DXM200" s="487"/>
      <c r="DXN200" s="487"/>
      <c r="DXO200" s="487"/>
      <c r="DXP200" s="487"/>
      <c r="DXQ200" s="487"/>
      <c r="DXR200" s="487"/>
      <c r="DXS200" s="487"/>
      <c r="DXT200" s="484"/>
      <c r="DXU200" s="485"/>
      <c r="DXV200" s="486"/>
      <c r="DXW200" s="487"/>
      <c r="DXX200" s="487"/>
      <c r="DXY200" s="487"/>
      <c r="DXZ200" s="487"/>
      <c r="DYA200" s="487"/>
      <c r="DYB200" s="487"/>
      <c r="DYC200" s="487"/>
      <c r="DYD200" s="487"/>
      <c r="DYE200" s="487"/>
      <c r="DYF200" s="487"/>
      <c r="DYG200" s="487"/>
      <c r="DYH200" s="487"/>
      <c r="DYI200" s="487"/>
      <c r="DYJ200" s="487"/>
      <c r="DYK200" s="487"/>
      <c r="DYL200" s="487"/>
      <c r="DYM200" s="487"/>
      <c r="DYN200" s="487"/>
      <c r="DYO200" s="487"/>
      <c r="DYP200" s="487"/>
      <c r="DYQ200" s="487"/>
      <c r="DYR200" s="487"/>
      <c r="DYS200" s="487"/>
      <c r="DYT200" s="487"/>
      <c r="DYU200" s="487"/>
      <c r="DYV200" s="487"/>
      <c r="DYW200" s="487"/>
      <c r="DYX200" s="487"/>
      <c r="DYY200" s="487"/>
      <c r="DYZ200" s="487"/>
      <c r="DZA200" s="484"/>
      <c r="DZB200" s="485"/>
      <c r="DZC200" s="486"/>
      <c r="DZD200" s="487"/>
      <c r="DZE200" s="487"/>
      <c r="DZF200" s="487"/>
      <c r="DZG200" s="487"/>
      <c r="DZH200" s="487"/>
      <c r="DZI200" s="487"/>
      <c r="DZJ200" s="487"/>
      <c r="DZK200" s="487"/>
      <c r="DZL200" s="487"/>
      <c r="DZM200" s="487"/>
      <c r="DZN200" s="487"/>
      <c r="DZO200" s="487"/>
      <c r="DZP200" s="487"/>
      <c r="DZQ200" s="487"/>
      <c r="DZR200" s="487"/>
      <c r="DZS200" s="487"/>
      <c r="DZT200" s="487"/>
      <c r="DZU200" s="487"/>
      <c r="DZV200" s="487"/>
      <c r="DZW200" s="487"/>
      <c r="DZX200" s="487"/>
      <c r="DZY200" s="487"/>
      <c r="DZZ200" s="487"/>
      <c r="EAA200" s="487"/>
      <c r="EAB200" s="487"/>
      <c r="EAC200" s="487"/>
      <c r="EAD200" s="487"/>
      <c r="EAE200" s="487"/>
      <c r="EAF200" s="487"/>
      <c r="EAG200" s="487"/>
      <c r="EAH200" s="484"/>
      <c r="EAI200" s="485"/>
      <c r="EAJ200" s="486"/>
      <c r="EAK200" s="487"/>
      <c r="EAL200" s="487"/>
      <c r="EAM200" s="487"/>
      <c r="EAN200" s="487"/>
      <c r="EAO200" s="487"/>
      <c r="EAP200" s="487"/>
      <c r="EAQ200" s="487"/>
      <c r="EAR200" s="487"/>
      <c r="EAS200" s="487"/>
      <c r="EAT200" s="487"/>
      <c r="EAU200" s="487"/>
      <c r="EAV200" s="487"/>
      <c r="EAW200" s="487"/>
      <c r="EAX200" s="487"/>
      <c r="EAY200" s="487"/>
      <c r="EAZ200" s="487"/>
      <c r="EBA200" s="487"/>
      <c r="EBB200" s="487"/>
      <c r="EBC200" s="487"/>
      <c r="EBD200" s="487"/>
      <c r="EBE200" s="487"/>
      <c r="EBF200" s="487"/>
      <c r="EBG200" s="487"/>
      <c r="EBH200" s="487"/>
      <c r="EBI200" s="487"/>
      <c r="EBJ200" s="487"/>
      <c r="EBK200" s="487"/>
      <c r="EBL200" s="487"/>
      <c r="EBM200" s="487"/>
      <c r="EBN200" s="487"/>
      <c r="EBO200" s="484"/>
      <c r="EBP200" s="485"/>
      <c r="EBQ200" s="486"/>
      <c r="EBR200" s="487"/>
      <c r="EBS200" s="487"/>
      <c r="EBT200" s="487"/>
      <c r="EBU200" s="487"/>
      <c r="EBV200" s="487"/>
      <c r="EBW200" s="487"/>
      <c r="EBX200" s="487"/>
      <c r="EBY200" s="487"/>
      <c r="EBZ200" s="487"/>
      <c r="ECA200" s="487"/>
      <c r="ECB200" s="487"/>
      <c r="ECC200" s="487"/>
      <c r="ECD200" s="487"/>
      <c r="ECE200" s="487"/>
      <c r="ECF200" s="487"/>
      <c r="ECG200" s="487"/>
      <c r="ECH200" s="487"/>
      <c r="ECI200" s="487"/>
      <c r="ECJ200" s="487"/>
      <c r="ECK200" s="487"/>
      <c r="ECL200" s="487"/>
      <c r="ECM200" s="487"/>
      <c r="ECN200" s="487"/>
      <c r="ECO200" s="487"/>
      <c r="ECP200" s="487"/>
      <c r="ECQ200" s="487"/>
      <c r="ECR200" s="487"/>
      <c r="ECS200" s="487"/>
      <c r="ECT200" s="487"/>
      <c r="ECU200" s="487"/>
      <c r="ECV200" s="484"/>
      <c r="ECW200" s="485"/>
      <c r="ECX200" s="486"/>
      <c r="ECY200" s="487"/>
      <c r="ECZ200" s="487"/>
      <c r="EDA200" s="487"/>
      <c r="EDB200" s="487"/>
      <c r="EDC200" s="487"/>
      <c r="EDD200" s="487"/>
      <c r="EDE200" s="487"/>
      <c r="EDF200" s="487"/>
      <c r="EDG200" s="487"/>
      <c r="EDH200" s="487"/>
      <c r="EDI200" s="487"/>
      <c r="EDJ200" s="487"/>
      <c r="EDK200" s="487"/>
      <c r="EDL200" s="487"/>
      <c r="EDM200" s="487"/>
      <c r="EDN200" s="487"/>
      <c r="EDO200" s="487"/>
      <c r="EDP200" s="487"/>
      <c r="EDQ200" s="487"/>
      <c r="EDR200" s="487"/>
      <c r="EDS200" s="487"/>
      <c r="EDT200" s="487"/>
      <c r="EDU200" s="487"/>
      <c r="EDV200" s="487"/>
      <c r="EDW200" s="487"/>
      <c r="EDX200" s="487"/>
      <c r="EDY200" s="487"/>
      <c r="EDZ200" s="487"/>
      <c r="EEA200" s="487"/>
      <c r="EEB200" s="487"/>
      <c r="EEC200" s="484"/>
      <c r="EED200" s="485"/>
      <c r="EEE200" s="486"/>
      <c r="EEF200" s="487"/>
      <c r="EEG200" s="487"/>
      <c r="EEH200" s="487"/>
      <c r="EEI200" s="487"/>
      <c r="EEJ200" s="487"/>
      <c r="EEK200" s="487"/>
      <c r="EEL200" s="487"/>
      <c r="EEM200" s="487"/>
      <c r="EEN200" s="487"/>
      <c r="EEO200" s="487"/>
      <c r="EEP200" s="487"/>
      <c r="EEQ200" s="487"/>
      <c r="EER200" s="487"/>
      <c r="EES200" s="487"/>
      <c r="EET200" s="487"/>
      <c r="EEU200" s="487"/>
      <c r="EEV200" s="487"/>
      <c r="EEW200" s="487"/>
      <c r="EEX200" s="487"/>
      <c r="EEY200" s="487"/>
      <c r="EEZ200" s="487"/>
      <c r="EFA200" s="487"/>
      <c r="EFB200" s="487"/>
      <c r="EFC200" s="487"/>
      <c r="EFD200" s="487"/>
      <c r="EFE200" s="487"/>
      <c r="EFF200" s="487"/>
      <c r="EFG200" s="487"/>
      <c r="EFH200" s="487"/>
      <c r="EFI200" s="487"/>
      <c r="EFJ200" s="484"/>
      <c r="EFK200" s="485"/>
      <c r="EFL200" s="486"/>
      <c r="EFM200" s="487"/>
      <c r="EFN200" s="487"/>
      <c r="EFO200" s="487"/>
      <c r="EFP200" s="487"/>
      <c r="EFQ200" s="487"/>
      <c r="EFR200" s="487"/>
      <c r="EFS200" s="487"/>
      <c r="EFT200" s="487"/>
      <c r="EFU200" s="487"/>
      <c r="EFV200" s="487"/>
      <c r="EFW200" s="487"/>
      <c r="EFX200" s="487"/>
      <c r="EFY200" s="487"/>
      <c r="EFZ200" s="487"/>
      <c r="EGA200" s="487"/>
      <c r="EGB200" s="487"/>
      <c r="EGC200" s="487"/>
      <c r="EGD200" s="487"/>
      <c r="EGE200" s="487"/>
      <c r="EGF200" s="487"/>
      <c r="EGG200" s="487"/>
      <c r="EGH200" s="487"/>
      <c r="EGI200" s="487"/>
      <c r="EGJ200" s="487"/>
      <c r="EGK200" s="487"/>
      <c r="EGL200" s="487"/>
      <c r="EGM200" s="487"/>
      <c r="EGN200" s="487"/>
      <c r="EGO200" s="487"/>
      <c r="EGP200" s="487"/>
      <c r="EGQ200" s="484"/>
      <c r="EGR200" s="485"/>
      <c r="EGS200" s="486"/>
      <c r="EGT200" s="487"/>
      <c r="EGU200" s="487"/>
      <c r="EGV200" s="487"/>
      <c r="EGW200" s="487"/>
      <c r="EGX200" s="487"/>
      <c r="EGY200" s="487"/>
      <c r="EGZ200" s="487"/>
      <c r="EHA200" s="487"/>
      <c r="EHB200" s="487"/>
      <c r="EHC200" s="487"/>
      <c r="EHD200" s="487"/>
      <c r="EHE200" s="487"/>
      <c r="EHF200" s="487"/>
      <c r="EHG200" s="487"/>
      <c r="EHH200" s="487"/>
      <c r="EHI200" s="487"/>
      <c r="EHJ200" s="487"/>
      <c r="EHK200" s="487"/>
      <c r="EHL200" s="487"/>
      <c r="EHM200" s="487"/>
      <c r="EHN200" s="487"/>
      <c r="EHO200" s="487"/>
      <c r="EHP200" s="487"/>
      <c r="EHQ200" s="487"/>
      <c r="EHR200" s="487"/>
      <c r="EHS200" s="487"/>
      <c r="EHT200" s="487"/>
      <c r="EHU200" s="487"/>
      <c r="EHV200" s="487"/>
      <c r="EHW200" s="487"/>
      <c r="EHX200" s="484"/>
      <c r="EHY200" s="485"/>
      <c r="EHZ200" s="486"/>
      <c r="EIA200" s="487"/>
      <c r="EIB200" s="487"/>
      <c r="EIC200" s="487"/>
      <c r="EID200" s="487"/>
      <c r="EIE200" s="487"/>
      <c r="EIF200" s="487"/>
      <c r="EIG200" s="487"/>
      <c r="EIH200" s="487"/>
      <c r="EII200" s="487"/>
      <c r="EIJ200" s="487"/>
      <c r="EIK200" s="487"/>
      <c r="EIL200" s="487"/>
      <c r="EIM200" s="487"/>
      <c r="EIN200" s="487"/>
      <c r="EIO200" s="487"/>
      <c r="EIP200" s="487"/>
      <c r="EIQ200" s="487"/>
      <c r="EIR200" s="487"/>
      <c r="EIS200" s="487"/>
      <c r="EIT200" s="487"/>
      <c r="EIU200" s="487"/>
      <c r="EIV200" s="487"/>
      <c r="EIW200" s="487"/>
      <c r="EIX200" s="487"/>
      <c r="EIY200" s="487"/>
      <c r="EIZ200" s="487"/>
      <c r="EJA200" s="487"/>
      <c r="EJB200" s="487"/>
      <c r="EJC200" s="487"/>
      <c r="EJD200" s="487"/>
      <c r="EJE200" s="484"/>
      <c r="EJF200" s="485"/>
      <c r="EJG200" s="486"/>
      <c r="EJH200" s="487"/>
      <c r="EJI200" s="487"/>
      <c r="EJJ200" s="487"/>
      <c r="EJK200" s="487"/>
      <c r="EJL200" s="487"/>
      <c r="EJM200" s="487"/>
      <c r="EJN200" s="487"/>
      <c r="EJO200" s="487"/>
      <c r="EJP200" s="487"/>
      <c r="EJQ200" s="487"/>
      <c r="EJR200" s="487"/>
      <c r="EJS200" s="487"/>
      <c r="EJT200" s="487"/>
      <c r="EJU200" s="487"/>
      <c r="EJV200" s="487"/>
      <c r="EJW200" s="487"/>
      <c r="EJX200" s="487"/>
      <c r="EJY200" s="487"/>
      <c r="EJZ200" s="487"/>
      <c r="EKA200" s="487"/>
      <c r="EKB200" s="487"/>
      <c r="EKC200" s="487"/>
      <c r="EKD200" s="487"/>
      <c r="EKE200" s="487"/>
      <c r="EKF200" s="487"/>
      <c r="EKG200" s="487"/>
      <c r="EKH200" s="487"/>
      <c r="EKI200" s="487"/>
      <c r="EKJ200" s="487"/>
      <c r="EKK200" s="487"/>
      <c r="EKL200" s="484"/>
      <c r="EKM200" s="485"/>
      <c r="EKN200" s="486"/>
      <c r="EKO200" s="487"/>
      <c r="EKP200" s="487"/>
      <c r="EKQ200" s="487"/>
      <c r="EKR200" s="487"/>
      <c r="EKS200" s="487"/>
      <c r="EKT200" s="487"/>
      <c r="EKU200" s="487"/>
      <c r="EKV200" s="487"/>
      <c r="EKW200" s="487"/>
      <c r="EKX200" s="487"/>
      <c r="EKY200" s="487"/>
      <c r="EKZ200" s="487"/>
      <c r="ELA200" s="487"/>
      <c r="ELB200" s="487"/>
      <c r="ELC200" s="487"/>
      <c r="ELD200" s="487"/>
      <c r="ELE200" s="487"/>
      <c r="ELF200" s="487"/>
      <c r="ELG200" s="487"/>
      <c r="ELH200" s="487"/>
      <c r="ELI200" s="487"/>
      <c r="ELJ200" s="487"/>
      <c r="ELK200" s="487"/>
      <c r="ELL200" s="487"/>
      <c r="ELM200" s="487"/>
      <c r="ELN200" s="487"/>
      <c r="ELO200" s="487"/>
      <c r="ELP200" s="487"/>
      <c r="ELQ200" s="487"/>
      <c r="ELR200" s="487"/>
      <c r="ELS200" s="484"/>
      <c r="ELT200" s="485"/>
      <c r="ELU200" s="486"/>
      <c r="ELV200" s="487"/>
      <c r="ELW200" s="487"/>
      <c r="ELX200" s="487"/>
      <c r="ELY200" s="487"/>
      <c r="ELZ200" s="487"/>
      <c r="EMA200" s="487"/>
      <c r="EMB200" s="487"/>
      <c r="EMC200" s="487"/>
      <c r="EMD200" s="487"/>
      <c r="EME200" s="487"/>
      <c r="EMF200" s="487"/>
      <c r="EMG200" s="487"/>
      <c r="EMH200" s="487"/>
      <c r="EMI200" s="487"/>
      <c r="EMJ200" s="487"/>
      <c r="EMK200" s="487"/>
      <c r="EML200" s="487"/>
      <c r="EMM200" s="487"/>
      <c r="EMN200" s="487"/>
      <c r="EMO200" s="487"/>
      <c r="EMP200" s="487"/>
      <c r="EMQ200" s="487"/>
      <c r="EMR200" s="487"/>
      <c r="EMS200" s="487"/>
      <c r="EMT200" s="487"/>
      <c r="EMU200" s="487"/>
      <c r="EMV200" s="487"/>
      <c r="EMW200" s="487"/>
      <c r="EMX200" s="487"/>
      <c r="EMY200" s="487"/>
      <c r="EMZ200" s="484"/>
      <c r="ENA200" s="485"/>
      <c r="ENB200" s="486"/>
      <c r="ENC200" s="487"/>
      <c r="END200" s="487"/>
      <c r="ENE200" s="487"/>
      <c r="ENF200" s="487"/>
      <c r="ENG200" s="487"/>
      <c r="ENH200" s="487"/>
      <c r="ENI200" s="487"/>
      <c r="ENJ200" s="487"/>
      <c r="ENK200" s="487"/>
      <c r="ENL200" s="487"/>
      <c r="ENM200" s="487"/>
      <c r="ENN200" s="487"/>
      <c r="ENO200" s="487"/>
      <c r="ENP200" s="487"/>
      <c r="ENQ200" s="487"/>
      <c r="ENR200" s="487"/>
      <c r="ENS200" s="487"/>
      <c r="ENT200" s="487"/>
      <c r="ENU200" s="487"/>
      <c r="ENV200" s="487"/>
      <c r="ENW200" s="487"/>
      <c r="ENX200" s="487"/>
      <c r="ENY200" s="487"/>
      <c r="ENZ200" s="487"/>
      <c r="EOA200" s="487"/>
      <c r="EOB200" s="487"/>
      <c r="EOC200" s="487"/>
      <c r="EOD200" s="487"/>
      <c r="EOE200" s="487"/>
      <c r="EOF200" s="487"/>
      <c r="EOG200" s="484"/>
      <c r="EOH200" s="485"/>
      <c r="EOI200" s="486"/>
      <c r="EOJ200" s="487"/>
      <c r="EOK200" s="487"/>
      <c r="EOL200" s="487"/>
      <c r="EOM200" s="487"/>
      <c r="EON200" s="487"/>
      <c r="EOO200" s="487"/>
      <c r="EOP200" s="487"/>
      <c r="EOQ200" s="487"/>
      <c r="EOR200" s="487"/>
      <c r="EOS200" s="487"/>
      <c r="EOT200" s="487"/>
      <c r="EOU200" s="487"/>
      <c r="EOV200" s="487"/>
      <c r="EOW200" s="487"/>
      <c r="EOX200" s="487"/>
      <c r="EOY200" s="487"/>
      <c r="EOZ200" s="487"/>
      <c r="EPA200" s="487"/>
      <c r="EPB200" s="487"/>
      <c r="EPC200" s="487"/>
      <c r="EPD200" s="487"/>
      <c r="EPE200" s="487"/>
      <c r="EPF200" s="487"/>
      <c r="EPG200" s="487"/>
      <c r="EPH200" s="487"/>
      <c r="EPI200" s="487"/>
      <c r="EPJ200" s="487"/>
      <c r="EPK200" s="487"/>
      <c r="EPL200" s="487"/>
      <c r="EPM200" s="487"/>
      <c r="EPN200" s="484"/>
      <c r="EPO200" s="485"/>
      <c r="EPP200" s="486"/>
      <c r="EPQ200" s="487"/>
      <c r="EPR200" s="487"/>
      <c r="EPS200" s="487"/>
      <c r="EPT200" s="487"/>
      <c r="EPU200" s="487"/>
      <c r="EPV200" s="487"/>
      <c r="EPW200" s="487"/>
      <c r="EPX200" s="487"/>
      <c r="EPY200" s="487"/>
      <c r="EPZ200" s="487"/>
      <c r="EQA200" s="487"/>
      <c r="EQB200" s="487"/>
      <c r="EQC200" s="487"/>
      <c r="EQD200" s="487"/>
      <c r="EQE200" s="487"/>
      <c r="EQF200" s="487"/>
      <c r="EQG200" s="487"/>
      <c r="EQH200" s="487"/>
      <c r="EQI200" s="487"/>
      <c r="EQJ200" s="487"/>
      <c r="EQK200" s="487"/>
      <c r="EQL200" s="487"/>
      <c r="EQM200" s="487"/>
      <c r="EQN200" s="487"/>
      <c r="EQO200" s="487"/>
      <c r="EQP200" s="487"/>
      <c r="EQQ200" s="487"/>
      <c r="EQR200" s="487"/>
      <c r="EQS200" s="487"/>
      <c r="EQT200" s="487"/>
      <c r="EQU200" s="484"/>
      <c r="EQV200" s="485"/>
      <c r="EQW200" s="486"/>
      <c r="EQX200" s="487"/>
      <c r="EQY200" s="487"/>
      <c r="EQZ200" s="487"/>
      <c r="ERA200" s="487"/>
      <c r="ERB200" s="487"/>
      <c r="ERC200" s="487"/>
      <c r="ERD200" s="487"/>
      <c r="ERE200" s="487"/>
      <c r="ERF200" s="487"/>
      <c r="ERG200" s="487"/>
      <c r="ERH200" s="487"/>
      <c r="ERI200" s="487"/>
      <c r="ERJ200" s="487"/>
      <c r="ERK200" s="487"/>
      <c r="ERL200" s="487"/>
      <c r="ERM200" s="487"/>
      <c r="ERN200" s="487"/>
      <c r="ERO200" s="487"/>
      <c r="ERP200" s="487"/>
      <c r="ERQ200" s="487"/>
      <c r="ERR200" s="487"/>
      <c r="ERS200" s="487"/>
      <c r="ERT200" s="487"/>
      <c r="ERU200" s="487"/>
      <c r="ERV200" s="487"/>
      <c r="ERW200" s="487"/>
      <c r="ERX200" s="487"/>
      <c r="ERY200" s="487"/>
      <c r="ERZ200" s="487"/>
      <c r="ESA200" s="487"/>
      <c r="ESB200" s="484"/>
      <c r="ESC200" s="485"/>
      <c r="ESD200" s="486"/>
      <c r="ESE200" s="487"/>
      <c r="ESF200" s="487"/>
      <c r="ESG200" s="487"/>
      <c r="ESH200" s="487"/>
      <c r="ESI200" s="487"/>
      <c r="ESJ200" s="487"/>
      <c r="ESK200" s="487"/>
      <c r="ESL200" s="487"/>
      <c r="ESM200" s="487"/>
      <c r="ESN200" s="487"/>
      <c r="ESO200" s="487"/>
      <c r="ESP200" s="487"/>
      <c r="ESQ200" s="487"/>
      <c r="ESR200" s="487"/>
      <c r="ESS200" s="487"/>
      <c r="EST200" s="487"/>
      <c r="ESU200" s="487"/>
      <c r="ESV200" s="487"/>
      <c r="ESW200" s="487"/>
      <c r="ESX200" s="487"/>
      <c r="ESY200" s="487"/>
      <c r="ESZ200" s="487"/>
      <c r="ETA200" s="487"/>
      <c r="ETB200" s="487"/>
      <c r="ETC200" s="487"/>
      <c r="ETD200" s="487"/>
      <c r="ETE200" s="487"/>
      <c r="ETF200" s="487"/>
      <c r="ETG200" s="487"/>
      <c r="ETH200" s="487"/>
      <c r="ETI200" s="484"/>
      <c r="ETJ200" s="485"/>
      <c r="ETK200" s="486"/>
      <c r="ETL200" s="487"/>
      <c r="ETM200" s="487"/>
      <c r="ETN200" s="487"/>
      <c r="ETO200" s="487"/>
      <c r="ETP200" s="487"/>
      <c r="ETQ200" s="487"/>
      <c r="ETR200" s="487"/>
      <c r="ETS200" s="487"/>
      <c r="ETT200" s="487"/>
      <c r="ETU200" s="487"/>
      <c r="ETV200" s="487"/>
      <c r="ETW200" s="487"/>
      <c r="ETX200" s="487"/>
      <c r="ETY200" s="487"/>
      <c r="ETZ200" s="487"/>
      <c r="EUA200" s="487"/>
      <c r="EUB200" s="487"/>
      <c r="EUC200" s="487"/>
      <c r="EUD200" s="487"/>
      <c r="EUE200" s="487"/>
      <c r="EUF200" s="487"/>
      <c r="EUG200" s="487"/>
      <c r="EUH200" s="487"/>
      <c r="EUI200" s="487"/>
      <c r="EUJ200" s="487"/>
      <c r="EUK200" s="487"/>
      <c r="EUL200" s="487"/>
      <c r="EUM200" s="487"/>
      <c r="EUN200" s="487"/>
      <c r="EUO200" s="487"/>
      <c r="EUP200" s="484"/>
      <c r="EUQ200" s="485"/>
      <c r="EUR200" s="486"/>
      <c r="EUS200" s="487"/>
      <c r="EUT200" s="487"/>
      <c r="EUU200" s="487"/>
      <c r="EUV200" s="487"/>
      <c r="EUW200" s="487"/>
      <c r="EUX200" s="487"/>
      <c r="EUY200" s="487"/>
      <c r="EUZ200" s="487"/>
      <c r="EVA200" s="487"/>
      <c r="EVB200" s="487"/>
      <c r="EVC200" s="487"/>
      <c r="EVD200" s="487"/>
      <c r="EVE200" s="487"/>
      <c r="EVF200" s="487"/>
      <c r="EVG200" s="487"/>
      <c r="EVH200" s="487"/>
      <c r="EVI200" s="487"/>
      <c r="EVJ200" s="487"/>
      <c r="EVK200" s="487"/>
      <c r="EVL200" s="487"/>
      <c r="EVM200" s="487"/>
      <c r="EVN200" s="487"/>
      <c r="EVO200" s="487"/>
      <c r="EVP200" s="487"/>
      <c r="EVQ200" s="487"/>
      <c r="EVR200" s="487"/>
      <c r="EVS200" s="487"/>
      <c r="EVT200" s="487"/>
      <c r="EVU200" s="487"/>
      <c r="EVV200" s="487"/>
      <c r="EVW200" s="484"/>
      <c r="EVX200" s="485"/>
      <c r="EVY200" s="486"/>
      <c r="EVZ200" s="487"/>
      <c r="EWA200" s="487"/>
      <c r="EWB200" s="487"/>
      <c r="EWC200" s="487"/>
      <c r="EWD200" s="487"/>
      <c r="EWE200" s="487"/>
      <c r="EWF200" s="487"/>
      <c r="EWG200" s="487"/>
      <c r="EWH200" s="487"/>
      <c r="EWI200" s="487"/>
      <c r="EWJ200" s="487"/>
      <c r="EWK200" s="487"/>
      <c r="EWL200" s="487"/>
      <c r="EWM200" s="487"/>
      <c r="EWN200" s="487"/>
      <c r="EWO200" s="487"/>
      <c r="EWP200" s="487"/>
      <c r="EWQ200" s="487"/>
      <c r="EWR200" s="487"/>
      <c r="EWS200" s="487"/>
      <c r="EWT200" s="487"/>
      <c r="EWU200" s="487"/>
      <c r="EWV200" s="487"/>
      <c r="EWW200" s="487"/>
      <c r="EWX200" s="487"/>
      <c r="EWY200" s="487"/>
      <c r="EWZ200" s="487"/>
      <c r="EXA200" s="487"/>
      <c r="EXB200" s="487"/>
      <c r="EXC200" s="487"/>
      <c r="EXD200" s="484"/>
      <c r="EXE200" s="485"/>
      <c r="EXF200" s="486"/>
      <c r="EXG200" s="487"/>
      <c r="EXH200" s="487"/>
      <c r="EXI200" s="487"/>
      <c r="EXJ200" s="487"/>
      <c r="EXK200" s="487"/>
      <c r="EXL200" s="487"/>
      <c r="EXM200" s="487"/>
      <c r="EXN200" s="487"/>
      <c r="EXO200" s="487"/>
      <c r="EXP200" s="487"/>
      <c r="EXQ200" s="487"/>
      <c r="EXR200" s="487"/>
      <c r="EXS200" s="487"/>
      <c r="EXT200" s="487"/>
      <c r="EXU200" s="487"/>
      <c r="EXV200" s="487"/>
      <c r="EXW200" s="487"/>
      <c r="EXX200" s="487"/>
      <c r="EXY200" s="487"/>
      <c r="EXZ200" s="487"/>
      <c r="EYA200" s="487"/>
      <c r="EYB200" s="487"/>
      <c r="EYC200" s="487"/>
      <c r="EYD200" s="487"/>
      <c r="EYE200" s="487"/>
      <c r="EYF200" s="487"/>
      <c r="EYG200" s="487"/>
      <c r="EYH200" s="487"/>
      <c r="EYI200" s="487"/>
      <c r="EYJ200" s="487"/>
      <c r="EYK200" s="484"/>
      <c r="EYL200" s="485"/>
      <c r="EYM200" s="486"/>
      <c r="EYN200" s="487"/>
      <c r="EYO200" s="487"/>
      <c r="EYP200" s="487"/>
      <c r="EYQ200" s="487"/>
      <c r="EYR200" s="487"/>
      <c r="EYS200" s="487"/>
      <c r="EYT200" s="487"/>
      <c r="EYU200" s="487"/>
      <c r="EYV200" s="487"/>
      <c r="EYW200" s="487"/>
      <c r="EYX200" s="487"/>
      <c r="EYY200" s="487"/>
      <c r="EYZ200" s="487"/>
      <c r="EZA200" s="487"/>
      <c r="EZB200" s="487"/>
      <c r="EZC200" s="487"/>
      <c r="EZD200" s="487"/>
      <c r="EZE200" s="487"/>
      <c r="EZF200" s="487"/>
      <c r="EZG200" s="487"/>
      <c r="EZH200" s="487"/>
      <c r="EZI200" s="487"/>
      <c r="EZJ200" s="487"/>
      <c r="EZK200" s="487"/>
      <c r="EZL200" s="487"/>
      <c r="EZM200" s="487"/>
      <c r="EZN200" s="487"/>
      <c r="EZO200" s="487"/>
      <c r="EZP200" s="487"/>
      <c r="EZQ200" s="487"/>
      <c r="EZR200" s="484"/>
      <c r="EZS200" s="485"/>
      <c r="EZT200" s="486"/>
      <c r="EZU200" s="487"/>
      <c r="EZV200" s="487"/>
      <c r="EZW200" s="487"/>
      <c r="EZX200" s="487"/>
      <c r="EZY200" s="487"/>
      <c r="EZZ200" s="487"/>
      <c r="FAA200" s="487"/>
      <c r="FAB200" s="487"/>
      <c r="FAC200" s="487"/>
      <c r="FAD200" s="487"/>
      <c r="FAE200" s="487"/>
      <c r="FAF200" s="487"/>
      <c r="FAG200" s="487"/>
      <c r="FAH200" s="487"/>
      <c r="FAI200" s="487"/>
      <c r="FAJ200" s="487"/>
      <c r="FAK200" s="487"/>
      <c r="FAL200" s="487"/>
      <c r="FAM200" s="487"/>
      <c r="FAN200" s="487"/>
      <c r="FAO200" s="487"/>
      <c r="FAP200" s="487"/>
      <c r="FAQ200" s="487"/>
      <c r="FAR200" s="487"/>
      <c r="FAS200" s="487"/>
      <c r="FAT200" s="487"/>
      <c r="FAU200" s="487"/>
      <c r="FAV200" s="487"/>
      <c r="FAW200" s="487"/>
      <c r="FAX200" s="487"/>
      <c r="FAY200" s="484"/>
      <c r="FAZ200" s="485"/>
      <c r="FBA200" s="486"/>
      <c r="FBB200" s="487"/>
      <c r="FBC200" s="487"/>
      <c r="FBD200" s="487"/>
      <c r="FBE200" s="487"/>
      <c r="FBF200" s="487"/>
      <c r="FBG200" s="487"/>
      <c r="FBH200" s="487"/>
      <c r="FBI200" s="487"/>
      <c r="FBJ200" s="487"/>
      <c r="FBK200" s="487"/>
      <c r="FBL200" s="487"/>
      <c r="FBM200" s="487"/>
      <c r="FBN200" s="487"/>
      <c r="FBO200" s="487"/>
      <c r="FBP200" s="487"/>
      <c r="FBQ200" s="487"/>
      <c r="FBR200" s="487"/>
      <c r="FBS200" s="487"/>
      <c r="FBT200" s="487"/>
      <c r="FBU200" s="487"/>
      <c r="FBV200" s="487"/>
      <c r="FBW200" s="487"/>
      <c r="FBX200" s="487"/>
      <c r="FBY200" s="487"/>
      <c r="FBZ200" s="487"/>
      <c r="FCA200" s="487"/>
      <c r="FCB200" s="487"/>
      <c r="FCC200" s="487"/>
      <c r="FCD200" s="487"/>
      <c r="FCE200" s="487"/>
      <c r="FCF200" s="484"/>
      <c r="FCG200" s="485"/>
      <c r="FCH200" s="486"/>
      <c r="FCI200" s="487"/>
      <c r="FCJ200" s="487"/>
      <c r="FCK200" s="487"/>
      <c r="FCL200" s="487"/>
      <c r="FCM200" s="487"/>
      <c r="FCN200" s="487"/>
      <c r="FCO200" s="487"/>
      <c r="FCP200" s="487"/>
      <c r="FCQ200" s="487"/>
      <c r="FCR200" s="487"/>
      <c r="FCS200" s="487"/>
      <c r="FCT200" s="487"/>
      <c r="FCU200" s="487"/>
      <c r="FCV200" s="487"/>
      <c r="FCW200" s="487"/>
      <c r="FCX200" s="487"/>
      <c r="FCY200" s="487"/>
      <c r="FCZ200" s="487"/>
      <c r="FDA200" s="487"/>
      <c r="FDB200" s="487"/>
      <c r="FDC200" s="487"/>
      <c r="FDD200" s="487"/>
      <c r="FDE200" s="487"/>
      <c r="FDF200" s="487"/>
      <c r="FDG200" s="487"/>
      <c r="FDH200" s="487"/>
      <c r="FDI200" s="487"/>
      <c r="FDJ200" s="487"/>
      <c r="FDK200" s="487"/>
      <c r="FDL200" s="487"/>
      <c r="FDM200" s="484"/>
      <c r="FDN200" s="485"/>
      <c r="FDO200" s="486"/>
      <c r="FDP200" s="487"/>
      <c r="FDQ200" s="487"/>
      <c r="FDR200" s="487"/>
      <c r="FDS200" s="487"/>
      <c r="FDT200" s="487"/>
      <c r="FDU200" s="487"/>
      <c r="FDV200" s="487"/>
      <c r="FDW200" s="487"/>
      <c r="FDX200" s="487"/>
      <c r="FDY200" s="487"/>
      <c r="FDZ200" s="487"/>
      <c r="FEA200" s="487"/>
      <c r="FEB200" s="487"/>
      <c r="FEC200" s="487"/>
      <c r="FED200" s="487"/>
      <c r="FEE200" s="487"/>
      <c r="FEF200" s="487"/>
      <c r="FEG200" s="487"/>
      <c r="FEH200" s="487"/>
      <c r="FEI200" s="487"/>
      <c r="FEJ200" s="487"/>
      <c r="FEK200" s="487"/>
      <c r="FEL200" s="487"/>
      <c r="FEM200" s="487"/>
      <c r="FEN200" s="487"/>
      <c r="FEO200" s="487"/>
      <c r="FEP200" s="487"/>
      <c r="FEQ200" s="487"/>
      <c r="FER200" s="487"/>
      <c r="FES200" s="487"/>
      <c r="FET200" s="484"/>
      <c r="FEU200" s="485"/>
      <c r="FEV200" s="486"/>
      <c r="FEW200" s="487"/>
      <c r="FEX200" s="487"/>
      <c r="FEY200" s="487"/>
      <c r="FEZ200" s="487"/>
      <c r="FFA200" s="487"/>
      <c r="FFB200" s="487"/>
      <c r="FFC200" s="487"/>
      <c r="FFD200" s="487"/>
      <c r="FFE200" s="487"/>
      <c r="FFF200" s="487"/>
      <c r="FFG200" s="487"/>
      <c r="FFH200" s="487"/>
      <c r="FFI200" s="487"/>
      <c r="FFJ200" s="487"/>
      <c r="FFK200" s="487"/>
      <c r="FFL200" s="487"/>
      <c r="FFM200" s="487"/>
      <c r="FFN200" s="487"/>
      <c r="FFO200" s="487"/>
      <c r="FFP200" s="487"/>
      <c r="FFQ200" s="487"/>
      <c r="FFR200" s="487"/>
      <c r="FFS200" s="487"/>
      <c r="FFT200" s="487"/>
      <c r="FFU200" s="487"/>
      <c r="FFV200" s="487"/>
      <c r="FFW200" s="487"/>
      <c r="FFX200" s="487"/>
      <c r="FFY200" s="487"/>
      <c r="FFZ200" s="487"/>
      <c r="FGA200" s="484"/>
      <c r="FGB200" s="485"/>
      <c r="FGC200" s="486"/>
      <c r="FGD200" s="487"/>
      <c r="FGE200" s="487"/>
      <c r="FGF200" s="487"/>
      <c r="FGG200" s="487"/>
      <c r="FGH200" s="487"/>
      <c r="FGI200" s="487"/>
      <c r="FGJ200" s="487"/>
      <c r="FGK200" s="487"/>
      <c r="FGL200" s="487"/>
      <c r="FGM200" s="487"/>
      <c r="FGN200" s="487"/>
      <c r="FGO200" s="487"/>
      <c r="FGP200" s="487"/>
      <c r="FGQ200" s="487"/>
      <c r="FGR200" s="487"/>
      <c r="FGS200" s="487"/>
      <c r="FGT200" s="487"/>
      <c r="FGU200" s="487"/>
      <c r="FGV200" s="487"/>
      <c r="FGW200" s="487"/>
      <c r="FGX200" s="487"/>
      <c r="FGY200" s="487"/>
      <c r="FGZ200" s="487"/>
      <c r="FHA200" s="487"/>
      <c r="FHB200" s="487"/>
      <c r="FHC200" s="487"/>
      <c r="FHD200" s="487"/>
      <c r="FHE200" s="487"/>
      <c r="FHF200" s="487"/>
      <c r="FHG200" s="487"/>
      <c r="FHH200" s="484"/>
      <c r="FHI200" s="485"/>
      <c r="FHJ200" s="486"/>
      <c r="FHK200" s="487"/>
      <c r="FHL200" s="487"/>
      <c r="FHM200" s="487"/>
      <c r="FHN200" s="487"/>
      <c r="FHO200" s="487"/>
      <c r="FHP200" s="487"/>
      <c r="FHQ200" s="487"/>
      <c r="FHR200" s="487"/>
      <c r="FHS200" s="487"/>
      <c r="FHT200" s="487"/>
      <c r="FHU200" s="487"/>
      <c r="FHV200" s="487"/>
      <c r="FHW200" s="487"/>
      <c r="FHX200" s="487"/>
      <c r="FHY200" s="487"/>
      <c r="FHZ200" s="487"/>
      <c r="FIA200" s="487"/>
      <c r="FIB200" s="487"/>
      <c r="FIC200" s="487"/>
      <c r="FID200" s="487"/>
      <c r="FIE200" s="487"/>
      <c r="FIF200" s="487"/>
      <c r="FIG200" s="487"/>
      <c r="FIH200" s="487"/>
      <c r="FII200" s="487"/>
      <c r="FIJ200" s="487"/>
      <c r="FIK200" s="487"/>
      <c r="FIL200" s="487"/>
      <c r="FIM200" s="487"/>
      <c r="FIN200" s="487"/>
      <c r="FIO200" s="484"/>
      <c r="FIP200" s="485"/>
      <c r="FIQ200" s="486"/>
      <c r="FIR200" s="487"/>
      <c r="FIS200" s="487"/>
      <c r="FIT200" s="487"/>
      <c r="FIU200" s="487"/>
      <c r="FIV200" s="487"/>
      <c r="FIW200" s="487"/>
      <c r="FIX200" s="487"/>
      <c r="FIY200" s="487"/>
      <c r="FIZ200" s="487"/>
      <c r="FJA200" s="487"/>
      <c r="FJB200" s="487"/>
      <c r="FJC200" s="487"/>
      <c r="FJD200" s="487"/>
      <c r="FJE200" s="487"/>
      <c r="FJF200" s="487"/>
      <c r="FJG200" s="487"/>
      <c r="FJH200" s="487"/>
      <c r="FJI200" s="487"/>
      <c r="FJJ200" s="487"/>
      <c r="FJK200" s="487"/>
      <c r="FJL200" s="487"/>
      <c r="FJM200" s="487"/>
      <c r="FJN200" s="487"/>
      <c r="FJO200" s="487"/>
      <c r="FJP200" s="487"/>
      <c r="FJQ200" s="487"/>
      <c r="FJR200" s="487"/>
      <c r="FJS200" s="487"/>
      <c r="FJT200" s="487"/>
      <c r="FJU200" s="487"/>
      <c r="FJV200" s="484"/>
      <c r="FJW200" s="485"/>
      <c r="FJX200" s="486"/>
      <c r="FJY200" s="487"/>
      <c r="FJZ200" s="487"/>
      <c r="FKA200" s="487"/>
      <c r="FKB200" s="487"/>
      <c r="FKC200" s="487"/>
      <c r="FKD200" s="487"/>
      <c r="FKE200" s="487"/>
      <c r="FKF200" s="487"/>
      <c r="FKG200" s="487"/>
      <c r="FKH200" s="487"/>
      <c r="FKI200" s="487"/>
      <c r="FKJ200" s="487"/>
      <c r="FKK200" s="487"/>
      <c r="FKL200" s="487"/>
      <c r="FKM200" s="487"/>
      <c r="FKN200" s="487"/>
      <c r="FKO200" s="487"/>
      <c r="FKP200" s="487"/>
      <c r="FKQ200" s="487"/>
      <c r="FKR200" s="487"/>
      <c r="FKS200" s="487"/>
      <c r="FKT200" s="487"/>
      <c r="FKU200" s="487"/>
      <c r="FKV200" s="487"/>
      <c r="FKW200" s="487"/>
      <c r="FKX200" s="487"/>
      <c r="FKY200" s="487"/>
      <c r="FKZ200" s="487"/>
      <c r="FLA200" s="487"/>
      <c r="FLB200" s="487"/>
      <c r="FLC200" s="484"/>
      <c r="FLD200" s="485"/>
      <c r="FLE200" s="486"/>
      <c r="FLF200" s="487"/>
      <c r="FLG200" s="487"/>
      <c r="FLH200" s="487"/>
      <c r="FLI200" s="487"/>
      <c r="FLJ200" s="487"/>
      <c r="FLK200" s="487"/>
      <c r="FLL200" s="487"/>
      <c r="FLM200" s="487"/>
      <c r="FLN200" s="487"/>
      <c r="FLO200" s="487"/>
      <c r="FLP200" s="487"/>
      <c r="FLQ200" s="487"/>
      <c r="FLR200" s="487"/>
      <c r="FLS200" s="487"/>
      <c r="FLT200" s="487"/>
      <c r="FLU200" s="487"/>
      <c r="FLV200" s="487"/>
      <c r="FLW200" s="487"/>
      <c r="FLX200" s="487"/>
      <c r="FLY200" s="487"/>
      <c r="FLZ200" s="487"/>
      <c r="FMA200" s="487"/>
      <c r="FMB200" s="487"/>
      <c r="FMC200" s="487"/>
      <c r="FMD200" s="487"/>
      <c r="FME200" s="487"/>
      <c r="FMF200" s="487"/>
      <c r="FMG200" s="487"/>
      <c r="FMH200" s="487"/>
      <c r="FMI200" s="487"/>
      <c r="FMJ200" s="484"/>
      <c r="FMK200" s="485"/>
      <c r="FML200" s="486"/>
      <c r="FMM200" s="487"/>
      <c r="FMN200" s="487"/>
      <c r="FMO200" s="487"/>
      <c r="FMP200" s="487"/>
      <c r="FMQ200" s="487"/>
      <c r="FMR200" s="487"/>
      <c r="FMS200" s="487"/>
      <c r="FMT200" s="487"/>
      <c r="FMU200" s="487"/>
      <c r="FMV200" s="487"/>
      <c r="FMW200" s="487"/>
      <c r="FMX200" s="487"/>
      <c r="FMY200" s="487"/>
      <c r="FMZ200" s="487"/>
      <c r="FNA200" s="487"/>
      <c r="FNB200" s="487"/>
      <c r="FNC200" s="487"/>
      <c r="FND200" s="487"/>
      <c r="FNE200" s="487"/>
      <c r="FNF200" s="487"/>
      <c r="FNG200" s="487"/>
      <c r="FNH200" s="487"/>
      <c r="FNI200" s="487"/>
      <c r="FNJ200" s="487"/>
      <c r="FNK200" s="487"/>
      <c r="FNL200" s="487"/>
      <c r="FNM200" s="487"/>
      <c r="FNN200" s="487"/>
      <c r="FNO200" s="487"/>
      <c r="FNP200" s="487"/>
      <c r="FNQ200" s="484"/>
      <c r="FNR200" s="485"/>
      <c r="FNS200" s="486"/>
      <c r="FNT200" s="487"/>
      <c r="FNU200" s="487"/>
      <c r="FNV200" s="487"/>
      <c r="FNW200" s="487"/>
      <c r="FNX200" s="487"/>
      <c r="FNY200" s="487"/>
      <c r="FNZ200" s="487"/>
      <c r="FOA200" s="487"/>
      <c r="FOB200" s="487"/>
      <c r="FOC200" s="487"/>
      <c r="FOD200" s="487"/>
      <c r="FOE200" s="487"/>
      <c r="FOF200" s="487"/>
      <c r="FOG200" s="487"/>
      <c r="FOH200" s="487"/>
      <c r="FOI200" s="487"/>
      <c r="FOJ200" s="487"/>
      <c r="FOK200" s="487"/>
      <c r="FOL200" s="487"/>
      <c r="FOM200" s="487"/>
      <c r="FON200" s="487"/>
      <c r="FOO200" s="487"/>
      <c r="FOP200" s="487"/>
      <c r="FOQ200" s="487"/>
      <c r="FOR200" s="487"/>
      <c r="FOS200" s="487"/>
      <c r="FOT200" s="487"/>
      <c r="FOU200" s="487"/>
      <c r="FOV200" s="487"/>
      <c r="FOW200" s="487"/>
      <c r="FOX200" s="484"/>
      <c r="FOY200" s="485"/>
      <c r="FOZ200" s="486"/>
      <c r="FPA200" s="487"/>
      <c r="FPB200" s="487"/>
      <c r="FPC200" s="487"/>
      <c r="FPD200" s="487"/>
      <c r="FPE200" s="487"/>
      <c r="FPF200" s="487"/>
      <c r="FPG200" s="487"/>
      <c r="FPH200" s="487"/>
      <c r="FPI200" s="487"/>
      <c r="FPJ200" s="487"/>
      <c r="FPK200" s="487"/>
      <c r="FPL200" s="487"/>
      <c r="FPM200" s="487"/>
      <c r="FPN200" s="487"/>
      <c r="FPO200" s="487"/>
      <c r="FPP200" s="487"/>
      <c r="FPQ200" s="487"/>
      <c r="FPR200" s="487"/>
      <c r="FPS200" s="487"/>
      <c r="FPT200" s="487"/>
      <c r="FPU200" s="487"/>
      <c r="FPV200" s="487"/>
      <c r="FPW200" s="487"/>
      <c r="FPX200" s="487"/>
      <c r="FPY200" s="487"/>
      <c r="FPZ200" s="487"/>
      <c r="FQA200" s="487"/>
      <c r="FQB200" s="487"/>
      <c r="FQC200" s="487"/>
      <c r="FQD200" s="487"/>
      <c r="FQE200" s="484"/>
      <c r="FQF200" s="485"/>
      <c r="FQG200" s="486"/>
      <c r="FQH200" s="487"/>
      <c r="FQI200" s="487"/>
      <c r="FQJ200" s="487"/>
      <c r="FQK200" s="487"/>
      <c r="FQL200" s="487"/>
      <c r="FQM200" s="487"/>
      <c r="FQN200" s="487"/>
      <c r="FQO200" s="487"/>
      <c r="FQP200" s="487"/>
      <c r="FQQ200" s="487"/>
      <c r="FQR200" s="487"/>
      <c r="FQS200" s="487"/>
      <c r="FQT200" s="487"/>
      <c r="FQU200" s="487"/>
      <c r="FQV200" s="487"/>
      <c r="FQW200" s="487"/>
      <c r="FQX200" s="487"/>
      <c r="FQY200" s="487"/>
      <c r="FQZ200" s="487"/>
      <c r="FRA200" s="487"/>
      <c r="FRB200" s="487"/>
      <c r="FRC200" s="487"/>
      <c r="FRD200" s="487"/>
      <c r="FRE200" s="487"/>
      <c r="FRF200" s="487"/>
      <c r="FRG200" s="487"/>
      <c r="FRH200" s="487"/>
      <c r="FRI200" s="487"/>
      <c r="FRJ200" s="487"/>
      <c r="FRK200" s="487"/>
      <c r="FRL200" s="484"/>
      <c r="FRM200" s="485"/>
      <c r="FRN200" s="486"/>
      <c r="FRO200" s="487"/>
      <c r="FRP200" s="487"/>
      <c r="FRQ200" s="487"/>
      <c r="FRR200" s="487"/>
      <c r="FRS200" s="487"/>
      <c r="FRT200" s="487"/>
      <c r="FRU200" s="487"/>
      <c r="FRV200" s="487"/>
      <c r="FRW200" s="487"/>
      <c r="FRX200" s="487"/>
      <c r="FRY200" s="487"/>
      <c r="FRZ200" s="487"/>
      <c r="FSA200" s="487"/>
      <c r="FSB200" s="487"/>
      <c r="FSC200" s="487"/>
      <c r="FSD200" s="487"/>
      <c r="FSE200" s="487"/>
      <c r="FSF200" s="487"/>
      <c r="FSG200" s="487"/>
      <c r="FSH200" s="487"/>
      <c r="FSI200" s="487"/>
      <c r="FSJ200" s="487"/>
      <c r="FSK200" s="487"/>
      <c r="FSL200" s="487"/>
      <c r="FSM200" s="487"/>
      <c r="FSN200" s="487"/>
      <c r="FSO200" s="487"/>
      <c r="FSP200" s="487"/>
      <c r="FSQ200" s="487"/>
      <c r="FSR200" s="487"/>
      <c r="FSS200" s="484"/>
      <c r="FST200" s="485"/>
      <c r="FSU200" s="486"/>
      <c r="FSV200" s="487"/>
      <c r="FSW200" s="487"/>
      <c r="FSX200" s="487"/>
      <c r="FSY200" s="487"/>
      <c r="FSZ200" s="487"/>
      <c r="FTA200" s="487"/>
      <c r="FTB200" s="487"/>
      <c r="FTC200" s="487"/>
      <c r="FTD200" s="487"/>
      <c r="FTE200" s="487"/>
      <c r="FTF200" s="487"/>
      <c r="FTG200" s="487"/>
      <c r="FTH200" s="487"/>
      <c r="FTI200" s="487"/>
      <c r="FTJ200" s="487"/>
      <c r="FTK200" s="487"/>
      <c r="FTL200" s="487"/>
      <c r="FTM200" s="487"/>
      <c r="FTN200" s="487"/>
      <c r="FTO200" s="487"/>
      <c r="FTP200" s="487"/>
      <c r="FTQ200" s="487"/>
      <c r="FTR200" s="487"/>
      <c r="FTS200" s="487"/>
      <c r="FTT200" s="487"/>
      <c r="FTU200" s="487"/>
      <c r="FTV200" s="487"/>
      <c r="FTW200" s="487"/>
      <c r="FTX200" s="487"/>
      <c r="FTY200" s="487"/>
      <c r="FTZ200" s="484"/>
      <c r="FUA200" s="485"/>
      <c r="FUB200" s="486"/>
      <c r="FUC200" s="487"/>
      <c r="FUD200" s="487"/>
      <c r="FUE200" s="487"/>
      <c r="FUF200" s="487"/>
      <c r="FUG200" s="487"/>
      <c r="FUH200" s="487"/>
      <c r="FUI200" s="487"/>
      <c r="FUJ200" s="487"/>
      <c r="FUK200" s="487"/>
      <c r="FUL200" s="487"/>
      <c r="FUM200" s="487"/>
      <c r="FUN200" s="487"/>
      <c r="FUO200" s="487"/>
      <c r="FUP200" s="487"/>
      <c r="FUQ200" s="487"/>
      <c r="FUR200" s="487"/>
      <c r="FUS200" s="487"/>
      <c r="FUT200" s="487"/>
      <c r="FUU200" s="487"/>
      <c r="FUV200" s="487"/>
      <c r="FUW200" s="487"/>
      <c r="FUX200" s="487"/>
      <c r="FUY200" s="487"/>
      <c r="FUZ200" s="487"/>
      <c r="FVA200" s="487"/>
      <c r="FVB200" s="487"/>
      <c r="FVC200" s="487"/>
      <c r="FVD200" s="487"/>
      <c r="FVE200" s="487"/>
      <c r="FVF200" s="487"/>
      <c r="FVG200" s="484"/>
      <c r="FVH200" s="485"/>
      <c r="FVI200" s="486"/>
      <c r="FVJ200" s="487"/>
      <c r="FVK200" s="487"/>
      <c r="FVL200" s="487"/>
      <c r="FVM200" s="487"/>
      <c r="FVN200" s="487"/>
      <c r="FVO200" s="487"/>
      <c r="FVP200" s="487"/>
      <c r="FVQ200" s="487"/>
      <c r="FVR200" s="487"/>
      <c r="FVS200" s="487"/>
      <c r="FVT200" s="487"/>
      <c r="FVU200" s="487"/>
      <c r="FVV200" s="487"/>
      <c r="FVW200" s="487"/>
      <c r="FVX200" s="487"/>
      <c r="FVY200" s="487"/>
      <c r="FVZ200" s="487"/>
      <c r="FWA200" s="487"/>
      <c r="FWB200" s="487"/>
      <c r="FWC200" s="487"/>
      <c r="FWD200" s="487"/>
      <c r="FWE200" s="487"/>
      <c r="FWF200" s="487"/>
      <c r="FWG200" s="487"/>
      <c r="FWH200" s="487"/>
      <c r="FWI200" s="487"/>
      <c r="FWJ200" s="487"/>
      <c r="FWK200" s="487"/>
      <c r="FWL200" s="487"/>
      <c r="FWM200" s="487"/>
      <c r="FWN200" s="484"/>
      <c r="FWO200" s="485"/>
      <c r="FWP200" s="486"/>
      <c r="FWQ200" s="487"/>
      <c r="FWR200" s="487"/>
      <c r="FWS200" s="487"/>
      <c r="FWT200" s="487"/>
      <c r="FWU200" s="487"/>
      <c r="FWV200" s="487"/>
      <c r="FWW200" s="487"/>
      <c r="FWX200" s="487"/>
      <c r="FWY200" s="487"/>
      <c r="FWZ200" s="487"/>
      <c r="FXA200" s="487"/>
      <c r="FXB200" s="487"/>
      <c r="FXC200" s="487"/>
      <c r="FXD200" s="487"/>
      <c r="FXE200" s="487"/>
      <c r="FXF200" s="487"/>
      <c r="FXG200" s="487"/>
      <c r="FXH200" s="487"/>
      <c r="FXI200" s="487"/>
      <c r="FXJ200" s="487"/>
      <c r="FXK200" s="487"/>
      <c r="FXL200" s="487"/>
      <c r="FXM200" s="487"/>
      <c r="FXN200" s="487"/>
      <c r="FXO200" s="487"/>
      <c r="FXP200" s="487"/>
      <c r="FXQ200" s="487"/>
      <c r="FXR200" s="487"/>
      <c r="FXS200" s="487"/>
      <c r="FXT200" s="487"/>
      <c r="FXU200" s="484"/>
      <c r="FXV200" s="485"/>
      <c r="FXW200" s="486"/>
      <c r="FXX200" s="487"/>
      <c r="FXY200" s="487"/>
      <c r="FXZ200" s="487"/>
      <c r="FYA200" s="487"/>
      <c r="FYB200" s="487"/>
      <c r="FYC200" s="487"/>
      <c r="FYD200" s="487"/>
      <c r="FYE200" s="487"/>
      <c r="FYF200" s="487"/>
      <c r="FYG200" s="487"/>
      <c r="FYH200" s="487"/>
      <c r="FYI200" s="487"/>
      <c r="FYJ200" s="487"/>
      <c r="FYK200" s="487"/>
      <c r="FYL200" s="487"/>
      <c r="FYM200" s="487"/>
      <c r="FYN200" s="487"/>
      <c r="FYO200" s="487"/>
      <c r="FYP200" s="487"/>
      <c r="FYQ200" s="487"/>
      <c r="FYR200" s="487"/>
      <c r="FYS200" s="487"/>
      <c r="FYT200" s="487"/>
      <c r="FYU200" s="487"/>
      <c r="FYV200" s="487"/>
      <c r="FYW200" s="487"/>
      <c r="FYX200" s="487"/>
      <c r="FYY200" s="487"/>
      <c r="FYZ200" s="487"/>
      <c r="FZA200" s="487"/>
      <c r="FZB200" s="484"/>
      <c r="FZC200" s="485"/>
      <c r="FZD200" s="486"/>
      <c r="FZE200" s="487"/>
      <c r="FZF200" s="487"/>
      <c r="FZG200" s="487"/>
      <c r="FZH200" s="487"/>
      <c r="FZI200" s="487"/>
      <c r="FZJ200" s="487"/>
      <c r="FZK200" s="487"/>
      <c r="FZL200" s="487"/>
      <c r="FZM200" s="487"/>
      <c r="FZN200" s="487"/>
      <c r="FZO200" s="487"/>
      <c r="FZP200" s="487"/>
      <c r="FZQ200" s="487"/>
      <c r="FZR200" s="487"/>
      <c r="FZS200" s="487"/>
      <c r="FZT200" s="487"/>
      <c r="FZU200" s="487"/>
      <c r="FZV200" s="487"/>
      <c r="FZW200" s="487"/>
      <c r="FZX200" s="487"/>
      <c r="FZY200" s="487"/>
      <c r="FZZ200" s="487"/>
      <c r="GAA200" s="487"/>
      <c r="GAB200" s="487"/>
      <c r="GAC200" s="487"/>
      <c r="GAD200" s="487"/>
      <c r="GAE200" s="487"/>
      <c r="GAF200" s="487"/>
      <c r="GAG200" s="487"/>
      <c r="GAH200" s="487"/>
      <c r="GAI200" s="484"/>
      <c r="GAJ200" s="485"/>
      <c r="GAK200" s="486"/>
      <c r="GAL200" s="487"/>
      <c r="GAM200" s="487"/>
      <c r="GAN200" s="487"/>
      <c r="GAO200" s="487"/>
      <c r="GAP200" s="487"/>
      <c r="GAQ200" s="487"/>
      <c r="GAR200" s="487"/>
      <c r="GAS200" s="487"/>
      <c r="GAT200" s="487"/>
      <c r="GAU200" s="487"/>
      <c r="GAV200" s="487"/>
      <c r="GAW200" s="487"/>
      <c r="GAX200" s="487"/>
      <c r="GAY200" s="487"/>
      <c r="GAZ200" s="487"/>
      <c r="GBA200" s="487"/>
      <c r="GBB200" s="487"/>
      <c r="GBC200" s="487"/>
      <c r="GBD200" s="487"/>
      <c r="GBE200" s="487"/>
      <c r="GBF200" s="487"/>
      <c r="GBG200" s="487"/>
      <c r="GBH200" s="487"/>
      <c r="GBI200" s="487"/>
      <c r="GBJ200" s="487"/>
      <c r="GBK200" s="487"/>
      <c r="GBL200" s="487"/>
      <c r="GBM200" s="487"/>
      <c r="GBN200" s="487"/>
      <c r="GBO200" s="487"/>
      <c r="GBP200" s="484"/>
      <c r="GBQ200" s="485"/>
      <c r="GBR200" s="486"/>
      <c r="GBS200" s="487"/>
      <c r="GBT200" s="487"/>
      <c r="GBU200" s="487"/>
      <c r="GBV200" s="487"/>
      <c r="GBW200" s="487"/>
      <c r="GBX200" s="487"/>
      <c r="GBY200" s="487"/>
      <c r="GBZ200" s="487"/>
      <c r="GCA200" s="487"/>
      <c r="GCB200" s="487"/>
      <c r="GCC200" s="487"/>
      <c r="GCD200" s="487"/>
      <c r="GCE200" s="487"/>
      <c r="GCF200" s="487"/>
      <c r="GCG200" s="487"/>
      <c r="GCH200" s="487"/>
      <c r="GCI200" s="487"/>
      <c r="GCJ200" s="487"/>
      <c r="GCK200" s="487"/>
      <c r="GCL200" s="487"/>
      <c r="GCM200" s="487"/>
      <c r="GCN200" s="487"/>
      <c r="GCO200" s="487"/>
      <c r="GCP200" s="487"/>
      <c r="GCQ200" s="487"/>
      <c r="GCR200" s="487"/>
      <c r="GCS200" s="487"/>
      <c r="GCT200" s="487"/>
      <c r="GCU200" s="487"/>
      <c r="GCV200" s="487"/>
      <c r="GCW200" s="484"/>
      <c r="GCX200" s="485"/>
      <c r="GCY200" s="486"/>
      <c r="GCZ200" s="487"/>
      <c r="GDA200" s="487"/>
      <c r="GDB200" s="487"/>
      <c r="GDC200" s="487"/>
      <c r="GDD200" s="487"/>
      <c r="GDE200" s="487"/>
      <c r="GDF200" s="487"/>
      <c r="GDG200" s="487"/>
      <c r="GDH200" s="487"/>
      <c r="GDI200" s="487"/>
      <c r="GDJ200" s="487"/>
      <c r="GDK200" s="487"/>
      <c r="GDL200" s="487"/>
      <c r="GDM200" s="487"/>
      <c r="GDN200" s="487"/>
      <c r="GDO200" s="487"/>
      <c r="GDP200" s="487"/>
      <c r="GDQ200" s="487"/>
      <c r="GDR200" s="487"/>
      <c r="GDS200" s="487"/>
      <c r="GDT200" s="487"/>
      <c r="GDU200" s="487"/>
      <c r="GDV200" s="487"/>
      <c r="GDW200" s="487"/>
      <c r="GDX200" s="487"/>
      <c r="GDY200" s="487"/>
      <c r="GDZ200" s="487"/>
      <c r="GEA200" s="487"/>
      <c r="GEB200" s="487"/>
      <c r="GEC200" s="487"/>
      <c r="GED200" s="484"/>
      <c r="GEE200" s="485"/>
      <c r="GEF200" s="486"/>
      <c r="GEG200" s="487"/>
      <c r="GEH200" s="487"/>
      <c r="GEI200" s="487"/>
      <c r="GEJ200" s="487"/>
      <c r="GEK200" s="487"/>
      <c r="GEL200" s="487"/>
      <c r="GEM200" s="487"/>
      <c r="GEN200" s="487"/>
      <c r="GEO200" s="487"/>
      <c r="GEP200" s="487"/>
      <c r="GEQ200" s="487"/>
      <c r="GER200" s="487"/>
      <c r="GES200" s="487"/>
      <c r="GET200" s="487"/>
      <c r="GEU200" s="487"/>
      <c r="GEV200" s="487"/>
      <c r="GEW200" s="487"/>
      <c r="GEX200" s="487"/>
      <c r="GEY200" s="487"/>
      <c r="GEZ200" s="487"/>
      <c r="GFA200" s="487"/>
      <c r="GFB200" s="487"/>
      <c r="GFC200" s="487"/>
      <c r="GFD200" s="487"/>
      <c r="GFE200" s="487"/>
      <c r="GFF200" s="487"/>
      <c r="GFG200" s="487"/>
      <c r="GFH200" s="487"/>
      <c r="GFI200" s="487"/>
      <c r="GFJ200" s="487"/>
      <c r="GFK200" s="484"/>
      <c r="GFL200" s="485"/>
      <c r="GFM200" s="486"/>
      <c r="GFN200" s="487"/>
      <c r="GFO200" s="487"/>
      <c r="GFP200" s="487"/>
      <c r="GFQ200" s="487"/>
      <c r="GFR200" s="487"/>
      <c r="GFS200" s="487"/>
      <c r="GFT200" s="487"/>
      <c r="GFU200" s="487"/>
      <c r="GFV200" s="487"/>
      <c r="GFW200" s="487"/>
      <c r="GFX200" s="487"/>
      <c r="GFY200" s="487"/>
      <c r="GFZ200" s="487"/>
      <c r="GGA200" s="487"/>
      <c r="GGB200" s="487"/>
      <c r="GGC200" s="487"/>
      <c r="GGD200" s="487"/>
      <c r="GGE200" s="487"/>
      <c r="GGF200" s="487"/>
      <c r="GGG200" s="487"/>
      <c r="GGH200" s="487"/>
      <c r="GGI200" s="487"/>
      <c r="GGJ200" s="487"/>
      <c r="GGK200" s="487"/>
      <c r="GGL200" s="487"/>
      <c r="GGM200" s="487"/>
      <c r="GGN200" s="487"/>
      <c r="GGO200" s="487"/>
      <c r="GGP200" s="487"/>
      <c r="GGQ200" s="487"/>
      <c r="GGR200" s="484"/>
      <c r="GGS200" s="485"/>
      <c r="GGT200" s="486"/>
      <c r="GGU200" s="487"/>
      <c r="GGV200" s="487"/>
      <c r="GGW200" s="487"/>
      <c r="GGX200" s="487"/>
      <c r="GGY200" s="487"/>
      <c r="GGZ200" s="487"/>
      <c r="GHA200" s="487"/>
      <c r="GHB200" s="487"/>
      <c r="GHC200" s="487"/>
      <c r="GHD200" s="487"/>
      <c r="GHE200" s="487"/>
      <c r="GHF200" s="487"/>
      <c r="GHG200" s="487"/>
      <c r="GHH200" s="487"/>
      <c r="GHI200" s="487"/>
      <c r="GHJ200" s="487"/>
      <c r="GHK200" s="487"/>
      <c r="GHL200" s="487"/>
      <c r="GHM200" s="487"/>
      <c r="GHN200" s="487"/>
      <c r="GHO200" s="487"/>
      <c r="GHP200" s="487"/>
      <c r="GHQ200" s="487"/>
      <c r="GHR200" s="487"/>
      <c r="GHS200" s="487"/>
      <c r="GHT200" s="487"/>
      <c r="GHU200" s="487"/>
      <c r="GHV200" s="487"/>
      <c r="GHW200" s="487"/>
      <c r="GHX200" s="487"/>
      <c r="GHY200" s="484"/>
      <c r="GHZ200" s="485"/>
      <c r="GIA200" s="486"/>
      <c r="GIB200" s="487"/>
      <c r="GIC200" s="487"/>
      <c r="GID200" s="487"/>
      <c r="GIE200" s="487"/>
      <c r="GIF200" s="487"/>
      <c r="GIG200" s="487"/>
      <c r="GIH200" s="487"/>
      <c r="GII200" s="487"/>
      <c r="GIJ200" s="487"/>
      <c r="GIK200" s="487"/>
      <c r="GIL200" s="487"/>
      <c r="GIM200" s="487"/>
      <c r="GIN200" s="487"/>
      <c r="GIO200" s="487"/>
      <c r="GIP200" s="487"/>
      <c r="GIQ200" s="487"/>
      <c r="GIR200" s="487"/>
      <c r="GIS200" s="487"/>
      <c r="GIT200" s="487"/>
      <c r="GIU200" s="487"/>
      <c r="GIV200" s="487"/>
      <c r="GIW200" s="487"/>
      <c r="GIX200" s="487"/>
      <c r="GIY200" s="487"/>
      <c r="GIZ200" s="487"/>
      <c r="GJA200" s="487"/>
      <c r="GJB200" s="487"/>
      <c r="GJC200" s="487"/>
      <c r="GJD200" s="487"/>
      <c r="GJE200" s="487"/>
      <c r="GJF200" s="484"/>
      <c r="GJG200" s="485"/>
      <c r="GJH200" s="486"/>
      <c r="GJI200" s="487"/>
      <c r="GJJ200" s="487"/>
      <c r="GJK200" s="487"/>
      <c r="GJL200" s="487"/>
      <c r="GJM200" s="487"/>
      <c r="GJN200" s="487"/>
      <c r="GJO200" s="487"/>
      <c r="GJP200" s="487"/>
      <c r="GJQ200" s="487"/>
      <c r="GJR200" s="487"/>
      <c r="GJS200" s="487"/>
      <c r="GJT200" s="487"/>
      <c r="GJU200" s="487"/>
      <c r="GJV200" s="487"/>
      <c r="GJW200" s="487"/>
      <c r="GJX200" s="487"/>
      <c r="GJY200" s="487"/>
      <c r="GJZ200" s="487"/>
      <c r="GKA200" s="487"/>
      <c r="GKB200" s="487"/>
      <c r="GKC200" s="487"/>
      <c r="GKD200" s="487"/>
      <c r="GKE200" s="487"/>
      <c r="GKF200" s="487"/>
      <c r="GKG200" s="487"/>
      <c r="GKH200" s="487"/>
      <c r="GKI200" s="487"/>
      <c r="GKJ200" s="487"/>
      <c r="GKK200" s="487"/>
      <c r="GKL200" s="487"/>
      <c r="GKM200" s="484"/>
      <c r="GKN200" s="485"/>
      <c r="GKO200" s="486"/>
      <c r="GKP200" s="487"/>
      <c r="GKQ200" s="487"/>
      <c r="GKR200" s="487"/>
      <c r="GKS200" s="487"/>
      <c r="GKT200" s="487"/>
      <c r="GKU200" s="487"/>
      <c r="GKV200" s="487"/>
      <c r="GKW200" s="487"/>
      <c r="GKX200" s="487"/>
      <c r="GKY200" s="487"/>
      <c r="GKZ200" s="487"/>
      <c r="GLA200" s="487"/>
      <c r="GLB200" s="487"/>
      <c r="GLC200" s="487"/>
      <c r="GLD200" s="487"/>
      <c r="GLE200" s="487"/>
      <c r="GLF200" s="487"/>
      <c r="GLG200" s="487"/>
      <c r="GLH200" s="487"/>
      <c r="GLI200" s="487"/>
      <c r="GLJ200" s="487"/>
      <c r="GLK200" s="487"/>
      <c r="GLL200" s="487"/>
      <c r="GLM200" s="487"/>
      <c r="GLN200" s="487"/>
      <c r="GLO200" s="487"/>
      <c r="GLP200" s="487"/>
      <c r="GLQ200" s="487"/>
      <c r="GLR200" s="487"/>
      <c r="GLS200" s="487"/>
      <c r="GLT200" s="484"/>
      <c r="GLU200" s="485"/>
      <c r="GLV200" s="486"/>
      <c r="GLW200" s="487"/>
      <c r="GLX200" s="487"/>
      <c r="GLY200" s="487"/>
      <c r="GLZ200" s="487"/>
      <c r="GMA200" s="487"/>
      <c r="GMB200" s="487"/>
      <c r="GMC200" s="487"/>
      <c r="GMD200" s="487"/>
      <c r="GME200" s="487"/>
      <c r="GMF200" s="487"/>
      <c r="GMG200" s="487"/>
      <c r="GMH200" s="487"/>
      <c r="GMI200" s="487"/>
      <c r="GMJ200" s="487"/>
      <c r="GMK200" s="487"/>
      <c r="GML200" s="487"/>
      <c r="GMM200" s="487"/>
      <c r="GMN200" s="487"/>
      <c r="GMO200" s="487"/>
      <c r="GMP200" s="487"/>
      <c r="GMQ200" s="487"/>
      <c r="GMR200" s="487"/>
      <c r="GMS200" s="487"/>
      <c r="GMT200" s="487"/>
      <c r="GMU200" s="487"/>
      <c r="GMV200" s="487"/>
      <c r="GMW200" s="487"/>
      <c r="GMX200" s="487"/>
      <c r="GMY200" s="487"/>
      <c r="GMZ200" s="487"/>
      <c r="GNA200" s="484"/>
      <c r="GNB200" s="485"/>
      <c r="GNC200" s="486"/>
      <c r="GND200" s="487"/>
      <c r="GNE200" s="487"/>
      <c r="GNF200" s="487"/>
      <c r="GNG200" s="487"/>
      <c r="GNH200" s="487"/>
      <c r="GNI200" s="487"/>
      <c r="GNJ200" s="487"/>
      <c r="GNK200" s="487"/>
      <c r="GNL200" s="487"/>
      <c r="GNM200" s="487"/>
      <c r="GNN200" s="487"/>
      <c r="GNO200" s="487"/>
      <c r="GNP200" s="487"/>
      <c r="GNQ200" s="487"/>
      <c r="GNR200" s="487"/>
      <c r="GNS200" s="487"/>
      <c r="GNT200" s="487"/>
      <c r="GNU200" s="487"/>
      <c r="GNV200" s="487"/>
      <c r="GNW200" s="487"/>
      <c r="GNX200" s="487"/>
      <c r="GNY200" s="487"/>
      <c r="GNZ200" s="487"/>
      <c r="GOA200" s="487"/>
      <c r="GOB200" s="487"/>
      <c r="GOC200" s="487"/>
      <c r="GOD200" s="487"/>
      <c r="GOE200" s="487"/>
      <c r="GOF200" s="487"/>
      <c r="GOG200" s="487"/>
      <c r="GOH200" s="484"/>
      <c r="GOI200" s="485"/>
      <c r="GOJ200" s="486"/>
      <c r="GOK200" s="487"/>
      <c r="GOL200" s="487"/>
      <c r="GOM200" s="487"/>
      <c r="GON200" s="487"/>
      <c r="GOO200" s="487"/>
      <c r="GOP200" s="487"/>
      <c r="GOQ200" s="487"/>
      <c r="GOR200" s="487"/>
      <c r="GOS200" s="487"/>
      <c r="GOT200" s="487"/>
      <c r="GOU200" s="487"/>
      <c r="GOV200" s="487"/>
      <c r="GOW200" s="487"/>
      <c r="GOX200" s="487"/>
      <c r="GOY200" s="487"/>
      <c r="GOZ200" s="487"/>
      <c r="GPA200" s="487"/>
      <c r="GPB200" s="487"/>
      <c r="GPC200" s="487"/>
      <c r="GPD200" s="487"/>
      <c r="GPE200" s="487"/>
      <c r="GPF200" s="487"/>
      <c r="GPG200" s="487"/>
      <c r="GPH200" s="487"/>
      <c r="GPI200" s="487"/>
      <c r="GPJ200" s="487"/>
      <c r="GPK200" s="487"/>
      <c r="GPL200" s="487"/>
      <c r="GPM200" s="487"/>
      <c r="GPN200" s="487"/>
      <c r="GPO200" s="484"/>
      <c r="GPP200" s="485"/>
      <c r="GPQ200" s="486"/>
      <c r="GPR200" s="487"/>
      <c r="GPS200" s="487"/>
      <c r="GPT200" s="487"/>
      <c r="GPU200" s="487"/>
      <c r="GPV200" s="487"/>
      <c r="GPW200" s="487"/>
      <c r="GPX200" s="487"/>
      <c r="GPY200" s="487"/>
      <c r="GPZ200" s="487"/>
      <c r="GQA200" s="487"/>
      <c r="GQB200" s="487"/>
      <c r="GQC200" s="487"/>
      <c r="GQD200" s="487"/>
      <c r="GQE200" s="487"/>
      <c r="GQF200" s="487"/>
      <c r="GQG200" s="487"/>
      <c r="GQH200" s="487"/>
      <c r="GQI200" s="487"/>
      <c r="GQJ200" s="487"/>
      <c r="GQK200" s="487"/>
      <c r="GQL200" s="487"/>
      <c r="GQM200" s="487"/>
      <c r="GQN200" s="487"/>
      <c r="GQO200" s="487"/>
      <c r="GQP200" s="487"/>
      <c r="GQQ200" s="487"/>
      <c r="GQR200" s="487"/>
      <c r="GQS200" s="487"/>
      <c r="GQT200" s="487"/>
      <c r="GQU200" s="487"/>
      <c r="GQV200" s="484"/>
      <c r="GQW200" s="485"/>
      <c r="GQX200" s="486"/>
      <c r="GQY200" s="487"/>
      <c r="GQZ200" s="487"/>
      <c r="GRA200" s="487"/>
      <c r="GRB200" s="487"/>
      <c r="GRC200" s="487"/>
      <c r="GRD200" s="487"/>
      <c r="GRE200" s="487"/>
      <c r="GRF200" s="487"/>
      <c r="GRG200" s="487"/>
      <c r="GRH200" s="487"/>
      <c r="GRI200" s="487"/>
      <c r="GRJ200" s="487"/>
      <c r="GRK200" s="487"/>
      <c r="GRL200" s="487"/>
      <c r="GRM200" s="487"/>
      <c r="GRN200" s="487"/>
      <c r="GRO200" s="487"/>
      <c r="GRP200" s="487"/>
      <c r="GRQ200" s="487"/>
      <c r="GRR200" s="487"/>
      <c r="GRS200" s="487"/>
      <c r="GRT200" s="487"/>
      <c r="GRU200" s="487"/>
      <c r="GRV200" s="487"/>
      <c r="GRW200" s="487"/>
      <c r="GRX200" s="487"/>
      <c r="GRY200" s="487"/>
      <c r="GRZ200" s="487"/>
      <c r="GSA200" s="487"/>
      <c r="GSB200" s="487"/>
      <c r="GSC200" s="484"/>
      <c r="GSD200" s="485"/>
      <c r="GSE200" s="486"/>
      <c r="GSF200" s="487"/>
      <c r="GSG200" s="487"/>
      <c r="GSH200" s="487"/>
      <c r="GSI200" s="487"/>
      <c r="GSJ200" s="487"/>
      <c r="GSK200" s="487"/>
      <c r="GSL200" s="487"/>
      <c r="GSM200" s="487"/>
      <c r="GSN200" s="487"/>
      <c r="GSO200" s="487"/>
      <c r="GSP200" s="487"/>
      <c r="GSQ200" s="487"/>
      <c r="GSR200" s="487"/>
      <c r="GSS200" s="487"/>
      <c r="GST200" s="487"/>
      <c r="GSU200" s="487"/>
      <c r="GSV200" s="487"/>
      <c r="GSW200" s="487"/>
      <c r="GSX200" s="487"/>
      <c r="GSY200" s="487"/>
      <c r="GSZ200" s="487"/>
      <c r="GTA200" s="487"/>
      <c r="GTB200" s="487"/>
      <c r="GTC200" s="487"/>
      <c r="GTD200" s="487"/>
      <c r="GTE200" s="487"/>
      <c r="GTF200" s="487"/>
      <c r="GTG200" s="487"/>
      <c r="GTH200" s="487"/>
      <c r="GTI200" s="487"/>
      <c r="GTJ200" s="484"/>
      <c r="GTK200" s="485"/>
      <c r="GTL200" s="486"/>
      <c r="GTM200" s="487"/>
      <c r="GTN200" s="487"/>
      <c r="GTO200" s="487"/>
      <c r="GTP200" s="487"/>
      <c r="GTQ200" s="487"/>
      <c r="GTR200" s="487"/>
      <c r="GTS200" s="487"/>
      <c r="GTT200" s="487"/>
      <c r="GTU200" s="487"/>
      <c r="GTV200" s="487"/>
      <c r="GTW200" s="487"/>
      <c r="GTX200" s="487"/>
      <c r="GTY200" s="487"/>
      <c r="GTZ200" s="487"/>
      <c r="GUA200" s="487"/>
      <c r="GUB200" s="487"/>
      <c r="GUC200" s="487"/>
      <c r="GUD200" s="487"/>
      <c r="GUE200" s="487"/>
      <c r="GUF200" s="487"/>
      <c r="GUG200" s="487"/>
      <c r="GUH200" s="487"/>
      <c r="GUI200" s="487"/>
      <c r="GUJ200" s="487"/>
      <c r="GUK200" s="487"/>
      <c r="GUL200" s="487"/>
      <c r="GUM200" s="487"/>
      <c r="GUN200" s="487"/>
      <c r="GUO200" s="487"/>
      <c r="GUP200" s="487"/>
      <c r="GUQ200" s="484"/>
      <c r="GUR200" s="485"/>
      <c r="GUS200" s="486"/>
      <c r="GUT200" s="487"/>
      <c r="GUU200" s="487"/>
      <c r="GUV200" s="487"/>
      <c r="GUW200" s="487"/>
      <c r="GUX200" s="487"/>
      <c r="GUY200" s="487"/>
      <c r="GUZ200" s="487"/>
      <c r="GVA200" s="487"/>
      <c r="GVB200" s="487"/>
      <c r="GVC200" s="487"/>
      <c r="GVD200" s="487"/>
      <c r="GVE200" s="487"/>
      <c r="GVF200" s="487"/>
      <c r="GVG200" s="487"/>
      <c r="GVH200" s="487"/>
      <c r="GVI200" s="487"/>
      <c r="GVJ200" s="487"/>
      <c r="GVK200" s="487"/>
      <c r="GVL200" s="487"/>
      <c r="GVM200" s="487"/>
      <c r="GVN200" s="487"/>
      <c r="GVO200" s="487"/>
      <c r="GVP200" s="487"/>
      <c r="GVQ200" s="487"/>
      <c r="GVR200" s="487"/>
      <c r="GVS200" s="487"/>
      <c r="GVT200" s="487"/>
      <c r="GVU200" s="487"/>
      <c r="GVV200" s="487"/>
      <c r="GVW200" s="487"/>
      <c r="GVX200" s="484"/>
      <c r="GVY200" s="485"/>
      <c r="GVZ200" s="486"/>
      <c r="GWA200" s="487"/>
      <c r="GWB200" s="487"/>
      <c r="GWC200" s="487"/>
      <c r="GWD200" s="487"/>
      <c r="GWE200" s="487"/>
      <c r="GWF200" s="487"/>
      <c r="GWG200" s="487"/>
      <c r="GWH200" s="487"/>
      <c r="GWI200" s="487"/>
      <c r="GWJ200" s="487"/>
      <c r="GWK200" s="487"/>
      <c r="GWL200" s="487"/>
      <c r="GWM200" s="487"/>
      <c r="GWN200" s="487"/>
      <c r="GWO200" s="487"/>
      <c r="GWP200" s="487"/>
      <c r="GWQ200" s="487"/>
      <c r="GWR200" s="487"/>
      <c r="GWS200" s="487"/>
      <c r="GWT200" s="487"/>
      <c r="GWU200" s="487"/>
      <c r="GWV200" s="487"/>
      <c r="GWW200" s="487"/>
      <c r="GWX200" s="487"/>
      <c r="GWY200" s="487"/>
      <c r="GWZ200" s="487"/>
      <c r="GXA200" s="487"/>
      <c r="GXB200" s="487"/>
      <c r="GXC200" s="487"/>
      <c r="GXD200" s="487"/>
      <c r="GXE200" s="484"/>
      <c r="GXF200" s="485"/>
      <c r="GXG200" s="486"/>
      <c r="GXH200" s="487"/>
      <c r="GXI200" s="487"/>
      <c r="GXJ200" s="487"/>
      <c r="GXK200" s="487"/>
      <c r="GXL200" s="487"/>
      <c r="GXM200" s="487"/>
      <c r="GXN200" s="487"/>
      <c r="GXO200" s="487"/>
      <c r="GXP200" s="487"/>
      <c r="GXQ200" s="487"/>
      <c r="GXR200" s="487"/>
      <c r="GXS200" s="487"/>
      <c r="GXT200" s="487"/>
      <c r="GXU200" s="487"/>
      <c r="GXV200" s="487"/>
      <c r="GXW200" s="487"/>
      <c r="GXX200" s="487"/>
      <c r="GXY200" s="487"/>
      <c r="GXZ200" s="487"/>
      <c r="GYA200" s="487"/>
      <c r="GYB200" s="487"/>
      <c r="GYC200" s="487"/>
      <c r="GYD200" s="487"/>
      <c r="GYE200" s="487"/>
      <c r="GYF200" s="487"/>
      <c r="GYG200" s="487"/>
      <c r="GYH200" s="487"/>
      <c r="GYI200" s="487"/>
      <c r="GYJ200" s="487"/>
      <c r="GYK200" s="487"/>
      <c r="GYL200" s="484"/>
      <c r="GYM200" s="485"/>
      <c r="GYN200" s="486"/>
      <c r="GYO200" s="487"/>
      <c r="GYP200" s="487"/>
      <c r="GYQ200" s="487"/>
      <c r="GYR200" s="487"/>
      <c r="GYS200" s="487"/>
      <c r="GYT200" s="487"/>
      <c r="GYU200" s="487"/>
      <c r="GYV200" s="487"/>
      <c r="GYW200" s="487"/>
      <c r="GYX200" s="487"/>
      <c r="GYY200" s="487"/>
      <c r="GYZ200" s="487"/>
      <c r="GZA200" s="487"/>
      <c r="GZB200" s="487"/>
      <c r="GZC200" s="487"/>
      <c r="GZD200" s="487"/>
      <c r="GZE200" s="487"/>
      <c r="GZF200" s="487"/>
      <c r="GZG200" s="487"/>
      <c r="GZH200" s="487"/>
      <c r="GZI200" s="487"/>
      <c r="GZJ200" s="487"/>
      <c r="GZK200" s="487"/>
      <c r="GZL200" s="487"/>
      <c r="GZM200" s="487"/>
      <c r="GZN200" s="487"/>
      <c r="GZO200" s="487"/>
      <c r="GZP200" s="487"/>
      <c r="GZQ200" s="487"/>
      <c r="GZR200" s="487"/>
      <c r="GZS200" s="484"/>
      <c r="GZT200" s="485"/>
      <c r="GZU200" s="486"/>
      <c r="GZV200" s="487"/>
      <c r="GZW200" s="487"/>
      <c r="GZX200" s="487"/>
      <c r="GZY200" s="487"/>
      <c r="GZZ200" s="487"/>
      <c r="HAA200" s="487"/>
      <c r="HAB200" s="487"/>
      <c r="HAC200" s="487"/>
      <c r="HAD200" s="487"/>
      <c r="HAE200" s="487"/>
      <c r="HAF200" s="487"/>
      <c r="HAG200" s="487"/>
      <c r="HAH200" s="487"/>
      <c r="HAI200" s="487"/>
      <c r="HAJ200" s="487"/>
      <c r="HAK200" s="487"/>
      <c r="HAL200" s="487"/>
      <c r="HAM200" s="487"/>
      <c r="HAN200" s="487"/>
      <c r="HAO200" s="487"/>
      <c r="HAP200" s="487"/>
      <c r="HAQ200" s="487"/>
      <c r="HAR200" s="487"/>
      <c r="HAS200" s="487"/>
      <c r="HAT200" s="487"/>
      <c r="HAU200" s="487"/>
      <c r="HAV200" s="487"/>
      <c r="HAW200" s="487"/>
      <c r="HAX200" s="487"/>
      <c r="HAY200" s="487"/>
      <c r="HAZ200" s="484"/>
      <c r="HBA200" s="485"/>
      <c r="HBB200" s="486"/>
      <c r="HBC200" s="487"/>
      <c r="HBD200" s="487"/>
      <c r="HBE200" s="487"/>
      <c r="HBF200" s="487"/>
      <c r="HBG200" s="487"/>
      <c r="HBH200" s="487"/>
      <c r="HBI200" s="487"/>
      <c r="HBJ200" s="487"/>
      <c r="HBK200" s="487"/>
      <c r="HBL200" s="487"/>
      <c r="HBM200" s="487"/>
      <c r="HBN200" s="487"/>
      <c r="HBO200" s="487"/>
      <c r="HBP200" s="487"/>
      <c r="HBQ200" s="487"/>
      <c r="HBR200" s="487"/>
      <c r="HBS200" s="487"/>
      <c r="HBT200" s="487"/>
      <c r="HBU200" s="487"/>
      <c r="HBV200" s="487"/>
      <c r="HBW200" s="487"/>
      <c r="HBX200" s="487"/>
      <c r="HBY200" s="487"/>
      <c r="HBZ200" s="487"/>
      <c r="HCA200" s="487"/>
      <c r="HCB200" s="487"/>
      <c r="HCC200" s="487"/>
      <c r="HCD200" s="487"/>
      <c r="HCE200" s="487"/>
      <c r="HCF200" s="487"/>
      <c r="HCG200" s="484"/>
      <c r="HCH200" s="485"/>
      <c r="HCI200" s="486"/>
      <c r="HCJ200" s="487"/>
      <c r="HCK200" s="487"/>
      <c r="HCL200" s="487"/>
      <c r="HCM200" s="487"/>
      <c r="HCN200" s="487"/>
      <c r="HCO200" s="487"/>
      <c r="HCP200" s="487"/>
      <c r="HCQ200" s="487"/>
      <c r="HCR200" s="487"/>
      <c r="HCS200" s="487"/>
      <c r="HCT200" s="487"/>
      <c r="HCU200" s="487"/>
      <c r="HCV200" s="487"/>
      <c r="HCW200" s="487"/>
      <c r="HCX200" s="487"/>
      <c r="HCY200" s="487"/>
      <c r="HCZ200" s="487"/>
      <c r="HDA200" s="487"/>
      <c r="HDB200" s="487"/>
      <c r="HDC200" s="487"/>
      <c r="HDD200" s="487"/>
      <c r="HDE200" s="487"/>
      <c r="HDF200" s="487"/>
      <c r="HDG200" s="487"/>
      <c r="HDH200" s="487"/>
      <c r="HDI200" s="487"/>
      <c r="HDJ200" s="487"/>
      <c r="HDK200" s="487"/>
      <c r="HDL200" s="487"/>
      <c r="HDM200" s="487"/>
      <c r="HDN200" s="484"/>
      <c r="HDO200" s="485"/>
      <c r="HDP200" s="486"/>
      <c r="HDQ200" s="487"/>
      <c r="HDR200" s="487"/>
      <c r="HDS200" s="487"/>
      <c r="HDT200" s="487"/>
      <c r="HDU200" s="487"/>
      <c r="HDV200" s="487"/>
      <c r="HDW200" s="487"/>
      <c r="HDX200" s="487"/>
      <c r="HDY200" s="487"/>
      <c r="HDZ200" s="487"/>
      <c r="HEA200" s="487"/>
      <c r="HEB200" s="487"/>
      <c r="HEC200" s="487"/>
      <c r="HED200" s="487"/>
      <c r="HEE200" s="487"/>
      <c r="HEF200" s="487"/>
      <c r="HEG200" s="487"/>
      <c r="HEH200" s="487"/>
      <c r="HEI200" s="487"/>
      <c r="HEJ200" s="487"/>
      <c r="HEK200" s="487"/>
      <c r="HEL200" s="487"/>
      <c r="HEM200" s="487"/>
      <c r="HEN200" s="487"/>
      <c r="HEO200" s="487"/>
      <c r="HEP200" s="487"/>
      <c r="HEQ200" s="487"/>
      <c r="HER200" s="487"/>
      <c r="HES200" s="487"/>
      <c r="HET200" s="487"/>
      <c r="HEU200" s="484"/>
      <c r="HEV200" s="485"/>
      <c r="HEW200" s="486"/>
      <c r="HEX200" s="487"/>
      <c r="HEY200" s="487"/>
      <c r="HEZ200" s="487"/>
      <c r="HFA200" s="487"/>
      <c r="HFB200" s="487"/>
      <c r="HFC200" s="487"/>
      <c r="HFD200" s="487"/>
      <c r="HFE200" s="487"/>
      <c r="HFF200" s="487"/>
      <c r="HFG200" s="487"/>
      <c r="HFH200" s="487"/>
      <c r="HFI200" s="487"/>
      <c r="HFJ200" s="487"/>
      <c r="HFK200" s="487"/>
      <c r="HFL200" s="487"/>
      <c r="HFM200" s="487"/>
      <c r="HFN200" s="487"/>
      <c r="HFO200" s="487"/>
      <c r="HFP200" s="487"/>
      <c r="HFQ200" s="487"/>
      <c r="HFR200" s="487"/>
      <c r="HFS200" s="487"/>
      <c r="HFT200" s="487"/>
      <c r="HFU200" s="487"/>
      <c r="HFV200" s="487"/>
      <c r="HFW200" s="487"/>
      <c r="HFX200" s="487"/>
      <c r="HFY200" s="487"/>
      <c r="HFZ200" s="487"/>
      <c r="HGA200" s="487"/>
      <c r="HGB200" s="484"/>
      <c r="HGC200" s="485"/>
      <c r="HGD200" s="486"/>
      <c r="HGE200" s="487"/>
      <c r="HGF200" s="487"/>
      <c r="HGG200" s="487"/>
      <c r="HGH200" s="487"/>
      <c r="HGI200" s="487"/>
      <c r="HGJ200" s="487"/>
      <c r="HGK200" s="487"/>
      <c r="HGL200" s="487"/>
      <c r="HGM200" s="487"/>
      <c r="HGN200" s="487"/>
      <c r="HGO200" s="487"/>
      <c r="HGP200" s="487"/>
      <c r="HGQ200" s="487"/>
      <c r="HGR200" s="487"/>
      <c r="HGS200" s="487"/>
      <c r="HGT200" s="487"/>
      <c r="HGU200" s="487"/>
      <c r="HGV200" s="487"/>
      <c r="HGW200" s="487"/>
      <c r="HGX200" s="487"/>
      <c r="HGY200" s="487"/>
      <c r="HGZ200" s="487"/>
      <c r="HHA200" s="487"/>
      <c r="HHB200" s="487"/>
      <c r="HHC200" s="487"/>
      <c r="HHD200" s="487"/>
      <c r="HHE200" s="487"/>
      <c r="HHF200" s="487"/>
      <c r="HHG200" s="487"/>
      <c r="HHH200" s="487"/>
      <c r="HHI200" s="484"/>
      <c r="HHJ200" s="485"/>
      <c r="HHK200" s="486"/>
      <c r="HHL200" s="487"/>
      <c r="HHM200" s="487"/>
      <c r="HHN200" s="487"/>
      <c r="HHO200" s="487"/>
      <c r="HHP200" s="487"/>
      <c r="HHQ200" s="487"/>
      <c r="HHR200" s="487"/>
      <c r="HHS200" s="487"/>
      <c r="HHT200" s="487"/>
      <c r="HHU200" s="487"/>
      <c r="HHV200" s="487"/>
      <c r="HHW200" s="487"/>
      <c r="HHX200" s="487"/>
      <c r="HHY200" s="487"/>
      <c r="HHZ200" s="487"/>
      <c r="HIA200" s="487"/>
      <c r="HIB200" s="487"/>
      <c r="HIC200" s="487"/>
      <c r="HID200" s="487"/>
      <c r="HIE200" s="487"/>
      <c r="HIF200" s="487"/>
      <c r="HIG200" s="487"/>
      <c r="HIH200" s="487"/>
      <c r="HII200" s="487"/>
      <c r="HIJ200" s="487"/>
      <c r="HIK200" s="487"/>
      <c r="HIL200" s="487"/>
      <c r="HIM200" s="487"/>
      <c r="HIN200" s="487"/>
      <c r="HIO200" s="487"/>
      <c r="HIP200" s="484"/>
      <c r="HIQ200" s="485"/>
      <c r="HIR200" s="486"/>
      <c r="HIS200" s="487"/>
      <c r="HIT200" s="487"/>
      <c r="HIU200" s="487"/>
      <c r="HIV200" s="487"/>
      <c r="HIW200" s="487"/>
      <c r="HIX200" s="487"/>
      <c r="HIY200" s="487"/>
      <c r="HIZ200" s="487"/>
      <c r="HJA200" s="487"/>
      <c r="HJB200" s="487"/>
      <c r="HJC200" s="487"/>
      <c r="HJD200" s="487"/>
      <c r="HJE200" s="487"/>
      <c r="HJF200" s="487"/>
      <c r="HJG200" s="487"/>
      <c r="HJH200" s="487"/>
      <c r="HJI200" s="487"/>
      <c r="HJJ200" s="487"/>
      <c r="HJK200" s="487"/>
      <c r="HJL200" s="487"/>
      <c r="HJM200" s="487"/>
      <c r="HJN200" s="487"/>
      <c r="HJO200" s="487"/>
      <c r="HJP200" s="487"/>
      <c r="HJQ200" s="487"/>
      <c r="HJR200" s="487"/>
      <c r="HJS200" s="487"/>
      <c r="HJT200" s="487"/>
      <c r="HJU200" s="487"/>
      <c r="HJV200" s="487"/>
      <c r="HJW200" s="484"/>
      <c r="HJX200" s="485"/>
      <c r="HJY200" s="486"/>
      <c r="HJZ200" s="487"/>
      <c r="HKA200" s="487"/>
      <c r="HKB200" s="487"/>
      <c r="HKC200" s="487"/>
      <c r="HKD200" s="487"/>
      <c r="HKE200" s="487"/>
      <c r="HKF200" s="487"/>
      <c r="HKG200" s="487"/>
      <c r="HKH200" s="487"/>
      <c r="HKI200" s="487"/>
      <c r="HKJ200" s="487"/>
      <c r="HKK200" s="487"/>
      <c r="HKL200" s="487"/>
      <c r="HKM200" s="487"/>
      <c r="HKN200" s="487"/>
      <c r="HKO200" s="487"/>
      <c r="HKP200" s="487"/>
      <c r="HKQ200" s="487"/>
      <c r="HKR200" s="487"/>
      <c r="HKS200" s="487"/>
      <c r="HKT200" s="487"/>
      <c r="HKU200" s="487"/>
      <c r="HKV200" s="487"/>
      <c r="HKW200" s="487"/>
      <c r="HKX200" s="487"/>
      <c r="HKY200" s="487"/>
      <c r="HKZ200" s="487"/>
      <c r="HLA200" s="487"/>
      <c r="HLB200" s="487"/>
      <c r="HLC200" s="487"/>
      <c r="HLD200" s="484"/>
      <c r="HLE200" s="485"/>
      <c r="HLF200" s="486"/>
      <c r="HLG200" s="487"/>
      <c r="HLH200" s="487"/>
      <c r="HLI200" s="487"/>
      <c r="HLJ200" s="487"/>
      <c r="HLK200" s="487"/>
      <c r="HLL200" s="487"/>
      <c r="HLM200" s="487"/>
      <c r="HLN200" s="487"/>
      <c r="HLO200" s="487"/>
      <c r="HLP200" s="487"/>
      <c r="HLQ200" s="487"/>
      <c r="HLR200" s="487"/>
      <c r="HLS200" s="487"/>
      <c r="HLT200" s="487"/>
      <c r="HLU200" s="487"/>
      <c r="HLV200" s="487"/>
      <c r="HLW200" s="487"/>
      <c r="HLX200" s="487"/>
      <c r="HLY200" s="487"/>
      <c r="HLZ200" s="487"/>
      <c r="HMA200" s="487"/>
      <c r="HMB200" s="487"/>
      <c r="HMC200" s="487"/>
      <c r="HMD200" s="487"/>
      <c r="HME200" s="487"/>
      <c r="HMF200" s="487"/>
      <c r="HMG200" s="487"/>
      <c r="HMH200" s="487"/>
      <c r="HMI200" s="487"/>
      <c r="HMJ200" s="487"/>
      <c r="HMK200" s="484"/>
      <c r="HML200" s="485"/>
      <c r="HMM200" s="486"/>
      <c r="HMN200" s="487"/>
      <c r="HMO200" s="487"/>
      <c r="HMP200" s="487"/>
      <c r="HMQ200" s="487"/>
      <c r="HMR200" s="487"/>
      <c r="HMS200" s="487"/>
      <c r="HMT200" s="487"/>
      <c r="HMU200" s="487"/>
      <c r="HMV200" s="487"/>
      <c r="HMW200" s="487"/>
      <c r="HMX200" s="487"/>
      <c r="HMY200" s="487"/>
      <c r="HMZ200" s="487"/>
      <c r="HNA200" s="487"/>
      <c r="HNB200" s="487"/>
      <c r="HNC200" s="487"/>
      <c r="HND200" s="487"/>
      <c r="HNE200" s="487"/>
      <c r="HNF200" s="487"/>
      <c r="HNG200" s="487"/>
      <c r="HNH200" s="487"/>
      <c r="HNI200" s="487"/>
      <c r="HNJ200" s="487"/>
      <c r="HNK200" s="487"/>
      <c r="HNL200" s="487"/>
      <c r="HNM200" s="487"/>
      <c r="HNN200" s="487"/>
      <c r="HNO200" s="487"/>
      <c r="HNP200" s="487"/>
      <c r="HNQ200" s="487"/>
      <c r="HNR200" s="484"/>
      <c r="HNS200" s="485"/>
      <c r="HNT200" s="486"/>
      <c r="HNU200" s="487"/>
      <c r="HNV200" s="487"/>
      <c r="HNW200" s="487"/>
      <c r="HNX200" s="487"/>
      <c r="HNY200" s="487"/>
      <c r="HNZ200" s="487"/>
      <c r="HOA200" s="487"/>
      <c r="HOB200" s="487"/>
      <c r="HOC200" s="487"/>
      <c r="HOD200" s="487"/>
      <c r="HOE200" s="487"/>
      <c r="HOF200" s="487"/>
      <c r="HOG200" s="487"/>
      <c r="HOH200" s="487"/>
      <c r="HOI200" s="487"/>
      <c r="HOJ200" s="487"/>
      <c r="HOK200" s="487"/>
      <c r="HOL200" s="487"/>
      <c r="HOM200" s="487"/>
      <c r="HON200" s="487"/>
      <c r="HOO200" s="487"/>
      <c r="HOP200" s="487"/>
      <c r="HOQ200" s="487"/>
      <c r="HOR200" s="487"/>
      <c r="HOS200" s="487"/>
      <c r="HOT200" s="487"/>
      <c r="HOU200" s="487"/>
      <c r="HOV200" s="487"/>
      <c r="HOW200" s="487"/>
      <c r="HOX200" s="487"/>
      <c r="HOY200" s="484"/>
      <c r="HOZ200" s="485"/>
      <c r="HPA200" s="486"/>
      <c r="HPB200" s="487"/>
      <c r="HPC200" s="487"/>
      <c r="HPD200" s="487"/>
      <c r="HPE200" s="487"/>
      <c r="HPF200" s="487"/>
      <c r="HPG200" s="487"/>
      <c r="HPH200" s="487"/>
      <c r="HPI200" s="487"/>
      <c r="HPJ200" s="487"/>
      <c r="HPK200" s="487"/>
      <c r="HPL200" s="487"/>
      <c r="HPM200" s="487"/>
      <c r="HPN200" s="487"/>
      <c r="HPO200" s="487"/>
      <c r="HPP200" s="487"/>
      <c r="HPQ200" s="487"/>
      <c r="HPR200" s="487"/>
      <c r="HPS200" s="487"/>
      <c r="HPT200" s="487"/>
      <c r="HPU200" s="487"/>
      <c r="HPV200" s="487"/>
      <c r="HPW200" s="487"/>
      <c r="HPX200" s="487"/>
      <c r="HPY200" s="487"/>
      <c r="HPZ200" s="487"/>
      <c r="HQA200" s="487"/>
      <c r="HQB200" s="487"/>
      <c r="HQC200" s="487"/>
      <c r="HQD200" s="487"/>
      <c r="HQE200" s="487"/>
      <c r="HQF200" s="484"/>
      <c r="HQG200" s="485"/>
      <c r="HQH200" s="486"/>
      <c r="HQI200" s="487"/>
      <c r="HQJ200" s="487"/>
      <c r="HQK200" s="487"/>
      <c r="HQL200" s="487"/>
      <c r="HQM200" s="487"/>
      <c r="HQN200" s="487"/>
      <c r="HQO200" s="487"/>
      <c r="HQP200" s="487"/>
      <c r="HQQ200" s="487"/>
      <c r="HQR200" s="487"/>
      <c r="HQS200" s="487"/>
      <c r="HQT200" s="487"/>
      <c r="HQU200" s="487"/>
      <c r="HQV200" s="487"/>
      <c r="HQW200" s="487"/>
      <c r="HQX200" s="487"/>
      <c r="HQY200" s="487"/>
      <c r="HQZ200" s="487"/>
      <c r="HRA200" s="487"/>
      <c r="HRB200" s="487"/>
      <c r="HRC200" s="487"/>
      <c r="HRD200" s="487"/>
      <c r="HRE200" s="487"/>
      <c r="HRF200" s="487"/>
      <c r="HRG200" s="487"/>
      <c r="HRH200" s="487"/>
      <c r="HRI200" s="487"/>
      <c r="HRJ200" s="487"/>
      <c r="HRK200" s="487"/>
      <c r="HRL200" s="487"/>
      <c r="HRM200" s="484"/>
      <c r="HRN200" s="485"/>
      <c r="HRO200" s="486"/>
      <c r="HRP200" s="487"/>
      <c r="HRQ200" s="487"/>
      <c r="HRR200" s="487"/>
      <c r="HRS200" s="487"/>
      <c r="HRT200" s="487"/>
      <c r="HRU200" s="487"/>
      <c r="HRV200" s="487"/>
      <c r="HRW200" s="487"/>
      <c r="HRX200" s="487"/>
      <c r="HRY200" s="487"/>
      <c r="HRZ200" s="487"/>
      <c r="HSA200" s="487"/>
      <c r="HSB200" s="487"/>
      <c r="HSC200" s="487"/>
      <c r="HSD200" s="487"/>
      <c r="HSE200" s="487"/>
      <c r="HSF200" s="487"/>
      <c r="HSG200" s="487"/>
      <c r="HSH200" s="487"/>
      <c r="HSI200" s="487"/>
      <c r="HSJ200" s="487"/>
      <c r="HSK200" s="487"/>
      <c r="HSL200" s="487"/>
      <c r="HSM200" s="487"/>
      <c r="HSN200" s="487"/>
      <c r="HSO200" s="487"/>
      <c r="HSP200" s="487"/>
      <c r="HSQ200" s="487"/>
      <c r="HSR200" s="487"/>
      <c r="HSS200" s="487"/>
      <c r="HST200" s="484"/>
      <c r="HSU200" s="485"/>
      <c r="HSV200" s="486"/>
      <c r="HSW200" s="487"/>
      <c r="HSX200" s="487"/>
      <c r="HSY200" s="487"/>
      <c r="HSZ200" s="487"/>
      <c r="HTA200" s="487"/>
      <c r="HTB200" s="487"/>
      <c r="HTC200" s="487"/>
      <c r="HTD200" s="487"/>
      <c r="HTE200" s="487"/>
      <c r="HTF200" s="487"/>
      <c r="HTG200" s="487"/>
      <c r="HTH200" s="487"/>
      <c r="HTI200" s="487"/>
      <c r="HTJ200" s="487"/>
      <c r="HTK200" s="487"/>
      <c r="HTL200" s="487"/>
      <c r="HTM200" s="487"/>
      <c r="HTN200" s="487"/>
      <c r="HTO200" s="487"/>
      <c r="HTP200" s="487"/>
      <c r="HTQ200" s="487"/>
      <c r="HTR200" s="487"/>
      <c r="HTS200" s="487"/>
      <c r="HTT200" s="487"/>
      <c r="HTU200" s="487"/>
      <c r="HTV200" s="487"/>
      <c r="HTW200" s="487"/>
      <c r="HTX200" s="487"/>
      <c r="HTY200" s="487"/>
      <c r="HTZ200" s="487"/>
      <c r="HUA200" s="484"/>
      <c r="HUB200" s="485"/>
      <c r="HUC200" s="486"/>
      <c r="HUD200" s="487"/>
      <c r="HUE200" s="487"/>
      <c r="HUF200" s="487"/>
      <c r="HUG200" s="487"/>
      <c r="HUH200" s="487"/>
      <c r="HUI200" s="487"/>
      <c r="HUJ200" s="487"/>
      <c r="HUK200" s="487"/>
      <c r="HUL200" s="487"/>
      <c r="HUM200" s="487"/>
      <c r="HUN200" s="487"/>
      <c r="HUO200" s="487"/>
      <c r="HUP200" s="487"/>
      <c r="HUQ200" s="487"/>
      <c r="HUR200" s="487"/>
      <c r="HUS200" s="487"/>
      <c r="HUT200" s="487"/>
      <c r="HUU200" s="487"/>
      <c r="HUV200" s="487"/>
      <c r="HUW200" s="487"/>
      <c r="HUX200" s="487"/>
      <c r="HUY200" s="487"/>
      <c r="HUZ200" s="487"/>
      <c r="HVA200" s="487"/>
      <c r="HVB200" s="487"/>
      <c r="HVC200" s="487"/>
      <c r="HVD200" s="487"/>
      <c r="HVE200" s="487"/>
      <c r="HVF200" s="487"/>
      <c r="HVG200" s="487"/>
      <c r="HVH200" s="484"/>
      <c r="HVI200" s="485"/>
      <c r="HVJ200" s="486"/>
      <c r="HVK200" s="487"/>
      <c r="HVL200" s="487"/>
      <c r="HVM200" s="487"/>
      <c r="HVN200" s="487"/>
      <c r="HVO200" s="487"/>
      <c r="HVP200" s="487"/>
      <c r="HVQ200" s="487"/>
      <c r="HVR200" s="487"/>
      <c r="HVS200" s="487"/>
      <c r="HVT200" s="487"/>
      <c r="HVU200" s="487"/>
      <c r="HVV200" s="487"/>
      <c r="HVW200" s="487"/>
      <c r="HVX200" s="487"/>
      <c r="HVY200" s="487"/>
      <c r="HVZ200" s="487"/>
      <c r="HWA200" s="487"/>
      <c r="HWB200" s="487"/>
      <c r="HWC200" s="487"/>
      <c r="HWD200" s="487"/>
      <c r="HWE200" s="487"/>
      <c r="HWF200" s="487"/>
      <c r="HWG200" s="487"/>
      <c r="HWH200" s="487"/>
      <c r="HWI200" s="487"/>
      <c r="HWJ200" s="487"/>
      <c r="HWK200" s="487"/>
      <c r="HWL200" s="487"/>
      <c r="HWM200" s="487"/>
      <c r="HWN200" s="487"/>
      <c r="HWO200" s="484"/>
      <c r="HWP200" s="485"/>
      <c r="HWQ200" s="486"/>
      <c r="HWR200" s="487"/>
      <c r="HWS200" s="487"/>
      <c r="HWT200" s="487"/>
      <c r="HWU200" s="487"/>
      <c r="HWV200" s="487"/>
      <c r="HWW200" s="487"/>
      <c r="HWX200" s="487"/>
      <c r="HWY200" s="487"/>
      <c r="HWZ200" s="487"/>
      <c r="HXA200" s="487"/>
      <c r="HXB200" s="487"/>
      <c r="HXC200" s="487"/>
      <c r="HXD200" s="487"/>
      <c r="HXE200" s="487"/>
      <c r="HXF200" s="487"/>
      <c r="HXG200" s="487"/>
      <c r="HXH200" s="487"/>
      <c r="HXI200" s="487"/>
      <c r="HXJ200" s="487"/>
      <c r="HXK200" s="487"/>
      <c r="HXL200" s="487"/>
      <c r="HXM200" s="487"/>
      <c r="HXN200" s="487"/>
      <c r="HXO200" s="487"/>
      <c r="HXP200" s="487"/>
      <c r="HXQ200" s="487"/>
      <c r="HXR200" s="487"/>
      <c r="HXS200" s="487"/>
      <c r="HXT200" s="487"/>
      <c r="HXU200" s="487"/>
      <c r="HXV200" s="484"/>
      <c r="HXW200" s="485"/>
      <c r="HXX200" s="486"/>
      <c r="HXY200" s="487"/>
      <c r="HXZ200" s="487"/>
      <c r="HYA200" s="487"/>
      <c r="HYB200" s="487"/>
      <c r="HYC200" s="487"/>
      <c r="HYD200" s="487"/>
      <c r="HYE200" s="487"/>
      <c r="HYF200" s="487"/>
      <c r="HYG200" s="487"/>
      <c r="HYH200" s="487"/>
      <c r="HYI200" s="487"/>
      <c r="HYJ200" s="487"/>
      <c r="HYK200" s="487"/>
      <c r="HYL200" s="487"/>
      <c r="HYM200" s="487"/>
      <c r="HYN200" s="487"/>
      <c r="HYO200" s="487"/>
      <c r="HYP200" s="487"/>
      <c r="HYQ200" s="487"/>
      <c r="HYR200" s="487"/>
      <c r="HYS200" s="487"/>
      <c r="HYT200" s="487"/>
      <c r="HYU200" s="487"/>
      <c r="HYV200" s="487"/>
      <c r="HYW200" s="487"/>
      <c r="HYX200" s="487"/>
      <c r="HYY200" s="487"/>
      <c r="HYZ200" s="487"/>
      <c r="HZA200" s="487"/>
      <c r="HZB200" s="487"/>
      <c r="HZC200" s="484"/>
      <c r="HZD200" s="485"/>
      <c r="HZE200" s="486"/>
      <c r="HZF200" s="487"/>
      <c r="HZG200" s="487"/>
      <c r="HZH200" s="487"/>
      <c r="HZI200" s="487"/>
      <c r="HZJ200" s="487"/>
      <c r="HZK200" s="487"/>
      <c r="HZL200" s="487"/>
      <c r="HZM200" s="487"/>
      <c r="HZN200" s="487"/>
      <c r="HZO200" s="487"/>
      <c r="HZP200" s="487"/>
      <c r="HZQ200" s="487"/>
      <c r="HZR200" s="487"/>
      <c r="HZS200" s="487"/>
      <c r="HZT200" s="487"/>
      <c r="HZU200" s="487"/>
      <c r="HZV200" s="487"/>
      <c r="HZW200" s="487"/>
      <c r="HZX200" s="487"/>
      <c r="HZY200" s="487"/>
      <c r="HZZ200" s="487"/>
      <c r="IAA200" s="487"/>
      <c r="IAB200" s="487"/>
      <c r="IAC200" s="487"/>
      <c r="IAD200" s="487"/>
      <c r="IAE200" s="487"/>
      <c r="IAF200" s="487"/>
      <c r="IAG200" s="487"/>
      <c r="IAH200" s="487"/>
      <c r="IAI200" s="487"/>
      <c r="IAJ200" s="484"/>
      <c r="IAK200" s="485"/>
      <c r="IAL200" s="486"/>
      <c r="IAM200" s="487"/>
      <c r="IAN200" s="487"/>
      <c r="IAO200" s="487"/>
      <c r="IAP200" s="487"/>
      <c r="IAQ200" s="487"/>
      <c r="IAR200" s="487"/>
      <c r="IAS200" s="487"/>
      <c r="IAT200" s="487"/>
      <c r="IAU200" s="487"/>
      <c r="IAV200" s="487"/>
      <c r="IAW200" s="487"/>
      <c r="IAX200" s="487"/>
      <c r="IAY200" s="487"/>
      <c r="IAZ200" s="487"/>
      <c r="IBA200" s="487"/>
      <c r="IBB200" s="487"/>
      <c r="IBC200" s="487"/>
      <c r="IBD200" s="487"/>
      <c r="IBE200" s="487"/>
      <c r="IBF200" s="487"/>
      <c r="IBG200" s="487"/>
      <c r="IBH200" s="487"/>
      <c r="IBI200" s="487"/>
      <c r="IBJ200" s="487"/>
      <c r="IBK200" s="487"/>
      <c r="IBL200" s="487"/>
      <c r="IBM200" s="487"/>
      <c r="IBN200" s="487"/>
      <c r="IBO200" s="487"/>
      <c r="IBP200" s="487"/>
      <c r="IBQ200" s="484"/>
      <c r="IBR200" s="485"/>
      <c r="IBS200" s="486"/>
      <c r="IBT200" s="487"/>
      <c r="IBU200" s="487"/>
      <c r="IBV200" s="487"/>
      <c r="IBW200" s="487"/>
      <c r="IBX200" s="487"/>
      <c r="IBY200" s="487"/>
      <c r="IBZ200" s="487"/>
      <c r="ICA200" s="487"/>
      <c r="ICB200" s="487"/>
      <c r="ICC200" s="487"/>
      <c r="ICD200" s="487"/>
      <c r="ICE200" s="487"/>
      <c r="ICF200" s="487"/>
      <c r="ICG200" s="487"/>
      <c r="ICH200" s="487"/>
      <c r="ICI200" s="487"/>
      <c r="ICJ200" s="487"/>
      <c r="ICK200" s="487"/>
      <c r="ICL200" s="487"/>
      <c r="ICM200" s="487"/>
      <c r="ICN200" s="487"/>
      <c r="ICO200" s="487"/>
      <c r="ICP200" s="487"/>
      <c r="ICQ200" s="487"/>
      <c r="ICR200" s="487"/>
      <c r="ICS200" s="487"/>
      <c r="ICT200" s="487"/>
      <c r="ICU200" s="487"/>
      <c r="ICV200" s="487"/>
      <c r="ICW200" s="487"/>
      <c r="ICX200" s="484"/>
      <c r="ICY200" s="485"/>
      <c r="ICZ200" s="486"/>
      <c r="IDA200" s="487"/>
      <c r="IDB200" s="487"/>
      <c r="IDC200" s="487"/>
      <c r="IDD200" s="487"/>
      <c r="IDE200" s="487"/>
      <c r="IDF200" s="487"/>
      <c r="IDG200" s="487"/>
      <c r="IDH200" s="487"/>
      <c r="IDI200" s="487"/>
      <c r="IDJ200" s="487"/>
      <c r="IDK200" s="487"/>
      <c r="IDL200" s="487"/>
      <c r="IDM200" s="487"/>
      <c r="IDN200" s="487"/>
      <c r="IDO200" s="487"/>
      <c r="IDP200" s="487"/>
      <c r="IDQ200" s="487"/>
      <c r="IDR200" s="487"/>
      <c r="IDS200" s="487"/>
      <c r="IDT200" s="487"/>
      <c r="IDU200" s="487"/>
      <c r="IDV200" s="487"/>
      <c r="IDW200" s="487"/>
      <c r="IDX200" s="487"/>
      <c r="IDY200" s="487"/>
      <c r="IDZ200" s="487"/>
      <c r="IEA200" s="487"/>
      <c r="IEB200" s="487"/>
      <c r="IEC200" s="487"/>
      <c r="IED200" s="487"/>
      <c r="IEE200" s="484"/>
      <c r="IEF200" s="485"/>
      <c r="IEG200" s="486"/>
      <c r="IEH200" s="487"/>
      <c r="IEI200" s="487"/>
      <c r="IEJ200" s="487"/>
      <c r="IEK200" s="487"/>
      <c r="IEL200" s="487"/>
      <c r="IEM200" s="487"/>
      <c r="IEN200" s="487"/>
      <c r="IEO200" s="487"/>
      <c r="IEP200" s="487"/>
      <c r="IEQ200" s="487"/>
      <c r="IER200" s="487"/>
      <c r="IES200" s="487"/>
      <c r="IET200" s="487"/>
      <c r="IEU200" s="487"/>
      <c r="IEV200" s="487"/>
      <c r="IEW200" s="487"/>
      <c r="IEX200" s="487"/>
      <c r="IEY200" s="487"/>
      <c r="IEZ200" s="487"/>
      <c r="IFA200" s="487"/>
      <c r="IFB200" s="487"/>
      <c r="IFC200" s="487"/>
      <c r="IFD200" s="487"/>
      <c r="IFE200" s="487"/>
      <c r="IFF200" s="487"/>
      <c r="IFG200" s="487"/>
      <c r="IFH200" s="487"/>
      <c r="IFI200" s="487"/>
      <c r="IFJ200" s="487"/>
      <c r="IFK200" s="487"/>
      <c r="IFL200" s="484"/>
      <c r="IFM200" s="485"/>
      <c r="IFN200" s="486"/>
      <c r="IFO200" s="487"/>
      <c r="IFP200" s="487"/>
      <c r="IFQ200" s="487"/>
      <c r="IFR200" s="487"/>
      <c r="IFS200" s="487"/>
      <c r="IFT200" s="487"/>
      <c r="IFU200" s="487"/>
      <c r="IFV200" s="487"/>
      <c r="IFW200" s="487"/>
      <c r="IFX200" s="487"/>
      <c r="IFY200" s="487"/>
      <c r="IFZ200" s="487"/>
      <c r="IGA200" s="487"/>
      <c r="IGB200" s="487"/>
      <c r="IGC200" s="487"/>
      <c r="IGD200" s="487"/>
      <c r="IGE200" s="487"/>
      <c r="IGF200" s="487"/>
      <c r="IGG200" s="487"/>
      <c r="IGH200" s="487"/>
      <c r="IGI200" s="487"/>
      <c r="IGJ200" s="487"/>
      <c r="IGK200" s="487"/>
      <c r="IGL200" s="487"/>
      <c r="IGM200" s="487"/>
      <c r="IGN200" s="487"/>
      <c r="IGO200" s="487"/>
      <c r="IGP200" s="487"/>
      <c r="IGQ200" s="487"/>
      <c r="IGR200" s="487"/>
      <c r="IGS200" s="484"/>
      <c r="IGT200" s="485"/>
      <c r="IGU200" s="486"/>
      <c r="IGV200" s="487"/>
      <c r="IGW200" s="487"/>
      <c r="IGX200" s="487"/>
      <c r="IGY200" s="487"/>
      <c r="IGZ200" s="487"/>
      <c r="IHA200" s="487"/>
      <c r="IHB200" s="487"/>
      <c r="IHC200" s="487"/>
      <c r="IHD200" s="487"/>
      <c r="IHE200" s="487"/>
      <c r="IHF200" s="487"/>
      <c r="IHG200" s="487"/>
      <c r="IHH200" s="487"/>
      <c r="IHI200" s="487"/>
      <c r="IHJ200" s="487"/>
      <c r="IHK200" s="487"/>
      <c r="IHL200" s="487"/>
      <c r="IHM200" s="487"/>
      <c r="IHN200" s="487"/>
      <c r="IHO200" s="487"/>
      <c r="IHP200" s="487"/>
      <c r="IHQ200" s="487"/>
      <c r="IHR200" s="487"/>
      <c r="IHS200" s="487"/>
      <c r="IHT200" s="487"/>
      <c r="IHU200" s="487"/>
      <c r="IHV200" s="487"/>
      <c r="IHW200" s="487"/>
      <c r="IHX200" s="487"/>
      <c r="IHY200" s="487"/>
      <c r="IHZ200" s="484"/>
      <c r="IIA200" s="485"/>
      <c r="IIB200" s="486"/>
      <c r="IIC200" s="487"/>
      <c r="IID200" s="487"/>
      <c r="IIE200" s="487"/>
      <c r="IIF200" s="487"/>
      <c r="IIG200" s="487"/>
      <c r="IIH200" s="487"/>
      <c r="III200" s="487"/>
      <c r="IIJ200" s="487"/>
      <c r="IIK200" s="487"/>
      <c r="IIL200" s="487"/>
      <c r="IIM200" s="487"/>
      <c r="IIN200" s="487"/>
      <c r="IIO200" s="487"/>
      <c r="IIP200" s="487"/>
      <c r="IIQ200" s="487"/>
      <c r="IIR200" s="487"/>
      <c r="IIS200" s="487"/>
      <c r="IIT200" s="487"/>
      <c r="IIU200" s="487"/>
      <c r="IIV200" s="487"/>
      <c r="IIW200" s="487"/>
      <c r="IIX200" s="487"/>
      <c r="IIY200" s="487"/>
      <c r="IIZ200" s="487"/>
      <c r="IJA200" s="487"/>
      <c r="IJB200" s="487"/>
      <c r="IJC200" s="487"/>
      <c r="IJD200" s="487"/>
      <c r="IJE200" s="487"/>
      <c r="IJF200" s="487"/>
      <c r="IJG200" s="484"/>
      <c r="IJH200" s="485"/>
      <c r="IJI200" s="486"/>
      <c r="IJJ200" s="487"/>
      <c r="IJK200" s="487"/>
      <c r="IJL200" s="487"/>
      <c r="IJM200" s="487"/>
      <c r="IJN200" s="487"/>
      <c r="IJO200" s="487"/>
      <c r="IJP200" s="487"/>
      <c r="IJQ200" s="487"/>
      <c r="IJR200" s="487"/>
      <c r="IJS200" s="487"/>
      <c r="IJT200" s="487"/>
      <c r="IJU200" s="487"/>
      <c r="IJV200" s="487"/>
      <c r="IJW200" s="487"/>
      <c r="IJX200" s="487"/>
      <c r="IJY200" s="487"/>
      <c r="IJZ200" s="487"/>
      <c r="IKA200" s="487"/>
      <c r="IKB200" s="487"/>
      <c r="IKC200" s="487"/>
      <c r="IKD200" s="487"/>
      <c r="IKE200" s="487"/>
      <c r="IKF200" s="487"/>
      <c r="IKG200" s="487"/>
      <c r="IKH200" s="487"/>
      <c r="IKI200" s="487"/>
      <c r="IKJ200" s="487"/>
      <c r="IKK200" s="487"/>
      <c r="IKL200" s="487"/>
      <c r="IKM200" s="487"/>
      <c r="IKN200" s="484"/>
      <c r="IKO200" s="485"/>
      <c r="IKP200" s="486"/>
      <c r="IKQ200" s="487"/>
      <c r="IKR200" s="487"/>
      <c r="IKS200" s="487"/>
      <c r="IKT200" s="487"/>
      <c r="IKU200" s="487"/>
      <c r="IKV200" s="487"/>
      <c r="IKW200" s="487"/>
      <c r="IKX200" s="487"/>
      <c r="IKY200" s="487"/>
      <c r="IKZ200" s="487"/>
      <c r="ILA200" s="487"/>
      <c r="ILB200" s="487"/>
      <c r="ILC200" s="487"/>
      <c r="ILD200" s="487"/>
      <c r="ILE200" s="487"/>
      <c r="ILF200" s="487"/>
      <c r="ILG200" s="487"/>
      <c r="ILH200" s="487"/>
      <c r="ILI200" s="487"/>
      <c r="ILJ200" s="487"/>
      <c r="ILK200" s="487"/>
      <c r="ILL200" s="487"/>
      <c r="ILM200" s="487"/>
      <c r="ILN200" s="487"/>
      <c r="ILO200" s="487"/>
      <c r="ILP200" s="487"/>
      <c r="ILQ200" s="487"/>
      <c r="ILR200" s="487"/>
      <c r="ILS200" s="487"/>
      <c r="ILT200" s="487"/>
      <c r="ILU200" s="484"/>
      <c r="ILV200" s="485"/>
      <c r="ILW200" s="486"/>
      <c r="ILX200" s="487"/>
      <c r="ILY200" s="487"/>
      <c r="ILZ200" s="487"/>
      <c r="IMA200" s="487"/>
      <c r="IMB200" s="487"/>
      <c r="IMC200" s="487"/>
      <c r="IMD200" s="487"/>
      <c r="IME200" s="487"/>
      <c r="IMF200" s="487"/>
      <c r="IMG200" s="487"/>
      <c r="IMH200" s="487"/>
      <c r="IMI200" s="487"/>
      <c r="IMJ200" s="487"/>
      <c r="IMK200" s="487"/>
      <c r="IML200" s="487"/>
      <c r="IMM200" s="487"/>
      <c r="IMN200" s="487"/>
      <c r="IMO200" s="487"/>
      <c r="IMP200" s="487"/>
      <c r="IMQ200" s="487"/>
      <c r="IMR200" s="487"/>
      <c r="IMS200" s="487"/>
      <c r="IMT200" s="487"/>
      <c r="IMU200" s="487"/>
      <c r="IMV200" s="487"/>
      <c r="IMW200" s="487"/>
      <c r="IMX200" s="487"/>
      <c r="IMY200" s="487"/>
      <c r="IMZ200" s="487"/>
      <c r="INA200" s="487"/>
      <c r="INB200" s="484"/>
      <c r="INC200" s="485"/>
      <c r="IND200" s="486"/>
      <c r="INE200" s="487"/>
      <c r="INF200" s="487"/>
      <c r="ING200" s="487"/>
      <c r="INH200" s="487"/>
      <c r="INI200" s="487"/>
      <c r="INJ200" s="487"/>
      <c r="INK200" s="487"/>
      <c r="INL200" s="487"/>
      <c r="INM200" s="487"/>
      <c r="INN200" s="487"/>
      <c r="INO200" s="487"/>
      <c r="INP200" s="487"/>
      <c r="INQ200" s="487"/>
      <c r="INR200" s="487"/>
      <c r="INS200" s="487"/>
      <c r="INT200" s="487"/>
      <c r="INU200" s="487"/>
      <c r="INV200" s="487"/>
      <c r="INW200" s="487"/>
      <c r="INX200" s="487"/>
      <c r="INY200" s="487"/>
      <c r="INZ200" s="487"/>
      <c r="IOA200" s="487"/>
      <c r="IOB200" s="487"/>
      <c r="IOC200" s="487"/>
      <c r="IOD200" s="487"/>
      <c r="IOE200" s="487"/>
      <c r="IOF200" s="487"/>
      <c r="IOG200" s="487"/>
      <c r="IOH200" s="487"/>
      <c r="IOI200" s="484"/>
      <c r="IOJ200" s="485"/>
      <c r="IOK200" s="486"/>
      <c r="IOL200" s="487"/>
      <c r="IOM200" s="487"/>
      <c r="ION200" s="487"/>
      <c r="IOO200" s="487"/>
      <c r="IOP200" s="487"/>
      <c r="IOQ200" s="487"/>
      <c r="IOR200" s="487"/>
      <c r="IOS200" s="487"/>
      <c r="IOT200" s="487"/>
      <c r="IOU200" s="487"/>
      <c r="IOV200" s="487"/>
      <c r="IOW200" s="487"/>
      <c r="IOX200" s="487"/>
      <c r="IOY200" s="487"/>
      <c r="IOZ200" s="487"/>
      <c r="IPA200" s="487"/>
      <c r="IPB200" s="487"/>
      <c r="IPC200" s="487"/>
      <c r="IPD200" s="487"/>
      <c r="IPE200" s="487"/>
      <c r="IPF200" s="487"/>
      <c r="IPG200" s="487"/>
      <c r="IPH200" s="487"/>
      <c r="IPI200" s="487"/>
      <c r="IPJ200" s="487"/>
      <c r="IPK200" s="487"/>
      <c r="IPL200" s="487"/>
      <c r="IPM200" s="487"/>
      <c r="IPN200" s="487"/>
      <c r="IPO200" s="487"/>
      <c r="IPP200" s="484"/>
      <c r="IPQ200" s="485"/>
      <c r="IPR200" s="486"/>
      <c r="IPS200" s="487"/>
      <c r="IPT200" s="487"/>
      <c r="IPU200" s="487"/>
      <c r="IPV200" s="487"/>
      <c r="IPW200" s="487"/>
      <c r="IPX200" s="487"/>
      <c r="IPY200" s="487"/>
      <c r="IPZ200" s="487"/>
      <c r="IQA200" s="487"/>
      <c r="IQB200" s="487"/>
      <c r="IQC200" s="487"/>
      <c r="IQD200" s="487"/>
      <c r="IQE200" s="487"/>
      <c r="IQF200" s="487"/>
      <c r="IQG200" s="487"/>
      <c r="IQH200" s="487"/>
      <c r="IQI200" s="487"/>
      <c r="IQJ200" s="487"/>
      <c r="IQK200" s="487"/>
      <c r="IQL200" s="487"/>
      <c r="IQM200" s="487"/>
      <c r="IQN200" s="487"/>
      <c r="IQO200" s="487"/>
      <c r="IQP200" s="487"/>
      <c r="IQQ200" s="487"/>
      <c r="IQR200" s="487"/>
      <c r="IQS200" s="487"/>
      <c r="IQT200" s="487"/>
      <c r="IQU200" s="487"/>
      <c r="IQV200" s="487"/>
      <c r="IQW200" s="484"/>
      <c r="IQX200" s="485"/>
      <c r="IQY200" s="486"/>
      <c r="IQZ200" s="487"/>
      <c r="IRA200" s="487"/>
      <c r="IRB200" s="487"/>
      <c r="IRC200" s="487"/>
      <c r="IRD200" s="487"/>
      <c r="IRE200" s="487"/>
      <c r="IRF200" s="487"/>
      <c r="IRG200" s="487"/>
      <c r="IRH200" s="487"/>
      <c r="IRI200" s="487"/>
      <c r="IRJ200" s="487"/>
      <c r="IRK200" s="487"/>
      <c r="IRL200" s="487"/>
      <c r="IRM200" s="487"/>
      <c r="IRN200" s="487"/>
      <c r="IRO200" s="487"/>
      <c r="IRP200" s="487"/>
      <c r="IRQ200" s="487"/>
      <c r="IRR200" s="487"/>
      <c r="IRS200" s="487"/>
      <c r="IRT200" s="487"/>
      <c r="IRU200" s="487"/>
      <c r="IRV200" s="487"/>
      <c r="IRW200" s="487"/>
      <c r="IRX200" s="487"/>
      <c r="IRY200" s="487"/>
      <c r="IRZ200" s="487"/>
      <c r="ISA200" s="487"/>
      <c r="ISB200" s="487"/>
      <c r="ISC200" s="487"/>
      <c r="ISD200" s="484"/>
      <c r="ISE200" s="485"/>
      <c r="ISF200" s="486"/>
      <c r="ISG200" s="487"/>
      <c r="ISH200" s="487"/>
      <c r="ISI200" s="487"/>
      <c r="ISJ200" s="487"/>
      <c r="ISK200" s="487"/>
      <c r="ISL200" s="487"/>
      <c r="ISM200" s="487"/>
      <c r="ISN200" s="487"/>
      <c r="ISO200" s="487"/>
      <c r="ISP200" s="487"/>
      <c r="ISQ200" s="487"/>
      <c r="ISR200" s="487"/>
      <c r="ISS200" s="487"/>
      <c r="IST200" s="487"/>
      <c r="ISU200" s="487"/>
      <c r="ISV200" s="487"/>
      <c r="ISW200" s="487"/>
      <c r="ISX200" s="487"/>
      <c r="ISY200" s="487"/>
      <c r="ISZ200" s="487"/>
      <c r="ITA200" s="487"/>
      <c r="ITB200" s="487"/>
      <c r="ITC200" s="487"/>
      <c r="ITD200" s="487"/>
      <c r="ITE200" s="487"/>
      <c r="ITF200" s="487"/>
      <c r="ITG200" s="487"/>
      <c r="ITH200" s="487"/>
      <c r="ITI200" s="487"/>
      <c r="ITJ200" s="487"/>
      <c r="ITK200" s="484"/>
      <c r="ITL200" s="485"/>
      <c r="ITM200" s="486"/>
      <c r="ITN200" s="487"/>
      <c r="ITO200" s="487"/>
      <c r="ITP200" s="487"/>
      <c r="ITQ200" s="487"/>
      <c r="ITR200" s="487"/>
      <c r="ITS200" s="487"/>
      <c r="ITT200" s="487"/>
      <c r="ITU200" s="487"/>
      <c r="ITV200" s="487"/>
      <c r="ITW200" s="487"/>
      <c r="ITX200" s="487"/>
      <c r="ITY200" s="487"/>
      <c r="ITZ200" s="487"/>
      <c r="IUA200" s="487"/>
      <c r="IUB200" s="487"/>
      <c r="IUC200" s="487"/>
      <c r="IUD200" s="487"/>
      <c r="IUE200" s="487"/>
      <c r="IUF200" s="487"/>
      <c r="IUG200" s="487"/>
      <c r="IUH200" s="487"/>
      <c r="IUI200" s="487"/>
      <c r="IUJ200" s="487"/>
      <c r="IUK200" s="487"/>
      <c r="IUL200" s="487"/>
      <c r="IUM200" s="487"/>
      <c r="IUN200" s="487"/>
      <c r="IUO200" s="487"/>
      <c r="IUP200" s="487"/>
      <c r="IUQ200" s="487"/>
      <c r="IUR200" s="484"/>
      <c r="IUS200" s="485"/>
      <c r="IUT200" s="486"/>
      <c r="IUU200" s="487"/>
      <c r="IUV200" s="487"/>
      <c r="IUW200" s="487"/>
      <c r="IUX200" s="487"/>
      <c r="IUY200" s="487"/>
      <c r="IUZ200" s="487"/>
      <c r="IVA200" s="487"/>
      <c r="IVB200" s="487"/>
      <c r="IVC200" s="487"/>
      <c r="IVD200" s="487"/>
      <c r="IVE200" s="487"/>
      <c r="IVF200" s="487"/>
      <c r="IVG200" s="487"/>
      <c r="IVH200" s="487"/>
      <c r="IVI200" s="487"/>
      <c r="IVJ200" s="487"/>
      <c r="IVK200" s="487"/>
      <c r="IVL200" s="487"/>
      <c r="IVM200" s="487"/>
      <c r="IVN200" s="487"/>
      <c r="IVO200" s="487"/>
      <c r="IVP200" s="487"/>
      <c r="IVQ200" s="487"/>
      <c r="IVR200" s="487"/>
      <c r="IVS200" s="487"/>
      <c r="IVT200" s="487"/>
      <c r="IVU200" s="487"/>
      <c r="IVV200" s="487"/>
      <c r="IVW200" s="487"/>
      <c r="IVX200" s="487"/>
      <c r="IVY200" s="484"/>
      <c r="IVZ200" s="485"/>
      <c r="IWA200" s="486"/>
      <c r="IWB200" s="487"/>
      <c r="IWC200" s="487"/>
      <c r="IWD200" s="487"/>
      <c r="IWE200" s="487"/>
      <c r="IWF200" s="487"/>
      <c r="IWG200" s="487"/>
      <c r="IWH200" s="487"/>
      <c r="IWI200" s="487"/>
      <c r="IWJ200" s="487"/>
      <c r="IWK200" s="487"/>
      <c r="IWL200" s="487"/>
      <c r="IWM200" s="487"/>
      <c r="IWN200" s="487"/>
      <c r="IWO200" s="487"/>
      <c r="IWP200" s="487"/>
      <c r="IWQ200" s="487"/>
      <c r="IWR200" s="487"/>
      <c r="IWS200" s="487"/>
      <c r="IWT200" s="487"/>
      <c r="IWU200" s="487"/>
      <c r="IWV200" s="487"/>
      <c r="IWW200" s="487"/>
      <c r="IWX200" s="487"/>
      <c r="IWY200" s="487"/>
      <c r="IWZ200" s="487"/>
      <c r="IXA200" s="487"/>
      <c r="IXB200" s="487"/>
      <c r="IXC200" s="487"/>
      <c r="IXD200" s="487"/>
      <c r="IXE200" s="487"/>
      <c r="IXF200" s="484"/>
      <c r="IXG200" s="485"/>
      <c r="IXH200" s="486"/>
      <c r="IXI200" s="487"/>
      <c r="IXJ200" s="487"/>
      <c r="IXK200" s="487"/>
      <c r="IXL200" s="487"/>
      <c r="IXM200" s="487"/>
      <c r="IXN200" s="487"/>
      <c r="IXO200" s="487"/>
      <c r="IXP200" s="487"/>
      <c r="IXQ200" s="487"/>
      <c r="IXR200" s="487"/>
      <c r="IXS200" s="487"/>
      <c r="IXT200" s="487"/>
      <c r="IXU200" s="487"/>
      <c r="IXV200" s="487"/>
      <c r="IXW200" s="487"/>
      <c r="IXX200" s="487"/>
      <c r="IXY200" s="487"/>
      <c r="IXZ200" s="487"/>
      <c r="IYA200" s="487"/>
      <c r="IYB200" s="487"/>
      <c r="IYC200" s="487"/>
      <c r="IYD200" s="487"/>
      <c r="IYE200" s="487"/>
      <c r="IYF200" s="487"/>
      <c r="IYG200" s="487"/>
      <c r="IYH200" s="487"/>
      <c r="IYI200" s="487"/>
      <c r="IYJ200" s="487"/>
      <c r="IYK200" s="487"/>
      <c r="IYL200" s="487"/>
      <c r="IYM200" s="484"/>
      <c r="IYN200" s="485"/>
      <c r="IYO200" s="486"/>
      <c r="IYP200" s="487"/>
      <c r="IYQ200" s="487"/>
      <c r="IYR200" s="487"/>
      <c r="IYS200" s="487"/>
      <c r="IYT200" s="487"/>
      <c r="IYU200" s="487"/>
      <c r="IYV200" s="487"/>
      <c r="IYW200" s="487"/>
      <c r="IYX200" s="487"/>
      <c r="IYY200" s="487"/>
      <c r="IYZ200" s="487"/>
      <c r="IZA200" s="487"/>
      <c r="IZB200" s="487"/>
      <c r="IZC200" s="487"/>
      <c r="IZD200" s="487"/>
      <c r="IZE200" s="487"/>
      <c r="IZF200" s="487"/>
      <c r="IZG200" s="487"/>
      <c r="IZH200" s="487"/>
      <c r="IZI200" s="487"/>
      <c r="IZJ200" s="487"/>
      <c r="IZK200" s="487"/>
      <c r="IZL200" s="487"/>
      <c r="IZM200" s="487"/>
      <c r="IZN200" s="487"/>
      <c r="IZO200" s="487"/>
      <c r="IZP200" s="487"/>
      <c r="IZQ200" s="487"/>
      <c r="IZR200" s="487"/>
      <c r="IZS200" s="487"/>
      <c r="IZT200" s="484"/>
      <c r="IZU200" s="485"/>
      <c r="IZV200" s="486"/>
      <c r="IZW200" s="487"/>
      <c r="IZX200" s="487"/>
      <c r="IZY200" s="487"/>
      <c r="IZZ200" s="487"/>
      <c r="JAA200" s="487"/>
      <c r="JAB200" s="487"/>
      <c r="JAC200" s="487"/>
      <c r="JAD200" s="487"/>
      <c r="JAE200" s="487"/>
      <c r="JAF200" s="487"/>
      <c r="JAG200" s="487"/>
      <c r="JAH200" s="487"/>
      <c r="JAI200" s="487"/>
      <c r="JAJ200" s="487"/>
      <c r="JAK200" s="487"/>
      <c r="JAL200" s="487"/>
      <c r="JAM200" s="487"/>
      <c r="JAN200" s="487"/>
      <c r="JAO200" s="487"/>
      <c r="JAP200" s="487"/>
      <c r="JAQ200" s="487"/>
      <c r="JAR200" s="487"/>
      <c r="JAS200" s="487"/>
      <c r="JAT200" s="487"/>
      <c r="JAU200" s="487"/>
      <c r="JAV200" s="487"/>
      <c r="JAW200" s="487"/>
      <c r="JAX200" s="487"/>
      <c r="JAY200" s="487"/>
      <c r="JAZ200" s="487"/>
      <c r="JBA200" s="484"/>
      <c r="JBB200" s="485"/>
      <c r="JBC200" s="486"/>
      <c r="JBD200" s="487"/>
      <c r="JBE200" s="487"/>
      <c r="JBF200" s="487"/>
      <c r="JBG200" s="487"/>
      <c r="JBH200" s="487"/>
      <c r="JBI200" s="487"/>
      <c r="JBJ200" s="487"/>
      <c r="JBK200" s="487"/>
      <c r="JBL200" s="487"/>
      <c r="JBM200" s="487"/>
      <c r="JBN200" s="487"/>
      <c r="JBO200" s="487"/>
      <c r="JBP200" s="487"/>
      <c r="JBQ200" s="487"/>
      <c r="JBR200" s="487"/>
      <c r="JBS200" s="487"/>
      <c r="JBT200" s="487"/>
      <c r="JBU200" s="487"/>
      <c r="JBV200" s="487"/>
      <c r="JBW200" s="487"/>
      <c r="JBX200" s="487"/>
      <c r="JBY200" s="487"/>
      <c r="JBZ200" s="487"/>
      <c r="JCA200" s="487"/>
      <c r="JCB200" s="487"/>
      <c r="JCC200" s="487"/>
      <c r="JCD200" s="487"/>
      <c r="JCE200" s="487"/>
      <c r="JCF200" s="487"/>
      <c r="JCG200" s="487"/>
      <c r="JCH200" s="484"/>
      <c r="JCI200" s="485"/>
      <c r="JCJ200" s="486"/>
      <c r="JCK200" s="487"/>
      <c r="JCL200" s="487"/>
      <c r="JCM200" s="487"/>
      <c r="JCN200" s="487"/>
      <c r="JCO200" s="487"/>
      <c r="JCP200" s="487"/>
      <c r="JCQ200" s="487"/>
      <c r="JCR200" s="487"/>
      <c r="JCS200" s="487"/>
      <c r="JCT200" s="487"/>
      <c r="JCU200" s="487"/>
      <c r="JCV200" s="487"/>
      <c r="JCW200" s="487"/>
      <c r="JCX200" s="487"/>
      <c r="JCY200" s="487"/>
      <c r="JCZ200" s="487"/>
      <c r="JDA200" s="487"/>
      <c r="JDB200" s="487"/>
      <c r="JDC200" s="487"/>
      <c r="JDD200" s="487"/>
      <c r="JDE200" s="487"/>
      <c r="JDF200" s="487"/>
      <c r="JDG200" s="487"/>
      <c r="JDH200" s="487"/>
      <c r="JDI200" s="487"/>
      <c r="JDJ200" s="487"/>
      <c r="JDK200" s="487"/>
      <c r="JDL200" s="487"/>
      <c r="JDM200" s="487"/>
      <c r="JDN200" s="487"/>
      <c r="JDO200" s="484"/>
      <c r="JDP200" s="485"/>
      <c r="JDQ200" s="486"/>
      <c r="JDR200" s="487"/>
      <c r="JDS200" s="487"/>
      <c r="JDT200" s="487"/>
      <c r="JDU200" s="487"/>
      <c r="JDV200" s="487"/>
      <c r="JDW200" s="487"/>
      <c r="JDX200" s="487"/>
      <c r="JDY200" s="487"/>
      <c r="JDZ200" s="487"/>
      <c r="JEA200" s="487"/>
      <c r="JEB200" s="487"/>
      <c r="JEC200" s="487"/>
      <c r="JED200" s="487"/>
      <c r="JEE200" s="487"/>
      <c r="JEF200" s="487"/>
      <c r="JEG200" s="487"/>
      <c r="JEH200" s="487"/>
      <c r="JEI200" s="487"/>
      <c r="JEJ200" s="487"/>
      <c r="JEK200" s="487"/>
      <c r="JEL200" s="487"/>
      <c r="JEM200" s="487"/>
      <c r="JEN200" s="487"/>
      <c r="JEO200" s="487"/>
      <c r="JEP200" s="487"/>
      <c r="JEQ200" s="487"/>
      <c r="JER200" s="487"/>
      <c r="JES200" s="487"/>
      <c r="JET200" s="487"/>
      <c r="JEU200" s="487"/>
      <c r="JEV200" s="484"/>
      <c r="JEW200" s="485"/>
      <c r="JEX200" s="486"/>
      <c r="JEY200" s="487"/>
      <c r="JEZ200" s="487"/>
      <c r="JFA200" s="487"/>
      <c r="JFB200" s="487"/>
      <c r="JFC200" s="487"/>
      <c r="JFD200" s="487"/>
      <c r="JFE200" s="487"/>
      <c r="JFF200" s="487"/>
      <c r="JFG200" s="487"/>
      <c r="JFH200" s="487"/>
      <c r="JFI200" s="487"/>
      <c r="JFJ200" s="487"/>
      <c r="JFK200" s="487"/>
      <c r="JFL200" s="487"/>
      <c r="JFM200" s="487"/>
      <c r="JFN200" s="487"/>
      <c r="JFO200" s="487"/>
      <c r="JFP200" s="487"/>
      <c r="JFQ200" s="487"/>
      <c r="JFR200" s="487"/>
      <c r="JFS200" s="487"/>
      <c r="JFT200" s="487"/>
      <c r="JFU200" s="487"/>
      <c r="JFV200" s="487"/>
      <c r="JFW200" s="487"/>
      <c r="JFX200" s="487"/>
      <c r="JFY200" s="487"/>
      <c r="JFZ200" s="487"/>
      <c r="JGA200" s="487"/>
      <c r="JGB200" s="487"/>
      <c r="JGC200" s="484"/>
      <c r="JGD200" s="485"/>
      <c r="JGE200" s="486"/>
      <c r="JGF200" s="487"/>
      <c r="JGG200" s="487"/>
      <c r="JGH200" s="487"/>
      <c r="JGI200" s="487"/>
      <c r="JGJ200" s="487"/>
      <c r="JGK200" s="487"/>
      <c r="JGL200" s="487"/>
      <c r="JGM200" s="487"/>
      <c r="JGN200" s="487"/>
      <c r="JGO200" s="487"/>
      <c r="JGP200" s="487"/>
      <c r="JGQ200" s="487"/>
      <c r="JGR200" s="487"/>
      <c r="JGS200" s="487"/>
      <c r="JGT200" s="487"/>
      <c r="JGU200" s="487"/>
      <c r="JGV200" s="487"/>
      <c r="JGW200" s="487"/>
      <c r="JGX200" s="487"/>
      <c r="JGY200" s="487"/>
      <c r="JGZ200" s="487"/>
      <c r="JHA200" s="487"/>
      <c r="JHB200" s="487"/>
      <c r="JHC200" s="487"/>
      <c r="JHD200" s="487"/>
      <c r="JHE200" s="487"/>
      <c r="JHF200" s="487"/>
      <c r="JHG200" s="487"/>
      <c r="JHH200" s="487"/>
      <c r="JHI200" s="487"/>
      <c r="JHJ200" s="484"/>
      <c r="JHK200" s="485"/>
      <c r="JHL200" s="486"/>
      <c r="JHM200" s="487"/>
      <c r="JHN200" s="487"/>
      <c r="JHO200" s="487"/>
      <c r="JHP200" s="487"/>
      <c r="JHQ200" s="487"/>
      <c r="JHR200" s="487"/>
      <c r="JHS200" s="487"/>
      <c r="JHT200" s="487"/>
      <c r="JHU200" s="487"/>
      <c r="JHV200" s="487"/>
      <c r="JHW200" s="487"/>
      <c r="JHX200" s="487"/>
      <c r="JHY200" s="487"/>
      <c r="JHZ200" s="487"/>
      <c r="JIA200" s="487"/>
      <c r="JIB200" s="487"/>
      <c r="JIC200" s="487"/>
      <c r="JID200" s="487"/>
      <c r="JIE200" s="487"/>
      <c r="JIF200" s="487"/>
      <c r="JIG200" s="487"/>
      <c r="JIH200" s="487"/>
      <c r="JII200" s="487"/>
      <c r="JIJ200" s="487"/>
      <c r="JIK200" s="487"/>
      <c r="JIL200" s="487"/>
      <c r="JIM200" s="487"/>
      <c r="JIN200" s="487"/>
      <c r="JIO200" s="487"/>
      <c r="JIP200" s="487"/>
      <c r="JIQ200" s="484"/>
      <c r="JIR200" s="485"/>
      <c r="JIS200" s="486"/>
      <c r="JIT200" s="487"/>
      <c r="JIU200" s="487"/>
      <c r="JIV200" s="487"/>
      <c r="JIW200" s="487"/>
      <c r="JIX200" s="487"/>
      <c r="JIY200" s="487"/>
      <c r="JIZ200" s="487"/>
      <c r="JJA200" s="487"/>
      <c r="JJB200" s="487"/>
      <c r="JJC200" s="487"/>
      <c r="JJD200" s="487"/>
      <c r="JJE200" s="487"/>
      <c r="JJF200" s="487"/>
      <c r="JJG200" s="487"/>
      <c r="JJH200" s="487"/>
      <c r="JJI200" s="487"/>
      <c r="JJJ200" s="487"/>
      <c r="JJK200" s="487"/>
      <c r="JJL200" s="487"/>
      <c r="JJM200" s="487"/>
      <c r="JJN200" s="487"/>
      <c r="JJO200" s="487"/>
      <c r="JJP200" s="487"/>
      <c r="JJQ200" s="487"/>
      <c r="JJR200" s="487"/>
      <c r="JJS200" s="487"/>
      <c r="JJT200" s="487"/>
      <c r="JJU200" s="487"/>
      <c r="JJV200" s="487"/>
      <c r="JJW200" s="487"/>
      <c r="JJX200" s="484"/>
      <c r="JJY200" s="485"/>
      <c r="JJZ200" s="486"/>
      <c r="JKA200" s="487"/>
      <c r="JKB200" s="487"/>
      <c r="JKC200" s="487"/>
      <c r="JKD200" s="487"/>
      <c r="JKE200" s="487"/>
      <c r="JKF200" s="487"/>
      <c r="JKG200" s="487"/>
      <c r="JKH200" s="487"/>
      <c r="JKI200" s="487"/>
      <c r="JKJ200" s="487"/>
      <c r="JKK200" s="487"/>
      <c r="JKL200" s="487"/>
      <c r="JKM200" s="487"/>
      <c r="JKN200" s="487"/>
      <c r="JKO200" s="487"/>
      <c r="JKP200" s="487"/>
      <c r="JKQ200" s="487"/>
      <c r="JKR200" s="487"/>
      <c r="JKS200" s="487"/>
      <c r="JKT200" s="487"/>
      <c r="JKU200" s="487"/>
      <c r="JKV200" s="487"/>
      <c r="JKW200" s="487"/>
      <c r="JKX200" s="487"/>
      <c r="JKY200" s="487"/>
      <c r="JKZ200" s="487"/>
      <c r="JLA200" s="487"/>
      <c r="JLB200" s="487"/>
      <c r="JLC200" s="487"/>
      <c r="JLD200" s="487"/>
      <c r="JLE200" s="484"/>
      <c r="JLF200" s="485"/>
      <c r="JLG200" s="486"/>
      <c r="JLH200" s="487"/>
      <c r="JLI200" s="487"/>
      <c r="JLJ200" s="487"/>
      <c r="JLK200" s="487"/>
      <c r="JLL200" s="487"/>
      <c r="JLM200" s="487"/>
      <c r="JLN200" s="487"/>
      <c r="JLO200" s="487"/>
      <c r="JLP200" s="487"/>
      <c r="JLQ200" s="487"/>
      <c r="JLR200" s="487"/>
      <c r="JLS200" s="487"/>
      <c r="JLT200" s="487"/>
      <c r="JLU200" s="487"/>
      <c r="JLV200" s="487"/>
      <c r="JLW200" s="487"/>
      <c r="JLX200" s="487"/>
      <c r="JLY200" s="487"/>
      <c r="JLZ200" s="487"/>
      <c r="JMA200" s="487"/>
      <c r="JMB200" s="487"/>
      <c r="JMC200" s="487"/>
      <c r="JMD200" s="487"/>
      <c r="JME200" s="487"/>
      <c r="JMF200" s="487"/>
      <c r="JMG200" s="487"/>
      <c r="JMH200" s="487"/>
      <c r="JMI200" s="487"/>
      <c r="JMJ200" s="487"/>
      <c r="JMK200" s="487"/>
      <c r="JML200" s="484"/>
      <c r="JMM200" s="485"/>
      <c r="JMN200" s="486"/>
      <c r="JMO200" s="487"/>
      <c r="JMP200" s="487"/>
      <c r="JMQ200" s="487"/>
      <c r="JMR200" s="487"/>
      <c r="JMS200" s="487"/>
      <c r="JMT200" s="487"/>
      <c r="JMU200" s="487"/>
      <c r="JMV200" s="487"/>
      <c r="JMW200" s="487"/>
      <c r="JMX200" s="487"/>
      <c r="JMY200" s="487"/>
      <c r="JMZ200" s="487"/>
      <c r="JNA200" s="487"/>
      <c r="JNB200" s="487"/>
      <c r="JNC200" s="487"/>
      <c r="JND200" s="487"/>
      <c r="JNE200" s="487"/>
      <c r="JNF200" s="487"/>
      <c r="JNG200" s="487"/>
      <c r="JNH200" s="487"/>
      <c r="JNI200" s="487"/>
      <c r="JNJ200" s="487"/>
      <c r="JNK200" s="487"/>
      <c r="JNL200" s="487"/>
      <c r="JNM200" s="487"/>
      <c r="JNN200" s="487"/>
      <c r="JNO200" s="487"/>
      <c r="JNP200" s="487"/>
      <c r="JNQ200" s="487"/>
      <c r="JNR200" s="487"/>
      <c r="JNS200" s="484"/>
      <c r="JNT200" s="485"/>
      <c r="JNU200" s="486"/>
      <c r="JNV200" s="487"/>
      <c r="JNW200" s="487"/>
      <c r="JNX200" s="487"/>
      <c r="JNY200" s="487"/>
      <c r="JNZ200" s="487"/>
      <c r="JOA200" s="487"/>
      <c r="JOB200" s="487"/>
      <c r="JOC200" s="487"/>
      <c r="JOD200" s="487"/>
      <c r="JOE200" s="487"/>
      <c r="JOF200" s="487"/>
      <c r="JOG200" s="487"/>
      <c r="JOH200" s="487"/>
      <c r="JOI200" s="487"/>
      <c r="JOJ200" s="487"/>
      <c r="JOK200" s="487"/>
      <c r="JOL200" s="487"/>
      <c r="JOM200" s="487"/>
      <c r="JON200" s="487"/>
      <c r="JOO200" s="487"/>
      <c r="JOP200" s="487"/>
      <c r="JOQ200" s="487"/>
      <c r="JOR200" s="487"/>
      <c r="JOS200" s="487"/>
      <c r="JOT200" s="487"/>
      <c r="JOU200" s="487"/>
      <c r="JOV200" s="487"/>
      <c r="JOW200" s="487"/>
      <c r="JOX200" s="487"/>
      <c r="JOY200" s="487"/>
      <c r="JOZ200" s="484"/>
      <c r="JPA200" s="485"/>
      <c r="JPB200" s="486"/>
      <c r="JPC200" s="487"/>
      <c r="JPD200" s="487"/>
      <c r="JPE200" s="487"/>
      <c r="JPF200" s="487"/>
      <c r="JPG200" s="487"/>
      <c r="JPH200" s="487"/>
      <c r="JPI200" s="487"/>
      <c r="JPJ200" s="487"/>
      <c r="JPK200" s="487"/>
      <c r="JPL200" s="487"/>
      <c r="JPM200" s="487"/>
      <c r="JPN200" s="487"/>
      <c r="JPO200" s="487"/>
      <c r="JPP200" s="487"/>
      <c r="JPQ200" s="487"/>
      <c r="JPR200" s="487"/>
      <c r="JPS200" s="487"/>
      <c r="JPT200" s="487"/>
      <c r="JPU200" s="487"/>
      <c r="JPV200" s="487"/>
      <c r="JPW200" s="487"/>
      <c r="JPX200" s="487"/>
      <c r="JPY200" s="487"/>
      <c r="JPZ200" s="487"/>
      <c r="JQA200" s="487"/>
      <c r="JQB200" s="487"/>
      <c r="JQC200" s="487"/>
      <c r="JQD200" s="487"/>
      <c r="JQE200" s="487"/>
      <c r="JQF200" s="487"/>
      <c r="JQG200" s="484"/>
      <c r="JQH200" s="485"/>
      <c r="JQI200" s="486"/>
      <c r="JQJ200" s="487"/>
      <c r="JQK200" s="487"/>
      <c r="JQL200" s="487"/>
      <c r="JQM200" s="487"/>
      <c r="JQN200" s="487"/>
      <c r="JQO200" s="487"/>
      <c r="JQP200" s="487"/>
      <c r="JQQ200" s="487"/>
      <c r="JQR200" s="487"/>
      <c r="JQS200" s="487"/>
      <c r="JQT200" s="487"/>
      <c r="JQU200" s="487"/>
      <c r="JQV200" s="487"/>
      <c r="JQW200" s="487"/>
      <c r="JQX200" s="487"/>
      <c r="JQY200" s="487"/>
      <c r="JQZ200" s="487"/>
      <c r="JRA200" s="487"/>
      <c r="JRB200" s="487"/>
      <c r="JRC200" s="487"/>
      <c r="JRD200" s="487"/>
      <c r="JRE200" s="487"/>
      <c r="JRF200" s="487"/>
      <c r="JRG200" s="487"/>
      <c r="JRH200" s="487"/>
      <c r="JRI200" s="487"/>
      <c r="JRJ200" s="487"/>
      <c r="JRK200" s="487"/>
      <c r="JRL200" s="487"/>
      <c r="JRM200" s="487"/>
      <c r="JRN200" s="484"/>
      <c r="JRO200" s="485"/>
      <c r="JRP200" s="486"/>
      <c r="JRQ200" s="487"/>
      <c r="JRR200" s="487"/>
      <c r="JRS200" s="487"/>
      <c r="JRT200" s="487"/>
      <c r="JRU200" s="487"/>
      <c r="JRV200" s="487"/>
      <c r="JRW200" s="487"/>
      <c r="JRX200" s="487"/>
      <c r="JRY200" s="487"/>
      <c r="JRZ200" s="487"/>
      <c r="JSA200" s="487"/>
      <c r="JSB200" s="487"/>
      <c r="JSC200" s="487"/>
      <c r="JSD200" s="487"/>
      <c r="JSE200" s="487"/>
      <c r="JSF200" s="487"/>
      <c r="JSG200" s="487"/>
      <c r="JSH200" s="487"/>
      <c r="JSI200" s="487"/>
      <c r="JSJ200" s="487"/>
      <c r="JSK200" s="487"/>
      <c r="JSL200" s="487"/>
      <c r="JSM200" s="487"/>
      <c r="JSN200" s="487"/>
      <c r="JSO200" s="487"/>
      <c r="JSP200" s="487"/>
      <c r="JSQ200" s="487"/>
      <c r="JSR200" s="487"/>
      <c r="JSS200" s="487"/>
      <c r="JST200" s="487"/>
      <c r="JSU200" s="484"/>
      <c r="JSV200" s="485"/>
      <c r="JSW200" s="486"/>
      <c r="JSX200" s="487"/>
      <c r="JSY200" s="487"/>
      <c r="JSZ200" s="487"/>
      <c r="JTA200" s="487"/>
      <c r="JTB200" s="487"/>
      <c r="JTC200" s="487"/>
      <c r="JTD200" s="487"/>
      <c r="JTE200" s="487"/>
      <c r="JTF200" s="487"/>
      <c r="JTG200" s="487"/>
      <c r="JTH200" s="487"/>
      <c r="JTI200" s="487"/>
      <c r="JTJ200" s="487"/>
      <c r="JTK200" s="487"/>
      <c r="JTL200" s="487"/>
      <c r="JTM200" s="487"/>
      <c r="JTN200" s="487"/>
      <c r="JTO200" s="487"/>
      <c r="JTP200" s="487"/>
      <c r="JTQ200" s="487"/>
      <c r="JTR200" s="487"/>
      <c r="JTS200" s="487"/>
      <c r="JTT200" s="487"/>
      <c r="JTU200" s="487"/>
      <c r="JTV200" s="487"/>
      <c r="JTW200" s="487"/>
      <c r="JTX200" s="487"/>
      <c r="JTY200" s="487"/>
      <c r="JTZ200" s="487"/>
      <c r="JUA200" s="487"/>
      <c r="JUB200" s="484"/>
      <c r="JUC200" s="485"/>
      <c r="JUD200" s="486"/>
      <c r="JUE200" s="487"/>
      <c r="JUF200" s="487"/>
      <c r="JUG200" s="487"/>
      <c r="JUH200" s="487"/>
      <c r="JUI200" s="487"/>
      <c r="JUJ200" s="487"/>
      <c r="JUK200" s="487"/>
      <c r="JUL200" s="487"/>
      <c r="JUM200" s="487"/>
      <c r="JUN200" s="487"/>
      <c r="JUO200" s="487"/>
      <c r="JUP200" s="487"/>
      <c r="JUQ200" s="487"/>
      <c r="JUR200" s="487"/>
      <c r="JUS200" s="487"/>
      <c r="JUT200" s="487"/>
      <c r="JUU200" s="487"/>
      <c r="JUV200" s="487"/>
      <c r="JUW200" s="487"/>
      <c r="JUX200" s="487"/>
      <c r="JUY200" s="487"/>
      <c r="JUZ200" s="487"/>
      <c r="JVA200" s="487"/>
      <c r="JVB200" s="487"/>
      <c r="JVC200" s="487"/>
      <c r="JVD200" s="487"/>
      <c r="JVE200" s="487"/>
      <c r="JVF200" s="487"/>
      <c r="JVG200" s="487"/>
      <c r="JVH200" s="487"/>
      <c r="JVI200" s="484"/>
      <c r="JVJ200" s="485"/>
      <c r="JVK200" s="486"/>
      <c r="JVL200" s="487"/>
      <c r="JVM200" s="487"/>
      <c r="JVN200" s="487"/>
      <c r="JVO200" s="487"/>
      <c r="JVP200" s="487"/>
      <c r="JVQ200" s="487"/>
      <c r="JVR200" s="487"/>
      <c r="JVS200" s="487"/>
      <c r="JVT200" s="487"/>
      <c r="JVU200" s="487"/>
      <c r="JVV200" s="487"/>
      <c r="JVW200" s="487"/>
      <c r="JVX200" s="487"/>
      <c r="JVY200" s="487"/>
      <c r="JVZ200" s="487"/>
      <c r="JWA200" s="487"/>
      <c r="JWB200" s="487"/>
      <c r="JWC200" s="487"/>
      <c r="JWD200" s="487"/>
      <c r="JWE200" s="487"/>
      <c r="JWF200" s="487"/>
      <c r="JWG200" s="487"/>
      <c r="JWH200" s="487"/>
      <c r="JWI200" s="487"/>
      <c r="JWJ200" s="487"/>
      <c r="JWK200" s="487"/>
      <c r="JWL200" s="487"/>
      <c r="JWM200" s="487"/>
      <c r="JWN200" s="487"/>
      <c r="JWO200" s="487"/>
      <c r="JWP200" s="484"/>
      <c r="JWQ200" s="485"/>
      <c r="JWR200" s="486"/>
      <c r="JWS200" s="487"/>
      <c r="JWT200" s="487"/>
      <c r="JWU200" s="487"/>
      <c r="JWV200" s="487"/>
      <c r="JWW200" s="487"/>
      <c r="JWX200" s="487"/>
      <c r="JWY200" s="487"/>
      <c r="JWZ200" s="487"/>
      <c r="JXA200" s="487"/>
      <c r="JXB200" s="487"/>
      <c r="JXC200" s="487"/>
      <c r="JXD200" s="487"/>
      <c r="JXE200" s="487"/>
      <c r="JXF200" s="487"/>
      <c r="JXG200" s="487"/>
      <c r="JXH200" s="487"/>
      <c r="JXI200" s="487"/>
      <c r="JXJ200" s="487"/>
      <c r="JXK200" s="487"/>
      <c r="JXL200" s="487"/>
      <c r="JXM200" s="487"/>
      <c r="JXN200" s="487"/>
      <c r="JXO200" s="487"/>
      <c r="JXP200" s="487"/>
      <c r="JXQ200" s="487"/>
      <c r="JXR200" s="487"/>
      <c r="JXS200" s="487"/>
      <c r="JXT200" s="487"/>
      <c r="JXU200" s="487"/>
      <c r="JXV200" s="487"/>
      <c r="JXW200" s="484"/>
      <c r="JXX200" s="485"/>
      <c r="JXY200" s="486"/>
      <c r="JXZ200" s="487"/>
      <c r="JYA200" s="487"/>
      <c r="JYB200" s="487"/>
      <c r="JYC200" s="487"/>
      <c r="JYD200" s="487"/>
      <c r="JYE200" s="487"/>
      <c r="JYF200" s="487"/>
      <c r="JYG200" s="487"/>
      <c r="JYH200" s="487"/>
      <c r="JYI200" s="487"/>
      <c r="JYJ200" s="487"/>
      <c r="JYK200" s="487"/>
      <c r="JYL200" s="487"/>
      <c r="JYM200" s="487"/>
      <c r="JYN200" s="487"/>
      <c r="JYO200" s="487"/>
      <c r="JYP200" s="487"/>
      <c r="JYQ200" s="487"/>
      <c r="JYR200" s="487"/>
      <c r="JYS200" s="487"/>
      <c r="JYT200" s="487"/>
      <c r="JYU200" s="487"/>
      <c r="JYV200" s="487"/>
      <c r="JYW200" s="487"/>
      <c r="JYX200" s="487"/>
      <c r="JYY200" s="487"/>
      <c r="JYZ200" s="487"/>
      <c r="JZA200" s="487"/>
      <c r="JZB200" s="487"/>
      <c r="JZC200" s="487"/>
      <c r="JZD200" s="484"/>
      <c r="JZE200" s="485"/>
      <c r="JZF200" s="486"/>
      <c r="JZG200" s="487"/>
      <c r="JZH200" s="487"/>
      <c r="JZI200" s="487"/>
      <c r="JZJ200" s="487"/>
      <c r="JZK200" s="487"/>
      <c r="JZL200" s="487"/>
      <c r="JZM200" s="487"/>
      <c r="JZN200" s="487"/>
      <c r="JZO200" s="487"/>
      <c r="JZP200" s="487"/>
      <c r="JZQ200" s="487"/>
      <c r="JZR200" s="487"/>
      <c r="JZS200" s="487"/>
      <c r="JZT200" s="487"/>
      <c r="JZU200" s="487"/>
      <c r="JZV200" s="487"/>
      <c r="JZW200" s="487"/>
      <c r="JZX200" s="487"/>
      <c r="JZY200" s="487"/>
      <c r="JZZ200" s="487"/>
      <c r="KAA200" s="487"/>
      <c r="KAB200" s="487"/>
      <c r="KAC200" s="487"/>
      <c r="KAD200" s="487"/>
      <c r="KAE200" s="487"/>
      <c r="KAF200" s="487"/>
      <c r="KAG200" s="487"/>
      <c r="KAH200" s="487"/>
      <c r="KAI200" s="487"/>
      <c r="KAJ200" s="487"/>
      <c r="KAK200" s="484"/>
      <c r="KAL200" s="485"/>
      <c r="KAM200" s="486"/>
      <c r="KAN200" s="487"/>
      <c r="KAO200" s="487"/>
      <c r="KAP200" s="487"/>
      <c r="KAQ200" s="487"/>
      <c r="KAR200" s="487"/>
      <c r="KAS200" s="487"/>
      <c r="KAT200" s="487"/>
      <c r="KAU200" s="487"/>
      <c r="KAV200" s="487"/>
      <c r="KAW200" s="487"/>
      <c r="KAX200" s="487"/>
      <c r="KAY200" s="487"/>
      <c r="KAZ200" s="487"/>
      <c r="KBA200" s="487"/>
      <c r="KBB200" s="487"/>
      <c r="KBC200" s="487"/>
      <c r="KBD200" s="487"/>
      <c r="KBE200" s="487"/>
      <c r="KBF200" s="487"/>
      <c r="KBG200" s="487"/>
      <c r="KBH200" s="487"/>
      <c r="KBI200" s="487"/>
      <c r="KBJ200" s="487"/>
      <c r="KBK200" s="487"/>
      <c r="KBL200" s="487"/>
      <c r="KBM200" s="487"/>
      <c r="KBN200" s="487"/>
      <c r="KBO200" s="487"/>
      <c r="KBP200" s="487"/>
      <c r="KBQ200" s="487"/>
      <c r="KBR200" s="484"/>
      <c r="KBS200" s="485"/>
      <c r="KBT200" s="486"/>
      <c r="KBU200" s="487"/>
      <c r="KBV200" s="487"/>
      <c r="KBW200" s="487"/>
      <c r="KBX200" s="487"/>
      <c r="KBY200" s="487"/>
      <c r="KBZ200" s="487"/>
      <c r="KCA200" s="487"/>
      <c r="KCB200" s="487"/>
      <c r="KCC200" s="487"/>
      <c r="KCD200" s="487"/>
      <c r="KCE200" s="487"/>
      <c r="KCF200" s="487"/>
      <c r="KCG200" s="487"/>
      <c r="KCH200" s="487"/>
      <c r="KCI200" s="487"/>
      <c r="KCJ200" s="487"/>
      <c r="KCK200" s="487"/>
      <c r="KCL200" s="487"/>
      <c r="KCM200" s="487"/>
      <c r="KCN200" s="487"/>
      <c r="KCO200" s="487"/>
      <c r="KCP200" s="487"/>
      <c r="KCQ200" s="487"/>
      <c r="KCR200" s="487"/>
      <c r="KCS200" s="487"/>
      <c r="KCT200" s="487"/>
      <c r="KCU200" s="487"/>
      <c r="KCV200" s="487"/>
      <c r="KCW200" s="487"/>
      <c r="KCX200" s="487"/>
      <c r="KCY200" s="484"/>
      <c r="KCZ200" s="485"/>
      <c r="KDA200" s="486"/>
      <c r="KDB200" s="487"/>
      <c r="KDC200" s="487"/>
      <c r="KDD200" s="487"/>
      <c r="KDE200" s="487"/>
      <c r="KDF200" s="487"/>
      <c r="KDG200" s="487"/>
      <c r="KDH200" s="487"/>
      <c r="KDI200" s="487"/>
      <c r="KDJ200" s="487"/>
      <c r="KDK200" s="487"/>
      <c r="KDL200" s="487"/>
      <c r="KDM200" s="487"/>
      <c r="KDN200" s="487"/>
      <c r="KDO200" s="487"/>
      <c r="KDP200" s="487"/>
      <c r="KDQ200" s="487"/>
      <c r="KDR200" s="487"/>
      <c r="KDS200" s="487"/>
      <c r="KDT200" s="487"/>
      <c r="KDU200" s="487"/>
      <c r="KDV200" s="487"/>
      <c r="KDW200" s="487"/>
      <c r="KDX200" s="487"/>
      <c r="KDY200" s="487"/>
      <c r="KDZ200" s="487"/>
      <c r="KEA200" s="487"/>
      <c r="KEB200" s="487"/>
      <c r="KEC200" s="487"/>
      <c r="KED200" s="487"/>
      <c r="KEE200" s="487"/>
      <c r="KEF200" s="484"/>
      <c r="KEG200" s="485"/>
      <c r="KEH200" s="486"/>
      <c r="KEI200" s="487"/>
      <c r="KEJ200" s="487"/>
      <c r="KEK200" s="487"/>
      <c r="KEL200" s="487"/>
      <c r="KEM200" s="487"/>
      <c r="KEN200" s="487"/>
      <c r="KEO200" s="487"/>
      <c r="KEP200" s="487"/>
      <c r="KEQ200" s="487"/>
      <c r="KER200" s="487"/>
      <c r="KES200" s="487"/>
      <c r="KET200" s="487"/>
      <c r="KEU200" s="487"/>
      <c r="KEV200" s="487"/>
      <c r="KEW200" s="487"/>
      <c r="KEX200" s="487"/>
      <c r="KEY200" s="487"/>
      <c r="KEZ200" s="487"/>
      <c r="KFA200" s="487"/>
      <c r="KFB200" s="487"/>
      <c r="KFC200" s="487"/>
      <c r="KFD200" s="487"/>
      <c r="KFE200" s="487"/>
      <c r="KFF200" s="487"/>
      <c r="KFG200" s="487"/>
      <c r="KFH200" s="487"/>
      <c r="KFI200" s="487"/>
      <c r="KFJ200" s="487"/>
      <c r="KFK200" s="487"/>
      <c r="KFL200" s="487"/>
      <c r="KFM200" s="484"/>
      <c r="KFN200" s="485"/>
      <c r="KFO200" s="486"/>
      <c r="KFP200" s="487"/>
      <c r="KFQ200" s="487"/>
      <c r="KFR200" s="487"/>
      <c r="KFS200" s="487"/>
      <c r="KFT200" s="487"/>
      <c r="KFU200" s="487"/>
      <c r="KFV200" s="487"/>
      <c r="KFW200" s="487"/>
      <c r="KFX200" s="487"/>
      <c r="KFY200" s="487"/>
      <c r="KFZ200" s="487"/>
      <c r="KGA200" s="487"/>
      <c r="KGB200" s="487"/>
      <c r="KGC200" s="487"/>
      <c r="KGD200" s="487"/>
      <c r="KGE200" s="487"/>
      <c r="KGF200" s="487"/>
      <c r="KGG200" s="487"/>
      <c r="KGH200" s="487"/>
      <c r="KGI200" s="487"/>
      <c r="KGJ200" s="487"/>
      <c r="KGK200" s="487"/>
      <c r="KGL200" s="487"/>
      <c r="KGM200" s="487"/>
      <c r="KGN200" s="487"/>
      <c r="KGO200" s="487"/>
      <c r="KGP200" s="487"/>
      <c r="KGQ200" s="487"/>
      <c r="KGR200" s="487"/>
      <c r="KGS200" s="487"/>
      <c r="KGT200" s="484"/>
      <c r="KGU200" s="485"/>
      <c r="KGV200" s="486"/>
      <c r="KGW200" s="487"/>
      <c r="KGX200" s="487"/>
      <c r="KGY200" s="487"/>
      <c r="KGZ200" s="487"/>
      <c r="KHA200" s="487"/>
      <c r="KHB200" s="487"/>
      <c r="KHC200" s="487"/>
      <c r="KHD200" s="487"/>
      <c r="KHE200" s="487"/>
      <c r="KHF200" s="487"/>
      <c r="KHG200" s="487"/>
      <c r="KHH200" s="487"/>
      <c r="KHI200" s="487"/>
      <c r="KHJ200" s="487"/>
      <c r="KHK200" s="487"/>
      <c r="KHL200" s="487"/>
      <c r="KHM200" s="487"/>
      <c r="KHN200" s="487"/>
      <c r="KHO200" s="487"/>
      <c r="KHP200" s="487"/>
      <c r="KHQ200" s="487"/>
      <c r="KHR200" s="487"/>
      <c r="KHS200" s="487"/>
      <c r="KHT200" s="487"/>
      <c r="KHU200" s="487"/>
      <c r="KHV200" s="487"/>
      <c r="KHW200" s="487"/>
      <c r="KHX200" s="487"/>
      <c r="KHY200" s="487"/>
      <c r="KHZ200" s="487"/>
      <c r="KIA200" s="484"/>
      <c r="KIB200" s="485"/>
      <c r="KIC200" s="486"/>
      <c r="KID200" s="487"/>
      <c r="KIE200" s="487"/>
      <c r="KIF200" s="487"/>
      <c r="KIG200" s="487"/>
      <c r="KIH200" s="487"/>
      <c r="KII200" s="487"/>
      <c r="KIJ200" s="487"/>
      <c r="KIK200" s="487"/>
      <c r="KIL200" s="487"/>
      <c r="KIM200" s="487"/>
      <c r="KIN200" s="487"/>
      <c r="KIO200" s="487"/>
      <c r="KIP200" s="487"/>
      <c r="KIQ200" s="487"/>
      <c r="KIR200" s="487"/>
      <c r="KIS200" s="487"/>
      <c r="KIT200" s="487"/>
      <c r="KIU200" s="487"/>
      <c r="KIV200" s="487"/>
      <c r="KIW200" s="487"/>
      <c r="KIX200" s="487"/>
      <c r="KIY200" s="487"/>
      <c r="KIZ200" s="487"/>
      <c r="KJA200" s="487"/>
      <c r="KJB200" s="487"/>
      <c r="KJC200" s="487"/>
      <c r="KJD200" s="487"/>
      <c r="KJE200" s="487"/>
      <c r="KJF200" s="487"/>
      <c r="KJG200" s="487"/>
      <c r="KJH200" s="484"/>
      <c r="KJI200" s="485"/>
      <c r="KJJ200" s="486"/>
      <c r="KJK200" s="487"/>
      <c r="KJL200" s="487"/>
      <c r="KJM200" s="487"/>
      <c r="KJN200" s="487"/>
      <c r="KJO200" s="487"/>
      <c r="KJP200" s="487"/>
      <c r="KJQ200" s="487"/>
      <c r="KJR200" s="487"/>
      <c r="KJS200" s="487"/>
      <c r="KJT200" s="487"/>
      <c r="KJU200" s="487"/>
      <c r="KJV200" s="487"/>
      <c r="KJW200" s="487"/>
      <c r="KJX200" s="487"/>
      <c r="KJY200" s="487"/>
      <c r="KJZ200" s="487"/>
      <c r="KKA200" s="487"/>
      <c r="KKB200" s="487"/>
      <c r="KKC200" s="487"/>
      <c r="KKD200" s="487"/>
      <c r="KKE200" s="487"/>
      <c r="KKF200" s="487"/>
      <c r="KKG200" s="487"/>
      <c r="KKH200" s="487"/>
      <c r="KKI200" s="487"/>
      <c r="KKJ200" s="487"/>
      <c r="KKK200" s="487"/>
      <c r="KKL200" s="487"/>
      <c r="KKM200" s="487"/>
      <c r="KKN200" s="487"/>
      <c r="KKO200" s="484"/>
      <c r="KKP200" s="485"/>
      <c r="KKQ200" s="486"/>
      <c r="KKR200" s="487"/>
      <c r="KKS200" s="487"/>
      <c r="KKT200" s="487"/>
      <c r="KKU200" s="487"/>
      <c r="KKV200" s="487"/>
      <c r="KKW200" s="487"/>
      <c r="KKX200" s="487"/>
      <c r="KKY200" s="487"/>
      <c r="KKZ200" s="487"/>
      <c r="KLA200" s="487"/>
      <c r="KLB200" s="487"/>
      <c r="KLC200" s="487"/>
      <c r="KLD200" s="487"/>
      <c r="KLE200" s="487"/>
      <c r="KLF200" s="487"/>
      <c r="KLG200" s="487"/>
      <c r="KLH200" s="487"/>
      <c r="KLI200" s="487"/>
      <c r="KLJ200" s="487"/>
      <c r="KLK200" s="487"/>
      <c r="KLL200" s="487"/>
      <c r="KLM200" s="487"/>
      <c r="KLN200" s="487"/>
      <c r="KLO200" s="487"/>
      <c r="KLP200" s="487"/>
      <c r="KLQ200" s="487"/>
      <c r="KLR200" s="487"/>
      <c r="KLS200" s="487"/>
      <c r="KLT200" s="487"/>
      <c r="KLU200" s="487"/>
      <c r="KLV200" s="484"/>
      <c r="KLW200" s="485"/>
      <c r="KLX200" s="486"/>
      <c r="KLY200" s="487"/>
      <c r="KLZ200" s="487"/>
      <c r="KMA200" s="487"/>
      <c r="KMB200" s="487"/>
      <c r="KMC200" s="487"/>
      <c r="KMD200" s="487"/>
      <c r="KME200" s="487"/>
      <c r="KMF200" s="487"/>
      <c r="KMG200" s="487"/>
      <c r="KMH200" s="487"/>
      <c r="KMI200" s="487"/>
      <c r="KMJ200" s="487"/>
      <c r="KMK200" s="487"/>
      <c r="KML200" s="487"/>
      <c r="KMM200" s="487"/>
      <c r="KMN200" s="487"/>
      <c r="KMO200" s="487"/>
      <c r="KMP200" s="487"/>
      <c r="KMQ200" s="487"/>
      <c r="KMR200" s="487"/>
      <c r="KMS200" s="487"/>
      <c r="KMT200" s="487"/>
      <c r="KMU200" s="487"/>
      <c r="KMV200" s="487"/>
      <c r="KMW200" s="487"/>
      <c r="KMX200" s="487"/>
      <c r="KMY200" s="487"/>
      <c r="KMZ200" s="487"/>
      <c r="KNA200" s="487"/>
      <c r="KNB200" s="487"/>
      <c r="KNC200" s="484"/>
      <c r="KND200" s="485"/>
      <c r="KNE200" s="486"/>
      <c r="KNF200" s="487"/>
      <c r="KNG200" s="487"/>
      <c r="KNH200" s="487"/>
      <c r="KNI200" s="487"/>
      <c r="KNJ200" s="487"/>
      <c r="KNK200" s="487"/>
      <c r="KNL200" s="487"/>
      <c r="KNM200" s="487"/>
      <c r="KNN200" s="487"/>
      <c r="KNO200" s="487"/>
      <c r="KNP200" s="487"/>
      <c r="KNQ200" s="487"/>
      <c r="KNR200" s="487"/>
      <c r="KNS200" s="487"/>
      <c r="KNT200" s="487"/>
      <c r="KNU200" s="487"/>
      <c r="KNV200" s="487"/>
      <c r="KNW200" s="487"/>
      <c r="KNX200" s="487"/>
      <c r="KNY200" s="487"/>
      <c r="KNZ200" s="487"/>
      <c r="KOA200" s="487"/>
      <c r="KOB200" s="487"/>
      <c r="KOC200" s="487"/>
      <c r="KOD200" s="487"/>
      <c r="KOE200" s="487"/>
      <c r="KOF200" s="487"/>
      <c r="KOG200" s="487"/>
      <c r="KOH200" s="487"/>
      <c r="KOI200" s="487"/>
      <c r="KOJ200" s="484"/>
      <c r="KOK200" s="485"/>
      <c r="KOL200" s="486"/>
      <c r="KOM200" s="487"/>
      <c r="KON200" s="487"/>
      <c r="KOO200" s="487"/>
      <c r="KOP200" s="487"/>
      <c r="KOQ200" s="487"/>
      <c r="KOR200" s="487"/>
      <c r="KOS200" s="487"/>
      <c r="KOT200" s="487"/>
      <c r="KOU200" s="487"/>
      <c r="KOV200" s="487"/>
      <c r="KOW200" s="487"/>
      <c r="KOX200" s="487"/>
      <c r="KOY200" s="487"/>
      <c r="KOZ200" s="487"/>
      <c r="KPA200" s="487"/>
      <c r="KPB200" s="487"/>
      <c r="KPC200" s="487"/>
      <c r="KPD200" s="487"/>
      <c r="KPE200" s="487"/>
      <c r="KPF200" s="487"/>
      <c r="KPG200" s="487"/>
      <c r="KPH200" s="487"/>
      <c r="KPI200" s="487"/>
      <c r="KPJ200" s="487"/>
      <c r="KPK200" s="487"/>
      <c r="KPL200" s="487"/>
      <c r="KPM200" s="487"/>
      <c r="KPN200" s="487"/>
      <c r="KPO200" s="487"/>
      <c r="KPP200" s="487"/>
      <c r="KPQ200" s="484"/>
      <c r="KPR200" s="485"/>
      <c r="KPS200" s="486"/>
      <c r="KPT200" s="487"/>
      <c r="KPU200" s="487"/>
      <c r="KPV200" s="487"/>
      <c r="KPW200" s="487"/>
      <c r="KPX200" s="487"/>
      <c r="KPY200" s="487"/>
      <c r="KPZ200" s="487"/>
      <c r="KQA200" s="487"/>
      <c r="KQB200" s="487"/>
      <c r="KQC200" s="487"/>
      <c r="KQD200" s="487"/>
      <c r="KQE200" s="487"/>
      <c r="KQF200" s="487"/>
      <c r="KQG200" s="487"/>
      <c r="KQH200" s="487"/>
      <c r="KQI200" s="487"/>
      <c r="KQJ200" s="487"/>
      <c r="KQK200" s="487"/>
      <c r="KQL200" s="487"/>
      <c r="KQM200" s="487"/>
      <c r="KQN200" s="487"/>
      <c r="KQO200" s="487"/>
      <c r="KQP200" s="487"/>
      <c r="KQQ200" s="487"/>
      <c r="KQR200" s="487"/>
      <c r="KQS200" s="487"/>
      <c r="KQT200" s="487"/>
      <c r="KQU200" s="487"/>
      <c r="KQV200" s="487"/>
      <c r="KQW200" s="487"/>
      <c r="KQX200" s="484"/>
      <c r="KQY200" s="485"/>
      <c r="KQZ200" s="486"/>
      <c r="KRA200" s="487"/>
      <c r="KRB200" s="487"/>
      <c r="KRC200" s="487"/>
      <c r="KRD200" s="487"/>
      <c r="KRE200" s="487"/>
      <c r="KRF200" s="487"/>
      <c r="KRG200" s="487"/>
      <c r="KRH200" s="487"/>
      <c r="KRI200" s="487"/>
      <c r="KRJ200" s="487"/>
      <c r="KRK200" s="487"/>
      <c r="KRL200" s="487"/>
      <c r="KRM200" s="487"/>
      <c r="KRN200" s="487"/>
      <c r="KRO200" s="487"/>
      <c r="KRP200" s="487"/>
      <c r="KRQ200" s="487"/>
      <c r="KRR200" s="487"/>
      <c r="KRS200" s="487"/>
      <c r="KRT200" s="487"/>
      <c r="KRU200" s="487"/>
      <c r="KRV200" s="487"/>
      <c r="KRW200" s="487"/>
      <c r="KRX200" s="487"/>
      <c r="KRY200" s="487"/>
      <c r="KRZ200" s="487"/>
      <c r="KSA200" s="487"/>
      <c r="KSB200" s="487"/>
      <c r="KSC200" s="487"/>
      <c r="KSD200" s="487"/>
      <c r="KSE200" s="484"/>
      <c r="KSF200" s="485"/>
      <c r="KSG200" s="486"/>
      <c r="KSH200" s="487"/>
      <c r="KSI200" s="487"/>
      <c r="KSJ200" s="487"/>
      <c r="KSK200" s="487"/>
      <c r="KSL200" s="487"/>
      <c r="KSM200" s="487"/>
      <c r="KSN200" s="487"/>
      <c r="KSO200" s="487"/>
      <c r="KSP200" s="487"/>
      <c r="KSQ200" s="487"/>
      <c r="KSR200" s="487"/>
      <c r="KSS200" s="487"/>
      <c r="KST200" s="487"/>
      <c r="KSU200" s="487"/>
      <c r="KSV200" s="487"/>
      <c r="KSW200" s="487"/>
      <c r="KSX200" s="487"/>
      <c r="KSY200" s="487"/>
      <c r="KSZ200" s="487"/>
      <c r="KTA200" s="487"/>
      <c r="KTB200" s="487"/>
      <c r="KTC200" s="487"/>
      <c r="KTD200" s="487"/>
      <c r="KTE200" s="487"/>
      <c r="KTF200" s="487"/>
      <c r="KTG200" s="487"/>
      <c r="KTH200" s="487"/>
      <c r="KTI200" s="487"/>
      <c r="KTJ200" s="487"/>
      <c r="KTK200" s="487"/>
      <c r="KTL200" s="484"/>
      <c r="KTM200" s="485"/>
      <c r="KTN200" s="486"/>
      <c r="KTO200" s="487"/>
      <c r="KTP200" s="487"/>
      <c r="KTQ200" s="487"/>
      <c r="KTR200" s="487"/>
      <c r="KTS200" s="487"/>
      <c r="KTT200" s="487"/>
      <c r="KTU200" s="487"/>
      <c r="KTV200" s="487"/>
      <c r="KTW200" s="487"/>
      <c r="KTX200" s="487"/>
      <c r="KTY200" s="487"/>
      <c r="KTZ200" s="487"/>
      <c r="KUA200" s="487"/>
      <c r="KUB200" s="487"/>
      <c r="KUC200" s="487"/>
      <c r="KUD200" s="487"/>
      <c r="KUE200" s="487"/>
      <c r="KUF200" s="487"/>
      <c r="KUG200" s="487"/>
      <c r="KUH200" s="487"/>
      <c r="KUI200" s="487"/>
      <c r="KUJ200" s="487"/>
      <c r="KUK200" s="487"/>
      <c r="KUL200" s="487"/>
      <c r="KUM200" s="487"/>
      <c r="KUN200" s="487"/>
      <c r="KUO200" s="487"/>
      <c r="KUP200" s="487"/>
      <c r="KUQ200" s="487"/>
      <c r="KUR200" s="487"/>
      <c r="KUS200" s="484"/>
      <c r="KUT200" s="485"/>
      <c r="KUU200" s="486"/>
      <c r="KUV200" s="487"/>
      <c r="KUW200" s="487"/>
      <c r="KUX200" s="487"/>
      <c r="KUY200" s="487"/>
      <c r="KUZ200" s="487"/>
      <c r="KVA200" s="487"/>
      <c r="KVB200" s="487"/>
      <c r="KVC200" s="487"/>
      <c r="KVD200" s="487"/>
      <c r="KVE200" s="487"/>
      <c r="KVF200" s="487"/>
      <c r="KVG200" s="487"/>
      <c r="KVH200" s="487"/>
      <c r="KVI200" s="487"/>
      <c r="KVJ200" s="487"/>
      <c r="KVK200" s="487"/>
      <c r="KVL200" s="487"/>
      <c r="KVM200" s="487"/>
      <c r="KVN200" s="487"/>
      <c r="KVO200" s="487"/>
      <c r="KVP200" s="487"/>
      <c r="KVQ200" s="487"/>
      <c r="KVR200" s="487"/>
      <c r="KVS200" s="487"/>
      <c r="KVT200" s="487"/>
      <c r="KVU200" s="487"/>
      <c r="KVV200" s="487"/>
      <c r="KVW200" s="487"/>
      <c r="KVX200" s="487"/>
      <c r="KVY200" s="487"/>
      <c r="KVZ200" s="484"/>
      <c r="KWA200" s="485"/>
      <c r="KWB200" s="486"/>
      <c r="KWC200" s="487"/>
      <c r="KWD200" s="487"/>
      <c r="KWE200" s="487"/>
      <c r="KWF200" s="487"/>
      <c r="KWG200" s="487"/>
      <c r="KWH200" s="487"/>
      <c r="KWI200" s="487"/>
      <c r="KWJ200" s="487"/>
      <c r="KWK200" s="487"/>
      <c r="KWL200" s="487"/>
      <c r="KWM200" s="487"/>
      <c r="KWN200" s="487"/>
      <c r="KWO200" s="487"/>
      <c r="KWP200" s="487"/>
      <c r="KWQ200" s="487"/>
      <c r="KWR200" s="487"/>
      <c r="KWS200" s="487"/>
      <c r="KWT200" s="487"/>
      <c r="KWU200" s="487"/>
      <c r="KWV200" s="487"/>
      <c r="KWW200" s="487"/>
      <c r="KWX200" s="487"/>
      <c r="KWY200" s="487"/>
      <c r="KWZ200" s="487"/>
      <c r="KXA200" s="487"/>
      <c r="KXB200" s="487"/>
      <c r="KXC200" s="487"/>
      <c r="KXD200" s="487"/>
      <c r="KXE200" s="487"/>
      <c r="KXF200" s="487"/>
      <c r="KXG200" s="484"/>
      <c r="KXH200" s="485"/>
      <c r="KXI200" s="486"/>
      <c r="KXJ200" s="487"/>
      <c r="KXK200" s="487"/>
      <c r="KXL200" s="487"/>
      <c r="KXM200" s="487"/>
      <c r="KXN200" s="487"/>
      <c r="KXO200" s="487"/>
      <c r="KXP200" s="487"/>
      <c r="KXQ200" s="487"/>
      <c r="KXR200" s="487"/>
      <c r="KXS200" s="487"/>
      <c r="KXT200" s="487"/>
      <c r="KXU200" s="487"/>
      <c r="KXV200" s="487"/>
      <c r="KXW200" s="487"/>
      <c r="KXX200" s="487"/>
      <c r="KXY200" s="487"/>
      <c r="KXZ200" s="487"/>
      <c r="KYA200" s="487"/>
      <c r="KYB200" s="487"/>
      <c r="KYC200" s="487"/>
      <c r="KYD200" s="487"/>
      <c r="KYE200" s="487"/>
      <c r="KYF200" s="487"/>
      <c r="KYG200" s="487"/>
      <c r="KYH200" s="487"/>
      <c r="KYI200" s="487"/>
      <c r="KYJ200" s="487"/>
      <c r="KYK200" s="487"/>
      <c r="KYL200" s="487"/>
      <c r="KYM200" s="487"/>
      <c r="KYN200" s="484"/>
      <c r="KYO200" s="485"/>
      <c r="KYP200" s="486"/>
      <c r="KYQ200" s="487"/>
      <c r="KYR200" s="487"/>
      <c r="KYS200" s="487"/>
      <c r="KYT200" s="487"/>
      <c r="KYU200" s="487"/>
      <c r="KYV200" s="487"/>
      <c r="KYW200" s="487"/>
      <c r="KYX200" s="487"/>
      <c r="KYY200" s="487"/>
      <c r="KYZ200" s="487"/>
      <c r="KZA200" s="487"/>
      <c r="KZB200" s="487"/>
      <c r="KZC200" s="487"/>
      <c r="KZD200" s="487"/>
      <c r="KZE200" s="487"/>
      <c r="KZF200" s="487"/>
      <c r="KZG200" s="487"/>
      <c r="KZH200" s="487"/>
      <c r="KZI200" s="487"/>
      <c r="KZJ200" s="487"/>
      <c r="KZK200" s="487"/>
      <c r="KZL200" s="487"/>
      <c r="KZM200" s="487"/>
      <c r="KZN200" s="487"/>
      <c r="KZO200" s="487"/>
      <c r="KZP200" s="487"/>
      <c r="KZQ200" s="487"/>
      <c r="KZR200" s="487"/>
      <c r="KZS200" s="487"/>
      <c r="KZT200" s="487"/>
      <c r="KZU200" s="484"/>
      <c r="KZV200" s="485"/>
      <c r="KZW200" s="486"/>
      <c r="KZX200" s="487"/>
      <c r="KZY200" s="487"/>
      <c r="KZZ200" s="487"/>
      <c r="LAA200" s="487"/>
      <c r="LAB200" s="487"/>
      <c r="LAC200" s="487"/>
      <c r="LAD200" s="487"/>
      <c r="LAE200" s="487"/>
      <c r="LAF200" s="487"/>
      <c r="LAG200" s="487"/>
      <c r="LAH200" s="487"/>
      <c r="LAI200" s="487"/>
      <c r="LAJ200" s="487"/>
      <c r="LAK200" s="487"/>
      <c r="LAL200" s="487"/>
      <c r="LAM200" s="487"/>
      <c r="LAN200" s="487"/>
      <c r="LAO200" s="487"/>
      <c r="LAP200" s="487"/>
      <c r="LAQ200" s="487"/>
      <c r="LAR200" s="487"/>
      <c r="LAS200" s="487"/>
      <c r="LAT200" s="487"/>
      <c r="LAU200" s="487"/>
      <c r="LAV200" s="487"/>
      <c r="LAW200" s="487"/>
      <c r="LAX200" s="487"/>
      <c r="LAY200" s="487"/>
      <c r="LAZ200" s="487"/>
      <c r="LBA200" s="487"/>
      <c r="LBB200" s="484"/>
      <c r="LBC200" s="485"/>
      <c r="LBD200" s="486"/>
      <c r="LBE200" s="487"/>
      <c r="LBF200" s="487"/>
      <c r="LBG200" s="487"/>
      <c r="LBH200" s="487"/>
      <c r="LBI200" s="487"/>
      <c r="LBJ200" s="487"/>
      <c r="LBK200" s="487"/>
      <c r="LBL200" s="487"/>
      <c r="LBM200" s="487"/>
      <c r="LBN200" s="487"/>
      <c r="LBO200" s="487"/>
      <c r="LBP200" s="487"/>
      <c r="LBQ200" s="487"/>
      <c r="LBR200" s="487"/>
      <c r="LBS200" s="487"/>
      <c r="LBT200" s="487"/>
      <c r="LBU200" s="487"/>
      <c r="LBV200" s="487"/>
      <c r="LBW200" s="487"/>
      <c r="LBX200" s="487"/>
      <c r="LBY200" s="487"/>
      <c r="LBZ200" s="487"/>
      <c r="LCA200" s="487"/>
      <c r="LCB200" s="487"/>
      <c r="LCC200" s="487"/>
      <c r="LCD200" s="487"/>
      <c r="LCE200" s="487"/>
      <c r="LCF200" s="487"/>
      <c r="LCG200" s="487"/>
      <c r="LCH200" s="487"/>
      <c r="LCI200" s="484"/>
      <c r="LCJ200" s="485"/>
      <c r="LCK200" s="486"/>
      <c r="LCL200" s="487"/>
      <c r="LCM200" s="487"/>
      <c r="LCN200" s="487"/>
      <c r="LCO200" s="487"/>
      <c r="LCP200" s="487"/>
      <c r="LCQ200" s="487"/>
      <c r="LCR200" s="487"/>
      <c r="LCS200" s="487"/>
      <c r="LCT200" s="487"/>
      <c r="LCU200" s="487"/>
      <c r="LCV200" s="487"/>
      <c r="LCW200" s="487"/>
      <c r="LCX200" s="487"/>
      <c r="LCY200" s="487"/>
      <c r="LCZ200" s="487"/>
      <c r="LDA200" s="487"/>
      <c r="LDB200" s="487"/>
      <c r="LDC200" s="487"/>
      <c r="LDD200" s="487"/>
      <c r="LDE200" s="487"/>
      <c r="LDF200" s="487"/>
      <c r="LDG200" s="487"/>
      <c r="LDH200" s="487"/>
      <c r="LDI200" s="487"/>
      <c r="LDJ200" s="487"/>
      <c r="LDK200" s="487"/>
      <c r="LDL200" s="487"/>
      <c r="LDM200" s="487"/>
      <c r="LDN200" s="487"/>
      <c r="LDO200" s="487"/>
      <c r="LDP200" s="484"/>
      <c r="LDQ200" s="485"/>
      <c r="LDR200" s="486"/>
      <c r="LDS200" s="487"/>
      <c r="LDT200" s="487"/>
      <c r="LDU200" s="487"/>
      <c r="LDV200" s="487"/>
      <c r="LDW200" s="487"/>
      <c r="LDX200" s="487"/>
      <c r="LDY200" s="487"/>
      <c r="LDZ200" s="487"/>
      <c r="LEA200" s="487"/>
      <c r="LEB200" s="487"/>
      <c r="LEC200" s="487"/>
      <c r="LED200" s="487"/>
      <c r="LEE200" s="487"/>
      <c r="LEF200" s="487"/>
      <c r="LEG200" s="487"/>
      <c r="LEH200" s="487"/>
      <c r="LEI200" s="487"/>
      <c r="LEJ200" s="487"/>
      <c r="LEK200" s="487"/>
      <c r="LEL200" s="487"/>
      <c r="LEM200" s="487"/>
      <c r="LEN200" s="487"/>
      <c r="LEO200" s="487"/>
      <c r="LEP200" s="487"/>
      <c r="LEQ200" s="487"/>
      <c r="LER200" s="487"/>
      <c r="LES200" s="487"/>
      <c r="LET200" s="487"/>
      <c r="LEU200" s="487"/>
      <c r="LEV200" s="487"/>
      <c r="LEW200" s="484"/>
      <c r="LEX200" s="485"/>
      <c r="LEY200" s="486"/>
      <c r="LEZ200" s="487"/>
      <c r="LFA200" s="487"/>
      <c r="LFB200" s="487"/>
      <c r="LFC200" s="487"/>
      <c r="LFD200" s="487"/>
      <c r="LFE200" s="487"/>
      <c r="LFF200" s="487"/>
      <c r="LFG200" s="487"/>
      <c r="LFH200" s="487"/>
      <c r="LFI200" s="487"/>
      <c r="LFJ200" s="487"/>
      <c r="LFK200" s="487"/>
      <c r="LFL200" s="487"/>
      <c r="LFM200" s="487"/>
      <c r="LFN200" s="487"/>
      <c r="LFO200" s="487"/>
      <c r="LFP200" s="487"/>
      <c r="LFQ200" s="487"/>
      <c r="LFR200" s="487"/>
      <c r="LFS200" s="487"/>
      <c r="LFT200" s="487"/>
      <c r="LFU200" s="487"/>
      <c r="LFV200" s="487"/>
      <c r="LFW200" s="487"/>
      <c r="LFX200" s="487"/>
      <c r="LFY200" s="487"/>
      <c r="LFZ200" s="487"/>
      <c r="LGA200" s="487"/>
      <c r="LGB200" s="487"/>
      <c r="LGC200" s="487"/>
      <c r="LGD200" s="484"/>
      <c r="LGE200" s="485"/>
      <c r="LGF200" s="486"/>
      <c r="LGG200" s="487"/>
      <c r="LGH200" s="487"/>
      <c r="LGI200" s="487"/>
      <c r="LGJ200" s="487"/>
      <c r="LGK200" s="487"/>
      <c r="LGL200" s="487"/>
      <c r="LGM200" s="487"/>
      <c r="LGN200" s="487"/>
      <c r="LGO200" s="487"/>
      <c r="LGP200" s="487"/>
      <c r="LGQ200" s="487"/>
      <c r="LGR200" s="487"/>
      <c r="LGS200" s="487"/>
      <c r="LGT200" s="487"/>
      <c r="LGU200" s="487"/>
      <c r="LGV200" s="487"/>
      <c r="LGW200" s="487"/>
      <c r="LGX200" s="487"/>
      <c r="LGY200" s="487"/>
      <c r="LGZ200" s="487"/>
      <c r="LHA200" s="487"/>
      <c r="LHB200" s="487"/>
      <c r="LHC200" s="487"/>
      <c r="LHD200" s="487"/>
      <c r="LHE200" s="487"/>
      <c r="LHF200" s="487"/>
      <c r="LHG200" s="487"/>
      <c r="LHH200" s="487"/>
      <c r="LHI200" s="487"/>
      <c r="LHJ200" s="487"/>
      <c r="LHK200" s="484"/>
      <c r="LHL200" s="485"/>
      <c r="LHM200" s="486"/>
      <c r="LHN200" s="487"/>
      <c r="LHO200" s="487"/>
      <c r="LHP200" s="487"/>
      <c r="LHQ200" s="487"/>
      <c r="LHR200" s="487"/>
      <c r="LHS200" s="487"/>
      <c r="LHT200" s="487"/>
      <c r="LHU200" s="487"/>
      <c r="LHV200" s="487"/>
      <c r="LHW200" s="487"/>
      <c r="LHX200" s="487"/>
      <c r="LHY200" s="487"/>
      <c r="LHZ200" s="487"/>
      <c r="LIA200" s="487"/>
      <c r="LIB200" s="487"/>
      <c r="LIC200" s="487"/>
      <c r="LID200" s="487"/>
      <c r="LIE200" s="487"/>
      <c r="LIF200" s="487"/>
      <c r="LIG200" s="487"/>
      <c r="LIH200" s="487"/>
      <c r="LII200" s="487"/>
      <c r="LIJ200" s="487"/>
      <c r="LIK200" s="487"/>
      <c r="LIL200" s="487"/>
      <c r="LIM200" s="487"/>
      <c r="LIN200" s="487"/>
      <c r="LIO200" s="487"/>
      <c r="LIP200" s="487"/>
      <c r="LIQ200" s="487"/>
      <c r="LIR200" s="484"/>
      <c r="LIS200" s="485"/>
      <c r="LIT200" s="486"/>
      <c r="LIU200" s="487"/>
      <c r="LIV200" s="487"/>
      <c r="LIW200" s="487"/>
      <c r="LIX200" s="487"/>
      <c r="LIY200" s="487"/>
      <c r="LIZ200" s="487"/>
      <c r="LJA200" s="487"/>
      <c r="LJB200" s="487"/>
      <c r="LJC200" s="487"/>
      <c r="LJD200" s="487"/>
      <c r="LJE200" s="487"/>
      <c r="LJF200" s="487"/>
      <c r="LJG200" s="487"/>
      <c r="LJH200" s="487"/>
      <c r="LJI200" s="487"/>
      <c r="LJJ200" s="487"/>
      <c r="LJK200" s="487"/>
      <c r="LJL200" s="487"/>
      <c r="LJM200" s="487"/>
      <c r="LJN200" s="487"/>
      <c r="LJO200" s="487"/>
      <c r="LJP200" s="487"/>
      <c r="LJQ200" s="487"/>
      <c r="LJR200" s="487"/>
      <c r="LJS200" s="487"/>
      <c r="LJT200" s="487"/>
      <c r="LJU200" s="487"/>
      <c r="LJV200" s="487"/>
      <c r="LJW200" s="487"/>
      <c r="LJX200" s="487"/>
      <c r="LJY200" s="484"/>
      <c r="LJZ200" s="485"/>
      <c r="LKA200" s="486"/>
      <c r="LKB200" s="487"/>
      <c r="LKC200" s="487"/>
      <c r="LKD200" s="487"/>
      <c r="LKE200" s="487"/>
      <c r="LKF200" s="487"/>
      <c r="LKG200" s="487"/>
      <c r="LKH200" s="487"/>
      <c r="LKI200" s="487"/>
      <c r="LKJ200" s="487"/>
      <c r="LKK200" s="487"/>
      <c r="LKL200" s="487"/>
      <c r="LKM200" s="487"/>
      <c r="LKN200" s="487"/>
      <c r="LKO200" s="487"/>
      <c r="LKP200" s="487"/>
      <c r="LKQ200" s="487"/>
      <c r="LKR200" s="487"/>
      <c r="LKS200" s="487"/>
      <c r="LKT200" s="487"/>
      <c r="LKU200" s="487"/>
      <c r="LKV200" s="487"/>
      <c r="LKW200" s="487"/>
      <c r="LKX200" s="487"/>
      <c r="LKY200" s="487"/>
      <c r="LKZ200" s="487"/>
      <c r="LLA200" s="487"/>
      <c r="LLB200" s="487"/>
      <c r="LLC200" s="487"/>
      <c r="LLD200" s="487"/>
      <c r="LLE200" s="487"/>
      <c r="LLF200" s="484"/>
      <c r="LLG200" s="485"/>
      <c r="LLH200" s="486"/>
      <c r="LLI200" s="487"/>
      <c r="LLJ200" s="487"/>
      <c r="LLK200" s="487"/>
      <c r="LLL200" s="487"/>
      <c r="LLM200" s="487"/>
      <c r="LLN200" s="487"/>
      <c r="LLO200" s="487"/>
      <c r="LLP200" s="487"/>
      <c r="LLQ200" s="487"/>
      <c r="LLR200" s="487"/>
      <c r="LLS200" s="487"/>
      <c r="LLT200" s="487"/>
      <c r="LLU200" s="487"/>
      <c r="LLV200" s="487"/>
      <c r="LLW200" s="487"/>
      <c r="LLX200" s="487"/>
      <c r="LLY200" s="487"/>
      <c r="LLZ200" s="487"/>
      <c r="LMA200" s="487"/>
      <c r="LMB200" s="487"/>
      <c r="LMC200" s="487"/>
      <c r="LMD200" s="487"/>
      <c r="LME200" s="487"/>
      <c r="LMF200" s="487"/>
      <c r="LMG200" s="487"/>
      <c r="LMH200" s="487"/>
      <c r="LMI200" s="487"/>
      <c r="LMJ200" s="487"/>
      <c r="LMK200" s="487"/>
      <c r="LML200" s="487"/>
      <c r="LMM200" s="484"/>
      <c r="LMN200" s="485"/>
      <c r="LMO200" s="486"/>
      <c r="LMP200" s="487"/>
      <c r="LMQ200" s="487"/>
      <c r="LMR200" s="487"/>
      <c r="LMS200" s="487"/>
      <c r="LMT200" s="487"/>
      <c r="LMU200" s="487"/>
      <c r="LMV200" s="487"/>
      <c r="LMW200" s="487"/>
      <c r="LMX200" s="487"/>
      <c r="LMY200" s="487"/>
      <c r="LMZ200" s="487"/>
      <c r="LNA200" s="487"/>
      <c r="LNB200" s="487"/>
      <c r="LNC200" s="487"/>
      <c r="LND200" s="487"/>
      <c r="LNE200" s="487"/>
      <c r="LNF200" s="487"/>
      <c r="LNG200" s="487"/>
      <c r="LNH200" s="487"/>
      <c r="LNI200" s="487"/>
      <c r="LNJ200" s="487"/>
      <c r="LNK200" s="487"/>
      <c r="LNL200" s="487"/>
      <c r="LNM200" s="487"/>
      <c r="LNN200" s="487"/>
      <c r="LNO200" s="487"/>
      <c r="LNP200" s="487"/>
      <c r="LNQ200" s="487"/>
      <c r="LNR200" s="487"/>
      <c r="LNS200" s="487"/>
      <c r="LNT200" s="484"/>
      <c r="LNU200" s="485"/>
      <c r="LNV200" s="486"/>
      <c r="LNW200" s="487"/>
      <c r="LNX200" s="487"/>
      <c r="LNY200" s="487"/>
      <c r="LNZ200" s="487"/>
      <c r="LOA200" s="487"/>
      <c r="LOB200" s="487"/>
      <c r="LOC200" s="487"/>
      <c r="LOD200" s="487"/>
      <c r="LOE200" s="487"/>
      <c r="LOF200" s="487"/>
      <c r="LOG200" s="487"/>
      <c r="LOH200" s="487"/>
      <c r="LOI200" s="487"/>
      <c r="LOJ200" s="487"/>
      <c r="LOK200" s="487"/>
      <c r="LOL200" s="487"/>
      <c r="LOM200" s="487"/>
      <c r="LON200" s="487"/>
      <c r="LOO200" s="487"/>
      <c r="LOP200" s="487"/>
      <c r="LOQ200" s="487"/>
      <c r="LOR200" s="487"/>
      <c r="LOS200" s="487"/>
      <c r="LOT200" s="487"/>
      <c r="LOU200" s="487"/>
      <c r="LOV200" s="487"/>
      <c r="LOW200" s="487"/>
      <c r="LOX200" s="487"/>
      <c r="LOY200" s="487"/>
      <c r="LOZ200" s="487"/>
      <c r="LPA200" s="484"/>
      <c r="LPB200" s="485"/>
      <c r="LPC200" s="486"/>
      <c r="LPD200" s="487"/>
      <c r="LPE200" s="487"/>
      <c r="LPF200" s="487"/>
      <c r="LPG200" s="487"/>
      <c r="LPH200" s="487"/>
      <c r="LPI200" s="487"/>
      <c r="LPJ200" s="487"/>
      <c r="LPK200" s="487"/>
      <c r="LPL200" s="487"/>
      <c r="LPM200" s="487"/>
      <c r="LPN200" s="487"/>
      <c r="LPO200" s="487"/>
      <c r="LPP200" s="487"/>
      <c r="LPQ200" s="487"/>
      <c r="LPR200" s="487"/>
      <c r="LPS200" s="487"/>
      <c r="LPT200" s="487"/>
      <c r="LPU200" s="487"/>
      <c r="LPV200" s="487"/>
      <c r="LPW200" s="487"/>
      <c r="LPX200" s="487"/>
      <c r="LPY200" s="487"/>
      <c r="LPZ200" s="487"/>
      <c r="LQA200" s="487"/>
      <c r="LQB200" s="487"/>
      <c r="LQC200" s="487"/>
      <c r="LQD200" s="487"/>
      <c r="LQE200" s="487"/>
      <c r="LQF200" s="487"/>
      <c r="LQG200" s="487"/>
      <c r="LQH200" s="484"/>
      <c r="LQI200" s="485"/>
      <c r="LQJ200" s="486"/>
      <c r="LQK200" s="487"/>
      <c r="LQL200" s="487"/>
      <c r="LQM200" s="487"/>
      <c r="LQN200" s="487"/>
      <c r="LQO200" s="487"/>
      <c r="LQP200" s="487"/>
      <c r="LQQ200" s="487"/>
      <c r="LQR200" s="487"/>
      <c r="LQS200" s="487"/>
      <c r="LQT200" s="487"/>
      <c r="LQU200" s="487"/>
      <c r="LQV200" s="487"/>
      <c r="LQW200" s="487"/>
      <c r="LQX200" s="487"/>
      <c r="LQY200" s="487"/>
      <c r="LQZ200" s="487"/>
      <c r="LRA200" s="487"/>
      <c r="LRB200" s="487"/>
      <c r="LRC200" s="487"/>
      <c r="LRD200" s="487"/>
      <c r="LRE200" s="487"/>
      <c r="LRF200" s="487"/>
      <c r="LRG200" s="487"/>
      <c r="LRH200" s="487"/>
      <c r="LRI200" s="487"/>
      <c r="LRJ200" s="487"/>
      <c r="LRK200" s="487"/>
      <c r="LRL200" s="487"/>
      <c r="LRM200" s="487"/>
      <c r="LRN200" s="487"/>
      <c r="LRO200" s="484"/>
      <c r="LRP200" s="485"/>
      <c r="LRQ200" s="486"/>
      <c r="LRR200" s="487"/>
      <c r="LRS200" s="487"/>
      <c r="LRT200" s="487"/>
      <c r="LRU200" s="487"/>
      <c r="LRV200" s="487"/>
      <c r="LRW200" s="487"/>
      <c r="LRX200" s="487"/>
      <c r="LRY200" s="487"/>
      <c r="LRZ200" s="487"/>
      <c r="LSA200" s="487"/>
      <c r="LSB200" s="487"/>
      <c r="LSC200" s="487"/>
      <c r="LSD200" s="487"/>
      <c r="LSE200" s="487"/>
      <c r="LSF200" s="487"/>
      <c r="LSG200" s="487"/>
      <c r="LSH200" s="487"/>
      <c r="LSI200" s="487"/>
      <c r="LSJ200" s="487"/>
      <c r="LSK200" s="487"/>
      <c r="LSL200" s="487"/>
      <c r="LSM200" s="487"/>
      <c r="LSN200" s="487"/>
      <c r="LSO200" s="487"/>
      <c r="LSP200" s="487"/>
      <c r="LSQ200" s="487"/>
      <c r="LSR200" s="487"/>
      <c r="LSS200" s="487"/>
      <c r="LST200" s="487"/>
      <c r="LSU200" s="487"/>
      <c r="LSV200" s="484"/>
      <c r="LSW200" s="485"/>
      <c r="LSX200" s="486"/>
      <c r="LSY200" s="487"/>
      <c r="LSZ200" s="487"/>
      <c r="LTA200" s="487"/>
      <c r="LTB200" s="487"/>
      <c r="LTC200" s="487"/>
      <c r="LTD200" s="487"/>
      <c r="LTE200" s="487"/>
      <c r="LTF200" s="487"/>
      <c r="LTG200" s="487"/>
      <c r="LTH200" s="487"/>
      <c r="LTI200" s="487"/>
      <c r="LTJ200" s="487"/>
      <c r="LTK200" s="487"/>
      <c r="LTL200" s="487"/>
      <c r="LTM200" s="487"/>
      <c r="LTN200" s="487"/>
      <c r="LTO200" s="487"/>
      <c r="LTP200" s="487"/>
      <c r="LTQ200" s="487"/>
      <c r="LTR200" s="487"/>
      <c r="LTS200" s="487"/>
      <c r="LTT200" s="487"/>
      <c r="LTU200" s="487"/>
      <c r="LTV200" s="487"/>
      <c r="LTW200" s="487"/>
      <c r="LTX200" s="487"/>
      <c r="LTY200" s="487"/>
      <c r="LTZ200" s="487"/>
      <c r="LUA200" s="487"/>
      <c r="LUB200" s="487"/>
      <c r="LUC200" s="484"/>
      <c r="LUD200" s="485"/>
      <c r="LUE200" s="486"/>
      <c r="LUF200" s="487"/>
      <c r="LUG200" s="487"/>
      <c r="LUH200" s="487"/>
      <c r="LUI200" s="487"/>
      <c r="LUJ200" s="487"/>
      <c r="LUK200" s="487"/>
      <c r="LUL200" s="487"/>
      <c r="LUM200" s="487"/>
      <c r="LUN200" s="487"/>
      <c r="LUO200" s="487"/>
      <c r="LUP200" s="487"/>
      <c r="LUQ200" s="487"/>
      <c r="LUR200" s="487"/>
      <c r="LUS200" s="487"/>
      <c r="LUT200" s="487"/>
      <c r="LUU200" s="487"/>
      <c r="LUV200" s="487"/>
      <c r="LUW200" s="487"/>
      <c r="LUX200" s="487"/>
      <c r="LUY200" s="487"/>
      <c r="LUZ200" s="487"/>
      <c r="LVA200" s="487"/>
      <c r="LVB200" s="487"/>
      <c r="LVC200" s="487"/>
      <c r="LVD200" s="487"/>
      <c r="LVE200" s="487"/>
      <c r="LVF200" s="487"/>
      <c r="LVG200" s="487"/>
      <c r="LVH200" s="487"/>
      <c r="LVI200" s="487"/>
      <c r="LVJ200" s="484"/>
      <c r="LVK200" s="485"/>
      <c r="LVL200" s="486"/>
      <c r="LVM200" s="487"/>
      <c r="LVN200" s="487"/>
      <c r="LVO200" s="487"/>
      <c r="LVP200" s="487"/>
      <c r="LVQ200" s="487"/>
      <c r="LVR200" s="487"/>
      <c r="LVS200" s="487"/>
      <c r="LVT200" s="487"/>
      <c r="LVU200" s="487"/>
      <c r="LVV200" s="487"/>
      <c r="LVW200" s="487"/>
      <c r="LVX200" s="487"/>
      <c r="LVY200" s="487"/>
      <c r="LVZ200" s="487"/>
      <c r="LWA200" s="487"/>
      <c r="LWB200" s="487"/>
      <c r="LWC200" s="487"/>
      <c r="LWD200" s="487"/>
      <c r="LWE200" s="487"/>
      <c r="LWF200" s="487"/>
      <c r="LWG200" s="487"/>
      <c r="LWH200" s="487"/>
      <c r="LWI200" s="487"/>
      <c r="LWJ200" s="487"/>
      <c r="LWK200" s="487"/>
      <c r="LWL200" s="487"/>
      <c r="LWM200" s="487"/>
      <c r="LWN200" s="487"/>
      <c r="LWO200" s="487"/>
      <c r="LWP200" s="487"/>
      <c r="LWQ200" s="484"/>
      <c r="LWR200" s="485"/>
      <c r="LWS200" s="486"/>
      <c r="LWT200" s="487"/>
      <c r="LWU200" s="487"/>
      <c r="LWV200" s="487"/>
      <c r="LWW200" s="487"/>
      <c r="LWX200" s="487"/>
      <c r="LWY200" s="487"/>
      <c r="LWZ200" s="487"/>
      <c r="LXA200" s="487"/>
      <c r="LXB200" s="487"/>
      <c r="LXC200" s="487"/>
      <c r="LXD200" s="487"/>
      <c r="LXE200" s="487"/>
      <c r="LXF200" s="487"/>
      <c r="LXG200" s="487"/>
      <c r="LXH200" s="487"/>
      <c r="LXI200" s="487"/>
      <c r="LXJ200" s="487"/>
      <c r="LXK200" s="487"/>
      <c r="LXL200" s="487"/>
      <c r="LXM200" s="487"/>
      <c r="LXN200" s="487"/>
      <c r="LXO200" s="487"/>
      <c r="LXP200" s="487"/>
      <c r="LXQ200" s="487"/>
      <c r="LXR200" s="487"/>
      <c r="LXS200" s="487"/>
      <c r="LXT200" s="487"/>
      <c r="LXU200" s="487"/>
      <c r="LXV200" s="487"/>
      <c r="LXW200" s="487"/>
      <c r="LXX200" s="484"/>
      <c r="LXY200" s="485"/>
      <c r="LXZ200" s="486"/>
      <c r="LYA200" s="487"/>
      <c r="LYB200" s="487"/>
      <c r="LYC200" s="487"/>
      <c r="LYD200" s="487"/>
      <c r="LYE200" s="487"/>
      <c r="LYF200" s="487"/>
      <c r="LYG200" s="487"/>
      <c r="LYH200" s="487"/>
      <c r="LYI200" s="487"/>
      <c r="LYJ200" s="487"/>
      <c r="LYK200" s="487"/>
      <c r="LYL200" s="487"/>
      <c r="LYM200" s="487"/>
      <c r="LYN200" s="487"/>
      <c r="LYO200" s="487"/>
      <c r="LYP200" s="487"/>
      <c r="LYQ200" s="487"/>
      <c r="LYR200" s="487"/>
      <c r="LYS200" s="487"/>
      <c r="LYT200" s="487"/>
      <c r="LYU200" s="487"/>
      <c r="LYV200" s="487"/>
      <c r="LYW200" s="487"/>
      <c r="LYX200" s="487"/>
      <c r="LYY200" s="487"/>
      <c r="LYZ200" s="487"/>
      <c r="LZA200" s="487"/>
      <c r="LZB200" s="487"/>
      <c r="LZC200" s="487"/>
      <c r="LZD200" s="487"/>
      <c r="LZE200" s="484"/>
      <c r="LZF200" s="485"/>
      <c r="LZG200" s="486"/>
      <c r="LZH200" s="487"/>
      <c r="LZI200" s="487"/>
      <c r="LZJ200" s="487"/>
      <c r="LZK200" s="487"/>
      <c r="LZL200" s="487"/>
      <c r="LZM200" s="487"/>
      <c r="LZN200" s="487"/>
      <c r="LZO200" s="487"/>
      <c r="LZP200" s="487"/>
      <c r="LZQ200" s="487"/>
      <c r="LZR200" s="487"/>
      <c r="LZS200" s="487"/>
      <c r="LZT200" s="487"/>
      <c r="LZU200" s="487"/>
      <c r="LZV200" s="487"/>
      <c r="LZW200" s="487"/>
      <c r="LZX200" s="487"/>
      <c r="LZY200" s="487"/>
      <c r="LZZ200" s="487"/>
      <c r="MAA200" s="487"/>
      <c r="MAB200" s="487"/>
      <c r="MAC200" s="487"/>
      <c r="MAD200" s="487"/>
      <c r="MAE200" s="487"/>
      <c r="MAF200" s="487"/>
      <c r="MAG200" s="487"/>
      <c r="MAH200" s="487"/>
      <c r="MAI200" s="487"/>
      <c r="MAJ200" s="487"/>
      <c r="MAK200" s="487"/>
      <c r="MAL200" s="484"/>
      <c r="MAM200" s="485"/>
      <c r="MAN200" s="486"/>
      <c r="MAO200" s="487"/>
      <c r="MAP200" s="487"/>
      <c r="MAQ200" s="487"/>
      <c r="MAR200" s="487"/>
      <c r="MAS200" s="487"/>
      <c r="MAT200" s="487"/>
      <c r="MAU200" s="487"/>
      <c r="MAV200" s="487"/>
      <c r="MAW200" s="487"/>
      <c r="MAX200" s="487"/>
      <c r="MAY200" s="487"/>
      <c r="MAZ200" s="487"/>
      <c r="MBA200" s="487"/>
      <c r="MBB200" s="487"/>
      <c r="MBC200" s="487"/>
      <c r="MBD200" s="487"/>
      <c r="MBE200" s="487"/>
      <c r="MBF200" s="487"/>
      <c r="MBG200" s="487"/>
      <c r="MBH200" s="487"/>
      <c r="MBI200" s="487"/>
      <c r="MBJ200" s="487"/>
      <c r="MBK200" s="487"/>
      <c r="MBL200" s="487"/>
      <c r="MBM200" s="487"/>
      <c r="MBN200" s="487"/>
      <c r="MBO200" s="487"/>
      <c r="MBP200" s="487"/>
      <c r="MBQ200" s="487"/>
      <c r="MBR200" s="487"/>
      <c r="MBS200" s="484"/>
      <c r="MBT200" s="485"/>
      <c r="MBU200" s="486"/>
      <c r="MBV200" s="487"/>
      <c r="MBW200" s="487"/>
      <c r="MBX200" s="487"/>
      <c r="MBY200" s="487"/>
      <c r="MBZ200" s="487"/>
      <c r="MCA200" s="487"/>
      <c r="MCB200" s="487"/>
      <c r="MCC200" s="487"/>
      <c r="MCD200" s="487"/>
      <c r="MCE200" s="487"/>
      <c r="MCF200" s="487"/>
      <c r="MCG200" s="487"/>
      <c r="MCH200" s="487"/>
      <c r="MCI200" s="487"/>
      <c r="MCJ200" s="487"/>
      <c r="MCK200" s="487"/>
      <c r="MCL200" s="487"/>
      <c r="MCM200" s="487"/>
      <c r="MCN200" s="487"/>
      <c r="MCO200" s="487"/>
      <c r="MCP200" s="487"/>
      <c r="MCQ200" s="487"/>
      <c r="MCR200" s="487"/>
      <c r="MCS200" s="487"/>
      <c r="MCT200" s="487"/>
      <c r="MCU200" s="487"/>
      <c r="MCV200" s="487"/>
      <c r="MCW200" s="487"/>
      <c r="MCX200" s="487"/>
      <c r="MCY200" s="487"/>
      <c r="MCZ200" s="484"/>
      <c r="MDA200" s="485"/>
      <c r="MDB200" s="486"/>
      <c r="MDC200" s="487"/>
      <c r="MDD200" s="487"/>
      <c r="MDE200" s="487"/>
      <c r="MDF200" s="487"/>
      <c r="MDG200" s="487"/>
      <c r="MDH200" s="487"/>
      <c r="MDI200" s="487"/>
      <c r="MDJ200" s="487"/>
      <c r="MDK200" s="487"/>
      <c r="MDL200" s="487"/>
      <c r="MDM200" s="487"/>
      <c r="MDN200" s="487"/>
      <c r="MDO200" s="487"/>
      <c r="MDP200" s="487"/>
      <c r="MDQ200" s="487"/>
      <c r="MDR200" s="487"/>
      <c r="MDS200" s="487"/>
      <c r="MDT200" s="487"/>
      <c r="MDU200" s="487"/>
      <c r="MDV200" s="487"/>
      <c r="MDW200" s="487"/>
      <c r="MDX200" s="487"/>
      <c r="MDY200" s="487"/>
      <c r="MDZ200" s="487"/>
      <c r="MEA200" s="487"/>
      <c r="MEB200" s="487"/>
      <c r="MEC200" s="487"/>
      <c r="MED200" s="487"/>
      <c r="MEE200" s="487"/>
      <c r="MEF200" s="487"/>
      <c r="MEG200" s="484"/>
      <c r="MEH200" s="485"/>
      <c r="MEI200" s="486"/>
      <c r="MEJ200" s="487"/>
      <c r="MEK200" s="487"/>
      <c r="MEL200" s="487"/>
      <c r="MEM200" s="487"/>
      <c r="MEN200" s="487"/>
      <c r="MEO200" s="487"/>
      <c r="MEP200" s="487"/>
      <c r="MEQ200" s="487"/>
      <c r="MER200" s="487"/>
      <c r="MES200" s="487"/>
      <c r="MET200" s="487"/>
      <c r="MEU200" s="487"/>
      <c r="MEV200" s="487"/>
      <c r="MEW200" s="487"/>
      <c r="MEX200" s="487"/>
      <c r="MEY200" s="487"/>
      <c r="MEZ200" s="487"/>
      <c r="MFA200" s="487"/>
      <c r="MFB200" s="487"/>
      <c r="MFC200" s="487"/>
      <c r="MFD200" s="487"/>
      <c r="MFE200" s="487"/>
      <c r="MFF200" s="487"/>
      <c r="MFG200" s="487"/>
      <c r="MFH200" s="487"/>
      <c r="MFI200" s="487"/>
      <c r="MFJ200" s="487"/>
      <c r="MFK200" s="487"/>
      <c r="MFL200" s="487"/>
      <c r="MFM200" s="487"/>
      <c r="MFN200" s="484"/>
      <c r="MFO200" s="485"/>
      <c r="MFP200" s="486"/>
      <c r="MFQ200" s="487"/>
      <c r="MFR200" s="487"/>
      <c r="MFS200" s="487"/>
      <c r="MFT200" s="487"/>
      <c r="MFU200" s="487"/>
      <c r="MFV200" s="487"/>
      <c r="MFW200" s="487"/>
      <c r="MFX200" s="487"/>
      <c r="MFY200" s="487"/>
      <c r="MFZ200" s="487"/>
      <c r="MGA200" s="487"/>
      <c r="MGB200" s="487"/>
      <c r="MGC200" s="487"/>
      <c r="MGD200" s="487"/>
      <c r="MGE200" s="487"/>
      <c r="MGF200" s="487"/>
      <c r="MGG200" s="487"/>
      <c r="MGH200" s="487"/>
      <c r="MGI200" s="487"/>
      <c r="MGJ200" s="487"/>
      <c r="MGK200" s="487"/>
      <c r="MGL200" s="487"/>
      <c r="MGM200" s="487"/>
      <c r="MGN200" s="487"/>
      <c r="MGO200" s="487"/>
      <c r="MGP200" s="487"/>
      <c r="MGQ200" s="487"/>
      <c r="MGR200" s="487"/>
      <c r="MGS200" s="487"/>
      <c r="MGT200" s="487"/>
      <c r="MGU200" s="484"/>
      <c r="MGV200" s="485"/>
      <c r="MGW200" s="486"/>
      <c r="MGX200" s="487"/>
      <c r="MGY200" s="487"/>
      <c r="MGZ200" s="487"/>
      <c r="MHA200" s="487"/>
      <c r="MHB200" s="487"/>
      <c r="MHC200" s="487"/>
      <c r="MHD200" s="487"/>
      <c r="MHE200" s="487"/>
      <c r="MHF200" s="487"/>
      <c r="MHG200" s="487"/>
      <c r="MHH200" s="487"/>
      <c r="MHI200" s="487"/>
      <c r="MHJ200" s="487"/>
      <c r="MHK200" s="487"/>
      <c r="MHL200" s="487"/>
      <c r="MHM200" s="487"/>
      <c r="MHN200" s="487"/>
      <c r="MHO200" s="487"/>
      <c r="MHP200" s="487"/>
      <c r="MHQ200" s="487"/>
      <c r="MHR200" s="487"/>
      <c r="MHS200" s="487"/>
      <c r="MHT200" s="487"/>
      <c r="MHU200" s="487"/>
      <c r="MHV200" s="487"/>
      <c r="MHW200" s="487"/>
      <c r="MHX200" s="487"/>
      <c r="MHY200" s="487"/>
      <c r="MHZ200" s="487"/>
      <c r="MIA200" s="487"/>
      <c r="MIB200" s="484"/>
      <c r="MIC200" s="485"/>
      <c r="MID200" s="486"/>
      <c r="MIE200" s="487"/>
      <c r="MIF200" s="487"/>
      <c r="MIG200" s="487"/>
      <c r="MIH200" s="487"/>
      <c r="MII200" s="487"/>
      <c r="MIJ200" s="487"/>
      <c r="MIK200" s="487"/>
      <c r="MIL200" s="487"/>
      <c r="MIM200" s="487"/>
      <c r="MIN200" s="487"/>
      <c r="MIO200" s="487"/>
      <c r="MIP200" s="487"/>
      <c r="MIQ200" s="487"/>
      <c r="MIR200" s="487"/>
      <c r="MIS200" s="487"/>
      <c r="MIT200" s="487"/>
      <c r="MIU200" s="487"/>
      <c r="MIV200" s="487"/>
      <c r="MIW200" s="487"/>
      <c r="MIX200" s="487"/>
      <c r="MIY200" s="487"/>
      <c r="MIZ200" s="487"/>
      <c r="MJA200" s="487"/>
      <c r="MJB200" s="487"/>
      <c r="MJC200" s="487"/>
      <c r="MJD200" s="487"/>
      <c r="MJE200" s="487"/>
      <c r="MJF200" s="487"/>
      <c r="MJG200" s="487"/>
      <c r="MJH200" s="487"/>
      <c r="MJI200" s="484"/>
      <c r="MJJ200" s="485"/>
      <c r="MJK200" s="486"/>
      <c r="MJL200" s="487"/>
      <c r="MJM200" s="487"/>
      <c r="MJN200" s="487"/>
      <c r="MJO200" s="487"/>
      <c r="MJP200" s="487"/>
      <c r="MJQ200" s="487"/>
      <c r="MJR200" s="487"/>
      <c r="MJS200" s="487"/>
      <c r="MJT200" s="487"/>
      <c r="MJU200" s="487"/>
      <c r="MJV200" s="487"/>
      <c r="MJW200" s="487"/>
      <c r="MJX200" s="487"/>
      <c r="MJY200" s="487"/>
      <c r="MJZ200" s="487"/>
      <c r="MKA200" s="487"/>
      <c r="MKB200" s="487"/>
      <c r="MKC200" s="487"/>
      <c r="MKD200" s="487"/>
      <c r="MKE200" s="487"/>
      <c r="MKF200" s="487"/>
      <c r="MKG200" s="487"/>
      <c r="MKH200" s="487"/>
      <c r="MKI200" s="487"/>
      <c r="MKJ200" s="487"/>
      <c r="MKK200" s="487"/>
      <c r="MKL200" s="487"/>
      <c r="MKM200" s="487"/>
      <c r="MKN200" s="487"/>
      <c r="MKO200" s="487"/>
      <c r="MKP200" s="484"/>
      <c r="MKQ200" s="485"/>
      <c r="MKR200" s="486"/>
      <c r="MKS200" s="487"/>
      <c r="MKT200" s="487"/>
      <c r="MKU200" s="487"/>
      <c r="MKV200" s="487"/>
      <c r="MKW200" s="487"/>
      <c r="MKX200" s="487"/>
      <c r="MKY200" s="487"/>
      <c r="MKZ200" s="487"/>
      <c r="MLA200" s="487"/>
      <c r="MLB200" s="487"/>
      <c r="MLC200" s="487"/>
      <c r="MLD200" s="487"/>
      <c r="MLE200" s="487"/>
      <c r="MLF200" s="487"/>
      <c r="MLG200" s="487"/>
      <c r="MLH200" s="487"/>
      <c r="MLI200" s="487"/>
      <c r="MLJ200" s="487"/>
      <c r="MLK200" s="487"/>
      <c r="MLL200" s="487"/>
      <c r="MLM200" s="487"/>
      <c r="MLN200" s="487"/>
      <c r="MLO200" s="487"/>
      <c r="MLP200" s="487"/>
      <c r="MLQ200" s="487"/>
      <c r="MLR200" s="487"/>
      <c r="MLS200" s="487"/>
      <c r="MLT200" s="487"/>
      <c r="MLU200" s="487"/>
      <c r="MLV200" s="487"/>
      <c r="MLW200" s="484"/>
      <c r="MLX200" s="485"/>
      <c r="MLY200" s="486"/>
      <c r="MLZ200" s="487"/>
      <c r="MMA200" s="487"/>
      <c r="MMB200" s="487"/>
      <c r="MMC200" s="487"/>
      <c r="MMD200" s="487"/>
      <c r="MME200" s="487"/>
      <c r="MMF200" s="487"/>
      <c r="MMG200" s="487"/>
      <c r="MMH200" s="487"/>
      <c r="MMI200" s="487"/>
      <c r="MMJ200" s="487"/>
      <c r="MMK200" s="487"/>
      <c r="MML200" s="487"/>
      <c r="MMM200" s="487"/>
      <c r="MMN200" s="487"/>
      <c r="MMO200" s="487"/>
      <c r="MMP200" s="487"/>
      <c r="MMQ200" s="487"/>
      <c r="MMR200" s="487"/>
      <c r="MMS200" s="487"/>
      <c r="MMT200" s="487"/>
      <c r="MMU200" s="487"/>
      <c r="MMV200" s="487"/>
      <c r="MMW200" s="487"/>
      <c r="MMX200" s="487"/>
      <c r="MMY200" s="487"/>
      <c r="MMZ200" s="487"/>
      <c r="MNA200" s="487"/>
      <c r="MNB200" s="487"/>
      <c r="MNC200" s="487"/>
      <c r="MND200" s="484"/>
      <c r="MNE200" s="485"/>
      <c r="MNF200" s="486"/>
      <c r="MNG200" s="487"/>
      <c r="MNH200" s="487"/>
      <c r="MNI200" s="487"/>
      <c r="MNJ200" s="487"/>
      <c r="MNK200" s="487"/>
      <c r="MNL200" s="487"/>
      <c r="MNM200" s="487"/>
      <c r="MNN200" s="487"/>
      <c r="MNO200" s="487"/>
      <c r="MNP200" s="487"/>
      <c r="MNQ200" s="487"/>
      <c r="MNR200" s="487"/>
      <c r="MNS200" s="487"/>
      <c r="MNT200" s="487"/>
      <c r="MNU200" s="487"/>
      <c r="MNV200" s="487"/>
      <c r="MNW200" s="487"/>
      <c r="MNX200" s="487"/>
      <c r="MNY200" s="487"/>
      <c r="MNZ200" s="487"/>
      <c r="MOA200" s="487"/>
      <c r="MOB200" s="487"/>
      <c r="MOC200" s="487"/>
      <c r="MOD200" s="487"/>
      <c r="MOE200" s="487"/>
      <c r="MOF200" s="487"/>
      <c r="MOG200" s="487"/>
      <c r="MOH200" s="487"/>
      <c r="MOI200" s="487"/>
      <c r="MOJ200" s="487"/>
      <c r="MOK200" s="484"/>
      <c r="MOL200" s="485"/>
      <c r="MOM200" s="486"/>
      <c r="MON200" s="487"/>
      <c r="MOO200" s="487"/>
      <c r="MOP200" s="487"/>
      <c r="MOQ200" s="487"/>
      <c r="MOR200" s="487"/>
      <c r="MOS200" s="487"/>
      <c r="MOT200" s="487"/>
      <c r="MOU200" s="487"/>
      <c r="MOV200" s="487"/>
      <c r="MOW200" s="487"/>
      <c r="MOX200" s="487"/>
      <c r="MOY200" s="487"/>
      <c r="MOZ200" s="487"/>
      <c r="MPA200" s="487"/>
      <c r="MPB200" s="487"/>
      <c r="MPC200" s="487"/>
      <c r="MPD200" s="487"/>
      <c r="MPE200" s="487"/>
      <c r="MPF200" s="487"/>
      <c r="MPG200" s="487"/>
      <c r="MPH200" s="487"/>
      <c r="MPI200" s="487"/>
      <c r="MPJ200" s="487"/>
      <c r="MPK200" s="487"/>
      <c r="MPL200" s="487"/>
      <c r="MPM200" s="487"/>
      <c r="MPN200" s="487"/>
      <c r="MPO200" s="487"/>
      <c r="MPP200" s="487"/>
      <c r="MPQ200" s="487"/>
      <c r="MPR200" s="484"/>
      <c r="MPS200" s="485"/>
      <c r="MPT200" s="486"/>
      <c r="MPU200" s="487"/>
      <c r="MPV200" s="487"/>
      <c r="MPW200" s="487"/>
      <c r="MPX200" s="487"/>
      <c r="MPY200" s="487"/>
      <c r="MPZ200" s="487"/>
      <c r="MQA200" s="487"/>
      <c r="MQB200" s="487"/>
      <c r="MQC200" s="487"/>
      <c r="MQD200" s="487"/>
      <c r="MQE200" s="487"/>
      <c r="MQF200" s="487"/>
      <c r="MQG200" s="487"/>
      <c r="MQH200" s="487"/>
      <c r="MQI200" s="487"/>
      <c r="MQJ200" s="487"/>
      <c r="MQK200" s="487"/>
      <c r="MQL200" s="487"/>
      <c r="MQM200" s="487"/>
      <c r="MQN200" s="487"/>
      <c r="MQO200" s="487"/>
      <c r="MQP200" s="487"/>
      <c r="MQQ200" s="487"/>
      <c r="MQR200" s="487"/>
      <c r="MQS200" s="487"/>
      <c r="MQT200" s="487"/>
      <c r="MQU200" s="487"/>
      <c r="MQV200" s="487"/>
      <c r="MQW200" s="487"/>
      <c r="MQX200" s="487"/>
      <c r="MQY200" s="484"/>
      <c r="MQZ200" s="485"/>
      <c r="MRA200" s="486"/>
      <c r="MRB200" s="487"/>
      <c r="MRC200" s="487"/>
      <c r="MRD200" s="487"/>
      <c r="MRE200" s="487"/>
      <c r="MRF200" s="487"/>
      <c r="MRG200" s="487"/>
      <c r="MRH200" s="487"/>
      <c r="MRI200" s="487"/>
      <c r="MRJ200" s="487"/>
      <c r="MRK200" s="487"/>
      <c r="MRL200" s="487"/>
      <c r="MRM200" s="487"/>
      <c r="MRN200" s="487"/>
      <c r="MRO200" s="487"/>
      <c r="MRP200" s="487"/>
      <c r="MRQ200" s="487"/>
      <c r="MRR200" s="487"/>
      <c r="MRS200" s="487"/>
      <c r="MRT200" s="487"/>
      <c r="MRU200" s="487"/>
      <c r="MRV200" s="487"/>
      <c r="MRW200" s="487"/>
      <c r="MRX200" s="487"/>
      <c r="MRY200" s="487"/>
      <c r="MRZ200" s="487"/>
      <c r="MSA200" s="487"/>
      <c r="MSB200" s="487"/>
      <c r="MSC200" s="487"/>
      <c r="MSD200" s="487"/>
      <c r="MSE200" s="487"/>
      <c r="MSF200" s="484"/>
      <c r="MSG200" s="485"/>
      <c r="MSH200" s="486"/>
      <c r="MSI200" s="487"/>
      <c r="MSJ200" s="487"/>
      <c r="MSK200" s="487"/>
      <c r="MSL200" s="487"/>
      <c r="MSM200" s="487"/>
      <c r="MSN200" s="487"/>
      <c r="MSO200" s="487"/>
      <c r="MSP200" s="487"/>
      <c r="MSQ200" s="487"/>
      <c r="MSR200" s="487"/>
      <c r="MSS200" s="487"/>
      <c r="MST200" s="487"/>
      <c r="MSU200" s="487"/>
      <c r="MSV200" s="487"/>
      <c r="MSW200" s="487"/>
      <c r="MSX200" s="487"/>
      <c r="MSY200" s="487"/>
      <c r="MSZ200" s="487"/>
      <c r="MTA200" s="487"/>
      <c r="MTB200" s="487"/>
      <c r="MTC200" s="487"/>
      <c r="MTD200" s="487"/>
      <c r="MTE200" s="487"/>
      <c r="MTF200" s="487"/>
      <c r="MTG200" s="487"/>
      <c r="MTH200" s="487"/>
      <c r="MTI200" s="487"/>
      <c r="MTJ200" s="487"/>
      <c r="MTK200" s="487"/>
      <c r="MTL200" s="487"/>
      <c r="MTM200" s="484"/>
      <c r="MTN200" s="485"/>
      <c r="MTO200" s="486"/>
      <c r="MTP200" s="487"/>
      <c r="MTQ200" s="487"/>
      <c r="MTR200" s="487"/>
      <c r="MTS200" s="487"/>
      <c r="MTT200" s="487"/>
      <c r="MTU200" s="487"/>
      <c r="MTV200" s="487"/>
      <c r="MTW200" s="487"/>
      <c r="MTX200" s="487"/>
      <c r="MTY200" s="487"/>
      <c r="MTZ200" s="487"/>
      <c r="MUA200" s="487"/>
      <c r="MUB200" s="487"/>
      <c r="MUC200" s="487"/>
      <c r="MUD200" s="487"/>
      <c r="MUE200" s="487"/>
      <c r="MUF200" s="487"/>
      <c r="MUG200" s="487"/>
      <c r="MUH200" s="487"/>
      <c r="MUI200" s="487"/>
      <c r="MUJ200" s="487"/>
      <c r="MUK200" s="487"/>
      <c r="MUL200" s="487"/>
      <c r="MUM200" s="487"/>
      <c r="MUN200" s="487"/>
      <c r="MUO200" s="487"/>
      <c r="MUP200" s="487"/>
      <c r="MUQ200" s="487"/>
      <c r="MUR200" s="487"/>
      <c r="MUS200" s="487"/>
      <c r="MUT200" s="484"/>
      <c r="MUU200" s="485"/>
      <c r="MUV200" s="486"/>
      <c r="MUW200" s="487"/>
      <c r="MUX200" s="487"/>
      <c r="MUY200" s="487"/>
      <c r="MUZ200" s="487"/>
      <c r="MVA200" s="487"/>
      <c r="MVB200" s="487"/>
      <c r="MVC200" s="487"/>
      <c r="MVD200" s="487"/>
      <c r="MVE200" s="487"/>
      <c r="MVF200" s="487"/>
      <c r="MVG200" s="487"/>
      <c r="MVH200" s="487"/>
      <c r="MVI200" s="487"/>
      <c r="MVJ200" s="487"/>
      <c r="MVK200" s="487"/>
      <c r="MVL200" s="487"/>
      <c r="MVM200" s="487"/>
      <c r="MVN200" s="487"/>
      <c r="MVO200" s="487"/>
      <c r="MVP200" s="487"/>
      <c r="MVQ200" s="487"/>
      <c r="MVR200" s="487"/>
      <c r="MVS200" s="487"/>
      <c r="MVT200" s="487"/>
      <c r="MVU200" s="487"/>
      <c r="MVV200" s="487"/>
      <c r="MVW200" s="487"/>
      <c r="MVX200" s="487"/>
      <c r="MVY200" s="487"/>
      <c r="MVZ200" s="487"/>
      <c r="MWA200" s="484"/>
      <c r="MWB200" s="485"/>
      <c r="MWC200" s="486"/>
      <c r="MWD200" s="487"/>
      <c r="MWE200" s="487"/>
      <c r="MWF200" s="487"/>
      <c r="MWG200" s="487"/>
      <c r="MWH200" s="487"/>
      <c r="MWI200" s="487"/>
      <c r="MWJ200" s="487"/>
      <c r="MWK200" s="487"/>
      <c r="MWL200" s="487"/>
      <c r="MWM200" s="487"/>
      <c r="MWN200" s="487"/>
      <c r="MWO200" s="487"/>
      <c r="MWP200" s="487"/>
      <c r="MWQ200" s="487"/>
      <c r="MWR200" s="487"/>
      <c r="MWS200" s="487"/>
      <c r="MWT200" s="487"/>
      <c r="MWU200" s="487"/>
      <c r="MWV200" s="487"/>
      <c r="MWW200" s="487"/>
      <c r="MWX200" s="487"/>
      <c r="MWY200" s="487"/>
      <c r="MWZ200" s="487"/>
      <c r="MXA200" s="487"/>
      <c r="MXB200" s="487"/>
      <c r="MXC200" s="487"/>
      <c r="MXD200" s="487"/>
      <c r="MXE200" s="487"/>
      <c r="MXF200" s="487"/>
      <c r="MXG200" s="487"/>
      <c r="MXH200" s="484"/>
      <c r="MXI200" s="485"/>
      <c r="MXJ200" s="486"/>
      <c r="MXK200" s="487"/>
      <c r="MXL200" s="487"/>
      <c r="MXM200" s="487"/>
      <c r="MXN200" s="487"/>
      <c r="MXO200" s="487"/>
      <c r="MXP200" s="487"/>
      <c r="MXQ200" s="487"/>
      <c r="MXR200" s="487"/>
      <c r="MXS200" s="487"/>
      <c r="MXT200" s="487"/>
      <c r="MXU200" s="487"/>
      <c r="MXV200" s="487"/>
      <c r="MXW200" s="487"/>
      <c r="MXX200" s="487"/>
      <c r="MXY200" s="487"/>
      <c r="MXZ200" s="487"/>
      <c r="MYA200" s="487"/>
      <c r="MYB200" s="487"/>
      <c r="MYC200" s="487"/>
      <c r="MYD200" s="487"/>
      <c r="MYE200" s="487"/>
      <c r="MYF200" s="487"/>
      <c r="MYG200" s="487"/>
      <c r="MYH200" s="487"/>
      <c r="MYI200" s="487"/>
      <c r="MYJ200" s="487"/>
      <c r="MYK200" s="487"/>
      <c r="MYL200" s="487"/>
      <c r="MYM200" s="487"/>
      <c r="MYN200" s="487"/>
      <c r="MYO200" s="484"/>
      <c r="MYP200" s="485"/>
      <c r="MYQ200" s="486"/>
      <c r="MYR200" s="487"/>
      <c r="MYS200" s="487"/>
      <c r="MYT200" s="487"/>
      <c r="MYU200" s="487"/>
      <c r="MYV200" s="487"/>
      <c r="MYW200" s="487"/>
      <c r="MYX200" s="487"/>
      <c r="MYY200" s="487"/>
      <c r="MYZ200" s="487"/>
      <c r="MZA200" s="487"/>
      <c r="MZB200" s="487"/>
      <c r="MZC200" s="487"/>
      <c r="MZD200" s="487"/>
      <c r="MZE200" s="487"/>
      <c r="MZF200" s="487"/>
      <c r="MZG200" s="487"/>
      <c r="MZH200" s="487"/>
      <c r="MZI200" s="487"/>
      <c r="MZJ200" s="487"/>
      <c r="MZK200" s="487"/>
      <c r="MZL200" s="487"/>
      <c r="MZM200" s="487"/>
      <c r="MZN200" s="487"/>
      <c r="MZO200" s="487"/>
      <c r="MZP200" s="487"/>
      <c r="MZQ200" s="487"/>
      <c r="MZR200" s="487"/>
      <c r="MZS200" s="487"/>
      <c r="MZT200" s="487"/>
      <c r="MZU200" s="487"/>
      <c r="MZV200" s="484"/>
      <c r="MZW200" s="485"/>
      <c r="MZX200" s="486"/>
      <c r="MZY200" s="487"/>
      <c r="MZZ200" s="487"/>
      <c r="NAA200" s="487"/>
      <c r="NAB200" s="487"/>
      <c r="NAC200" s="487"/>
      <c r="NAD200" s="487"/>
      <c r="NAE200" s="487"/>
      <c r="NAF200" s="487"/>
      <c r="NAG200" s="487"/>
      <c r="NAH200" s="487"/>
      <c r="NAI200" s="487"/>
      <c r="NAJ200" s="487"/>
      <c r="NAK200" s="487"/>
      <c r="NAL200" s="487"/>
      <c r="NAM200" s="487"/>
      <c r="NAN200" s="487"/>
      <c r="NAO200" s="487"/>
      <c r="NAP200" s="487"/>
      <c r="NAQ200" s="487"/>
      <c r="NAR200" s="487"/>
      <c r="NAS200" s="487"/>
      <c r="NAT200" s="487"/>
      <c r="NAU200" s="487"/>
      <c r="NAV200" s="487"/>
      <c r="NAW200" s="487"/>
      <c r="NAX200" s="487"/>
      <c r="NAY200" s="487"/>
      <c r="NAZ200" s="487"/>
      <c r="NBA200" s="487"/>
      <c r="NBB200" s="487"/>
      <c r="NBC200" s="484"/>
      <c r="NBD200" s="485"/>
      <c r="NBE200" s="486"/>
      <c r="NBF200" s="487"/>
      <c r="NBG200" s="487"/>
      <c r="NBH200" s="487"/>
      <c r="NBI200" s="487"/>
      <c r="NBJ200" s="487"/>
      <c r="NBK200" s="487"/>
      <c r="NBL200" s="487"/>
      <c r="NBM200" s="487"/>
      <c r="NBN200" s="487"/>
      <c r="NBO200" s="487"/>
      <c r="NBP200" s="487"/>
      <c r="NBQ200" s="487"/>
      <c r="NBR200" s="487"/>
      <c r="NBS200" s="487"/>
      <c r="NBT200" s="487"/>
      <c r="NBU200" s="487"/>
      <c r="NBV200" s="487"/>
      <c r="NBW200" s="487"/>
      <c r="NBX200" s="487"/>
      <c r="NBY200" s="487"/>
      <c r="NBZ200" s="487"/>
      <c r="NCA200" s="487"/>
      <c r="NCB200" s="487"/>
      <c r="NCC200" s="487"/>
      <c r="NCD200" s="487"/>
      <c r="NCE200" s="487"/>
      <c r="NCF200" s="487"/>
      <c r="NCG200" s="487"/>
      <c r="NCH200" s="487"/>
      <c r="NCI200" s="487"/>
      <c r="NCJ200" s="484"/>
      <c r="NCK200" s="485"/>
      <c r="NCL200" s="486"/>
      <c r="NCM200" s="487"/>
      <c r="NCN200" s="487"/>
      <c r="NCO200" s="487"/>
      <c r="NCP200" s="487"/>
      <c r="NCQ200" s="487"/>
      <c r="NCR200" s="487"/>
      <c r="NCS200" s="487"/>
      <c r="NCT200" s="487"/>
      <c r="NCU200" s="487"/>
      <c r="NCV200" s="487"/>
      <c r="NCW200" s="487"/>
      <c r="NCX200" s="487"/>
      <c r="NCY200" s="487"/>
      <c r="NCZ200" s="487"/>
      <c r="NDA200" s="487"/>
      <c r="NDB200" s="487"/>
      <c r="NDC200" s="487"/>
      <c r="NDD200" s="487"/>
      <c r="NDE200" s="487"/>
      <c r="NDF200" s="487"/>
      <c r="NDG200" s="487"/>
      <c r="NDH200" s="487"/>
      <c r="NDI200" s="487"/>
      <c r="NDJ200" s="487"/>
      <c r="NDK200" s="487"/>
      <c r="NDL200" s="487"/>
      <c r="NDM200" s="487"/>
      <c r="NDN200" s="487"/>
      <c r="NDO200" s="487"/>
      <c r="NDP200" s="487"/>
      <c r="NDQ200" s="484"/>
      <c r="NDR200" s="485"/>
      <c r="NDS200" s="486"/>
      <c r="NDT200" s="487"/>
      <c r="NDU200" s="487"/>
      <c r="NDV200" s="487"/>
      <c r="NDW200" s="487"/>
      <c r="NDX200" s="487"/>
      <c r="NDY200" s="487"/>
      <c r="NDZ200" s="487"/>
      <c r="NEA200" s="487"/>
      <c r="NEB200" s="487"/>
      <c r="NEC200" s="487"/>
      <c r="NED200" s="487"/>
      <c r="NEE200" s="487"/>
      <c r="NEF200" s="487"/>
      <c r="NEG200" s="487"/>
      <c r="NEH200" s="487"/>
      <c r="NEI200" s="487"/>
      <c r="NEJ200" s="487"/>
      <c r="NEK200" s="487"/>
      <c r="NEL200" s="487"/>
      <c r="NEM200" s="487"/>
      <c r="NEN200" s="487"/>
      <c r="NEO200" s="487"/>
      <c r="NEP200" s="487"/>
      <c r="NEQ200" s="487"/>
      <c r="NER200" s="487"/>
      <c r="NES200" s="487"/>
      <c r="NET200" s="487"/>
      <c r="NEU200" s="487"/>
      <c r="NEV200" s="487"/>
      <c r="NEW200" s="487"/>
      <c r="NEX200" s="484"/>
      <c r="NEY200" s="485"/>
      <c r="NEZ200" s="486"/>
      <c r="NFA200" s="487"/>
      <c r="NFB200" s="487"/>
      <c r="NFC200" s="487"/>
      <c r="NFD200" s="487"/>
      <c r="NFE200" s="487"/>
      <c r="NFF200" s="487"/>
      <c r="NFG200" s="487"/>
      <c r="NFH200" s="487"/>
      <c r="NFI200" s="487"/>
      <c r="NFJ200" s="487"/>
      <c r="NFK200" s="487"/>
      <c r="NFL200" s="487"/>
      <c r="NFM200" s="487"/>
      <c r="NFN200" s="487"/>
      <c r="NFO200" s="487"/>
      <c r="NFP200" s="487"/>
      <c r="NFQ200" s="487"/>
      <c r="NFR200" s="487"/>
      <c r="NFS200" s="487"/>
      <c r="NFT200" s="487"/>
      <c r="NFU200" s="487"/>
      <c r="NFV200" s="487"/>
      <c r="NFW200" s="487"/>
      <c r="NFX200" s="487"/>
      <c r="NFY200" s="487"/>
      <c r="NFZ200" s="487"/>
      <c r="NGA200" s="487"/>
      <c r="NGB200" s="487"/>
      <c r="NGC200" s="487"/>
      <c r="NGD200" s="487"/>
      <c r="NGE200" s="484"/>
      <c r="NGF200" s="485"/>
      <c r="NGG200" s="486"/>
      <c r="NGH200" s="487"/>
      <c r="NGI200" s="487"/>
      <c r="NGJ200" s="487"/>
      <c r="NGK200" s="487"/>
      <c r="NGL200" s="487"/>
      <c r="NGM200" s="487"/>
      <c r="NGN200" s="487"/>
      <c r="NGO200" s="487"/>
      <c r="NGP200" s="487"/>
      <c r="NGQ200" s="487"/>
      <c r="NGR200" s="487"/>
      <c r="NGS200" s="487"/>
      <c r="NGT200" s="487"/>
      <c r="NGU200" s="487"/>
      <c r="NGV200" s="487"/>
      <c r="NGW200" s="487"/>
      <c r="NGX200" s="487"/>
      <c r="NGY200" s="487"/>
      <c r="NGZ200" s="487"/>
      <c r="NHA200" s="487"/>
      <c r="NHB200" s="487"/>
      <c r="NHC200" s="487"/>
      <c r="NHD200" s="487"/>
      <c r="NHE200" s="487"/>
      <c r="NHF200" s="487"/>
      <c r="NHG200" s="487"/>
      <c r="NHH200" s="487"/>
      <c r="NHI200" s="487"/>
      <c r="NHJ200" s="487"/>
      <c r="NHK200" s="487"/>
      <c r="NHL200" s="484"/>
      <c r="NHM200" s="485"/>
      <c r="NHN200" s="486"/>
      <c r="NHO200" s="487"/>
      <c r="NHP200" s="487"/>
      <c r="NHQ200" s="487"/>
      <c r="NHR200" s="487"/>
      <c r="NHS200" s="487"/>
      <c r="NHT200" s="487"/>
      <c r="NHU200" s="487"/>
      <c r="NHV200" s="487"/>
      <c r="NHW200" s="487"/>
      <c r="NHX200" s="487"/>
      <c r="NHY200" s="487"/>
      <c r="NHZ200" s="487"/>
      <c r="NIA200" s="487"/>
      <c r="NIB200" s="487"/>
      <c r="NIC200" s="487"/>
      <c r="NID200" s="487"/>
      <c r="NIE200" s="487"/>
      <c r="NIF200" s="487"/>
      <c r="NIG200" s="487"/>
      <c r="NIH200" s="487"/>
      <c r="NII200" s="487"/>
      <c r="NIJ200" s="487"/>
      <c r="NIK200" s="487"/>
      <c r="NIL200" s="487"/>
      <c r="NIM200" s="487"/>
      <c r="NIN200" s="487"/>
      <c r="NIO200" s="487"/>
      <c r="NIP200" s="487"/>
      <c r="NIQ200" s="487"/>
      <c r="NIR200" s="487"/>
      <c r="NIS200" s="484"/>
      <c r="NIT200" s="485"/>
      <c r="NIU200" s="486"/>
      <c r="NIV200" s="487"/>
      <c r="NIW200" s="487"/>
      <c r="NIX200" s="487"/>
      <c r="NIY200" s="487"/>
      <c r="NIZ200" s="487"/>
      <c r="NJA200" s="487"/>
      <c r="NJB200" s="487"/>
      <c r="NJC200" s="487"/>
      <c r="NJD200" s="487"/>
      <c r="NJE200" s="487"/>
      <c r="NJF200" s="487"/>
      <c r="NJG200" s="487"/>
      <c r="NJH200" s="487"/>
      <c r="NJI200" s="487"/>
      <c r="NJJ200" s="487"/>
      <c r="NJK200" s="487"/>
      <c r="NJL200" s="487"/>
      <c r="NJM200" s="487"/>
      <c r="NJN200" s="487"/>
      <c r="NJO200" s="487"/>
      <c r="NJP200" s="487"/>
      <c r="NJQ200" s="487"/>
      <c r="NJR200" s="487"/>
      <c r="NJS200" s="487"/>
      <c r="NJT200" s="487"/>
      <c r="NJU200" s="487"/>
      <c r="NJV200" s="487"/>
      <c r="NJW200" s="487"/>
      <c r="NJX200" s="487"/>
      <c r="NJY200" s="487"/>
      <c r="NJZ200" s="484"/>
      <c r="NKA200" s="485"/>
      <c r="NKB200" s="486"/>
      <c r="NKC200" s="487"/>
      <c r="NKD200" s="487"/>
      <c r="NKE200" s="487"/>
      <c r="NKF200" s="487"/>
      <c r="NKG200" s="487"/>
      <c r="NKH200" s="487"/>
      <c r="NKI200" s="487"/>
      <c r="NKJ200" s="487"/>
      <c r="NKK200" s="487"/>
      <c r="NKL200" s="487"/>
      <c r="NKM200" s="487"/>
      <c r="NKN200" s="487"/>
      <c r="NKO200" s="487"/>
      <c r="NKP200" s="487"/>
      <c r="NKQ200" s="487"/>
      <c r="NKR200" s="487"/>
      <c r="NKS200" s="487"/>
      <c r="NKT200" s="487"/>
      <c r="NKU200" s="487"/>
      <c r="NKV200" s="487"/>
      <c r="NKW200" s="487"/>
      <c r="NKX200" s="487"/>
      <c r="NKY200" s="487"/>
      <c r="NKZ200" s="487"/>
      <c r="NLA200" s="487"/>
      <c r="NLB200" s="487"/>
      <c r="NLC200" s="487"/>
      <c r="NLD200" s="487"/>
      <c r="NLE200" s="487"/>
      <c r="NLF200" s="487"/>
      <c r="NLG200" s="484"/>
      <c r="NLH200" s="485"/>
      <c r="NLI200" s="486"/>
      <c r="NLJ200" s="487"/>
      <c r="NLK200" s="487"/>
      <c r="NLL200" s="487"/>
      <c r="NLM200" s="487"/>
      <c r="NLN200" s="487"/>
      <c r="NLO200" s="487"/>
      <c r="NLP200" s="487"/>
      <c r="NLQ200" s="487"/>
      <c r="NLR200" s="487"/>
      <c r="NLS200" s="487"/>
      <c r="NLT200" s="487"/>
      <c r="NLU200" s="487"/>
      <c r="NLV200" s="487"/>
      <c r="NLW200" s="487"/>
      <c r="NLX200" s="487"/>
      <c r="NLY200" s="487"/>
      <c r="NLZ200" s="487"/>
      <c r="NMA200" s="487"/>
      <c r="NMB200" s="487"/>
      <c r="NMC200" s="487"/>
      <c r="NMD200" s="487"/>
      <c r="NME200" s="487"/>
      <c r="NMF200" s="487"/>
      <c r="NMG200" s="487"/>
      <c r="NMH200" s="487"/>
      <c r="NMI200" s="487"/>
      <c r="NMJ200" s="487"/>
      <c r="NMK200" s="487"/>
      <c r="NML200" s="487"/>
      <c r="NMM200" s="487"/>
      <c r="NMN200" s="484"/>
      <c r="NMO200" s="485"/>
      <c r="NMP200" s="486"/>
      <c r="NMQ200" s="487"/>
      <c r="NMR200" s="487"/>
      <c r="NMS200" s="487"/>
      <c r="NMT200" s="487"/>
      <c r="NMU200" s="487"/>
      <c r="NMV200" s="487"/>
      <c r="NMW200" s="487"/>
      <c r="NMX200" s="487"/>
      <c r="NMY200" s="487"/>
      <c r="NMZ200" s="487"/>
      <c r="NNA200" s="487"/>
      <c r="NNB200" s="487"/>
      <c r="NNC200" s="487"/>
      <c r="NND200" s="487"/>
      <c r="NNE200" s="487"/>
      <c r="NNF200" s="487"/>
      <c r="NNG200" s="487"/>
      <c r="NNH200" s="487"/>
      <c r="NNI200" s="487"/>
      <c r="NNJ200" s="487"/>
      <c r="NNK200" s="487"/>
      <c r="NNL200" s="487"/>
      <c r="NNM200" s="487"/>
      <c r="NNN200" s="487"/>
      <c r="NNO200" s="487"/>
      <c r="NNP200" s="487"/>
      <c r="NNQ200" s="487"/>
      <c r="NNR200" s="487"/>
      <c r="NNS200" s="487"/>
      <c r="NNT200" s="487"/>
      <c r="NNU200" s="484"/>
      <c r="NNV200" s="485"/>
      <c r="NNW200" s="486"/>
      <c r="NNX200" s="487"/>
      <c r="NNY200" s="487"/>
      <c r="NNZ200" s="487"/>
      <c r="NOA200" s="487"/>
      <c r="NOB200" s="487"/>
      <c r="NOC200" s="487"/>
      <c r="NOD200" s="487"/>
      <c r="NOE200" s="487"/>
      <c r="NOF200" s="487"/>
      <c r="NOG200" s="487"/>
      <c r="NOH200" s="487"/>
      <c r="NOI200" s="487"/>
      <c r="NOJ200" s="487"/>
      <c r="NOK200" s="487"/>
      <c r="NOL200" s="487"/>
      <c r="NOM200" s="487"/>
      <c r="NON200" s="487"/>
      <c r="NOO200" s="487"/>
      <c r="NOP200" s="487"/>
      <c r="NOQ200" s="487"/>
      <c r="NOR200" s="487"/>
      <c r="NOS200" s="487"/>
      <c r="NOT200" s="487"/>
      <c r="NOU200" s="487"/>
      <c r="NOV200" s="487"/>
      <c r="NOW200" s="487"/>
      <c r="NOX200" s="487"/>
      <c r="NOY200" s="487"/>
      <c r="NOZ200" s="487"/>
      <c r="NPA200" s="487"/>
      <c r="NPB200" s="484"/>
      <c r="NPC200" s="485"/>
      <c r="NPD200" s="486"/>
      <c r="NPE200" s="487"/>
      <c r="NPF200" s="487"/>
      <c r="NPG200" s="487"/>
      <c r="NPH200" s="487"/>
      <c r="NPI200" s="487"/>
      <c r="NPJ200" s="487"/>
      <c r="NPK200" s="487"/>
      <c r="NPL200" s="487"/>
      <c r="NPM200" s="487"/>
      <c r="NPN200" s="487"/>
      <c r="NPO200" s="487"/>
      <c r="NPP200" s="487"/>
      <c r="NPQ200" s="487"/>
      <c r="NPR200" s="487"/>
      <c r="NPS200" s="487"/>
      <c r="NPT200" s="487"/>
      <c r="NPU200" s="487"/>
      <c r="NPV200" s="487"/>
      <c r="NPW200" s="487"/>
      <c r="NPX200" s="487"/>
      <c r="NPY200" s="487"/>
      <c r="NPZ200" s="487"/>
      <c r="NQA200" s="487"/>
      <c r="NQB200" s="487"/>
      <c r="NQC200" s="487"/>
      <c r="NQD200" s="487"/>
      <c r="NQE200" s="487"/>
      <c r="NQF200" s="487"/>
      <c r="NQG200" s="487"/>
      <c r="NQH200" s="487"/>
      <c r="NQI200" s="484"/>
      <c r="NQJ200" s="485"/>
      <c r="NQK200" s="486"/>
      <c r="NQL200" s="487"/>
      <c r="NQM200" s="487"/>
      <c r="NQN200" s="487"/>
      <c r="NQO200" s="487"/>
      <c r="NQP200" s="487"/>
      <c r="NQQ200" s="487"/>
      <c r="NQR200" s="487"/>
      <c r="NQS200" s="487"/>
      <c r="NQT200" s="487"/>
      <c r="NQU200" s="487"/>
      <c r="NQV200" s="487"/>
      <c r="NQW200" s="487"/>
      <c r="NQX200" s="487"/>
      <c r="NQY200" s="487"/>
      <c r="NQZ200" s="487"/>
      <c r="NRA200" s="487"/>
      <c r="NRB200" s="487"/>
      <c r="NRC200" s="487"/>
      <c r="NRD200" s="487"/>
      <c r="NRE200" s="487"/>
      <c r="NRF200" s="487"/>
      <c r="NRG200" s="487"/>
      <c r="NRH200" s="487"/>
      <c r="NRI200" s="487"/>
      <c r="NRJ200" s="487"/>
      <c r="NRK200" s="487"/>
      <c r="NRL200" s="487"/>
      <c r="NRM200" s="487"/>
      <c r="NRN200" s="487"/>
      <c r="NRO200" s="487"/>
      <c r="NRP200" s="484"/>
      <c r="NRQ200" s="485"/>
      <c r="NRR200" s="486"/>
      <c r="NRS200" s="487"/>
      <c r="NRT200" s="487"/>
      <c r="NRU200" s="487"/>
      <c r="NRV200" s="487"/>
      <c r="NRW200" s="487"/>
      <c r="NRX200" s="487"/>
      <c r="NRY200" s="487"/>
      <c r="NRZ200" s="487"/>
      <c r="NSA200" s="487"/>
      <c r="NSB200" s="487"/>
      <c r="NSC200" s="487"/>
      <c r="NSD200" s="487"/>
      <c r="NSE200" s="487"/>
      <c r="NSF200" s="487"/>
      <c r="NSG200" s="487"/>
      <c r="NSH200" s="487"/>
      <c r="NSI200" s="487"/>
      <c r="NSJ200" s="487"/>
      <c r="NSK200" s="487"/>
      <c r="NSL200" s="487"/>
      <c r="NSM200" s="487"/>
      <c r="NSN200" s="487"/>
      <c r="NSO200" s="487"/>
      <c r="NSP200" s="487"/>
      <c r="NSQ200" s="487"/>
      <c r="NSR200" s="487"/>
      <c r="NSS200" s="487"/>
      <c r="NST200" s="487"/>
      <c r="NSU200" s="487"/>
      <c r="NSV200" s="487"/>
      <c r="NSW200" s="484"/>
      <c r="NSX200" s="485"/>
      <c r="NSY200" s="486"/>
      <c r="NSZ200" s="487"/>
      <c r="NTA200" s="487"/>
      <c r="NTB200" s="487"/>
      <c r="NTC200" s="487"/>
      <c r="NTD200" s="487"/>
      <c r="NTE200" s="487"/>
      <c r="NTF200" s="487"/>
      <c r="NTG200" s="487"/>
      <c r="NTH200" s="487"/>
      <c r="NTI200" s="487"/>
      <c r="NTJ200" s="487"/>
      <c r="NTK200" s="487"/>
      <c r="NTL200" s="487"/>
      <c r="NTM200" s="487"/>
      <c r="NTN200" s="487"/>
      <c r="NTO200" s="487"/>
      <c r="NTP200" s="487"/>
      <c r="NTQ200" s="487"/>
      <c r="NTR200" s="487"/>
      <c r="NTS200" s="487"/>
      <c r="NTT200" s="487"/>
      <c r="NTU200" s="487"/>
      <c r="NTV200" s="487"/>
      <c r="NTW200" s="487"/>
      <c r="NTX200" s="487"/>
      <c r="NTY200" s="487"/>
      <c r="NTZ200" s="487"/>
      <c r="NUA200" s="487"/>
      <c r="NUB200" s="487"/>
      <c r="NUC200" s="487"/>
      <c r="NUD200" s="484"/>
      <c r="NUE200" s="485"/>
      <c r="NUF200" s="486"/>
      <c r="NUG200" s="487"/>
      <c r="NUH200" s="487"/>
      <c r="NUI200" s="487"/>
      <c r="NUJ200" s="487"/>
      <c r="NUK200" s="487"/>
      <c r="NUL200" s="487"/>
      <c r="NUM200" s="487"/>
      <c r="NUN200" s="487"/>
      <c r="NUO200" s="487"/>
      <c r="NUP200" s="487"/>
      <c r="NUQ200" s="487"/>
      <c r="NUR200" s="487"/>
      <c r="NUS200" s="487"/>
      <c r="NUT200" s="487"/>
      <c r="NUU200" s="487"/>
      <c r="NUV200" s="487"/>
      <c r="NUW200" s="487"/>
      <c r="NUX200" s="487"/>
      <c r="NUY200" s="487"/>
      <c r="NUZ200" s="487"/>
      <c r="NVA200" s="487"/>
      <c r="NVB200" s="487"/>
      <c r="NVC200" s="487"/>
      <c r="NVD200" s="487"/>
      <c r="NVE200" s="487"/>
      <c r="NVF200" s="487"/>
      <c r="NVG200" s="487"/>
      <c r="NVH200" s="487"/>
      <c r="NVI200" s="487"/>
      <c r="NVJ200" s="487"/>
      <c r="NVK200" s="484"/>
      <c r="NVL200" s="485"/>
      <c r="NVM200" s="486"/>
      <c r="NVN200" s="487"/>
      <c r="NVO200" s="487"/>
      <c r="NVP200" s="487"/>
      <c r="NVQ200" s="487"/>
      <c r="NVR200" s="487"/>
      <c r="NVS200" s="487"/>
      <c r="NVT200" s="487"/>
      <c r="NVU200" s="487"/>
      <c r="NVV200" s="487"/>
      <c r="NVW200" s="487"/>
      <c r="NVX200" s="487"/>
      <c r="NVY200" s="487"/>
      <c r="NVZ200" s="487"/>
      <c r="NWA200" s="487"/>
      <c r="NWB200" s="487"/>
      <c r="NWC200" s="487"/>
      <c r="NWD200" s="487"/>
      <c r="NWE200" s="487"/>
      <c r="NWF200" s="487"/>
      <c r="NWG200" s="487"/>
      <c r="NWH200" s="487"/>
      <c r="NWI200" s="487"/>
      <c r="NWJ200" s="487"/>
      <c r="NWK200" s="487"/>
      <c r="NWL200" s="487"/>
      <c r="NWM200" s="487"/>
      <c r="NWN200" s="487"/>
      <c r="NWO200" s="487"/>
      <c r="NWP200" s="487"/>
      <c r="NWQ200" s="487"/>
      <c r="NWR200" s="484"/>
      <c r="NWS200" s="485"/>
      <c r="NWT200" s="486"/>
      <c r="NWU200" s="487"/>
      <c r="NWV200" s="487"/>
      <c r="NWW200" s="487"/>
      <c r="NWX200" s="487"/>
      <c r="NWY200" s="487"/>
      <c r="NWZ200" s="487"/>
      <c r="NXA200" s="487"/>
      <c r="NXB200" s="487"/>
      <c r="NXC200" s="487"/>
      <c r="NXD200" s="487"/>
      <c r="NXE200" s="487"/>
      <c r="NXF200" s="487"/>
      <c r="NXG200" s="487"/>
      <c r="NXH200" s="487"/>
      <c r="NXI200" s="487"/>
      <c r="NXJ200" s="487"/>
      <c r="NXK200" s="487"/>
      <c r="NXL200" s="487"/>
      <c r="NXM200" s="487"/>
      <c r="NXN200" s="487"/>
      <c r="NXO200" s="487"/>
      <c r="NXP200" s="487"/>
      <c r="NXQ200" s="487"/>
      <c r="NXR200" s="487"/>
      <c r="NXS200" s="487"/>
      <c r="NXT200" s="487"/>
      <c r="NXU200" s="487"/>
      <c r="NXV200" s="487"/>
      <c r="NXW200" s="487"/>
      <c r="NXX200" s="487"/>
      <c r="NXY200" s="484"/>
      <c r="NXZ200" s="485"/>
      <c r="NYA200" s="486"/>
      <c r="NYB200" s="487"/>
      <c r="NYC200" s="487"/>
      <c r="NYD200" s="487"/>
      <c r="NYE200" s="487"/>
      <c r="NYF200" s="487"/>
      <c r="NYG200" s="487"/>
      <c r="NYH200" s="487"/>
      <c r="NYI200" s="487"/>
      <c r="NYJ200" s="487"/>
      <c r="NYK200" s="487"/>
      <c r="NYL200" s="487"/>
      <c r="NYM200" s="487"/>
      <c r="NYN200" s="487"/>
      <c r="NYO200" s="487"/>
      <c r="NYP200" s="487"/>
      <c r="NYQ200" s="487"/>
      <c r="NYR200" s="487"/>
      <c r="NYS200" s="487"/>
      <c r="NYT200" s="487"/>
      <c r="NYU200" s="487"/>
      <c r="NYV200" s="487"/>
      <c r="NYW200" s="487"/>
      <c r="NYX200" s="487"/>
      <c r="NYY200" s="487"/>
      <c r="NYZ200" s="487"/>
      <c r="NZA200" s="487"/>
      <c r="NZB200" s="487"/>
      <c r="NZC200" s="487"/>
      <c r="NZD200" s="487"/>
      <c r="NZE200" s="487"/>
      <c r="NZF200" s="484"/>
      <c r="NZG200" s="485"/>
      <c r="NZH200" s="486"/>
      <c r="NZI200" s="487"/>
      <c r="NZJ200" s="487"/>
      <c r="NZK200" s="487"/>
      <c r="NZL200" s="487"/>
      <c r="NZM200" s="487"/>
      <c r="NZN200" s="487"/>
      <c r="NZO200" s="487"/>
      <c r="NZP200" s="487"/>
      <c r="NZQ200" s="487"/>
      <c r="NZR200" s="487"/>
      <c r="NZS200" s="487"/>
      <c r="NZT200" s="487"/>
      <c r="NZU200" s="487"/>
      <c r="NZV200" s="487"/>
      <c r="NZW200" s="487"/>
      <c r="NZX200" s="487"/>
      <c r="NZY200" s="487"/>
      <c r="NZZ200" s="487"/>
      <c r="OAA200" s="487"/>
      <c r="OAB200" s="487"/>
      <c r="OAC200" s="487"/>
      <c r="OAD200" s="487"/>
      <c r="OAE200" s="487"/>
      <c r="OAF200" s="487"/>
      <c r="OAG200" s="487"/>
      <c r="OAH200" s="487"/>
      <c r="OAI200" s="487"/>
      <c r="OAJ200" s="487"/>
      <c r="OAK200" s="487"/>
      <c r="OAL200" s="487"/>
      <c r="OAM200" s="484"/>
      <c r="OAN200" s="485"/>
      <c r="OAO200" s="486"/>
      <c r="OAP200" s="487"/>
      <c r="OAQ200" s="487"/>
      <c r="OAR200" s="487"/>
      <c r="OAS200" s="487"/>
      <c r="OAT200" s="487"/>
      <c r="OAU200" s="487"/>
      <c r="OAV200" s="487"/>
      <c r="OAW200" s="487"/>
      <c r="OAX200" s="487"/>
      <c r="OAY200" s="487"/>
      <c r="OAZ200" s="487"/>
      <c r="OBA200" s="487"/>
      <c r="OBB200" s="487"/>
      <c r="OBC200" s="487"/>
      <c r="OBD200" s="487"/>
      <c r="OBE200" s="487"/>
      <c r="OBF200" s="487"/>
      <c r="OBG200" s="487"/>
      <c r="OBH200" s="487"/>
      <c r="OBI200" s="487"/>
      <c r="OBJ200" s="487"/>
      <c r="OBK200" s="487"/>
      <c r="OBL200" s="487"/>
      <c r="OBM200" s="487"/>
      <c r="OBN200" s="487"/>
      <c r="OBO200" s="487"/>
      <c r="OBP200" s="487"/>
      <c r="OBQ200" s="487"/>
      <c r="OBR200" s="487"/>
      <c r="OBS200" s="487"/>
      <c r="OBT200" s="484"/>
      <c r="OBU200" s="485"/>
      <c r="OBV200" s="486"/>
      <c r="OBW200" s="487"/>
      <c r="OBX200" s="487"/>
      <c r="OBY200" s="487"/>
      <c r="OBZ200" s="487"/>
      <c r="OCA200" s="487"/>
      <c r="OCB200" s="487"/>
      <c r="OCC200" s="487"/>
      <c r="OCD200" s="487"/>
      <c r="OCE200" s="487"/>
      <c r="OCF200" s="487"/>
      <c r="OCG200" s="487"/>
      <c r="OCH200" s="487"/>
      <c r="OCI200" s="487"/>
      <c r="OCJ200" s="487"/>
      <c r="OCK200" s="487"/>
      <c r="OCL200" s="487"/>
      <c r="OCM200" s="487"/>
      <c r="OCN200" s="487"/>
      <c r="OCO200" s="487"/>
      <c r="OCP200" s="487"/>
      <c r="OCQ200" s="487"/>
      <c r="OCR200" s="487"/>
      <c r="OCS200" s="487"/>
      <c r="OCT200" s="487"/>
      <c r="OCU200" s="487"/>
      <c r="OCV200" s="487"/>
      <c r="OCW200" s="487"/>
      <c r="OCX200" s="487"/>
      <c r="OCY200" s="487"/>
      <c r="OCZ200" s="487"/>
      <c r="ODA200" s="484"/>
      <c r="ODB200" s="485"/>
      <c r="ODC200" s="486"/>
      <c r="ODD200" s="487"/>
      <c r="ODE200" s="487"/>
      <c r="ODF200" s="487"/>
      <c r="ODG200" s="487"/>
      <c r="ODH200" s="487"/>
      <c r="ODI200" s="487"/>
      <c r="ODJ200" s="487"/>
      <c r="ODK200" s="487"/>
      <c r="ODL200" s="487"/>
      <c r="ODM200" s="487"/>
      <c r="ODN200" s="487"/>
      <c r="ODO200" s="487"/>
      <c r="ODP200" s="487"/>
      <c r="ODQ200" s="487"/>
      <c r="ODR200" s="487"/>
      <c r="ODS200" s="487"/>
      <c r="ODT200" s="487"/>
      <c r="ODU200" s="487"/>
      <c r="ODV200" s="487"/>
      <c r="ODW200" s="487"/>
      <c r="ODX200" s="487"/>
      <c r="ODY200" s="487"/>
      <c r="ODZ200" s="487"/>
      <c r="OEA200" s="487"/>
      <c r="OEB200" s="487"/>
      <c r="OEC200" s="487"/>
      <c r="OED200" s="487"/>
      <c r="OEE200" s="487"/>
      <c r="OEF200" s="487"/>
      <c r="OEG200" s="487"/>
      <c r="OEH200" s="484"/>
      <c r="OEI200" s="485"/>
      <c r="OEJ200" s="486"/>
      <c r="OEK200" s="487"/>
      <c r="OEL200" s="487"/>
      <c r="OEM200" s="487"/>
      <c r="OEN200" s="487"/>
      <c r="OEO200" s="487"/>
      <c r="OEP200" s="487"/>
      <c r="OEQ200" s="487"/>
      <c r="OER200" s="487"/>
      <c r="OES200" s="487"/>
      <c r="OET200" s="487"/>
      <c r="OEU200" s="487"/>
      <c r="OEV200" s="487"/>
      <c r="OEW200" s="487"/>
      <c r="OEX200" s="487"/>
      <c r="OEY200" s="487"/>
      <c r="OEZ200" s="487"/>
      <c r="OFA200" s="487"/>
      <c r="OFB200" s="487"/>
      <c r="OFC200" s="487"/>
      <c r="OFD200" s="487"/>
      <c r="OFE200" s="487"/>
      <c r="OFF200" s="487"/>
      <c r="OFG200" s="487"/>
      <c r="OFH200" s="487"/>
      <c r="OFI200" s="487"/>
      <c r="OFJ200" s="487"/>
      <c r="OFK200" s="487"/>
      <c r="OFL200" s="487"/>
      <c r="OFM200" s="487"/>
      <c r="OFN200" s="487"/>
      <c r="OFO200" s="484"/>
      <c r="OFP200" s="485"/>
      <c r="OFQ200" s="486"/>
      <c r="OFR200" s="487"/>
      <c r="OFS200" s="487"/>
      <c r="OFT200" s="487"/>
      <c r="OFU200" s="487"/>
      <c r="OFV200" s="487"/>
      <c r="OFW200" s="487"/>
      <c r="OFX200" s="487"/>
      <c r="OFY200" s="487"/>
      <c r="OFZ200" s="487"/>
      <c r="OGA200" s="487"/>
      <c r="OGB200" s="487"/>
      <c r="OGC200" s="487"/>
      <c r="OGD200" s="487"/>
      <c r="OGE200" s="487"/>
      <c r="OGF200" s="487"/>
      <c r="OGG200" s="487"/>
      <c r="OGH200" s="487"/>
      <c r="OGI200" s="487"/>
      <c r="OGJ200" s="487"/>
      <c r="OGK200" s="487"/>
      <c r="OGL200" s="487"/>
      <c r="OGM200" s="487"/>
      <c r="OGN200" s="487"/>
      <c r="OGO200" s="487"/>
      <c r="OGP200" s="487"/>
      <c r="OGQ200" s="487"/>
      <c r="OGR200" s="487"/>
      <c r="OGS200" s="487"/>
      <c r="OGT200" s="487"/>
      <c r="OGU200" s="487"/>
      <c r="OGV200" s="484"/>
      <c r="OGW200" s="485"/>
      <c r="OGX200" s="486"/>
      <c r="OGY200" s="487"/>
      <c r="OGZ200" s="487"/>
      <c r="OHA200" s="487"/>
      <c r="OHB200" s="487"/>
      <c r="OHC200" s="487"/>
      <c r="OHD200" s="487"/>
      <c r="OHE200" s="487"/>
      <c r="OHF200" s="487"/>
      <c r="OHG200" s="487"/>
      <c r="OHH200" s="487"/>
      <c r="OHI200" s="487"/>
      <c r="OHJ200" s="487"/>
      <c r="OHK200" s="487"/>
      <c r="OHL200" s="487"/>
      <c r="OHM200" s="487"/>
      <c r="OHN200" s="487"/>
      <c r="OHO200" s="487"/>
      <c r="OHP200" s="487"/>
      <c r="OHQ200" s="487"/>
      <c r="OHR200" s="487"/>
      <c r="OHS200" s="487"/>
      <c r="OHT200" s="487"/>
      <c r="OHU200" s="487"/>
      <c r="OHV200" s="487"/>
      <c r="OHW200" s="487"/>
      <c r="OHX200" s="487"/>
      <c r="OHY200" s="487"/>
      <c r="OHZ200" s="487"/>
      <c r="OIA200" s="487"/>
      <c r="OIB200" s="487"/>
      <c r="OIC200" s="484"/>
      <c r="OID200" s="485"/>
      <c r="OIE200" s="486"/>
      <c r="OIF200" s="487"/>
      <c r="OIG200" s="487"/>
      <c r="OIH200" s="487"/>
      <c r="OII200" s="487"/>
      <c r="OIJ200" s="487"/>
      <c r="OIK200" s="487"/>
      <c r="OIL200" s="487"/>
      <c r="OIM200" s="487"/>
      <c r="OIN200" s="487"/>
      <c r="OIO200" s="487"/>
      <c r="OIP200" s="487"/>
      <c r="OIQ200" s="487"/>
      <c r="OIR200" s="487"/>
      <c r="OIS200" s="487"/>
      <c r="OIT200" s="487"/>
      <c r="OIU200" s="487"/>
      <c r="OIV200" s="487"/>
      <c r="OIW200" s="487"/>
      <c r="OIX200" s="487"/>
      <c r="OIY200" s="487"/>
      <c r="OIZ200" s="487"/>
      <c r="OJA200" s="487"/>
      <c r="OJB200" s="487"/>
      <c r="OJC200" s="487"/>
      <c r="OJD200" s="487"/>
      <c r="OJE200" s="487"/>
      <c r="OJF200" s="487"/>
      <c r="OJG200" s="487"/>
      <c r="OJH200" s="487"/>
      <c r="OJI200" s="487"/>
      <c r="OJJ200" s="484"/>
      <c r="OJK200" s="485"/>
      <c r="OJL200" s="486"/>
      <c r="OJM200" s="487"/>
      <c r="OJN200" s="487"/>
      <c r="OJO200" s="487"/>
      <c r="OJP200" s="487"/>
      <c r="OJQ200" s="487"/>
      <c r="OJR200" s="487"/>
      <c r="OJS200" s="487"/>
      <c r="OJT200" s="487"/>
      <c r="OJU200" s="487"/>
      <c r="OJV200" s="487"/>
      <c r="OJW200" s="487"/>
      <c r="OJX200" s="487"/>
      <c r="OJY200" s="487"/>
      <c r="OJZ200" s="487"/>
      <c r="OKA200" s="487"/>
      <c r="OKB200" s="487"/>
      <c r="OKC200" s="487"/>
      <c r="OKD200" s="487"/>
      <c r="OKE200" s="487"/>
      <c r="OKF200" s="487"/>
      <c r="OKG200" s="487"/>
      <c r="OKH200" s="487"/>
      <c r="OKI200" s="487"/>
      <c r="OKJ200" s="487"/>
      <c r="OKK200" s="487"/>
      <c r="OKL200" s="487"/>
      <c r="OKM200" s="487"/>
      <c r="OKN200" s="487"/>
      <c r="OKO200" s="487"/>
      <c r="OKP200" s="487"/>
      <c r="OKQ200" s="484"/>
      <c r="OKR200" s="485"/>
      <c r="OKS200" s="486"/>
      <c r="OKT200" s="487"/>
      <c r="OKU200" s="487"/>
      <c r="OKV200" s="487"/>
      <c r="OKW200" s="487"/>
      <c r="OKX200" s="487"/>
      <c r="OKY200" s="487"/>
      <c r="OKZ200" s="487"/>
      <c r="OLA200" s="487"/>
      <c r="OLB200" s="487"/>
      <c r="OLC200" s="487"/>
      <c r="OLD200" s="487"/>
      <c r="OLE200" s="487"/>
      <c r="OLF200" s="487"/>
      <c r="OLG200" s="487"/>
      <c r="OLH200" s="487"/>
      <c r="OLI200" s="487"/>
      <c r="OLJ200" s="487"/>
      <c r="OLK200" s="487"/>
      <c r="OLL200" s="487"/>
      <c r="OLM200" s="487"/>
      <c r="OLN200" s="487"/>
      <c r="OLO200" s="487"/>
      <c r="OLP200" s="487"/>
      <c r="OLQ200" s="487"/>
      <c r="OLR200" s="487"/>
      <c r="OLS200" s="487"/>
      <c r="OLT200" s="487"/>
      <c r="OLU200" s="487"/>
      <c r="OLV200" s="487"/>
      <c r="OLW200" s="487"/>
      <c r="OLX200" s="484"/>
      <c r="OLY200" s="485"/>
      <c r="OLZ200" s="486"/>
      <c r="OMA200" s="487"/>
      <c r="OMB200" s="487"/>
      <c r="OMC200" s="487"/>
      <c r="OMD200" s="487"/>
      <c r="OME200" s="487"/>
      <c r="OMF200" s="487"/>
      <c r="OMG200" s="487"/>
      <c r="OMH200" s="487"/>
      <c r="OMI200" s="487"/>
      <c r="OMJ200" s="487"/>
      <c r="OMK200" s="487"/>
      <c r="OML200" s="487"/>
      <c r="OMM200" s="487"/>
      <c r="OMN200" s="487"/>
      <c r="OMO200" s="487"/>
      <c r="OMP200" s="487"/>
      <c r="OMQ200" s="487"/>
      <c r="OMR200" s="487"/>
      <c r="OMS200" s="487"/>
      <c r="OMT200" s="487"/>
      <c r="OMU200" s="487"/>
      <c r="OMV200" s="487"/>
      <c r="OMW200" s="487"/>
      <c r="OMX200" s="487"/>
      <c r="OMY200" s="487"/>
      <c r="OMZ200" s="487"/>
      <c r="ONA200" s="487"/>
      <c r="ONB200" s="487"/>
      <c r="ONC200" s="487"/>
      <c r="OND200" s="487"/>
      <c r="ONE200" s="484"/>
      <c r="ONF200" s="485"/>
      <c r="ONG200" s="486"/>
      <c r="ONH200" s="487"/>
      <c r="ONI200" s="487"/>
      <c r="ONJ200" s="487"/>
      <c r="ONK200" s="487"/>
      <c r="ONL200" s="487"/>
      <c r="ONM200" s="487"/>
      <c r="ONN200" s="487"/>
      <c r="ONO200" s="487"/>
      <c r="ONP200" s="487"/>
      <c r="ONQ200" s="487"/>
      <c r="ONR200" s="487"/>
      <c r="ONS200" s="487"/>
      <c r="ONT200" s="487"/>
      <c r="ONU200" s="487"/>
      <c r="ONV200" s="487"/>
      <c r="ONW200" s="487"/>
      <c r="ONX200" s="487"/>
      <c r="ONY200" s="487"/>
      <c r="ONZ200" s="487"/>
      <c r="OOA200" s="487"/>
      <c r="OOB200" s="487"/>
      <c r="OOC200" s="487"/>
      <c r="OOD200" s="487"/>
      <c r="OOE200" s="487"/>
      <c r="OOF200" s="487"/>
      <c r="OOG200" s="487"/>
      <c r="OOH200" s="487"/>
      <c r="OOI200" s="487"/>
      <c r="OOJ200" s="487"/>
      <c r="OOK200" s="487"/>
      <c r="OOL200" s="484"/>
      <c r="OOM200" s="485"/>
      <c r="OON200" s="486"/>
      <c r="OOO200" s="487"/>
      <c r="OOP200" s="487"/>
      <c r="OOQ200" s="487"/>
      <c r="OOR200" s="487"/>
      <c r="OOS200" s="487"/>
      <c r="OOT200" s="487"/>
      <c r="OOU200" s="487"/>
      <c r="OOV200" s="487"/>
      <c r="OOW200" s="487"/>
      <c r="OOX200" s="487"/>
      <c r="OOY200" s="487"/>
      <c r="OOZ200" s="487"/>
      <c r="OPA200" s="487"/>
      <c r="OPB200" s="487"/>
      <c r="OPC200" s="487"/>
      <c r="OPD200" s="487"/>
      <c r="OPE200" s="487"/>
      <c r="OPF200" s="487"/>
      <c r="OPG200" s="487"/>
      <c r="OPH200" s="487"/>
      <c r="OPI200" s="487"/>
      <c r="OPJ200" s="487"/>
      <c r="OPK200" s="487"/>
      <c r="OPL200" s="487"/>
      <c r="OPM200" s="487"/>
      <c r="OPN200" s="487"/>
      <c r="OPO200" s="487"/>
      <c r="OPP200" s="487"/>
      <c r="OPQ200" s="487"/>
      <c r="OPR200" s="487"/>
      <c r="OPS200" s="484"/>
      <c r="OPT200" s="485"/>
      <c r="OPU200" s="486"/>
      <c r="OPV200" s="487"/>
      <c r="OPW200" s="487"/>
      <c r="OPX200" s="487"/>
      <c r="OPY200" s="487"/>
      <c r="OPZ200" s="487"/>
      <c r="OQA200" s="487"/>
      <c r="OQB200" s="487"/>
      <c r="OQC200" s="487"/>
      <c r="OQD200" s="487"/>
      <c r="OQE200" s="487"/>
      <c r="OQF200" s="487"/>
      <c r="OQG200" s="487"/>
      <c r="OQH200" s="487"/>
      <c r="OQI200" s="487"/>
      <c r="OQJ200" s="487"/>
      <c r="OQK200" s="487"/>
      <c r="OQL200" s="487"/>
      <c r="OQM200" s="487"/>
      <c r="OQN200" s="487"/>
      <c r="OQO200" s="487"/>
      <c r="OQP200" s="487"/>
      <c r="OQQ200" s="487"/>
      <c r="OQR200" s="487"/>
      <c r="OQS200" s="487"/>
      <c r="OQT200" s="487"/>
      <c r="OQU200" s="487"/>
      <c r="OQV200" s="487"/>
      <c r="OQW200" s="487"/>
      <c r="OQX200" s="487"/>
      <c r="OQY200" s="487"/>
      <c r="OQZ200" s="484"/>
      <c r="ORA200" s="485"/>
      <c r="ORB200" s="486"/>
      <c r="ORC200" s="487"/>
      <c r="ORD200" s="487"/>
      <c r="ORE200" s="487"/>
      <c r="ORF200" s="487"/>
      <c r="ORG200" s="487"/>
      <c r="ORH200" s="487"/>
      <c r="ORI200" s="487"/>
      <c r="ORJ200" s="487"/>
      <c r="ORK200" s="487"/>
      <c r="ORL200" s="487"/>
      <c r="ORM200" s="487"/>
      <c r="ORN200" s="487"/>
      <c r="ORO200" s="487"/>
      <c r="ORP200" s="487"/>
      <c r="ORQ200" s="487"/>
      <c r="ORR200" s="487"/>
      <c r="ORS200" s="487"/>
      <c r="ORT200" s="487"/>
      <c r="ORU200" s="487"/>
      <c r="ORV200" s="487"/>
      <c r="ORW200" s="487"/>
      <c r="ORX200" s="487"/>
      <c r="ORY200" s="487"/>
      <c r="ORZ200" s="487"/>
      <c r="OSA200" s="487"/>
      <c r="OSB200" s="487"/>
      <c r="OSC200" s="487"/>
      <c r="OSD200" s="487"/>
      <c r="OSE200" s="487"/>
      <c r="OSF200" s="487"/>
      <c r="OSG200" s="484"/>
      <c r="OSH200" s="485"/>
      <c r="OSI200" s="486"/>
      <c r="OSJ200" s="487"/>
      <c r="OSK200" s="487"/>
      <c r="OSL200" s="487"/>
      <c r="OSM200" s="487"/>
      <c r="OSN200" s="487"/>
      <c r="OSO200" s="487"/>
      <c r="OSP200" s="487"/>
      <c r="OSQ200" s="487"/>
      <c r="OSR200" s="487"/>
      <c r="OSS200" s="487"/>
      <c r="OST200" s="487"/>
      <c r="OSU200" s="487"/>
      <c r="OSV200" s="487"/>
      <c r="OSW200" s="487"/>
      <c r="OSX200" s="487"/>
      <c r="OSY200" s="487"/>
      <c r="OSZ200" s="487"/>
      <c r="OTA200" s="487"/>
      <c r="OTB200" s="487"/>
      <c r="OTC200" s="487"/>
      <c r="OTD200" s="487"/>
      <c r="OTE200" s="487"/>
      <c r="OTF200" s="487"/>
      <c r="OTG200" s="487"/>
      <c r="OTH200" s="487"/>
      <c r="OTI200" s="487"/>
      <c r="OTJ200" s="487"/>
      <c r="OTK200" s="487"/>
      <c r="OTL200" s="487"/>
      <c r="OTM200" s="487"/>
      <c r="OTN200" s="484"/>
      <c r="OTO200" s="485"/>
      <c r="OTP200" s="486"/>
      <c r="OTQ200" s="487"/>
      <c r="OTR200" s="487"/>
      <c r="OTS200" s="487"/>
      <c r="OTT200" s="487"/>
      <c r="OTU200" s="487"/>
      <c r="OTV200" s="487"/>
      <c r="OTW200" s="487"/>
      <c r="OTX200" s="487"/>
      <c r="OTY200" s="487"/>
      <c r="OTZ200" s="487"/>
      <c r="OUA200" s="487"/>
      <c r="OUB200" s="487"/>
      <c r="OUC200" s="487"/>
      <c r="OUD200" s="487"/>
      <c r="OUE200" s="487"/>
      <c r="OUF200" s="487"/>
      <c r="OUG200" s="487"/>
      <c r="OUH200" s="487"/>
      <c r="OUI200" s="487"/>
      <c r="OUJ200" s="487"/>
      <c r="OUK200" s="487"/>
      <c r="OUL200" s="487"/>
      <c r="OUM200" s="487"/>
      <c r="OUN200" s="487"/>
      <c r="OUO200" s="487"/>
      <c r="OUP200" s="487"/>
      <c r="OUQ200" s="487"/>
      <c r="OUR200" s="487"/>
      <c r="OUS200" s="487"/>
      <c r="OUT200" s="487"/>
      <c r="OUU200" s="484"/>
      <c r="OUV200" s="485"/>
      <c r="OUW200" s="486"/>
      <c r="OUX200" s="487"/>
      <c r="OUY200" s="487"/>
      <c r="OUZ200" s="487"/>
      <c r="OVA200" s="487"/>
      <c r="OVB200" s="487"/>
      <c r="OVC200" s="487"/>
      <c r="OVD200" s="487"/>
      <c r="OVE200" s="487"/>
      <c r="OVF200" s="487"/>
      <c r="OVG200" s="487"/>
      <c r="OVH200" s="487"/>
      <c r="OVI200" s="487"/>
      <c r="OVJ200" s="487"/>
      <c r="OVK200" s="487"/>
      <c r="OVL200" s="487"/>
      <c r="OVM200" s="487"/>
      <c r="OVN200" s="487"/>
      <c r="OVO200" s="487"/>
      <c r="OVP200" s="487"/>
      <c r="OVQ200" s="487"/>
      <c r="OVR200" s="487"/>
      <c r="OVS200" s="487"/>
      <c r="OVT200" s="487"/>
      <c r="OVU200" s="487"/>
      <c r="OVV200" s="487"/>
      <c r="OVW200" s="487"/>
      <c r="OVX200" s="487"/>
      <c r="OVY200" s="487"/>
      <c r="OVZ200" s="487"/>
      <c r="OWA200" s="487"/>
      <c r="OWB200" s="484"/>
      <c r="OWC200" s="485"/>
      <c r="OWD200" s="486"/>
      <c r="OWE200" s="487"/>
      <c r="OWF200" s="487"/>
      <c r="OWG200" s="487"/>
      <c r="OWH200" s="487"/>
      <c r="OWI200" s="487"/>
      <c r="OWJ200" s="487"/>
      <c r="OWK200" s="487"/>
      <c r="OWL200" s="487"/>
      <c r="OWM200" s="487"/>
      <c r="OWN200" s="487"/>
      <c r="OWO200" s="487"/>
      <c r="OWP200" s="487"/>
      <c r="OWQ200" s="487"/>
      <c r="OWR200" s="487"/>
      <c r="OWS200" s="487"/>
      <c r="OWT200" s="487"/>
      <c r="OWU200" s="487"/>
      <c r="OWV200" s="487"/>
      <c r="OWW200" s="487"/>
      <c r="OWX200" s="487"/>
      <c r="OWY200" s="487"/>
      <c r="OWZ200" s="487"/>
      <c r="OXA200" s="487"/>
      <c r="OXB200" s="487"/>
      <c r="OXC200" s="487"/>
      <c r="OXD200" s="487"/>
      <c r="OXE200" s="487"/>
      <c r="OXF200" s="487"/>
      <c r="OXG200" s="487"/>
      <c r="OXH200" s="487"/>
      <c r="OXI200" s="484"/>
      <c r="OXJ200" s="485"/>
      <c r="OXK200" s="486"/>
      <c r="OXL200" s="487"/>
      <c r="OXM200" s="487"/>
      <c r="OXN200" s="487"/>
      <c r="OXO200" s="487"/>
      <c r="OXP200" s="487"/>
      <c r="OXQ200" s="487"/>
      <c r="OXR200" s="487"/>
      <c r="OXS200" s="487"/>
      <c r="OXT200" s="487"/>
      <c r="OXU200" s="487"/>
      <c r="OXV200" s="487"/>
      <c r="OXW200" s="487"/>
      <c r="OXX200" s="487"/>
      <c r="OXY200" s="487"/>
      <c r="OXZ200" s="487"/>
      <c r="OYA200" s="487"/>
      <c r="OYB200" s="487"/>
      <c r="OYC200" s="487"/>
      <c r="OYD200" s="487"/>
      <c r="OYE200" s="487"/>
      <c r="OYF200" s="487"/>
      <c r="OYG200" s="487"/>
      <c r="OYH200" s="487"/>
      <c r="OYI200" s="487"/>
      <c r="OYJ200" s="487"/>
      <c r="OYK200" s="487"/>
      <c r="OYL200" s="487"/>
      <c r="OYM200" s="487"/>
      <c r="OYN200" s="487"/>
      <c r="OYO200" s="487"/>
      <c r="OYP200" s="484"/>
      <c r="OYQ200" s="485"/>
      <c r="OYR200" s="486"/>
      <c r="OYS200" s="487"/>
      <c r="OYT200" s="487"/>
      <c r="OYU200" s="487"/>
      <c r="OYV200" s="487"/>
      <c r="OYW200" s="487"/>
      <c r="OYX200" s="487"/>
      <c r="OYY200" s="487"/>
      <c r="OYZ200" s="487"/>
      <c r="OZA200" s="487"/>
      <c r="OZB200" s="487"/>
      <c r="OZC200" s="487"/>
      <c r="OZD200" s="487"/>
      <c r="OZE200" s="487"/>
      <c r="OZF200" s="487"/>
      <c r="OZG200" s="487"/>
      <c r="OZH200" s="487"/>
      <c r="OZI200" s="487"/>
      <c r="OZJ200" s="487"/>
      <c r="OZK200" s="487"/>
      <c r="OZL200" s="487"/>
      <c r="OZM200" s="487"/>
      <c r="OZN200" s="487"/>
      <c r="OZO200" s="487"/>
      <c r="OZP200" s="487"/>
      <c r="OZQ200" s="487"/>
      <c r="OZR200" s="487"/>
      <c r="OZS200" s="487"/>
      <c r="OZT200" s="487"/>
      <c r="OZU200" s="487"/>
      <c r="OZV200" s="487"/>
      <c r="OZW200" s="484"/>
      <c r="OZX200" s="485"/>
      <c r="OZY200" s="486"/>
      <c r="OZZ200" s="487"/>
      <c r="PAA200" s="487"/>
      <c r="PAB200" s="487"/>
      <c r="PAC200" s="487"/>
      <c r="PAD200" s="487"/>
      <c r="PAE200" s="487"/>
      <c r="PAF200" s="487"/>
      <c r="PAG200" s="487"/>
      <c r="PAH200" s="487"/>
      <c r="PAI200" s="487"/>
      <c r="PAJ200" s="487"/>
      <c r="PAK200" s="487"/>
      <c r="PAL200" s="487"/>
      <c r="PAM200" s="487"/>
      <c r="PAN200" s="487"/>
      <c r="PAO200" s="487"/>
      <c r="PAP200" s="487"/>
      <c r="PAQ200" s="487"/>
      <c r="PAR200" s="487"/>
      <c r="PAS200" s="487"/>
      <c r="PAT200" s="487"/>
      <c r="PAU200" s="487"/>
      <c r="PAV200" s="487"/>
      <c r="PAW200" s="487"/>
      <c r="PAX200" s="487"/>
      <c r="PAY200" s="487"/>
      <c r="PAZ200" s="487"/>
      <c r="PBA200" s="487"/>
      <c r="PBB200" s="487"/>
      <c r="PBC200" s="487"/>
      <c r="PBD200" s="484"/>
      <c r="PBE200" s="485"/>
      <c r="PBF200" s="486"/>
      <c r="PBG200" s="487"/>
      <c r="PBH200" s="487"/>
      <c r="PBI200" s="487"/>
      <c r="PBJ200" s="487"/>
      <c r="PBK200" s="487"/>
      <c r="PBL200" s="487"/>
      <c r="PBM200" s="487"/>
      <c r="PBN200" s="487"/>
      <c r="PBO200" s="487"/>
      <c r="PBP200" s="487"/>
      <c r="PBQ200" s="487"/>
      <c r="PBR200" s="487"/>
      <c r="PBS200" s="487"/>
      <c r="PBT200" s="487"/>
      <c r="PBU200" s="487"/>
      <c r="PBV200" s="487"/>
      <c r="PBW200" s="487"/>
      <c r="PBX200" s="487"/>
      <c r="PBY200" s="487"/>
      <c r="PBZ200" s="487"/>
      <c r="PCA200" s="487"/>
      <c r="PCB200" s="487"/>
      <c r="PCC200" s="487"/>
      <c r="PCD200" s="487"/>
      <c r="PCE200" s="487"/>
      <c r="PCF200" s="487"/>
      <c r="PCG200" s="487"/>
      <c r="PCH200" s="487"/>
      <c r="PCI200" s="487"/>
      <c r="PCJ200" s="487"/>
      <c r="PCK200" s="484"/>
      <c r="PCL200" s="485"/>
      <c r="PCM200" s="486"/>
      <c r="PCN200" s="487"/>
      <c r="PCO200" s="487"/>
      <c r="PCP200" s="487"/>
      <c r="PCQ200" s="487"/>
      <c r="PCR200" s="487"/>
      <c r="PCS200" s="487"/>
      <c r="PCT200" s="487"/>
      <c r="PCU200" s="487"/>
      <c r="PCV200" s="487"/>
      <c r="PCW200" s="487"/>
      <c r="PCX200" s="487"/>
      <c r="PCY200" s="487"/>
      <c r="PCZ200" s="487"/>
      <c r="PDA200" s="487"/>
      <c r="PDB200" s="487"/>
      <c r="PDC200" s="487"/>
      <c r="PDD200" s="487"/>
      <c r="PDE200" s="487"/>
      <c r="PDF200" s="487"/>
      <c r="PDG200" s="487"/>
      <c r="PDH200" s="487"/>
      <c r="PDI200" s="487"/>
      <c r="PDJ200" s="487"/>
      <c r="PDK200" s="487"/>
      <c r="PDL200" s="487"/>
      <c r="PDM200" s="487"/>
      <c r="PDN200" s="487"/>
      <c r="PDO200" s="487"/>
      <c r="PDP200" s="487"/>
      <c r="PDQ200" s="487"/>
      <c r="PDR200" s="484"/>
      <c r="PDS200" s="485"/>
      <c r="PDT200" s="486"/>
      <c r="PDU200" s="487"/>
      <c r="PDV200" s="487"/>
      <c r="PDW200" s="487"/>
      <c r="PDX200" s="487"/>
      <c r="PDY200" s="487"/>
      <c r="PDZ200" s="487"/>
      <c r="PEA200" s="487"/>
      <c r="PEB200" s="487"/>
      <c r="PEC200" s="487"/>
      <c r="PED200" s="487"/>
      <c r="PEE200" s="487"/>
      <c r="PEF200" s="487"/>
      <c r="PEG200" s="487"/>
      <c r="PEH200" s="487"/>
      <c r="PEI200" s="487"/>
      <c r="PEJ200" s="487"/>
      <c r="PEK200" s="487"/>
      <c r="PEL200" s="487"/>
      <c r="PEM200" s="487"/>
      <c r="PEN200" s="487"/>
      <c r="PEO200" s="487"/>
      <c r="PEP200" s="487"/>
      <c r="PEQ200" s="487"/>
      <c r="PER200" s="487"/>
      <c r="PES200" s="487"/>
      <c r="PET200" s="487"/>
      <c r="PEU200" s="487"/>
      <c r="PEV200" s="487"/>
      <c r="PEW200" s="487"/>
      <c r="PEX200" s="487"/>
      <c r="PEY200" s="484"/>
      <c r="PEZ200" s="485"/>
      <c r="PFA200" s="486"/>
      <c r="PFB200" s="487"/>
      <c r="PFC200" s="487"/>
      <c r="PFD200" s="487"/>
      <c r="PFE200" s="487"/>
      <c r="PFF200" s="487"/>
      <c r="PFG200" s="487"/>
      <c r="PFH200" s="487"/>
      <c r="PFI200" s="487"/>
      <c r="PFJ200" s="487"/>
      <c r="PFK200" s="487"/>
      <c r="PFL200" s="487"/>
      <c r="PFM200" s="487"/>
      <c r="PFN200" s="487"/>
      <c r="PFO200" s="487"/>
      <c r="PFP200" s="487"/>
      <c r="PFQ200" s="487"/>
      <c r="PFR200" s="487"/>
      <c r="PFS200" s="487"/>
      <c r="PFT200" s="487"/>
      <c r="PFU200" s="487"/>
      <c r="PFV200" s="487"/>
      <c r="PFW200" s="487"/>
      <c r="PFX200" s="487"/>
      <c r="PFY200" s="487"/>
      <c r="PFZ200" s="487"/>
      <c r="PGA200" s="487"/>
      <c r="PGB200" s="487"/>
      <c r="PGC200" s="487"/>
      <c r="PGD200" s="487"/>
      <c r="PGE200" s="487"/>
      <c r="PGF200" s="484"/>
      <c r="PGG200" s="485"/>
      <c r="PGH200" s="486"/>
      <c r="PGI200" s="487"/>
      <c r="PGJ200" s="487"/>
      <c r="PGK200" s="487"/>
      <c r="PGL200" s="487"/>
      <c r="PGM200" s="487"/>
      <c r="PGN200" s="487"/>
      <c r="PGO200" s="487"/>
      <c r="PGP200" s="487"/>
      <c r="PGQ200" s="487"/>
      <c r="PGR200" s="487"/>
      <c r="PGS200" s="487"/>
      <c r="PGT200" s="487"/>
      <c r="PGU200" s="487"/>
      <c r="PGV200" s="487"/>
      <c r="PGW200" s="487"/>
      <c r="PGX200" s="487"/>
      <c r="PGY200" s="487"/>
      <c r="PGZ200" s="487"/>
      <c r="PHA200" s="487"/>
      <c r="PHB200" s="487"/>
      <c r="PHC200" s="487"/>
      <c r="PHD200" s="487"/>
      <c r="PHE200" s="487"/>
      <c r="PHF200" s="487"/>
      <c r="PHG200" s="487"/>
      <c r="PHH200" s="487"/>
      <c r="PHI200" s="487"/>
      <c r="PHJ200" s="487"/>
      <c r="PHK200" s="487"/>
      <c r="PHL200" s="487"/>
      <c r="PHM200" s="484"/>
      <c r="PHN200" s="485"/>
      <c r="PHO200" s="486"/>
      <c r="PHP200" s="487"/>
      <c r="PHQ200" s="487"/>
      <c r="PHR200" s="487"/>
      <c r="PHS200" s="487"/>
      <c r="PHT200" s="487"/>
      <c r="PHU200" s="487"/>
      <c r="PHV200" s="487"/>
      <c r="PHW200" s="487"/>
      <c r="PHX200" s="487"/>
      <c r="PHY200" s="487"/>
      <c r="PHZ200" s="487"/>
      <c r="PIA200" s="487"/>
      <c r="PIB200" s="487"/>
      <c r="PIC200" s="487"/>
      <c r="PID200" s="487"/>
      <c r="PIE200" s="487"/>
      <c r="PIF200" s="487"/>
      <c r="PIG200" s="487"/>
      <c r="PIH200" s="487"/>
      <c r="PII200" s="487"/>
      <c r="PIJ200" s="487"/>
      <c r="PIK200" s="487"/>
      <c r="PIL200" s="487"/>
      <c r="PIM200" s="487"/>
      <c r="PIN200" s="487"/>
      <c r="PIO200" s="487"/>
      <c r="PIP200" s="487"/>
      <c r="PIQ200" s="487"/>
      <c r="PIR200" s="487"/>
      <c r="PIS200" s="487"/>
      <c r="PIT200" s="484"/>
      <c r="PIU200" s="485"/>
      <c r="PIV200" s="486"/>
      <c r="PIW200" s="487"/>
      <c r="PIX200" s="487"/>
      <c r="PIY200" s="487"/>
      <c r="PIZ200" s="487"/>
      <c r="PJA200" s="487"/>
      <c r="PJB200" s="487"/>
      <c r="PJC200" s="487"/>
      <c r="PJD200" s="487"/>
      <c r="PJE200" s="487"/>
      <c r="PJF200" s="487"/>
      <c r="PJG200" s="487"/>
      <c r="PJH200" s="487"/>
      <c r="PJI200" s="487"/>
      <c r="PJJ200" s="487"/>
      <c r="PJK200" s="487"/>
      <c r="PJL200" s="487"/>
      <c r="PJM200" s="487"/>
      <c r="PJN200" s="487"/>
      <c r="PJO200" s="487"/>
      <c r="PJP200" s="487"/>
      <c r="PJQ200" s="487"/>
      <c r="PJR200" s="487"/>
      <c r="PJS200" s="487"/>
      <c r="PJT200" s="487"/>
      <c r="PJU200" s="487"/>
      <c r="PJV200" s="487"/>
      <c r="PJW200" s="487"/>
      <c r="PJX200" s="487"/>
      <c r="PJY200" s="487"/>
      <c r="PJZ200" s="487"/>
      <c r="PKA200" s="484"/>
      <c r="PKB200" s="485"/>
      <c r="PKC200" s="486"/>
      <c r="PKD200" s="487"/>
      <c r="PKE200" s="487"/>
      <c r="PKF200" s="487"/>
      <c r="PKG200" s="487"/>
      <c r="PKH200" s="487"/>
      <c r="PKI200" s="487"/>
      <c r="PKJ200" s="487"/>
      <c r="PKK200" s="487"/>
      <c r="PKL200" s="487"/>
      <c r="PKM200" s="487"/>
      <c r="PKN200" s="487"/>
      <c r="PKO200" s="487"/>
      <c r="PKP200" s="487"/>
      <c r="PKQ200" s="487"/>
      <c r="PKR200" s="487"/>
      <c r="PKS200" s="487"/>
      <c r="PKT200" s="487"/>
      <c r="PKU200" s="487"/>
      <c r="PKV200" s="487"/>
      <c r="PKW200" s="487"/>
      <c r="PKX200" s="487"/>
      <c r="PKY200" s="487"/>
      <c r="PKZ200" s="487"/>
      <c r="PLA200" s="487"/>
      <c r="PLB200" s="487"/>
      <c r="PLC200" s="487"/>
      <c r="PLD200" s="487"/>
      <c r="PLE200" s="487"/>
      <c r="PLF200" s="487"/>
      <c r="PLG200" s="487"/>
      <c r="PLH200" s="484"/>
      <c r="PLI200" s="485"/>
      <c r="PLJ200" s="486"/>
      <c r="PLK200" s="487"/>
      <c r="PLL200" s="487"/>
      <c r="PLM200" s="487"/>
      <c r="PLN200" s="487"/>
      <c r="PLO200" s="487"/>
      <c r="PLP200" s="487"/>
      <c r="PLQ200" s="487"/>
      <c r="PLR200" s="487"/>
      <c r="PLS200" s="487"/>
      <c r="PLT200" s="487"/>
      <c r="PLU200" s="487"/>
      <c r="PLV200" s="487"/>
      <c r="PLW200" s="487"/>
      <c r="PLX200" s="487"/>
      <c r="PLY200" s="487"/>
      <c r="PLZ200" s="487"/>
      <c r="PMA200" s="487"/>
      <c r="PMB200" s="487"/>
      <c r="PMC200" s="487"/>
      <c r="PMD200" s="487"/>
      <c r="PME200" s="487"/>
      <c r="PMF200" s="487"/>
      <c r="PMG200" s="487"/>
      <c r="PMH200" s="487"/>
      <c r="PMI200" s="487"/>
      <c r="PMJ200" s="487"/>
      <c r="PMK200" s="487"/>
      <c r="PML200" s="487"/>
      <c r="PMM200" s="487"/>
      <c r="PMN200" s="487"/>
      <c r="PMO200" s="484"/>
      <c r="PMP200" s="485"/>
      <c r="PMQ200" s="486"/>
      <c r="PMR200" s="487"/>
      <c r="PMS200" s="487"/>
      <c r="PMT200" s="487"/>
      <c r="PMU200" s="487"/>
      <c r="PMV200" s="487"/>
      <c r="PMW200" s="487"/>
      <c r="PMX200" s="487"/>
      <c r="PMY200" s="487"/>
      <c r="PMZ200" s="487"/>
      <c r="PNA200" s="487"/>
      <c r="PNB200" s="487"/>
      <c r="PNC200" s="487"/>
      <c r="PND200" s="487"/>
      <c r="PNE200" s="487"/>
      <c r="PNF200" s="487"/>
      <c r="PNG200" s="487"/>
      <c r="PNH200" s="487"/>
      <c r="PNI200" s="487"/>
      <c r="PNJ200" s="487"/>
      <c r="PNK200" s="487"/>
      <c r="PNL200" s="487"/>
      <c r="PNM200" s="487"/>
      <c r="PNN200" s="487"/>
      <c r="PNO200" s="487"/>
      <c r="PNP200" s="487"/>
      <c r="PNQ200" s="487"/>
      <c r="PNR200" s="487"/>
      <c r="PNS200" s="487"/>
      <c r="PNT200" s="487"/>
      <c r="PNU200" s="487"/>
      <c r="PNV200" s="484"/>
      <c r="PNW200" s="485"/>
      <c r="PNX200" s="486"/>
      <c r="PNY200" s="487"/>
      <c r="PNZ200" s="487"/>
      <c r="POA200" s="487"/>
      <c r="POB200" s="487"/>
      <c r="POC200" s="487"/>
      <c r="POD200" s="487"/>
      <c r="POE200" s="487"/>
      <c r="POF200" s="487"/>
      <c r="POG200" s="487"/>
      <c r="POH200" s="487"/>
      <c r="POI200" s="487"/>
      <c r="POJ200" s="487"/>
      <c r="POK200" s="487"/>
      <c r="POL200" s="487"/>
      <c r="POM200" s="487"/>
      <c r="PON200" s="487"/>
      <c r="POO200" s="487"/>
      <c r="POP200" s="487"/>
      <c r="POQ200" s="487"/>
      <c r="POR200" s="487"/>
      <c r="POS200" s="487"/>
      <c r="POT200" s="487"/>
      <c r="POU200" s="487"/>
      <c r="POV200" s="487"/>
      <c r="POW200" s="487"/>
      <c r="POX200" s="487"/>
      <c r="POY200" s="487"/>
      <c r="POZ200" s="487"/>
      <c r="PPA200" s="487"/>
      <c r="PPB200" s="487"/>
      <c r="PPC200" s="484"/>
      <c r="PPD200" s="485"/>
      <c r="PPE200" s="486"/>
      <c r="PPF200" s="487"/>
      <c r="PPG200" s="487"/>
      <c r="PPH200" s="487"/>
      <c r="PPI200" s="487"/>
      <c r="PPJ200" s="487"/>
      <c r="PPK200" s="487"/>
      <c r="PPL200" s="487"/>
      <c r="PPM200" s="487"/>
      <c r="PPN200" s="487"/>
      <c r="PPO200" s="487"/>
      <c r="PPP200" s="487"/>
      <c r="PPQ200" s="487"/>
      <c r="PPR200" s="487"/>
      <c r="PPS200" s="487"/>
      <c r="PPT200" s="487"/>
      <c r="PPU200" s="487"/>
      <c r="PPV200" s="487"/>
      <c r="PPW200" s="487"/>
      <c r="PPX200" s="487"/>
      <c r="PPY200" s="487"/>
      <c r="PPZ200" s="487"/>
      <c r="PQA200" s="487"/>
      <c r="PQB200" s="487"/>
      <c r="PQC200" s="487"/>
      <c r="PQD200" s="487"/>
      <c r="PQE200" s="487"/>
      <c r="PQF200" s="487"/>
      <c r="PQG200" s="487"/>
      <c r="PQH200" s="487"/>
      <c r="PQI200" s="487"/>
      <c r="PQJ200" s="484"/>
      <c r="PQK200" s="485"/>
      <c r="PQL200" s="486"/>
      <c r="PQM200" s="487"/>
      <c r="PQN200" s="487"/>
      <c r="PQO200" s="487"/>
      <c r="PQP200" s="487"/>
      <c r="PQQ200" s="487"/>
      <c r="PQR200" s="487"/>
      <c r="PQS200" s="487"/>
      <c r="PQT200" s="487"/>
      <c r="PQU200" s="487"/>
      <c r="PQV200" s="487"/>
      <c r="PQW200" s="487"/>
      <c r="PQX200" s="487"/>
      <c r="PQY200" s="487"/>
      <c r="PQZ200" s="487"/>
      <c r="PRA200" s="487"/>
      <c r="PRB200" s="487"/>
      <c r="PRC200" s="487"/>
      <c r="PRD200" s="487"/>
      <c r="PRE200" s="487"/>
      <c r="PRF200" s="487"/>
      <c r="PRG200" s="487"/>
      <c r="PRH200" s="487"/>
      <c r="PRI200" s="487"/>
      <c r="PRJ200" s="487"/>
      <c r="PRK200" s="487"/>
      <c r="PRL200" s="487"/>
      <c r="PRM200" s="487"/>
      <c r="PRN200" s="487"/>
      <c r="PRO200" s="487"/>
      <c r="PRP200" s="487"/>
      <c r="PRQ200" s="484"/>
      <c r="PRR200" s="485"/>
      <c r="PRS200" s="486"/>
      <c r="PRT200" s="487"/>
      <c r="PRU200" s="487"/>
      <c r="PRV200" s="487"/>
      <c r="PRW200" s="487"/>
      <c r="PRX200" s="487"/>
      <c r="PRY200" s="487"/>
      <c r="PRZ200" s="487"/>
      <c r="PSA200" s="487"/>
      <c r="PSB200" s="487"/>
      <c r="PSC200" s="487"/>
      <c r="PSD200" s="487"/>
      <c r="PSE200" s="487"/>
      <c r="PSF200" s="487"/>
      <c r="PSG200" s="487"/>
      <c r="PSH200" s="487"/>
      <c r="PSI200" s="487"/>
      <c r="PSJ200" s="487"/>
      <c r="PSK200" s="487"/>
      <c r="PSL200" s="487"/>
      <c r="PSM200" s="487"/>
      <c r="PSN200" s="487"/>
      <c r="PSO200" s="487"/>
      <c r="PSP200" s="487"/>
      <c r="PSQ200" s="487"/>
      <c r="PSR200" s="487"/>
      <c r="PSS200" s="487"/>
      <c r="PST200" s="487"/>
      <c r="PSU200" s="487"/>
      <c r="PSV200" s="487"/>
      <c r="PSW200" s="487"/>
      <c r="PSX200" s="484"/>
      <c r="PSY200" s="485"/>
      <c r="PSZ200" s="486"/>
      <c r="PTA200" s="487"/>
      <c r="PTB200" s="487"/>
      <c r="PTC200" s="487"/>
      <c r="PTD200" s="487"/>
      <c r="PTE200" s="487"/>
      <c r="PTF200" s="487"/>
      <c r="PTG200" s="487"/>
      <c r="PTH200" s="487"/>
      <c r="PTI200" s="487"/>
      <c r="PTJ200" s="487"/>
      <c r="PTK200" s="487"/>
      <c r="PTL200" s="487"/>
      <c r="PTM200" s="487"/>
      <c r="PTN200" s="487"/>
      <c r="PTO200" s="487"/>
      <c r="PTP200" s="487"/>
      <c r="PTQ200" s="487"/>
      <c r="PTR200" s="487"/>
      <c r="PTS200" s="487"/>
      <c r="PTT200" s="487"/>
      <c r="PTU200" s="487"/>
      <c r="PTV200" s="487"/>
      <c r="PTW200" s="487"/>
      <c r="PTX200" s="487"/>
      <c r="PTY200" s="487"/>
      <c r="PTZ200" s="487"/>
      <c r="PUA200" s="487"/>
      <c r="PUB200" s="487"/>
      <c r="PUC200" s="487"/>
      <c r="PUD200" s="487"/>
      <c r="PUE200" s="484"/>
      <c r="PUF200" s="485"/>
      <c r="PUG200" s="486"/>
      <c r="PUH200" s="487"/>
      <c r="PUI200" s="487"/>
      <c r="PUJ200" s="487"/>
      <c r="PUK200" s="487"/>
      <c r="PUL200" s="487"/>
      <c r="PUM200" s="487"/>
      <c r="PUN200" s="487"/>
      <c r="PUO200" s="487"/>
      <c r="PUP200" s="487"/>
      <c r="PUQ200" s="487"/>
      <c r="PUR200" s="487"/>
      <c r="PUS200" s="487"/>
      <c r="PUT200" s="487"/>
      <c r="PUU200" s="487"/>
      <c r="PUV200" s="487"/>
      <c r="PUW200" s="487"/>
      <c r="PUX200" s="487"/>
      <c r="PUY200" s="487"/>
      <c r="PUZ200" s="487"/>
      <c r="PVA200" s="487"/>
      <c r="PVB200" s="487"/>
      <c r="PVC200" s="487"/>
      <c r="PVD200" s="487"/>
      <c r="PVE200" s="487"/>
      <c r="PVF200" s="487"/>
      <c r="PVG200" s="487"/>
      <c r="PVH200" s="487"/>
      <c r="PVI200" s="487"/>
      <c r="PVJ200" s="487"/>
      <c r="PVK200" s="487"/>
      <c r="PVL200" s="484"/>
      <c r="PVM200" s="485"/>
      <c r="PVN200" s="486"/>
      <c r="PVO200" s="487"/>
      <c r="PVP200" s="487"/>
      <c r="PVQ200" s="487"/>
      <c r="PVR200" s="487"/>
      <c r="PVS200" s="487"/>
      <c r="PVT200" s="487"/>
      <c r="PVU200" s="487"/>
      <c r="PVV200" s="487"/>
      <c r="PVW200" s="487"/>
      <c r="PVX200" s="487"/>
      <c r="PVY200" s="487"/>
      <c r="PVZ200" s="487"/>
      <c r="PWA200" s="487"/>
      <c r="PWB200" s="487"/>
      <c r="PWC200" s="487"/>
      <c r="PWD200" s="487"/>
      <c r="PWE200" s="487"/>
      <c r="PWF200" s="487"/>
      <c r="PWG200" s="487"/>
      <c r="PWH200" s="487"/>
      <c r="PWI200" s="487"/>
      <c r="PWJ200" s="487"/>
      <c r="PWK200" s="487"/>
      <c r="PWL200" s="487"/>
      <c r="PWM200" s="487"/>
      <c r="PWN200" s="487"/>
      <c r="PWO200" s="487"/>
      <c r="PWP200" s="487"/>
      <c r="PWQ200" s="487"/>
      <c r="PWR200" s="487"/>
      <c r="PWS200" s="484"/>
      <c r="PWT200" s="485"/>
      <c r="PWU200" s="486"/>
      <c r="PWV200" s="487"/>
      <c r="PWW200" s="487"/>
      <c r="PWX200" s="487"/>
      <c r="PWY200" s="487"/>
      <c r="PWZ200" s="487"/>
      <c r="PXA200" s="487"/>
      <c r="PXB200" s="487"/>
      <c r="PXC200" s="487"/>
      <c r="PXD200" s="487"/>
      <c r="PXE200" s="487"/>
      <c r="PXF200" s="487"/>
      <c r="PXG200" s="487"/>
      <c r="PXH200" s="487"/>
      <c r="PXI200" s="487"/>
      <c r="PXJ200" s="487"/>
      <c r="PXK200" s="487"/>
      <c r="PXL200" s="487"/>
      <c r="PXM200" s="487"/>
      <c r="PXN200" s="487"/>
      <c r="PXO200" s="487"/>
      <c r="PXP200" s="487"/>
      <c r="PXQ200" s="487"/>
      <c r="PXR200" s="487"/>
      <c r="PXS200" s="487"/>
      <c r="PXT200" s="487"/>
      <c r="PXU200" s="487"/>
      <c r="PXV200" s="487"/>
      <c r="PXW200" s="487"/>
      <c r="PXX200" s="487"/>
      <c r="PXY200" s="487"/>
      <c r="PXZ200" s="484"/>
      <c r="PYA200" s="485"/>
      <c r="PYB200" s="486"/>
      <c r="PYC200" s="487"/>
      <c r="PYD200" s="487"/>
      <c r="PYE200" s="487"/>
      <c r="PYF200" s="487"/>
      <c r="PYG200" s="487"/>
      <c r="PYH200" s="487"/>
      <c r="PYI200" s="487"/>
      <c r="PYJ200" s="487"/>
      <c r="PYK200" s="487"/>
      <c r="PYL200" s="487"/>
      <c r="PYM200" s="487"/>
      <c r="PYN200" s="487"/>
      <c r="PYO200" s="487"/>
      <c r="PYP200" s="487"/>
      <c r="PYQ200" s="487"/>
      <c r="PYR200" s="487"/>
      <c r="PYS200" s="487"/>
      <c r="PYT200" s="487"/>
      <c r="PYU200" s="487"/>
      <c r="PYV200" s="487"/>
      <c r="PYW200" s="487"/>
      <c r="PYX200" s="487"/>
      <c r="PYY200" s="487"/>
      <c r="PYZ200" s="487"/>
      <c r="PZA200" s="487"/>
      <c r="PZB200" s="487"/>
      <c r="PZC200" s="487"/>
      <c r="PZD200" s="487"/>
      <c r="PZE200" s="487"/>
      <c r="PZF200" s="487"/>
      <c r="PZG200" s="484"/>
      <c r="PZH200" s="485"/>
      <c r="PZI200" s="486"/>
      <c r="PZJ200" s="487"/>
      <c r="PZK200" s="487"/>
      <c r="PZL200" s="487"/>
      <c r="PZM200" s="487"/>
      <c r="PZN200" s="487"/>
      <c r="PZO200" s="487"/>
      <c r="PZP200" s="487"/>
      <c r="PZQ200" s="487"/>
      <c r="PZR200" s="487"/>
      <c r="PZS200" s="487"/>
      <c r="PZT200" s="487"/>
      <c r="PZU200" s="487"/>
      <c r="PZV200" s="487"/>
      <c r="PZW200" s="487"/>
      <c r="PZX200" s="487"/>
      <c r="PZY200" s="487"/>
      <c r="PZZ200" s="487"/>
      <c r="QAA200" s="487"/>
      <c r="QAB200" s="487"/>
      <c r="QAC200" s="487"/>
      <c r="QAD200" s="487"/>
      <c r="QAE200" s="487"/>
      <c r="QAF200" s="487"/>
      <c r="QAG200" s="487"/>
      <c r="QAH200" s="487"/>
      <c r="QAI200" s="487"/>
      <c r="QAJ200" s="487"/>
      <c r="QAK200" s="487"/>
      <c r="QAL200" s="487"/>
      <c r="QAM200" s="487"/>
      <c r="QAN200" s="484"/>
      <c r="QAO200" s="485"/>
      <c r="QAP200" s="486"/>
      <c r="QAQ200" s="487"/>
      <c r="QAR200" s="487"/>
      <c r="QAS200" s="487"/>
      <c r="QAT200" s="487"/>
      <c r="QAU200" s="487"/>
      <c r="QAV200" s="487"/>
      <c r="QAW200" s="487"/>
      <c r="QAX200" s="487"/>
      <c r="QAY200" s="487"/>
      <c r="QAZ200" s="487"/>
      <c r="QBA200" s="487"/>
      <c r="QBB200" s="487"/>
      <c r="QBC200" s="487"/>
      <c r="QBD200" s="487"/>
      <c r="QBE200" s="487"/>
      <c r="QBF200" s="487"/>
      <c r="QBG200" s="487"/>
      <c r="QBH200" s="487"/>
      <c r="QBI200" s="487"/>
      <c r="QBJ200" s="487"/>
      <c r="QBK200" s="487"/>
      <c r="QBL200" s="487"/>
      <c r="QBM200" s="487"/>
      <c r="QBN200" s="487"/>
      <c r="QBO200" s="487"/>
      <c r="QBP200" s="487"/>
      <c r="QBQ200" s="487"/>
      <c r="QBR200" s="487"/>
      <c r="QBS200" s="487"/>
      <c r="QBT200" s="487"/>
      <c r="QBU200" s="484"/>
      <c r="QBV200" s="485"/>
      <c r="QBW200" s="486"/>
      <c r="QBX200" s="487"/>
      <c r="QBY200" s="487"/>
      <c r="QBZ200" s="487"/>
      <c r="QCA200" s="487"/>
      <c r="QCB200" s="487"/>
      <c r="QCC200" s="487"/>
      <c r="QCD200" s="487"/>
      <c r="QCE200" s="487"/>
      <c r="QCF200" s="487"/>
      <c r="QCG200" s="487"/>
      <c r="QCH200" s="487"/>
      <c r="QCI200" s="487"/>
      <c r="QCJ200" s="487"/>
      <c r="QCK200" s="487"/>
      <c r="QCL200" s="487"/>
      <c r="QCM200" s="487"/>
      <c r="QCN200" s="487"/>
      <c r="QCO200" s="487"/>
      <c r="QCP200" s="487"/>
      <c r="QCQ200" s="487"/>
      <c r="QCR200" s="487"/>
      <c r="QCS200" s="487"/>
      <c r="QCT200" s="487"/>
      <c r="QCU200" s="487"/>
      <c r="QCV200" s="487"/>
      <c r="QCW200" s="487"/>
      <c r="QCX200" s="487"/>
      <c r="QCY200" s="487"/>
      <c r="QCZ200" s="487"/>
      <c r="QDA200" s="487"/>
      <c r="QDB200" s="484"/>
      <c r="QDC200" s="485"/>
      <c r="QDD200" s="486"/>
      <c r="QDE200" s="487"/>
      <c r="QDF200" s="487"/>
      <c r="QDG200" s="487"/>
      <c r="QDH200" s="487"/>
      <c r="QDI200" s="487"/>
      <c r="QDJ200" s="487"/>
      <c r="QDK200" s="487"/>
      <c r="QDL200" s="487"/>
      <c r="QDM200" s="487"/>
      <c r="QDN200" s="487"/>
      <c r="QDO200" s="487"/>
      <c r="QDP200" s="487"/>
      <c r="QDQ200" s="487"/>
      <c r="QDR200" s="487"/>
      <c r="QDS200" s="487"/>
      <c r="QDT200" s="487"/>
      <c r="QDU200" s="487"/>
      <c r="QDV200" s="487"/>
      <c r="QDW200" s="487"/>
      <c r="QDX200" s="487"/>
      <c r="QDY200" s="487"/>
      <c r="QDZ200" s="487"/>
      <c r="QEA200" s="487"/>
      <c r="QEB200" s="487"/>
      <c r="QEC200" s="487"/>
      <c r="QED200" s="487"/>
      <c r="QEE200" s="487"/>
      <c r="QEF200" s="487"/>
      <c r="QEG200" s="487"/>
      <c r="QEH200" s="487"/>
      <c r="QEI200" s="484"/>
      <c r="QEJ200" s="485"/>
      <c r="QEK200" s="486"/>
      <c r="QEL200" s="487"/>
      <c r="QEM200" s="487"/>
      <c r="QEN200" s="487"/>
      <c r="QEO200" s="487"/>
      <c r="QEP200" s="487"/>
      <c r="QEQ200" s="487"/>
      <c r="QER200" s="487"/>
      <c r="QES200" s="487"/>
      <c r="QET200" s="487"/>
      <c r="QEU200" s="487"/>
      <c r="QEV200" s="487"/>
      <c r="QEW200" s="487"/>
      <c r="QEX200" s="487"/>
      <c r="QEY200" s="487"/>
      <c r="QEZ200" s="487"/>
      <c r="QFA200" s="487"/>
      <c r="QFB200" s="487"/>
      <c r="QFC200" s="487"/>
      <c r="QFD200" s="487"/>
      <c r="QFE200" s="487"/>
      <c r="QFF200" s="487"/>
      <c r="QFG200" s="487"/>
      <c r="QFH200" s="487"/>
      <c r="QFI200" s="487"/>
      <c r="QFJ200" s="487"/>
      <c r="QFK200" s="487"/>
      <c r="QFL200" s="487"/>
      <c r="QFM200" s="487"/>
      <c r="QFN200" s="487"/>
      <c r="QFO200" s="487"/>
      <c r="QFP200" s="484"/>
      <c r="QFQ200" s="485"/>
      <c r="QFR200" s="486"/>
      <c r="QFS200" s="487"/>
      <c r="QFT200" s="487"/>
      <c r="QFU200" s="487"/>
      <c r="QFV200" s="487"/>
      <c r="QFW200" s="487"/>
      <c r="QFX200" s="487"/>
      <c r="QFY200" s="487"/>
      <c r="QFZ200" s="487"/>
      <c r="QGA200" s="487"/>
      <c r="QGB200" s="487"/>
      <c r="QGC200" s="487"/>
      <c r="QGD200" s="487"/>
      <c r="QGE200" s="487"/>
      <c r="QGF200" s="487"/>
      <c r="QGG200" s="487"/>
      <c r="QGH200" s="487"/>
      <c r="QGI200" s="487"/>
      <c r="QGJ200" s="487"/>
      <c r="QGK200" s="487"/>
      <c r="QGL200" s="487"/>
      <c r="QGM200" s="487"/>
      <c r="QGN200" s="487"/>
      <c r="QGO200" s="487"/>
      <c r="QGP200" s="487"/>
      <c r="QGQ200" s="487"/>
      <c r="QGR200" s="487"/>
      <c r="QGS200" s="487"/>
      <c r="QGT200" s="487"/>
      <c r="QGU200" s="487"/>
      <c r="QGV200" s="487"/>
      <c r="QGW200" s="484"/>
      <c r="QGX200" s="485"/>
      <c r="QGY200" s="486"/>
      <c r="QGZ200" s="487"/>
      <c r="QHA200" s="487"/>
      <c r="QHB200" s="487"/>
      <c r="QHC200" s="487"/>
      <c r="QHD200" s="487"/>
      <c r="QHE200" s="487"/>
      <c r="QHF200" s="487"/>
      <c r="QHG200" s="487"/>
      <c r="QHH200" s="487"/>
      <c r="QHI200" s="487"/>
      <c r="QHJ200" s="487"/>
      <c r="QHK200" s="487"/>
      <c r="QHL200" s="487"/>
      <c r="QHM200" s="487"/>
      <c r="QHN200" s="487"/>
      <c r="QHO200" s="487"/>
      <c r="QHP200" s="487"/>
      <c r="QHQ200" s="487"/>
      <c r="QHR200" s="487"/>
      <c r="QHS200" s="487"/>
      <c r="QHT200" s="487"/>
      <c r="QHU200" s="487"/>
      <c r="QHV200" s="487"/>
      <c r="QHW200" s="487"/>
      <c r="QHX200" s="487"/>
      <c r="QHY200" s="487"/>
      <c r="QHZ200" s="487"/>
      <c r="QIA200" s="487"/>
      <c r="QIB200" s="487"/>
      <c r="QIC200" s="487"/>
      <c r="QID200" s="484"/>
      <c r="QIE200" s="485"/>
      <c r="QIF200" s="486"/>
      <c r="QIG200" s="487"/>
      <c r="QIH200" s="487"/>
      <c r="QII200" s="487"/>
      <c r="QIJ200" s="487"/>
      <c r="QIK200" s="487"/>
      <c r="QIL200" s="487"/>
      <c r="QIM200" s="487"/>
      <c r="QIN200" s="487"/>
      <c r="QIO200" s="487"/>
      <c r="QIP200" s="487"/>
      <c r="QIQ200" s="487"/>
      <c r="QIR200" s="487"/>
      <c r="QIS200" s="487"/>
      <c r="QIT200" s="487"/>
      <c r="QIU200" s="487"/>
      <c r="QIV200" s="487"/>
      <c r="QIW200" s="487"/>
      <c r="QIX200" s="487"/>
      <c r="QIY200" s="487"/>
      <c r="QIZ200" s="487"/>
      <c r="QJA200" s="487"/>
      <c r="QJB200" s="487"/>
      <c r="QJC200" s="487"/>
      <c r="QJD200" s="487"/>
      <c r="QJE200" s="487"/>
      <c r="QJF200" s="487"/>
      <c r="QJG200" s="487"/>
      <c r="QJH200" s="487"/>
      <c r="QJI200" s="487"/>
      <c r="QJJ200" s="487"/>
      <c r="QJK200" s="484"/>
      <c r="QJL200" s="485"/>
      <c r="QJM200" s="486"/>
      <c r="QJN200" s="487"/>
      <c r="QJO200" s="487"/>
      <c r="QJP200" s="487"/>
      <c r="QJQ200" s="487"/>
      <c r="QJR200" s="487"/>
      <c r="QJS200" s="487"/>
      <c r="QJT200" s="487"/>
      <c r="QJU200" s="487"/>
      <c r="QJV200" s="487"/>
      <c r="QJW200" s="487"/>
      <c r="QJX200" s="487"/>
      <c r="QJY200" s="487"/>
      <c r="QJZ200" s="487"/>
      <c r="QKA200" s="487"/>
      <c r="QKB200" s="487"/>
      <c r="QKC200" s="487"/>
      <c r="QKD200" s="487"/>
      <c r="QKE200" s="487"/>
      <c r="QKF200" s="487"/>
      <c r="QKG200" s="487"/>
      <c r="QKH200" s="487"/>
      <c r="QKI200" s="487"/>
      <c r="QKJ200" s="487"/>
      <c r="QKK200" s="487"/>
      <c r="QKL200" s="487"/>
      <c r="QKM200" s="487"/>
      <c r="QKN200" s="487"/>
      <c r="QKO200" s="487"/>
      <c r="QKP200" s="487"/>
      <c r="QKQ200" s="487"/>
      <c r="QKR200" s="484"/>
      <c r="QKS200" s="485"/>
      <c r="QKT200" s="486"/>
      <c r="QKU200" s="487"/>
      <c r="QKV200" s="487"/>
      <c r="QKW200" s="487"/>
      <c r="QKX200" s="487"/>
      <c r="QKY200" s="487"/>
      <c r="QKZ200" s="487"/>
      <c r="QLA200" s="487"/>
      <c r="QLB200" s="487"/>
      <c r="QLC200" s="487"/>
      <c r="QLD200" s="487"/>
      <c r="QLE200" s="487"/>
      <c r="QLF200" s="487"/>
      <c r="QLG200" s="487"/>
      <c r="QLH200" s="487"/>
      <c r="QLI200" s="487"/>
      <c r="QLJ200" s="487"/>
      <c r="QLK200" s="487"/>
      <c r="QLL200" s="487"/>
      <c r="QLM200" s="487"/>
      <c r="QLN200" s="487"/>
      <c r="QLO200" s="487"/>
      <c r="QLP200" s="487"/>
      <c r="QLQ200" s="487"/>
      <c r="QLR200" s="487"/>
      <c r="QLS200" s="487"/>
      <c r="QLT200" s="487"/>
      <c r="QLU200" s="487"/>
      <c r="QLV200" s="487"/>
      <c r="QLW200" s="487"/>
      <c r="QLX200" s="487"/>
      <c r="QLY200" s="484"/>
      <c r="QLZ200" s="485"/>
      <c r="QMA200" s="486"/>
      <c r="QMB200" s="487"/>
      <c r="QMC200" s="487"/>
      <c r="QMD200" s="487"/>
      <c r="QME200" s="487"/>
      <c r="QMF200" s="487"/>
      <c r="QMG200" s="487"/>
      <c r="QMH200" s="487"/>
      <c r="QMI200" s="487"/>
      <c r="QMJ200" s="487"/>
      <c r="QMK200" s="487"/>
      <c r="QML200" s="487"/>
      <c r="QMM200" s="487"/>
      <c r="QMN200" s="487"/>
      <c r="QMO200" s="487"/>
      <c r="QMP200" s="487"/>
      <c r="QMQ200" s="487"/>
      <c r="QMR200" s="487"/>
      <c r="QMS200" s="487"/>
      <c r="QMT200" s="487"/>
      <c r="QMU200" s="487"/>
      <c r="QMV200" s="487"/>
      <c r="QMW200" s="487"/>
      <c r="QMX200" s="487"/>
      <c r="QMY200" s="487"/>
      <c r="QMZ200" s="487"/>
      <c r="QNA200" s="487"/>
      <c r="QNB200" s="487"/>
      <c r="QNC200" s="487"/>
      <c r="QND200" s="487"/>
      <c r="QNE200" s="487"/>
      <c r="QNF200" s="484"/>
      <c r="QNG200" s="485"/>
      <c r="QNH200" s="486"/>
      <c r="QNI200" s="487"/>
      <c r="QNJ200" s="487"/>
      <c r="QNK200" s="487"/>
      <c r="QNL200" s="487"/>
      <c r="QNM200" s="487"/>
      <c r="QNN200" s="487"/>
      <c r="QNO200" s="487"/>
      <c r="QNP200" s="487"/>
      <c r="QNQ200" s="487"/>
      <c r="QNR200" s="487"/>
      <c r="QNS200" s="487"/>
      <c r="QNT200" s="487"/>
      <c r="QNU200" s="487"/>
      <c r="QNV200" s="487"/>
      <c r="QNW200" s="487"/>
      <c r="QNX200" s="487"/>
      <c r="QNY200" s="487"/>
      <c r="QNZ200" s="487"/>
      <c r="QOA200" s="487"/>
      <c r="QOB200" s="487"/>
      <c r="QOC200" s="487"/>
      <c r="QOD200" s="487"/>
      <c r="QOE200" s="487"/>
      <c r="QOF200" s="487"/>
      <c r="QOG200" s="487"/>
      <c r="QOH200" s="487"/>
      <c r="QOI200" s="487"/>
      <c r="QOJ200" s="487"/>
      <c r="QOK200" s="487"/>
      <c r="QOL200" s="487"/>
      <c r="QOM200" s="484"/>
      <c r="QON200" s="485"/>
      <c r="QOO200" s="486"/>
      <c r="QOP200" s="487"/>
      <c r="QOQ200" s="487"/>
      <c r="QOR200" s="487"/>
      <c r="QOS200" s="487"/>
      <c r="QOT200" s="487"/>
      <c r="QOU200" s="487"/>
      <c r="QOV200" s="487"/>
      <c r="QOW200" s="487"/>
      <c r="QOX200" s="487"/>
      <c r="QOY200" s="487"/>
      <c r="QOZ200" s="487"/>
      <c r="QPA200" s="487"/>
      <c r="QPB200" s="487"/>
      <c r="QPC200" s="487"/>
      <c r="QPD200" s="487"/>
      <c r="QPE200" s="487"/>
      <c r="QPF200" s="487"/>
      <c r="QPG200" s="487"/>
      <c r="QPH200" s="487"/>
      <c r="QPI200" s="487"/>
      <c r="QPJ200" s="487"/>
      <c r="QPK200" s="487"/>
      <c r="QPL200" s="487"/>
      <c r="QPM200" s="487"/>
      <c r="QPN200" s="487"/>
      <c r="QPO200" s="487"/>
      <c r="QPP200" s="487"/>
      <c r="QPQ200" s="487"/>
      <c r="QPR200" s="487"/>
      <c r="QPS200" s="487"/>
      <c r="QPT200" s="484"/>
      <c r="QPU200" s="485"/>
      <c r="QPV200" s="486"/>
      <c r="QPW200" s="487"/>
      <c r="QPX200" s="487"/>
      <c r="QPY200" s="487"/>
      <c r="QPZ200" s="487"/>
      <c r="QQA200" s="487"/>
      <c r="QQB200" s="487"/>
      <c r="QQC200" s="487"/>
      <c r="QQD200" s="487"/>
      <c r="QQE200" s="487"/>
      <c r="QQF200" s="487"/>
      <c r="QQG200" s="487"/>
      <c r="QQH200" s="487"/>
      <c r="QQI200" s="487"/>
      <c r="QQJ200" s="487"/>
      <c r="QQK200" s="487"/>
      <c r="QQL200" s="487"/>
      <c r="QQM200" s="487"/>
      <c r="QQN200" s="487"/>
      <c r="QQO200" s="487"/>
      <c r="QQP200" s="487"/>
      <c r="QQQ200" s="487"/>
      <c r="QQR200" s="487"/>
      <c r="QQS200" s="487"/>
      <c r="QQT200" s="487"/>
      <c r="QQU200" s="487"/>
      <c r="QQV200" s="487"/>
      <c r="QQW200" s="487"/>
      <c r="QQX200" s="487"/>
      <c r="QQY200" s="487"/>
      <c r="QQZ200" s="487"/>
      <c r="QRA200" s="484"/>
      <c r="QRB200" s="485"/>
      <c r="QRC200" s="486"/>
      <c r="QRD200" s="487"/>
      <c r="QRE200" s="487"/>
      <c r="QRF200" s="487"/>
      <c r="QRG200" s="487"/>
      <c r="QRH200" s="487"/>
      <c r="QRI200" s="487"/>
      <c r="QRJ200" s="487"/>
      <c r="QRK200" s="487"/>
      <c r="QRL200" s="487"/>
      <c r="QRM200" s="487"/>
      <c r="QRN200" s="487"/>
      <c r="QRO200" s="487"/>
      <c r="QRP200" s="487"/>
      <c r="QRQ200" s="487"/>
      <c r="QRR200" s="487"/>
      <c r="QRS200" s="487"/>
      <c r="QRT200" s="487"/>
      <c r="QRU200" s="487"/>
      <c r="QRV200" s="487"/>
      <c r="QRW200" s="487"/>
      <c r="QRX200" s="487"/>
      <c r="QRY200" s="487"/>
      <c r="QRZ200" s="487"/>
      <c r="QSA200" s="487"/>
      <c r="QSB200" s="487"/>
      <c r="QSC200" s="487"/>
      <c r="QSD200" s="487"/>
      <c r="QSE200" s="487"/>
      <c r="QSF200" s="487"/>
      <c r="QSG200" s="487"/>
      <c r="QSH200" s="484"/>
      <c r="QSI200" s="485"/>
      <c r="QSJ200" s="486"/>
      <c r="QSK200" s="487"/>
      <c r="QSL200" s="487"/>
      <c r="QSM200" s="487"/>
      <c r="QSN200" s="487"/>
      <c r="QSO200" s="487"/>
      <c r="QSP200" s="487"/>
      <c r="QSQ200" s="487"/>
      <c r="QSR200" s="487"/>
      <c r="QSS200" s="487"/>
      <c r="QST200" s="487"/>
      <c r="QSU200" s="487"/>
      <c r="QSV200" s="487"/>
      <c r="QSW200" s="487"/>
      <c r="QSX200" s="487"/>
      <c r="QSY200" s="487"/>
      <c r="QSZ200" s="487"/>
      <c r="QTA200" s="487"/>
      <c r="QTB200" s="487"/>
      <c r="QTC200" s="487"/>
      <c r="QTD200" s="487"/>
      <c r="QTE200" s="487"/>
      <c r="QTF200" s="487"/>
      <c r="QTG200" s="487"/>
      <c r="QTH200" s="487"/>
      <c r="QTI200" s="487"/>
      <c r="QTJ200" s="487"/>
      <c r="QTK200" s="487"/>
      <c r="QTL200" s="487"/>
      <c r="QTM200" s="487"/>
      <c r="QTN200" s="487"/>
      <c r="QTO200" s="484"/>
      <c r="QTP200" s="485"/>
      <c r="QTQ200" s="486"/>
      <c r="QTR200" s="487"/>
      <c r="QTS200" s="487"/>
      <c r="QTT200" s="487"/>
      <c r="QTU200" s="487"/>
      <c r="QTV200" s="487"/>
      <c r="QTW200" s="487"/>
      <c r="QTX200" s="487"/>
      <c r="QTY200" s="487"/>
      <c r="QTZ200" s="487"/>
      <c r="QUA200" s="487"/>
      <c r="QUB200" s="487"/>
      <c r="QUC200" s="487"/>
      <c r="QUD200" s="487"/>
      <c r="QUE200" s="487"/>
      <c r="QUF200" s="487"/>
      <c r="QUG200" s="487"/>
      <c r="QUH200" s="487"/>
      <c r="QUI200" s="487"/>
      <c r="QUJ200" s="487"/>
      <c r="QUK200" s="487"/>
      <c r="QUL200" s="487"/>
      <c r="QUM200" s="487"/>
      <c r="QUN200" s="487"/>
      <c r="QUO200" s="487"/>
      <c r="QUP200" s="487"/>
      <c r="QUQ200" s="487"/>
      <c r="QUR200" s="487"/>
      <c r="QUS200" s="487"/>
      <c r="QUT200" s="487"/>
      <c r="QUU200" s="487"/>
      <c r="QUV200" s="484"/>
      <c r="QUW200" s="485"/>
      <c r="QUX200" s="486"/>
      <c r="QUY200" s="487"/>
      <c r="QUZ200" s="487"/>
      <c r="QVA200" s="487"/>
      <c r="QVB200" s="487"/>
      <c r="QVC200" s="487"/>
      <c r="QVD200" s="487"/>
      <c r="QVE200" s="487"/>
      <c r="QVF200" s="487"/>
      <c r="QVG200" s="487"/>
      <c r="QVH200" s="487"/>
      <c r="QVI200" s="487"/>
      <c r="QVJ200" s="487"/>
      <c r="QVK200" s="487"/>
      <c r="QVL200" s="487"/>
      <c r="QVM200" s="487"/>
      <c r="QVN200" s="487"/>
      <c r="QVO200" s="487"/>
      <c r="QVP200" s="487"/>
      <c r="QVQ200" s="487"/>
      <c r="QVR200" s="487"/>
      <c r="QVS200" s="487"/>
      <c r="QVT200" s="487"/>
      <c r="QVU200" s="487"/>
      <c r="QVV200" s="487"/>
      <c r="QVW200" s="487"/>
      <c r="QVX200" s="487"/>
      <c r="QVY200" s="487"/>
      <c r="QVZ200" s="487"/>
      <c r="QWA200" s="487"/>
      <c r="QWB200" s="487"/>
      <c r="QWC200" s="484"/>
      <c r="QWD200" s="485"/>
      <c r="QWE200" s="486"/>
      <c r="QWF200" s="487"/>
      <c r="QWG200" s="487"/>
      <c r="QWH200" s="487"/>
      <c r="QWI200" s="487"/>
      <c r="QWJ200" s="487"/>
      <c r="QWK200" s="487"/>
      <c r="QWL200" s="487"/>
      <c r="QWM200" s="487"/>
      <c r="QWN200" s="487"/>
      <c r="QWO200" s="487"/>
      <c r="QWP200" s="487"/>
      <c r="QWQ200" s="487"/>
      <c r="QWR200" s="487"/>
      <c r="QWS200" s="487"/>
      <c r="QWT200" s="487"/>
      <c r="QWU200" s="487"/>
      <c r="QWV200" s="487"/>
      <c r="QWW200" s="487"/>
      <c r="QWX200" s="487"/>
      <c r="QWY200" s="487"/>
      <c r="QWZ200" s="487"/>
      <c r="QXA200" s="487"/>
      <c r="QXB200" s="487"/>
      <c r="QXC200" s="487"/>
      <c r="QXD200" s="487"/>
      <c r="QXE200" s="487"/>
      <c r="QXF200" s="487"/>
      <c r="QXG200" s="487"/>
      <c r="QXH200" s="487"/>
      <c r="QXI200" s="487"/>
      <c r="QXJ200" s="484"/>
      <c r="QXK200" s="485"/>
      <c r="QXL200" s="486"/>
      <c r="QXM200" s="487"/>
      <c r="QXN200" s="487"/>
      <c r="QXO200" s="487"/>
      <c r="QXP200" s="487"/>
      <c r="QXQ200" s="487"/>
      <c r="QXR200" s="487"/>
      <c r="QXS200" s="487"/>
      <c r="QXT200" s="487"/>
      <c r="QXU200" s="487"/>
      <c r="QXV200" s="487"/>
      <c r="QXW200" s="487"/>
      <c r="QXX200" s="487"/>
      <c r="QXY200" s="487"/>
      <c r="QXZ200" s="487"/>
      <c r="QYA200" s="487"/>
      <c r="QYB200" s="487"/>
      <c r="QYC200" s="487"/>
      <c r="QYD200" s="487"/>
      <c r="QYE200" s="487"/>
      <c r="QYF200" s="487"/>
      <c r="QYG200" s="487"/>
      <c r="QYH200" s="487"/>
      <c r="QYI200" s="487"/>
      <c r="QYJ200" s="487"/>
      <c r="QYK200" s="487"/>
      <c r="QYL200" s="487"/>
      <c r="QYM200" s="487"/>
      <c r="QYN200" s="487"/>
      <c r="QYO200" s="487"/>
      <c r="QYP200" s="487"/>
      <c r="QYQ200" s="484"/>
      <c r="QYR200" s="485"/>
      <c r="QYS200" s="486"/>
      <c r="QYT200" s="487"/>
      <c r="QYU200" s="487"/>
      <c r="QYV200" s="487"/>
      <c r="QYW200" s="487"/>
      <c r="QYX200" s="487"/>
      <c r="QYY200" s="487"/>
      <c r="QYZ200" s="487"/>
      <c r="QZA200" s="487"/>
      <c r="QZB200" s="487"/>
      <c r="QZC200" s="487"/>
      <c r="QZD200" s="487"/>
      <c r="QZE200" s="487"/>
      <c r="QZF200" s="487"/>
      <c r="QZG200" s="487"/>
      <c r="QZH200" s="487"/>
      <c r="QZI200" s="487"/>
      <c r="QZJ200" s="487"/>
      <c r="QZK200" s="487"/>
      <c r="QZL200" s="487"/>
      <c r="QZM200" s="487"/>
      <c r="QZN200" s="487"/>
      <c r="QZO200" s="487"/>
      <c r="QZP200" s="487"/>
      <c r="QZQ200" s="487"/>
      <c r="QZR200" s="487"/>
      <c r="QZS200" s="487"/>
      <c r="QZT200" s="487"/>
      <c r="QZU200" s="487"/>
      <c r="QZV200" s="487"/>
      <c r="QZW200" s="487"/>
      <c r="QZX200" s="484"/>
      <c r="QZY200" s="485"/>
      <c r="QZZ200" s="486"/>
      <c r="RAA200" s="487"/>
      <c r="RAB200" s="487"/>
      <c r="RAC200" s="487"/>
      <c r="RAD200" s="487"/>
      <c r="RAE200" s="487"/>
      <c r="RAF200" s="487"/>
      <c r="RAG200" s="487"/>
      <c r="RAH200" s="487"/>
      <c r="RAI200" s="487"/>
      <c r="RAJ200" s="487"/>
      <c r="RAK200" s="487"/>
      <c r="RAL200" s="487"/>
      <c r="RAM200" s="487"/>
      <c r="RAN200" s="487"/>
      <c r="RAO200" s="487"/>
      <c r="RAP200" s="487"/>
      <c r="RAQ200" s="487"/>
      <c r="RAR200" s="487"/>
      <c r="RAS200" s="487"/>
      <c r="RAT200" s="487"/>
      <c r="RAU200" s="487"/>
      <c r="RAV200" s="487"/>
      <c r="RAW200" s="487"/>
      <c r="RAX200" s="487"/>
      <c r="RAY200" s="487"/>
      <c r="RAZ200" s="487"/>
      <c r="RBA200" s="487"/>
      <c r="RBB200" s="487"/>
      <c r="RBC200" s="487"/>
      <c r="RBD200" s="487"/>
      <c r="RBE200" s="484"/>
      <c r="RBF200" s="485"/>
      <c r="RBG200" s="486"/>
      <c r="RBH200" s="487"/>
      <c r="RBI200" s="487"/>
      <c r="RBJ200" s="487"/>
      <c r="RBK200" s="487"/>
      <c r="RBL200" s="487"/>
      <c r="RBM200" s="487"/>
      <c r="RBN200" s="487"/>
      <c r="RBO200" s="487"/>
      <c r="RBP200" s="487"/>
      <c r="RBQ200" s="487"/>
      <c r="RBR200" s="487"/>
      <c r="RBS200" s="487"/>
      <c r="RBT200" s="487"/>
      <c r="RBU200" s="487"/>
      <c r="RBV200" s="487"/>
      <c r="RBW200" s="487"/>
      <c r="RBX200" s="487"/>
      <c r="RBY200" s="487"/>
      <c r="RBZ200" s="487"/>
      <c r="RCA200" s="487"/>
      <c r="RCB200" s="487"/>
      <c r="RCC200" s="487"/>
      <c r="RCD200" s="487"/>
      <c r="RCE200" s="487"/>
      <c r="RCF200" s="487"/>
      <c r="RCG200" s="487"/>
      <c r="RCH200" s="487"/>
      <c r="RCI200" s="487"/>
      <c r="RCJ200" s="487"/>
      <c r="RCK200" s="487"/>
      <c r="RCL200" s="484"/>
      <c r="RCM200" s="485"/>
      <c r="RCN200" s="486"/>
      <c r="RCO200" s="487"/>
      <c r="RCP200" s="487"/>
      <c r="RCQ200" s="487"/>
      <c r="RCR200" s="487"/>
      <c r="RCS200" s="487"/>
      <c r="RCT200" s="487"/>
      <c r="RCU200" s="487"/>
      <c r="RCV200" s="487"/>
      <c r="RCW200" s="487"/>
      <c r="RCX200" s="487"/>
      <c r="RCY200" s="487"/>
      <c r="RCZ200" s="487"/>
      <c r="RDA200" s="487"/>
      <c r="RDB200" s="487"/>
      <c r="RDC200" s="487"/>
      <c r="RDD200" s="487"/>
      <c r="RDE200" s="487"/>
      <c r="RDF200" s="487"/>
      <c r="RDG200" s="487"/>
      <c r="RDH200" s="487"/>
      <c r="RDI200" s="487"/>
      <c r="RDJ200" s="487"/>
      <c r="RDK200" s="487"/>
      <c r="RDL200" s="487"/>
      <c r="RDM200" s="487"/>
      <c r="RDN200" s="487"/>
      <c r="RDO200" s="487"/>
      <c r="RDP200" s="487"/>
      <c r="RDQ200" s="487"/>
      <c r="RDR200" s="487"/>
      <c r="RDS200" s="484"/>
      <c r="RDT200" s="485"/>
      <c r="RDU200" s="486"/>
      <c r="RDV200" s="487"/>
      <c r="RDW200" s="487"/>
      <c r="RDX200" s="487"/>
      <c r="RDY200" s="487"/>
      <c r="RDZ200" s="487"/>
      <c r="REA200" s="487"/>
      <c r="REB200" s="487"/>
      <c r="REC200" s="487"/>
      <c r="RED200" s="487"/>
      <c r="REE200" s="487"/>
      <c r="REF200" s="487"/>
      <c r="REG200" s="487"/>
      <c r="REH200" s="487"/>
      <c r="REI200" s="487"/>
      <c r="REJ200" s="487"/>
      <c r="REK200" s="487"/>
      <c r="REL200" s="487"/>
      <c r="REM200" s="487"/>
      <c r="REN200" s="487"/>
      <c r="REO200" s="487"/>
      <c r="REP200" s="487"/>
      <c r="REQ200" s="487"/>
      <c r="RER200" s="487"/>
      <c r="RES200" s="487"/>
      <c r="RET200" s="487"/>
      <c r="REU200" s="487"/>
      <c r="REV200" s="487"/>
      <c r="REW200" s="487"/>
      <c r="REX200" s="487"/>
      <c r="REY200" s="487"/>
      <c r="REZ200" s="484"/>
      <c r="RFA200" s="485"/>
      <c r="RFB200" s="486"/>
      <c r="RFC200" s="487"/>
      <c r="RFD200" s="487"/>
      <c r="RFE200" s="487"/>
      <c r="RFF200" s="487"/>
      <c r="RFG200" s="487"/>
      <c r="RFH200" s="487"/>
      <c r="RFI200" s="487"/>
      <c r="RFJ200" s="487"/>
      <c r="RFK200" s="487"/>
      <c r="RFL200" s="487"/>
      <c r="RFM200" s="487"/>
      <c r="RFN200" s="487"/>
      <c r="RFO200" s="487"/>
      <c r="RFP200" s="487"/>
      <c r="RFQ200" s="487"/>
      <c r="RFR200" s="487"/>
      <c r="RFS200" s="487"/>
      <c r="RFT200" s="487"/>
      <c r="RFU200" s="487"/>
      <c r="RFV200" s="487"/>
      <c r="RFW200" s="487"/>
      <c r="RFX200" s="487"/>
      <c r="RFY200" s="487"/>
      <c r="RFZ200" s="487"/>
      <c r="RGA200" s="487"/>
      <c r="RGB200" s="487"/>
      <c r="RGC200" s="487"/>
      <c r="RGD200" s="487"/>
      <c r="RGE200" s="487"/>
      <c r="RGF200" s="487"/>
      <c r="RGG200" s="484"/>
      <c r="RGH200" s="485"/>
      <c r="RGI200" s="486"/>
      <c r="RGJ200" s="487"/>
      <c r="RGK200" s="487"/>
      <c r="RGL200" s="487"/>
      <c r="RGM200" s="487"/>
      <c r="RGN200" s="487"/>
      <c r="RGO200" s="487"/>
      <c r="RGP200" s="487"/>
      <c r="RGQ200" s="487"/>
      <c r="RGR200" s="487"/>
      <c r="RGS200" s="487"/>
      <c r="RGT200" s="487"/>
      <c r="RGU200" s="487"/>
      <c r="RGV200" s="487"/>
      <c r="RGW200" s="487"/>
      <c r="RGX200" s="487"/>
      <c r="RGY200" s="487"/>
      <c r="RGZ200" s="487"/>
      <c r="RHA200" s="487"/>
      <c r="RHB200" s="487"/>
      <c r="RHC200" s="487"/>
      <c r="RHD200" s="487"/>
      <c r="RHE200" s="487"/>
      <c r="RHF200" s="487"/>
      <c r="RHG200" s="487"/>
      <c r="RHH200" s="487"/>
      <c r="RHI200" s="487"/>
      <c r="RHJ200" s="487"/>
      <c r="RHK200" s="487"/>
      <c r="RHL200" s="487"/>
      <c r="RHM200" s="487"/>
      <c r="RHN200" s="484"/>
      <c r="RHO200" s="485"/>
      <c r="RHP200" s="486"/>
      <c r="RHQ200" s="487"/>
      <c r="RHR200" s="487"/>
      <c r="RHS200" s="487"/>
      <c r="RHT200" s="487"/>
      <c r="RHU200" s="487"/>
      <c r="RHV200" s="487"/>
      <c r="RHW200" s="487"/>
      <c r="RHX200" s="487"/>
      <c r="RHY200" s="487"/>
      <c r="RHZ200" s="487"/>
      <c r="RIA200" s="487"/>
      <c r="RIB200" s="487"/>
      <c r="RIC200" s="487"/>
      <c r="RID200" s="487"/>
      <c r="RIE200" s="487"/>
      <c r="RIF200" s="487"/>
      <c r="RIG200" s="487"/>
      <c r="RIH200" s="487"/>
      <c r="RII200" s="487"/>
      <c r="RIJ200" s="487"/>
      <c r="RIK200" s="487"/>
      <c r="RIL200" s="487"/>
      <c r="RIM200" s="487"/>
      <c r="RIN200" s="487"/>
      <c r="RIO200" s="487"/>
      <c r="RIP200" s="487"/>
      <c r="RIQ200" s="487"/>
      <c r="RIR200" s="487"/>
      <c r="RIS200" s="487"/>
      <c r="RIT200" s="487"/>
      <c r="RIU200" s="484"/>
      <c r="RIV200" s="485"/>
      <c r="RIW200" s="486"/>
      <c r="RIX200" s="487"/>
      <c r="RIY200" s="487"/>
      <c r="RIZ200" s="487"/>
      <c r="RJA200" s="487"/>
      <c r="RJB200" s="487"/>
      <c r="RJC200" s="487"/>
      <c r="RJD200" s="487"/>
      <c r="RJE200" s="487"/>
      <c r="RJF200" s="487"/>
      <c r="RJG200" s="487"/>
      <c r="RJH200" s="487"/>
      <c r="RJI200" s="487"/>
      <c r="RJJ200" s="487"/>
      <c r="RJK200" s="487"/>
      <c r="RJL200" s="487"/>
      <c r="RJM200" s="487"/>
      <c r="RJN200" s="487"/>
      <c r="RJO200" s="487"/>
      <c r="RJP200" s="487"/>
      <c r="RJQ200" s="487"/>
      <c r="RJR200" s="487"/>
      <c r="RJS200" s="487"/>
      <c r="RJT200" s="487"/>
      <c r="RJU200" s="487"/>
      <c r="RJV200" s="487"/>
      <c r="RJW200" s="487"/>
      <c r="RJX200" s="487"/>
      <c r="RJY200" s="487"/>
      <c r="RJZ200" s="487"/>
      <c r="RKA200" s="487"/>
      <c r="RKB200" s="484"/>
      <c r="RKC200" s="485"/>
      <c r="RKD200" s="486"/>
      <c r="RKE200" s="487"/>
      <c r="RKF200" s="487"/>
      <c r="RKG200" s="487"/>
      <c r="RKH200" s="487"/>
      <c r="RKI200" s="487"/>
      <c r="RKJ200" s="487"/>
      <c r="RKK200" s="487"/>
      <c r="RKL200" s="487"/>
      <c r="RKM200" s="487"/>
      <c r="RKN200" s="487"/>
      <c r="RKO200" s="487"/>
      <c r="RKP200" s="487"/>
      <c r="RKQ200" s="487"/>
      <c r="RKR200" s="487"/>
      <c r="RKS200" s="487"/>
      <c r="RKT200" s="487"/>
      <c r="RKU200" s="487"/>
      <c r="RKV200" s="487"/>
      <c r="RKW200" s="487"/>
      <c r="RKX200" s="487"/>
      <c r="RKY200" s="487"/>
      <c r="RKZ200" s="487"/>
      <c r="RLA200" s="487"/>
      <c r="RLB200" s="487"/>
      <c r="RLC200" s="487"/>
      <c r="RLD200" s="487"/>
      <c r="RLE200" s="487"/>
      <c r="RLF200" s="487"/>
      <c r="RLG200" s="487"/>
      <c r="RLH200" s="487"/>
      <c r="RLI200" s="484"/>
      <c r="RLJ200" s="485"/>
      <c r="RLK200" s="486"/>
      <c r="RLL200" s="487"/>
      <c r="RLM200" s="487"/>
      <c r="RLN200" s="487"/>
      <c r="RLO200" s="487"/>
      <c r="RLP200" s="487"/>
      <c r="RLQ200" s="487"/>
      <c r="RLR200" s="487"/>
      <c r="RLS200" s="487"/>
      <c r="RLT200" s="487"/>
      <c r="RLU200" s="487"/>
      <c r="RLV200" s="487"/>
      <c r="RLW200" s="487"/>
      <c r="RLX200" s="487"/>
      <c r="RLY200" s="487"/>
      <c r="RLZ200" s="487"/>
      <c r="RMA200" s="487"/>
      <c r="RMB200" s="487"/>
      <c r="RMC200" s="487"/>
      <c r="RMD200" s="487"/>
      <c r="RME200" s="487"/>
      <c r="RMF200" s="487"/>
      <c r="RMG200" s="487"/>
      <c r="RMH200" s="487"/>
      <c r="RMI200" s="487"/>
      <c r="RMJ200" s="487"/>
      <c r="RMK200" s="487"/>
      <c r="RML200" s="487"/>
      <c r="RMM200" s="487"/>
      <c r="RMN200" s="487"/>
      <c r="RMO200" s="487"/>
      <c r="RMP200" s="484"/>
      <c r="RMQ200" s="485"/>
      <c r="RMR200" s="486"/>
      <c r="RMS200" s="487"/>
      <c r="RMT200" s="487"/>
      <c r="RMU200" s="487"/>
      <c r="RMV200" s="487"/>
      <c r="RMW200" s="487"/>
      <c r="RMX200" s="487"/>
      <c r="RMY200" s="487"/>
      <c r="RMZ200" s="487"/>
      <c r="RNA200" s="487"/>
      <c r="RNB200" s="487"/>
      <c r="RNC200" s="487"/>
      <c r="RND200" s="487"/>
      <c r="RNE200" s="487"/>
      <c r="RNF200" s="487"/>
      <c r="RNG200" s="487"/>
      <c r="RNH200" s="487"/>
      <c r="RNI200" s="487"/>
      <c r="RNJ200" s="487"/>
      <c r="RNK200" s="487"/>
      <c r="RNL200" s="487"/>
      <c r="RNM200" s="487"/>
      <c r="RNN200" s="487"/>
      <c r="RNO200" s="487"/>
      <c r="RNP200" s="487"/>
      <c r="RNQ200" s="487"/>
      <c r="RNR200" s="487"/>
      <c r="RNS200" s="487"/>
      <c r="RNT200" s="487"/>
      <c r="RNU200" s="487"/>
      <c r="RNV200" s="487"/>
      <c r="RNW200" s="484"/>
      <c r="RNX200" s="485"/>
      <c r="RNY200" s="486"/>
      <c r="RNZ200" s="487"/>
      <c r="ROA200" s="487"/>
      <c r="ROB200" s="487"/>
      <c r="ROC200" s="487"/>
      <c r="ROD200" s="487"/>
      <c r="ROE200" s="487"/>
      <c r="ROF200" s="487"/>
      <c r="ROG200" s="487"/>
      <c r="ROH200" s="487"/>
      <c r="ROI200" s="487"/>
      <c r="ROJ200" s="487"/>
      <c r="ROK200" s="487"/>
      <c r="ROL200" s="487"/>
      <c r="ROM200" s="487"/>
      <c r="RON200" s="487"/>
      <c r="ROO200" s="487"/>
      <c r="ROP200" s="487"/>
      <c r="ROQ200" s="487"/>
      <c r="ROR200" s="487"/>
      <c r="ROS200" s="487"/>
      <c r="ROT200" s="487"/>
      <c r="ROU200" s="487"/>
      <c r="ROV200" s="487"/>
      <c r="ROW200" s="487"/>
      <c r="ROX200" s="487"/>
      <c r="ROY200" s="487"/>
      <c r="ROZ200" s="487"/>
      <c r="RPA200" s="487"/>
      <c r="RPB200" s="487"/>
      <c r="RPC200" s="487"/>
      <c r="RPD200" s="484"/>
      <c r="RPE200" s="485"/>
      <c r="RPF200" s="486"/>
      <c r="RPG200" s="487"/>
      <c r="RPH200" s="487"/>
      <c r="RPI200" s="487"/>
      <c r="RPJ200" s="487"/>
      <c r="RPK200" s="487"/>
      <c r="RPL200" s="487"/>
      <c r="RPM200" s="487"/>
      <c r="RPN200" s="487"/>
      <c r="RPO200" s="487"/>
      <c r="RPP200" s="487"/>
      <c r="RPQ200" s="487"/>
      <c r="RPR200" s="487"/>
      <c r="RPS200" s="487"/>
      <c r="RPT200" s="487"/>
      <c r="RPU200" s="487"/>
      <c r="RPV200" s="487"/>
      <c r="RPW200" s="487"/>
      <c r="RPX200" s="487"/>
      <c r="RPY200" s="487"/>
      <c r="RPZ200" s="487"/>
      <c r="RQA200" s="487"/>
      <c r="RQB200" s="487"/>
      <c r="RQC200" s="487"/>
      <c r="RQD200" s="487"/>
      <c r="RQE200" s="487"/>
      <c r="RQF200" s="487"/>
      <c r="RQG200" s="487"/>
      <c r="RQH200" s="487"/>
      <c r="RQI200" s="487"/>
      <c r="RQJ200" s="487"/>
      <c r="RQK200" s="484"/>
      <c r="RQL200" s="485"/>
      <c r="RQM200" s="486"/>
      <c r="RQN200" s="487"/>
      <c r="RQO200" s="487"/>
      <c r="RQP200" s="487"/>
      <c r="RQQ200" s="487"/>
      <c r="RQR200" s="487"/>
      <c r="RQS200" s="487"/>
      <c r="RQT200" s="487"/>
      <c r="RQU200" s="487"/>
      <c r="RQV200" s="487"/>
      <c r="RQW200" s="487"/>
      <c r="RQX200" s="487"/>
      <c r="RQY200" s="487"/>
      <c r="RQZ200" s="487"/>
      <c r="RRA200" s="487"/>
      <c r="RRB200" s="487"/>
      <c r="RRC200" s="487"/>
      <c r="RRD200" s="487"/>
      <c r="RRE200" s="487"/>
      <c r="RRF200" s="487"/>
      <c r="RRG200" s="487"/>
      <c r="RRH200" s="487"/>
      <c r="RRI200" s="487"/>
      <c r="RRJ200" s="487"/>
      <c r="RRK200" s="487"/>
      <c r="RRL200" s="487"/>
      <c r="RRM200" s="487"/>
      <c r="RRN200" s="487"/>
      <c r="RRO200" s="487"/>
      <c r="RRP200" s="487"/>
      <c r="RRQ200" s="487"/>
      <c r="RRR200" s="484"/>
      <c r="RRS200" s="485"/>
      <c r="RRT200" s="486"/>
      <c r="RRU200" s="487"/>
      <c r="RRV200" s="487"/>
      <c r="RRW200" s="487"/>
      <c r="RRX200" s="487"/>
      <c r="RRY200" s="487"/>
      <c r="RRZ200" s="487"/>
      <c r="RSA200" s="487"/>
      <c r="RSB200" s="487"/>
      <c r="RSC200" s="487"/>
      <c r="RSD200" s="487"/>
      <c r="RSE200" s="487"/>
      <c r="RSF200" s="487"/>
      <c r="RSG200" s="487"/>
      <c r="RSH200" s="487"/>
      <c r="RSI200" s="487"/>
      <c r="RSJ200" s="487"/>
      <c r="RSK200" s="487"/>
      <c r="RSL200" s="487"/>
      <c r="RSM200" s="487"/>
      <c r="RSN200" s="487"/>
      <c r="RSO200" s="487"/>
      <c r="RSP200" s="487"/>
      <c r="RSQ200" s="487"/>
      <c r="RSR200" s="487"/>
      <c r="RSS200" s="487"/>
      <c r="RST200" s="487"/>
      <c r="RSU200" s="487"/>
      <c r="RSV200" s="487"/>
      <c r="RSW200" s="487"/>
      <c r="RSX200" s="487"/>
      <c r="RSY200" s="484"/>
      <c r="RSZ200" s="485"/>
      <c r="RTA200" s="486"/>
      <c r="RTB200" s="487"/>
      <c r="RTC200" s="487"/>
      <c r="RTD200" s="487"/>
      <c r="RTE200" s="487"/>
      <c r="RTF200" s="487"/>
      <c r="RTG200" s="487"/>
      <c r="RTH200" s="487"/>
      <c r="RTI200" s="487"/>
      <c r="RTJ200" s="487"/>
      <c r="RTK200" s="487"/>
      <c r="RTL200" s="487"/>
      <c r="RTM200" s="487"/>
      <c r="RTN200" s="487"/>
      <c r="RTO200" s="487"/>
      <c r="RTP200" s="487"/>
      <c r="RTQ200" s="487"/>
      <c r="RTR200" s="487"/>
      <c r="RTS200" s="487"/>
      <c r="RTT200" s="487"/>
      <c r="RTU200" s="487"/>
      <c r="RTV200" s="487"/>
      <c r="RTW200" s="487"/>
      <c r="RTX200" s="487"/>
      <c r="RTY200" s="487"/>
      <c r="RTZ200" s="487"/>
      <c r="RUA200" s="487"/>
      <c r="RUB200" s="487"/>
      <c r="RUC200" s="487"/>
      <c r="RUD200" s="487"/>
      <c r="RUE200" s="487"/>
      <c r="RUF200" s="484"/>
      <c r="RUG200" s="485"/>
      <c r="RUH200" s="486"/>
      <c r="RUI200" s="487"/>
      <c r="RUJ200" s="487"/>
      <c r="RUK200" s="487"/>
      <c r="RUL200" s="487"/>
      <c r="RUM200" s="487"/>
      <c r="RUN200" s="487"/>
      <c r="RUO200" s="487"/>
      <c r="RUP200" s="487"/>
      <c r="RUQ200" s="487"/>
      <c r="RUR200" s="487"/>
      <c r="RUS200" s="487"/>
      <c r="RUT200" s="487"/>
      <c r="RUU200" s="487"/>
      <c r="RUV200" s="487"/>
      <c r="RUW200" s="487"/>
      <c r="RUX200" s="487"/>
      <c r="RUY200" s="487"/>
      <c r="RUZ200" s="487"/>
      <c r="RVA200" s="487"/>
      <c r="RVB200" s="487"/>
      <c r="RVC200" s="487"/>
      <c r="RVD200" s="487"/>
      <c r="RVE200" s="487"/>
      <c r="RVF200" s="487"/>
      <c r="RVG200" s="487"/>
      <c r="RVH200" s="487"/>
      <c r="RVI200" s="487"/>
      <c r="RVJ200" s="487"/>
      <c r="RVK200" s="487"/>
      <c r="RVL200" s="487"/>
      <c r="RVM200" s="484"/>
      <c r="RVN200" s="485"/>
      <c r="RVO200" s="486"/>
      <c r="RVP200" s="487"/>
      <c r="RVQ200" s="487"/>
      <c r="RVR200" s="487"/>
      <c r="RVS200" s="487"/>
      <c r="RVT200" s="487"/>
      <c r="RVU200" s="487"/>
      <c r="RVV200" s="487"/>
      <c r="RVW200" s="487"/>
      <c r="RVX200" s="487"/>
      <c r="RVY200" s="487"/>
      <c r="RVZ200" s="487"/>
      <c r="RWA200" s="487"/>
      <c r="RWB200" s="487"/>
      <c r="RWC200" s="487"/>
      <c r="RWD200" s="487"/>
      <c r="RWE200" s="487"/>
      <c r="RWF200" s="487"/>
      <c r="RWG200" s="487"/>
      <c r="RWH200" s="487"/>
      <c r="RWI200" s="487"/>
      <c r="RWJ200" s="487"/>
      <c r="RWK200" s="487"/>
      <c r="RWL200" s="487"/>
      <c r="RWM200" s="487"/>
      <c r="RWN200" s="487"/>
      <c r="RWO200" s="487"/>
      <c r="RWP200" s="487"/>
      <c r="RWQ200" s="487"/>
      <c r="RWR200" s="487"/>
      <c r="RWS200" s="487"/>
      <c r="RWT200" s="484"/>
      <c r="RWU200" s="485"/>
      <c r="RWV200" s="486"/>
      <c r="RWW200" s="487"/>
      <c r="RWX200" s="487"/>
      <c r="RWY200" s="487"/>
      <c r="RWZ200" s="487"/>
      <c r="RXA200" s="487"/>
      <c r="RXB200" s="487"/>
      <c r="RXC200" s="487"/>
      <c r="RXD200" s="487"/>
      <c r="RXE200" s="487"/>
      <c r="RXF200" s="487"/>
      <c r="RXG200" s="487"/>
      <c r="RXH200" s="487"/>
      <c r="RXI200" s="487"/>
      <c r="RXJ200" s="487"/>
      <c r="RXK200" s="487"/>
      <c r="RXL200" s="487"/>
      <c r="RXM200" s="487"/>
      <c r="RXN200" s="487"/>
      <c r="RXO200" s="487"/>
      <c r="RXP200" s="487"/>
      <c r="RXQ200" s="487"/>
      <c r="RXR200" s="487"/>
      <c r="RXS200" s="487"/>
      <c r="RXT200" s="487"/>
      <c r="RXU200" s="487"/>
      <c r="RXV200" s="487"/>
      <c r="RXW200" s="487"/>
      <c r="RXX200" s="487"/>
      <c r="RXY200" s="487"/>
      <c r="RXZ200" s="487"/>
      <c r="RYA200" s="484"/>
      <c r="RYB200" s="485"/>
      <c r="RYC200" s="486"/>
      <c r="RYD200" s="487"/>
      <c r="RYE200" s="487"/>
      <c r="RYF200" s="487"/>
      <c r="RYG200" s="487"/>
      <c r="RYH200" s="487"/>
      <c r="RYI200" s="487"/>
      <c r="RYJ200" s="487"/>
      <c r="RYK200" s="487"/>
      <c r="RYL200" s="487"/>
      <c r="RYM200" s="487"/>
      <c r="RYN200" s="487"/>
      <c r="RYO200" s="487"/>
      <c r="RYP200" s="487"/>
      <c r="RYQ200" s="487"/>
      <c r="RYR200" s="487"/>
      <c r="RYS200" s="487"/>
      <c r="RYT200" s="487"/>
      <c r="RYU200" s="487"/>
      <c r="RYV200" s="487"/>
      <c r="RYW200" s="487"/>
      <c r="RYX200" s="487"/>
      <c r="RYY200" s="487"/>
      <c r="RYZ200" s="487"/>
      <c r="RZA200" s="487"/>
      <c r="RZB200" s="487"/>
      <c r="RZC200" s="487"/>
      <c r="RZD200" s="487"/>
      <c r="RZE200" s="487"/>
      <c r="RZF200" s="487"/>
      <c r="RZG200" s="487"/>
      <c r="RZH200" s="484"/>
      <c r="RZI200" s="485"/>
      <c r="RZJ200" s="486"/>
      <c r="RZK200" s="487"/>
      <c r="RZL200" s="487"/>
      <c r="RZM200" s="487"/>
      <c r="RZN200" s="487"/>
      <c r="RZO200" s="487"/>
      <c r="RZP200" s="487"/>
      <c r="RZQ200" s="487"/>
      <c r="RZR200" s="487"/>
      <c r="RZS200" s="487"/>
      <c r="RZT200" s="487"/>
      <c r="RZU200" s="487"/>
      <c r="RZV200" s="487"/>
      <c r="RZW200" s="487"/>
      <c r="RZX200" s="487"/>
      <c r="RZY200" s="487"/>
      <c r="RZZ200" s="487"/>
      <c r="SAA200" s="487"/>
      <c r="SAB200" s="487"/>
      <c r="SAC200" s="487"/>
      <c r="SAD200" s="487"/>
      <c r="SAE200" s="487"/>
      <c r="SAF200" s="487"/>
      <c r="SAG200" s="487"/>
      <c r="SAH200" s="487"/>
      <c r="SAI200" s="487"/>
      <c r="SAJ200" s="487"/>
      <c r="SAK200" s="487"/>
      <c r="SAL200" s="487"/>
      <c r="SAM200" s="487"/>
      <c r="SAN200" s="487"/>
      <c r="SAO200" s="484"/>
      <c r="SAP200" s="485"/>
      <c r="SAQ200" s="486"/>
      <c r="SAR200" s="487"/>
      <c r="SAS200" s="487"/>
      <c r="SAT200" s="487"/>
      <c r="SAU200" s="487"/>
      <c r="SAV200" s="487"/>
      <c r="SAW200" s="487"/>
      <c r="SAX200" s="487"/>
      <c r="SAY200" s="487"/>
      <c r="SAZ200" s="487"/>
      <c r="SBA200" s="487"/>
      <c r="SBB200" s="487"/>
      <c r="SBC200" s="487"/>
      <c r="SBD200" s="487"/>
      <c r="SBE200" s="487"/>
      <c r="SBF200" s="487"/>
      <c r="SBG200" s="487"/>
      <c r="SBH200" s="487"/>
      <c r="SBI200" s="487"/>
      <c r="SBJ200" s="487"/>
      <c r="SBK200" s="487"/>
      <c r="SBL200" s="487"/>
      <c r="SBM200" s="487"/>
      <c r="SBN200" s="487"/>
      <c r="SBO200" s="487"/>
      <c r="SBP200" s="487"/>
      <c r="SBQ200" s="487"/>
      <c r="SBR200" s="487"/>
      <c r="SBS200" s="487"/>
      <c r="SBT200" s="487"/>
      <c r="SBU200" s="487"/>
      <c r="SBV200" s="484"/>
      <c r="SBW200" s="485"/>
      <c r="SBX200" s="486"/>
      <c r="SBY200" s="487"/>
      <c r="SBZ200" s="487"/>
      <c r="SCA200" s="487"/>
      <c r="SCB200" s="487"/>
      <c r="SCC200" s="487"/>
      <c r="SCD200" s="487"/>
      <c r="SCE200" s="487"/>
      <c r="SCF200" s="487"/>
      <c r="SCG200" s="487"/>
      <c r="SCH200" s="487"/>
      <c r="SCI200" s="487"/>
      <c r="SCJ200" s="487"/>
      <c r="SCK200" s="487"/>
      <c r="SCL200" s="487"/>
      <c r="SCM200" s="487"/>
      <c r="SCN200" s="487"/>
      <c r="SCO200" s="487"/>
      <c r="SCP200" s="487"/>
      <c r="SCQ200" s="487"/>
      <c r="SCR200" s="487"/>
      <c r="SCS200" s="487"/>
      <c r="SCT200" s="487"/>
      <c r="SCU200" s="487"/>
      <c r="SCV200" s="487"/>
      <c r="SCW200" s="487"/>
      <c r="SCX200" s="487"/>
      <c r="SCY200" s="487"/>
      <c r="SCZ200" s="487"/>
      <c r="SDA200" s="487"/>
      <c r="SDB200" s="487"/>
      <c r="SDC200" s="484"/>
      <c r="SDD200" s="485"/>
      <c r="SDE200" s="486"/>
      <c r="SDF200" s="487"/>
      <c r="SDG200" s="487"/>
      <c r="SDH200" s="487"/>
      <c r="SDI200" s="487"/>
      <c r="SDJ200" s="487"/>
      <c r="SDK200" s="487"/>
      <c r="SDL200" s="487"/>
      <c r="SDM200" s="487"/>
      <c r="SDN200" s="487"/>
      <c r="SDO200" s="487"/>
      <c r="SDP200" s="487"/>
      <c r="SDQ200" s="487"/>
      <c r="SDR200" s="487"/>
      <c r="SDS200" s="487"/>
      <c r="SDT200" s="487"/>
      <c r="SDU200" s="487"/>
      <c r="SDV200" s="487"/>
      <c r="SDW200" s="487"/>
      <c r="SDX200" s="487"/>
      <c r="SDY200" s="487"/>
      <c r="SDZ200" s="487"/>
      <c r="SEA200" s="487"/>
      <c r="SEB200" s="487"/>
      <c r="SEC200" s="487"/>
      <c r="SED200" s="487"/>
      <c r="SEE200" s="487"/>
      <c r="SEF200" s="487"/>
      <c r="SEG200" s="487"/>
      <c r="SEH200" s="487"/>
      <c r="SEI200" s="487"/>
      <c r="SEJ200" s="484"/>
      <c r="SEK200" s="485"/>
      <c r="SEL200" s="486"/>
      <c r="SEM200" s="487"/>
      <c r="SEN200" s="487"/>
      <c r="SEO200" s="487"/>
      <c r="SEP200" s="487"/>
      <c r="SEQ200" s="487"/>
      <c r="SER200" s="487"/>
      <c r="SES200" s="487"/>
      <c r="SET200" s="487"/>
      <c r="SEU200" s="487"/>
      <c r="SEV200" s="487"/>
      <c r="SEW200" s="487"/>
      <c r="SEX200" s="487"/>
      <c r="SEY200" s="487"/>
      <c r="SEZ200" s="487"/>
      <c r="SFA200" s="487"/>
      <c r="SFB200" s="487"/>
      <c r="SFC200" s="487"/>
      <c r="SFD200" s="487"/>
      <c r="SFE200" s="487"/>
      <c r="SFF200" s="487"/>
      <c r="SFG200" s="487"/>
      <c r="SFH200" s="487"/>
      <c r="SFI200" s="487"/>
      <c r="SFJ200" s="487"/>
      <c r="SFK200" s="487"/>
      <c r="SFL200" s="487"/>
      <c r="SFM200" s="487"/>
      <c r="SFN200" s="487"/>
      <c r="SFO200" s="487"/>
      <c r="SFP200" s="487"/>
      <c r="SFQ200" s="484"/>
      <c r="SFR200" s="485"/>
      <c r="SFS200" s="486"/>
      <c r="SFT200" s="487"/>
      <c r="SFU200" s="487"/>
      <c r="SFV200" s="487"/>
      <c r="SFW200" s="487"/>
      <c r="SFX200" s="487"/>
      <c r="SFY200" s="487"/>
      <c r="SFZ200" s="487"/>
      <c r="SGA200" s="487"/>
      <c r="SGB200" s="487"/>
      <c r="SGC200" s="487"/>
      <c r="SGD200" s="487"/>
      <c r="SGE200" s="487"/>
      <c r="SGF200" s="487"/>
      <c r="SGG200" s="487"/>
      <c r="SGH200" s="487"/>
      <c r="SGI200" s="487"/>
      <c r="SGJ200" s="487"/>
      <c r="SGK200" s="487"/>
      <c r="SGL200" s="487"/>
      <c r="SGM200" s="487"/>
      <c r="SGN200" s="487"/>
      <c r="SGO200" s="487"/>
      <c r="SGP200" s="487"/>
      <c r="SGQ200" s="487"/>
      <c r="SGR200" s="487"/>
      <c r="SGS200" s="487"/>
      <c r="SGT200" s="487"/>
      <c r="SGU200" s="487"/>
      <c r="SGV200" s="487"/>
      <c r="SGW200" s="487"/>
      <c r="SGX200" s="484"/>
      <c r="SGY200" s="485"/>
      <c r="SGZ200" s="486"/>
      <c r="SHA200" s="487"/>
      <c r="SHB200" s="487"/>
      <c r="SHC200" s="487"/>
      <c r="SHD200" s="487"/>
      <c r="SHE200" s="487"/>
      <c r="SHF200" s="487"/>
      <c r="SHG200" s="487"/>
      <c r="SHH200" s="487"/>
      <c r="SHI200" s="487"/>
      <c r="SHJ200" s="487"/>
      <c r="SHK200" s="487"/>
      <c r="SHL200" s="487"/>
      <c r="SHM200" s="487"/>
      <c r="SHN200" s="487"/>
      <c r="SHO200" s="487"/>
      <c r="SHP200" s="487"/>
      <c r="SHQ200" s="487"/>
      <c r="SHR200" s="487"/>
      <c r="SHS200" s="487"/>
      <c r="SHT200" s="487"/>
      <c r="SHU200" s="487"/>
      <c r="SHV200" s="487"/>
      <c r="SHW200" s="487"/>
      <c r="SHX200" s="487"/>
      <c r="SHY200" s="487"/>
      <c r="SHZ200" s="487"/>
      <c r="SIA200" s="487"/>
      <c r="SIB200" s="487"/>
      <c r="SIC200" s="487"/>
      <c r="SID200" s="487"/>
      <c r="SIE200" s="484"/>
      <c r="SIF200" s="485"/>
      <c r="SIG200" s="486"/>
      <c r="SIH200" s="487"/>
      <c r="SII200" s="487"/>
      <c r="SIJ200" s="487"/>
      <c r="SIK200" s="487"/>
      <c r="SIL200" s="487"/>
      <c r="SIM200" s="487"/>
      <c r="SIN200" s="487"/>
      <c r="SIO200" s="487"/>
      <c r="SIP200" s="487"/>
      <c r="SIQ200" s="487"/>
      <c r="SIR200" s="487"/>
      <c r="SIS200" s="487"/>
      <c r="SIT200" s="487"/>
      <c r="SIU200" s="487"/>
      <c r="SIV200" s="487"/>
      <c r="SIW200" s="487"/>
      <c r="SIX200" s="487"/>
      <c r="SIY200" s="487"/>
      <c r="SIZ200" s="487"/>
      <c r="SJA200" s="487"/>
      <c r="SJB200" s="487"/>
      <c r="SJC200" s="487"/>
      <c r="SJD200" s="487"/>
      <c r="SJE200" s="487"/>
      <c r="SJF200" s="487"/>
      <c r="SJG200" s="487"/>
      <c r="SJH200" s="487"/>
      <c r="SJI200" s="487"/>
      <c r="SJJ200" s="487"/>
      <c r="SJK200" s="487"/>
      <c r="SJL200" s="484"/>
      <c r="SJM200" s="485"/>
      <c r="SJN200" s="486"/>
      <c r="SJO200" s="487"/>
      <c r="SJP200" s="487"/>
      <c r="SJQ200" s="487"/>
      <c r="SJR200" s="487"/>
      <c r="SJS200" s="487"/>
      <c r="SJT200" s="487"/>
      <c r="SJU200" s="487"/>
      <c r="SJV200" s="487"/>
      <c r="SJW200" s="487"/>
      <c r="SJX200" s="487"/>
      <c r="SJY200" s="487"/>
      <c r="SJZ200" s="487"/>
      <c r="SKA200" s="487"/>
      <c r="SKB200" s="487"/>
      <c r="SKC200" s="487"/>
      <c r="SKD200" s="487"/>
      <c r="SKE200" s="487"/>
      <c r="SKF200" s="487"/>
      <c r="SKG200" s="487"/>
      <c r="SKH200" s="487"/>
      <c r="SKI200" s="487"/>
      <c r="SKJ200" s="487"/>
      <c r="SKK200" s="487"/>
      <c r="SKL200" s="487"/>
      <c r="SKM200" s="487"/>
      <c r="SKN200" s="487"/>
      <c r="SKO200" s="487"/>
      <c r="SKP200" s="487"/>
      <c r="SKQ200" s="487"/>
      <c r="SKR200" s="487"/>
      <c r="SKS200" s="484"/>
      <c r="SKT200" s="485"/>
      <c r="SKU200" s="486"/>
      <c r="SKV200" s="487"/>
      <c r="SKW200" s="487"/>
      <c r="SKX200" s="487"/>
      <c r="SKY200" s="487"/>
      <c r="SKZ200" s="487"/>
      <c r="SLA200" s="487"/>
      <c r="SLB200" s="487"/>
      <c r="SLC200" s="487"/>
      <c r="SLD200" s="487"/>
      <c r="SLE200" s="487"/>
      <c r="SLF200" s="487"/>
      <c r="SLG200" s="487"/>
      <c r="SLH200" s="487"/>
      <c r="SLI200" s="487"/>
      <c r="SLJ200" s="487"/>
      <c r="SLK200" s="487"/>
      <c r="SLL200" s="487"/>
      <c r="SLM200" s="487"/>
      <c r="SLN200" s="487"/>
      <c r="SLO200" s="487"/>
      <c r="SLP200" s="487"/>
      <c r="SLQ200" s="487"/>
      <c r="SLR200" s="487"/>
      <c r="SLS200" s="487"/>
      <c r="SLT200" s="487"/>
      <c r="SLU200" s="487"/>
      <c r="SLV200" s="487"/>
      <c r="SLW200" s="487"/>
      <c r="SLX200" s="487"/>
      <c r="SLY200" s="487"/>
      <c r="SLZ200" s="484"/>
      <c r="SMA200" s="485"/>
      <c r="SMB200" s="486"/>
      <c r="SMC200" s="487"/>
      <c r="SMD200" s="487"/>
      <c r="SME200" s="487"/>
      <c r="SMF200" s="487"/>
      <c r="SMG200" s="487"/>
      <c r="SMH200" s="487"/>
      <c r="SMI200" s="487"/>
      <c r="SMJ200" s="487"/>
      <c r="SMK200" s="487"/>
      <c r="SML200" s="487"/>
      <c r="SMM200" s="487"/>
      <c r="SMN200" s="487"/>
      <c r="SMO200" s="487"/>
      <c r="SMP200" s="487"/>
      <c r="SMQ200" s="487"/>
      <c r="SMR200" s="487"/>
      <c r="SMS200" s="487"/>
      <c r="SMT200" s="487"/>
      <c r="SMU200" s="487"/>
      <c r="SMV200" s="487"/>
      <c r="SMW200" s="487"/>
      <c r="SMX200" s="487"/>
      <c r="SMY200" s="487"/>
      <c r="SMZ200" s="487"/>
      <c r="SNA200" s="487"/>
      <c r="SNB200" s="487"/>
      <c r="SNC200" s="487"/>
      <c r="SND200" s="487"/>
      <c r="SNE200" s="487"/>
      <c r="SNF200" s="487"/>
      <c r="SNG200" s="484"/>
      <c r="SNH200" s="485"/>
      <c r="SNI200" s="486"/>
      <c r="SNJ200" s="487"/>
      <c r="SNK200" s="487"/>
      <c r="SNL200" s="487"/>
      <c r="SNM200" s="487"/>
      <c r="SNN200" s="487"/>
      <c r="SNO200" s="487"/>
      <c r="SNP200" s="487"/>
      <c r="SNQ200" s="487"/>
      <c r="SNR200" s="487"/>
      <c r="SNS200" s="487"/>
      <c r="SNT200" s="487"/>
      <c r="SNU200" s="487"/>
      <c r="SNV200" s="487"/>
      <c r="SNW200" s="487"/>
      <c r="SNX200" s="487"/>
      <c r="SNY200" s="487"/>
      <c r="SNZ200" s="487"/>
      <c r="SOA200" s="487"/>
      <c r="SOB200" s="487"/>
      <c r="SOC200" s="487"/>
      <c r="SOD200" s="487"/>
      <c r="SOE200" s="487"/>
      <c r="SOF200" s="487"/>
      <c r="SOG200" s="487"/>
      <c r="SOH200" s="487"/>
      <c r="SOI200" s="487"/>
      <c r="SOJ200" s="487"/>
      <c r="SOK200" s="487"/>
      <c r="SOL200" s="487"/>
      <c r="SOM200" s="487"/>
      <c r="SON200" s="484"/>
      <c r="SOO200" s="485"/>
      <c r="SOP200" s="486"/>
      <c r="SOQ200" s="487"/>
      <c r="SOR200" s="487"/>
      <c r="SOS200" s="487"/>
      <c r="SOT200" s="487"/>
      <c r="SOU200" s="487"/>
      <c r="SOV200" s="487"/>
      <c r="SOW200" s="487"/>
      <c r="SOX200" s="487"/>
      <c r="SOY200" s="487"/>
      <c r="SOZ200" s="487"/>
      <c r="SPA200" s="487"/>
      <c r="SPB200" s="487"/>
      <c r="SPC200" s="487"/>
      <c r="SPD200" s="487"/>
      <c r="SPE200" s="487"/>
      <c r="SPF200" s="487"/>
      <c r="SPG200" s="487"/>
      <c r="SPH200" s="487"/>
      <c r="SPI200" s="487"/>
      <c r="SPJ200" s="487"/>
      <c r="SPK200" s="487"/>
      <c r="SPL200" s="487"/>
      <c r="SPM200" s="487"/>
      <c r="SPN200" s="487"/>
      <c r="SPO200" s="487"/>
      <c r="SPP200" s="487"/>
      <c r="SPQ200" s="487"/>
      <c r="SPR200" s="487"/>
      <c r="SPS200" s="487"/>
      <c r="SPT200" s="487"/>
      <c r="SPU200" s="484"/>
      <c r="SPV200" s="485"/>
      <c r="SPW200" s="486"/>
      <c r="SPX200" s="487"/>
      <c r="SPY200" s="487"/>
      <c r="SPZ200" s="487"/>
      <c r="SQA200" s="487"/>
      <c r="SQB200" s="487"/>
      <c r="SQC200" s="487"/>
      <c r="SQD200" s="487"/>
      <c r="SQE200" s="487"/>
      <c r="SQF200" s="487"/>
      <c r="SQG200" s="487"/>
      <c r="SQH200" s="487"/>
      <c r="SQI200" s="487"/>
      <c r="SQJ200" s="487"/>
      <c r="SQK200" s="487"/>
      <c r="SQL200" s="487"/>
      <c r="SQM200" s="487"/>
      <c r="SQN200" s="487"/>
      <c r="SQO200" s="487"/>
      <c r="SQP200" s="487"/>
      <c r="SQQ200" s="487"/>
      <c r="SQR200" s="487"/>
      <c r="SQS200" s="487"/>
      <c r="SQT200" s="487"/>
      <c r="SQU200" s="487"/>
      <c r="SQV200" s="487"/>
      <c r="SQW200" s="487"/>
      <c r="SQX200" s="487"/>
      <c r="SQY200" s="487"/>
      <c r="SQZ200" s="487"/>
      <c r="SRA200" s="487"/>
      <c r="SRB200" s="484"/>
      <c r="SRC200" s="485"/>
      <c r="SRD200" s="486"/>
      <c r="SRE200" s="487"/>
      <c r="SRF200" s="487"/>
      <c r="SRG200" s="487"/>
      <c r="SRH200" s="487"/>
      <c r="SRI200" s="487"/>
      <c r="SRJ200" s="487"/>
      <c r="SRK200" s="487"/>
      <c r="SRL200" s="487"/>
      <c r="SRM200" s="487"/>
      <c r="SRN200" s="487"/>
      <c r="SRO200" s="487"/>
      <c r="SRP200" s="487"/>
      <c r="SRQ200" s="487"/>
      <c r="SRR200" s="487"/>
      <c r="SRS200" s="487"/>
      <c r="SRT200" s="487"/>
      <c r="SRU200" s="487"/>
      <c r="SRV200" s="487"/>
      <c r="SRW200" s="487"/>
      <c r="SRX200" s="487"/>
      <c r="SRY200" s="487"/>
      <c r="SRZ200" s="487"/>
      <c r="SSA200" s="487"/>
      <c r="SSB200" s="487"/>
      <c r="SSC200" s="487"/>
      <c r="SSD200" s="487"/>
      <c r="SSE200" s="487"/>
      <c r="SSF200" s="487"/>
      <c r="SSG200" s="487"/>
      <c r="SSH200" s="487"/>
      <c r="SSI200" s="484"/>
      <c r="SSJ200" s="485"/>
      <c r="SSK200" s="486"/>
      <c r="SSL200" s="487"/>
      <c r="SSM200" s="487"/>
      <c r="SSN200" s="487"/>
      <c r="SSO200" s="487"/>
      <c r="SSP200" s="487"/>
      <c r="SSQ200" s="487"/>
      <c r="SSR200" s="487"/>
      <c r="SSS200" s="487"/>
      <c r="SST200" s="487"/>
      <c r="SSU200" s="487"/>
      <c r="SSV200" s="487"/>
      <c r="SSW200" s="487"/>
      <c r="SSX200" s="487"/>
      <c r="SSY200" s="487"/>
      <c r="SSZ200" s="487"/>
      <c r="STA200" s="487"/>
      <c r="STB200" s="487"/>
      <c r="STC200" s="487"/>
      <c r="STD200" s="487"/>
      <c r="STE200" s="487"/>
      <c r="STF200" s="487"/>
      <c r="STG200" s="487"/>
      <c r="STH200" s="487"/>
      <c r="STI200" s="487"/>
      <c r="STJ200" s="487"/>
      <c r="STK200" s="487"/>
      <c r="STL200" s="487"/>
      <c r="STM200" s="487"/>
      <c r="STN200" s="487"/>
      <c r="STO200" s="487"/>
      <c r="STP200" s="484"/>
      <c r="STQ200" s="485"/>
      <c r="STR200" s="486"/>
      <c r="STS200" s="487"/>
      <c r="STT200" s="487"/>
      <c r="STU200" s="487"/>
      <c r="STV200" s="487"/>
      <c r="STW200" s="487"/>
      <c r="STX200" s="487"/>
      <c r="STY200" s="487"/>
      <c r="STZ200" s="487"/>
      <c r="SUA200" s="487"/>
      <c r="SUB200" s="487"/>
      <c r="SUC200" s="487"/>
      <c r="SUD200" s="487"/>
      <c r="SUE200" s="487"/>
      <c r="SUF200" s="487"/>
      <c r="SUG200" s="487"/>
      <c r="SUH200" s="487"/>
      <c r="SUI200" s="487"/>
      <c r="SUJ200" s="487"/>
      <c r="SUK200" s="487"/>
      <c r="SUL200" s="487"/>
      <c r="SUM200" s="487"/>
      <c r="SUN200" s="487"/>
      <c r="SUO200" s="487"/>
      <c r="SUP200" s="487"/>
      <c r="SUQ200" s="487"/>
      <c r="SUR200" s="487"/>
      <c r="SUS200" s="487"/>
      <c r="SUT200" s="487"/>
      <c r="SUU200" s="487"/>
      <c r="SUV200" s="487"/>
      <c r="SUW200" s="484"/>
      <c r="SUX200" s="485"/>
      <c r="SUY200" s="486"/>
      <c r="SUZ200" s="487"/>
      <c r="SVA200" s="487"/>
      <c r="SVB200" s="487"/>
      <c r="SVC200" s="487"/>
      <c r="SVD200" s="487"/>
      <c r="SVE200" s="487"/>
      <c r="SVF200" s="487"/>
      <c r="SVG200" s="487"/>
      <c r="SVH200" s="487"/>
      <c r="SVI200" s="487"/>
      <c r="SVJ200" s="487"/>
      <c r="SVK200" s="487"/>
      <c r="SVL200" s="487"/>
      <c r="SVM200" s="487"/>
      <c r="SVN200" s="487"/>
      <c r="SVO200" s="487"/>
      <c r="SVP200" s="487"/>
      <c r="SVQ200" s="487"/>
      <c r="SVR200" s="487"/>
      <c r="SVS200" s="487"/>
      <c r="SVT200" s="487"/>
      <c r="SVU200" s="487"/>
      <c r="SVV200" s="487"/>
      <c r="SVW200" s="487"/>
      <c r="SVX200" s="487"/>
      <c r="SVY200" s="487"/>
      <c r="SVZ200" s="487"/>
      <c r="SWA200" s="487"/>
      <c r="SWB200" s="487"/>
      <c r="SWC200" s="487"/>
      <c r="SWD200" s="484"/>
      <c r="SWE200" s="485"/>
      <c r="SWF200" s="486"/>
      <c r="SWG200" s="487"/>
      <c r="SWH200" s="487"/>
      <c r="SWI200" s="487"/>
      <c r="SWJ200" s="487"/>
      <c r="SWK200" s="487"/>
      <c r="SWL200" s="487"/>
      <c r="SWM200" s="487"/>
      <c r="SWN200" s="487"/>
      <c r="SWO200" s="487"/>
      <c r="SWP200" s="487"/>
      <c r="SWQ200" s="487"/>
      <c r="SWR200" s="487"/>
      <c r="SWS200" s="487"/>
      <c r="SWT200" s="487"/>
      <c r="SWU200" s="487"/>
      <c r="SWV200" s="487"/>
      <c r="SWW200" s="487"/>
      <c r="SWX200" s="487"/>
      <c r="SWY200" s="487"/>
      <c r="SWZ200" s="487"/>
      <c r="SXA200" s="487"/>
      <c r="SXB200" s="487"/>
      <c r="SXC200" s="487"/>
      <c r="SXD200" s="487"/>
      <c r="SXE200" s="487"/>
      <c r="SXF200" s="487"/>
      <c r="SXG200" s="487"/>
      <c r="SXH200" s="487"/>
      <c r="SXI200" s="487"/>
      <c r="SXJ200" s="487"/>
      <c r="SXK200" s="484"/>
      <c r="SXL200" s="485"/>
      <c r="SXM200" s="486"/>
      <c r="SXN200" s="487"/>
      <c r="SXO200" s="487"/>
      <c r="SXP200" s="487"/>
      <c r="SXQ200" s="487"/>
      <c r="SXR200" s="487"/>
      <c r="SXS200" s="487"/>
      <c r="SXT200" s="487"/>
      <c r="SXU200" s="487"/>
      <c r="SXV200" s="487"/>
      <c r="SXW200" s="487"/>
      <c r="SXX200" s="487"/>
      <c r="SXY200" s="487"/>
      <c r="SXZ200" s="487"/>
      <c r="SYA200" s="487"/>
      <c r="SYB200" s="487"/>
      <c r="SYC200" s="487"/>
      <c r="SYD200" s="487"/>
      <c r="SYE200" s="487"/>
      <c r="SYF200" s="487"/>
      <c r="SYG200" s="487"/>
      <c r="SYH200" s="487"/>
      <c r="SYI200" s="487"/>
      <c r="SYJ200" s="487"/>
      <c r="SYK200" s="487"/>
      <c r="SYL200" s="487"/>
      <c r="SYM200" s="487"/>
      <c r="SYN200" s="487"/>
      <c r="SYO200" s="487"/>
      <c r="SYP200" s="487"/>
      <c r="SYQ200" s="487"/>
      <c r="SYR200" s="484"/>
      <c r="SYS200" s="485"/>
      <c r="SYT200" s="486"/>
      <c r="SYU200" s="487"/>
      <c r="SYV200" s="487"/>
      <c r="SYW200" s="487"/>
      <c r="SYX200" s="487"/>
      <c r="SYY200" s="487"/>
      <c r="SYZ200" s="487"/>
      <c r="SZA200" s="487"/>
      <c r="SZB200" s="487"/>
      <c r="SZC200" s="487"/>
      <c r="SZD200" s="487"/>
      <c r="SZE200" s="487"/>
      <c r="SZF200" s="487"/>
      <c r="SZG200" s="487"/>
      <c r="SZH200" s="487"/>
      <c r="SZI200" s="487"/>
      <c r="SZJ200" s="487"/>
      <c r="SZK200" s="487"/>
      <c r="SZL200" s="487"/>
      <c r="SZM200" s="487"/>
      <c r="SZN200" s="487"/>
      <c r="SZO200" s="487"/>
      <c r="SZP200" s="487"/>
      <c r="SZQ200" s="487"/>
      <c r="SZR200" s="487"/>
      <c r="SZS200" s="487"/>
      <c r="SZT200" s="487"/>
      <c r="SZU200" s="487"/>
      <c r="SZV200" s="487"/>
      <c r="SZW200" s="487"/>
      <c r="SZX200" s="487"/>
      <c r="SZY200" s="484"/>
      <c r="SZZ200" s="485"/>
      <c r="TAA200" s="486"/>
      <c r="TAB200" s="487"/>
      <c r="TAC200" s="487"/>
      <c r="TAD200" s="487"/>
      <c r="TAE200" s="487"/>
      <c r="TAF200" s="487"/>
      <c r="TAG200" s="487"/>
      <c r="TAH200" s="487"/>
      <c r="TAI200" s="487"/>
      <c r="TAJ200" s="487"/>
      <c r="TAK200" s="487"/>
      <c r="TAL200" s="487"/>
      <c r="TAM200" s="487"/>
      <c r="TAN200" s="487"/>
      <c r="TAO200" s="487"/>
      <c r="TAP200" s="487"/>
      <c r="TAQ200" s="487"/>
      <c r="TAR200" s="487"/>
      <c r="TAS200" s="487"/>
      <c r="TAT200" s="487"/>
      <c r="TAU200" s="487"/>
      <c r="TAV200" s="487"/>
      <c r="TAW200" s="487"/>
      <c r="TAX200" s="487"/>
      <c r="TAY200" s="487"/>
      <c r="TAZ200" s="487"/>
      <c r="TBA200" s="487"/>
      <c r="TBB200" s="487"/>
      <c r="TBC200" s="487"/>
      <c r="TBD200" s="487"/>
      <c r="TBE200" s="487"/>
      <c r="TBF200" s="484"/>
      <c r="TBG200" s="485"/>
      <c r="TBH200" s="486"/>
      <c r="TBI200" s="487"/>
      <c r="TBJ200" s="487"/>
      <c r="TBK200" s="487"/>
      <c r="TBL200" s="487"/>
      <c r="TBM200" s="487"/>
      <c r="TBN200" s="487"/>
      <c r="TBO200" s="487"/>
      <c r="TBP200" s="487"/>
      <c r="TBQ200" s="487"/>
      <c r="TBR200" s="487"/>
      <c r="TBS200" s="487"/>
      <c r="TBT200" s="487"/>
      <c r="TBU200" s="487"/>
      <c r="TBV200" s="487"/>
      <c r="TBW200" s="487"/>
      <c r="TBX200" s="487"/>
      <c r="TBY200" s="487"/>
      <c r="TBZ200" s="487"/>
      <c r="TCA200" s="487"/>
      <c r="TCB200" s="487"/>
      <c r="TCC200" s="487"/>
      <c r="TCD200" s="487"/>
      <c r="TCE200" s="487"/>
      <c r="TCF200" s="487"/>
      <c r="TCG200" s="487"/>
      <c r="TCH200" s="487"/>
      <c r="TCI200" s="487"/>
      <c r="TCJ200" s="487"/>
      <c r="TCK200" s="487"/>
      <c r="TCL200" s="487"/>
      <c r="TCM200" s="484"/>
      <c r="TCN200" s="485"/>
      <c r="TCO200" s="486"/>
      <c r="TCP200" s="487"/>
      <c r="TCQ200" s="487"/>
      <c r="TCR200" s="487"/>
      <c r="TCS200" s="487"/>
      <c r="TCT200" s="487"/>
      <c r="TCU200" s="487"/>
      <c r="TCV200" s="487"/>
      <c r="TCW200" s="487"/>
      <c r="TCX200" s="487"/>
      <c r="TCY200" s="487"/>
      <c r="TCZ200" s="487"/>
      <c r="TDA200" s="487"/>
      <c r="TDB200" s="487"/>
      <c r="TDC200" s="487"/>
      <c r="TDD200" s="487"/>
      <c r="TDE200" s="487"/>
      <c r="TDF200" s="487"/>
      <c r="TDG200" s="487"/>
      <c r="TDH200" s="487"/>
      <c r="TDI200" s="487"/>
      <c r="TDJ200" s="487"/>
      <c r="TDK200" s="487"/>
      <c r="TDL200" s="487"/>
      <c r="TDM200" s="487"/>
      <c r="TDN200" s="487"/>
      <c r="TDO200" s="487"/>
      <c r="TDP200" s="487"/>
      <c r="TDQ200" s="487"/>
      <c r="TDR200" s="487"/>
      <c r="TDS200" s="487"/>
      <c r="TDT200" s="484"/>
      <c r="TDU200" s="485"/>
      <c r="TDV200" s="486"/>
      <c r="TDW200" s="487"/>
      <c r="TDX200" s="487"/>
      <c r="TDY200" s="487"/>
      <c r="TDZ200" s="487"/>
      <c r="TEA200" s="487"/>
      <c r="TEB200" s="487"/>
      <c r="TEC200" s="487"/>
      <c r="TED200" s="487"/>
      <c r="TEE200" s="487"/>
      <c r="TEF200" s="487"/>
      <c r="TEG200" s="487"/>
      <c r="TEH200" s="487"/>
      <c r="TEI200" s="487"/>
      <c r="TEJ200" s="487"/>
      <c r="TEK200" s="487"/>
      <c r="TEL200" s="487"/>
      <c r="TEM200" s="487"/>
      <c r="TEN200" s="487"/>
      <c r="TEO200" s="487"/>
      <c r="TEP200" s="487"/>
      <c r="TEQ200" s="487"/>
      <c r="TER200" s="487"/>
      <c r="TES200" s="487"/>
      <c r="TET200" s="487"/>
      <c r="TEU200" s="487"/>
      <c r="TEV200" s="487"/>
      <c r="TEW200" s="487"/>
      <c r="TEX200" s="487"/>
      <c r="TEY200" s="487"/>
      <c r="TEZ200" s="487"/>
      <c r="TFA200" s="484"/>
      <c r="TFB200" s="485"/>
      <c r="TFC200" s="486"/>
      <c r="TFD200" s="487"/>
      <c r="TFE200" s="487"/>
      <c r="TFF200" s="487"/>
      <c r="TFG200" s="487"/>
      <c r="TFH200" s="487"/>
      <c r="TFI200" s="487"/>
      <c r="TFJ200" s="487"/>
      <c r="TFK200" s="487"/>
      <c r="TFL200" s="487"/>
      <c r="TFM200" s="487"/>
      <c r="TFN200" s="487"/>
      <c r="TFO200" s="487"/>
      <c r="TFP200" s="487"/>
      <c r="TFQ200" s="487"/>
      <c r="TFR200" s="487"/>
      <c r="TFS200" s="487"/>
      <c r="TFT200" s="487"/>
      <c r="TFU200" s="487"/>
      <c r="TFV200" s="487"/>
      <c r="TFW200" s="487"/>
      <c r="TFX200" s="487"/>
      <c r="TFY200" s="487"/>
      <c r="TFZ200" s="487"/>
      <c r="TGA200" s="487"/>
      <c r="TGB200" s="487"/>
      <c r="TGC200" s="487"/>
      <c r="TGD200" s="487"/>
      <c r="TGE200" s="487"/>
      <c r="TGF200" s="487"/>
      <c r="TGG200" s="487"/>
      <c r="TGH200" s="484"/>
      <c r="TGI200" s="485"/>
      <c r="TGJ200" s="486"/>
      <c r="TGK200" s="487"/>
      <c r="TGL200" s="487"/>
      <c r="TGM200" s="487"/>
      <c r="TGN200" s="487"/>
      <c r="TGO200" s="487"/>
      <c r="TGP200" s="487"/>
      <c r="TGQ200" s="487"/>
      <c r="TGR200" s="487"/>
      <c r="TGS200" s="487"/>
      <c r="TGT200" s="487"/>
      <c r="TGU200" s="487"/>
      <c r="TGV200" s="487"/>
      <c r="TGW200" s="487"/>
      <c r="TGX200" s="487"/>
      <c r="TGY200" s="487"/>
      <c r="TGZ200" s="487"/>
      <c r="THA200" s="487"/>
      <c r="THB200" s="487"/>
      <c r="THC200" s="487"/>
      <c r="THD200" s="487"/>
      <c r="THE200" s="487"/>
      <c r="THF200" s="487"/>
      <c r="THG200" s="487"/>
      <c r="THH200" s="487"/>
      <c r="THI200" s="487"/>
      <c r="THJ200" s="487"/>
      <c r="THK200" s="487"/>
      <c r="THL200" s="487"/>
      <c r="THM200" s="487"/>
      <c r="THN200" s="487"/>
      <c r="THO200" s="484"/>
      <c r="THP200" s="485"/>
      <c r="THQ200" s="486"/>
      <c r="THR200" s="487"/>
      <c r="THS200" s="487"/>
      <c r="THT200" s="487"/>
      <c r="THU200" s="487"/>
      <c r="THV200" s="487"/>
      <c r="THW200" s="487"/>
      <c r="THX200" s="487"/>
      <c r="THY200" s="487"/>
      <c r="THZ200" s="487"/>
      <c r="TIA200" s="487"/>
      <c r="TIB200" s="487"/>
      <c r="TIC200" s="487"/>
      <c r="TID200" s="487"/>
      <c r="TIE200" s="487"/>
      <c r="TIF200" s="487"/>
      <c r="TIG200" s="487"/>
      <c r="TIH200" s="487"/>
      <c r="TII200" s="487"/>
      <c r="TIJ200" s="487"/>
      <c r="TIK200" s="487"/>
      <c r="TIL200" s="487"/>
      <c r="TIM200" s="487"/>
      <c r="TIN200" s="487"/>
      <c r="TIO200" s="487"/>
      <c r="TIP200" s="487"/>
      <c r="TIQ200" s="487"/>
      <c r="TIR200" s="487"/>
      <c r="TIS200" s="487"/>
      <c r="TIT200" s="487"/>
      <c r="TIU200" s="487"/>
      <c r="TIV200" s="484"/>
      <c r="TIW200" s="485"/>
      <c r="TIX200" s="486"/>
      <c r="TIY200" s="487"/>
      <c r="TIZ200" s="487"/>
      <c r="TJA200" s="487"/>
      <c r="TJB200" s="487"/>
      <c r="TJC200" s="487"/>
      <c r="TJD200" s="487"/>
      <c r="TJE200" s="487"/>
      <c r="TJF200" s="487"/>
      <c r="TJG200" s="487"/>
      <c r="TJH200" s="487"/>
      <c r="TJI200" s="487"/>
      <c r="TJJ200" s="487"/>
      <c r="TJK200" s="487"/>
      <c r="TJL200" s="487"/>
      <c r="TJM200" s="487"/>
      <c r="TJN200" s="487"/>
      <c r="TJO200" s="487"/>
      <c r="TJP200" s="487"/>
      <c r="TJQ200" s="487"/>
      <c r="TJR200" s="487"/>
      <c r="TJS200" s="487"/>
      <c r="TJT200" s="487"/>
      <c r="TJU200" s="487"/>
      <c r="TJV200" s="487"/>
      <c r="TJW200" s="487"/>
      <c r="TJX200" s="487"/>
      <c r="TJY200" s="487"/>
      <c r="TJZ200" s="487"/>
      <c r="TKA200" s="487"/>
      <c r="TKB200" s="487"/>
      <c r="TKC200" s="484"/>
      <c r="TKD200" s="485"/>
      <c r="TKE200" s="486"/>
      <c r="TKF200" s="487"/>
      <c r="TKG200" s="487"/>
      <c r="TKH200" s="487"/>
      <c r="TKI200" s="487"/>
      <c r="TKJ200" s="487"/>
      <c r="TKK200" s="487"/>
      <c r="TKL200" s="487"/>
      <c r="TKM200" s="487"/>
      <c r="TKN200" s="487"/>
      <c r="TKO200" s="487"/>
      <c r="TKP200" s="487"/>
      <c r="TKQ200" s="487"/>
      <c r="TKR200" s="487"/>
      <c r="TKS200" s="487"/>
      <c r="TKT200" s="487"/>
      <c r="TKU200" s="487"/>
      <c r="TKV200" s="487"/>
      <c r="TKW200" s="487"/>
      <c r="TKX200" s="487"/>
      <c r="TKY200" s="487"/>
      <c r="TKZ200" s="487"/>
      <c r="TLA200" s="487"/>
      <c r="TLB200" s="487"/>
      <c r="TLC200" s="487"/>
      <c r="TLD200" s="487"/>
      <c r="TLE200" s="487"/>
      <c r="TLF200" s="487"/>
      <c r="TLG200" s="487"/>
      <c r="TLH200" s="487"/>
      <c r="TLI200" s="487"/>
      <c r="TLJ200" s="484"/>
      <c r="TLK200" s="485"/>
      <c r="TLL200" s="486"/>
      <c r="TLM200" s="487"/>
      <c r="TLN200" s="487"/>
      <c r="TLO200" s="487"/>
      <c r="TLP200" s="487"/>
      <c r="TLQ200" s="487"/>
      <c r="TLR200" s="487"/>
      <c r="TLS200" s="487"/>
      <c r="TLT200" s="487"/>
      <c r="TLU200" s="487"/>
      <c r="TLV200" s="487"/>
      <c r="TLW200" s="487"/>
      <c r="TLX200" s="487"/>
      <c r="TLY200" s="487"/>
      <c r="TLZ200" s="487"/>
      <c r="TMA200" s="487"/>
      <c r="TMB200" s="487"/>
      <c r="TMC200" s="487"/>
      <c r="TMD200" s="487"/>
      <c r="TME200" s="487"/>
      <c r="TMF200" s="487"/>
      <c r="TMG200" s="487"/>
      <c r="TMH200" s="487"/>
      <c r="TMI200" s="487"/>
      <c r="TMJ200" s="487"/>
      <c r="TMK200" s="487"/>
      <c r="TML200" s="487"/>
      <c r="TMM200" s="487"/>
      <c r="TMN200" s="487"/>
      <c r="TMO200" s="487"/>
      <c r="TMP200" s="487"/>
      <c r="TMQ200" s="484"/>
      <c r="TMR200" s="485"/>
      <c r="TMS200" s="486"/>
      <c r="TMT200" s="487"/>
      <c r="TMU200" s="487"/>
      <c r="TMV200" s="487"/>
      <c r="TMW200" s="487"/>
      <c r="TMX200" s="487"/>
      <c r="TMY200" s="487"/>
      <c r="TMZ200" s="487"/>
      <c r="TNA200" s="487"/>
      <c r="TNB200" s="487"/>
      <c r="TNC200" s="487"/>
      <c r="TND200" s="487"/>
      <c r="TNE200" s="487"/>
      <c r="TNF200" s="487"/>
      <c r="TNG200" s="487"/>
      <c r="TNH200" s="487"/>
      <c r="TNI200" s="487"/>
      <c r="TNJ200" s="487"/>
      <c r="TNK200" s="487"/>
      <c r="TNL200" s="487"/>
      <c r="TNM200" s="487"/>
      <c r="TNN200" s="487"/>
      <c r="TNO200" s="487"/>
      <c r="TNP200" s="487"/>
      <c r="TNQ200" s="487"/>
      <c r="TNR200" s="487"/>
      <c r="TNS200" s="487"/>
      <c r="TNT200" s="487"/>
      <c r="TNU200" s="487"/>
      <c r="TNV200" s="487"/>
      <c r="TNW200" s="487"/>
      <c r="TNX200" s="484"/>
      <c r="TNY200" s="485"/>
      <c r="TNZ200" s="486"/>
      <c r="TOA200" s="487"/>
      <c r="TOB200" s="487"/>
      <c r="TOC200" s="487"/>
      <c r="TOD200" s="487"/>
      <c r="TOE200" s="487"/>
      <c r="TOF200" s="487"/>
      <c r="TOG200" s="487"/>
      <c r="TOH200" s="487"/>
      <c r="TOI200" s="487"/>
      <c r="TOJ200" s="487"/>
      <c r="TOK200" s="487"/>
      <c r="TOL200" s="487"/>
      <c r="TOM200" s="487"/>
      <c r="TON200" s="487"/>
      <c r="TOO200" s="487"/>
      <c r="TOP200" s="487"/>
      <c r="TOQ200" s="487"/>
      <c r="TOR200" s="487"/>
      <c r="TOS200" s="487"/>
      <c r="TOT200" s="487"/>
      <c r="TOU200" s="487"/>
      <c r="TOV200" s="487"/>
      <c r="TOW200" s="487"/>
      <c r="TOX200" s="487"/>
      <c r="TOY200" s="487"/>
      <c r="TOZ200" s="487"/>
      <c r="TPA200" s="487"/>
      <c r="TPB200" s="487"/>
      <c r="TPC200" s="487"/>
      <c r="TPD200" s="487"/>
      <c r="TPE200" s="484"/>
      <c r="TPF200" s="485"/>
      <c r="TPG200" s="486"/>
      <c r="TPH200" s="487"/>
      <c r="TPI200" s="487"/>
      <c r="TPJ200" s="487"/>
      <c r="TPK200" s="487"/>
      <c r="TPL200" s="487"/>
      <c r="TPM200" s="487"/>
      <c r="TPN200" s="487"/>
      <c r="TPO200" s="487"/>
      <c r="TPP200" s="487"/>
      <c r="TPQ200" s="487"/>
      <c r="TPR200" s="487"/>
      <c r="TPS200" s="487"/>
      <c r="TPT200" s="487"/>
      <c r="TPU200" s="487"/>
      <c r="TPV200" s="487"/>
      <c r="TPW200" s="487"/>
      <c r="TPX200" s="487"/>
      <c r="TPY200" s="487"/>
      <c r="TPZ200" s="487"/>
      <c r="TQA200" s="487"/>
      <c r="TQB200" s="487"/>
      <c r="TQC200" s="487"/>
      <c r="TQD200" s="487"/>
      <c r="TQE200" s="487"/>
      <c r="TQF200" s="487"/>
      <c r="TQG200" s="487"/>
      <c r="TQH200" s="487"/>
      <c r="TQI200" s="487"/>
      <c r="TQJ200" s="487"/>
      <c r="TQK200" s="487"/>
      <c r="TQL200" s="484"/>
      <c r="TQM200" s="485"/>
      <c r="TQN200" s="486"/>
      <c r="TQO200" s="487"/>
      <c r="TQP200" s="487"/>
      <c r="TQQ200" s="487"/>
      <c r="TQR200" s="487"/>
      <c r="TQS200" s="487"/>
      <c r="TQT200" s="487"/>
      <c r="TQU200" s="487"/>
      <c r="TQV200" s="487"/>
      <c r="TQW200" s="487"/>
      <c r="TQX200" s="487"/>
      <c r="TQY200" s="487"/>
      <c r="TQZ200" s="487"/>
      <c r="TRA200" s="487"/>
      <c r="TRB200" s="487"/>
      <c r="TRC200" s="487"/>
      <c r="TRD200" s="487"/>
      <c r="TRE200" s="487"/>
      <c r="TRF200" s="487"/>
      <c r="TRG200" s="487"/>
      <c r="TRH200" s="487"/>
      <c r="TRI200" s="487"/>
      <c r="TRJ200" s="487"/>
      <c r="TRK200" s="487"/>
      <c r="TRL200" s="487"/>
      <c r="TRM200" s="487"/>
      <c r="TRN200" s="487"/>
      <c r="TRO200" s="487"/>
      <c r="TRP200" s="487"/>
      <c r="TRQ200" s="487"/>
      <c r="TRR200" s="487"/>
      <c r="TRS200" s="484"/>
      <c r="TRT200" s="485"/>
      <c r="TRU200" s="486"/>
      <c r="TRV200" s="487"/>
      <c r="TRW200" s="487"/>
      <c r="TRX200" s="487"/>
      <c r="TRY200" s="487"/>
      <c r="TRZ200" s="487"/>
      <c r="TSA200" s="487"/>
      <c r="TSB200" s="487"/>
      <c r="TSC200" s="487"/>
      <c r="TSD200" s="487"/>
      <c r="TSE200" s="487"/>
      <c r="TSF200" s="487"/>
      <c r="TSG200" s="487"/>
      <c r="TSH200" s="487"/>
      <c r="TSI200" s="487"/>
      <c r="TSJ200" s="487"/>
      <c r="TSK200" s="487"/>
      <c r="TSL200" s="487"/>
      <c r="TSM200" s="487"/>
      <c r="TSN200" s="487"/>
      <c r="TSO200" s="487"/>
      <c r="TSP200" s="487"/>
      <c r="TSQ200" s="487"/>
      <c r="TSR200" s="487"/>
      <c r="TSS200" s="487"/>
      <c r="TST200" s="487"/>
      <c r="TSU200" s="487"/>
      <c r="TSV200" s="487"/>
      <c r="TSW200" s="487"/>
      <c r="TSX200" s="487"/>
      <c r="TSY200" s="487"/>
      <c r="TSZ200" s="484"/>
      <c r="TTA200" s="485"/>
      <c r="TTB200" s="486"/>
      <c r="TTC200" s="487"/>
      <c r="TTD200" s="487"/>
      <c r="TTE200" s="487"/>
      <c r="TTF200" s="487"/>
      <c r="TTG200" s="487"/>
      <c r="TTH200" s="487"/>
      <c r="TTI200" s="487"/>
      <c r="TTJ200" s="487"/>
      <c r="TTK200" s="487"/>
      <c r="TTL200" s="487"/>
      <c r="TTM200" s="487"/>
      <c r="TTN200" s="487"/>
      <c r="TTO200" s="487"/>
      <c r="TTP200" s="487"/>
      <c r="TTQ200" s="487"/>
      <c r="TTR200" s="487"/>
      <c r="TTS200" s="487"/>
      <c r="TTT200" s="487"/>
      <c r="TTU200" s="487"/>
      <c r="TTV200" s="487"/>
      <c r="TTW200" s="487"/>
      <c r="TTX200" s="487"/>
      <c r="TTY200" s="487"/>
      <c r="TTZ200" s="487"/>
      <c r="TUA200" s="487"/>
      <c r="TUB200" s="487"/>
      <c r="TUC200" s="487"/>
      <c r="TUD200" s="487"/>
      <c r="TUE200" s="487"/>
      <c r="TUF200" s="487"/>
      <c r="TUG200" s="484"/>
      <c r="TUH200" s="485"/>
      <c r="TUI200" s="486"/>
      <c r="TUJ200" s="487"/>
      <c r="TUK200" s="487"/>
      <c r="TUL200" s="487"/>
      <c r="TUM200" s="487"/>
      <c r="TUN200" s="487"/>
      <c r="TUO200" s="487"/>
      <c r="TUP200" s="487"/>
      <c r="TUQ200" s="487"/>
      <c r="TUR200" s="487"/>
      <c r="TUS200" s="487"/>
      <c r="TUT200" s="487"/>
      <c r="TUU200" s="487"/>
      <c r="TUV200" s="487"/>
      <c r="TUW200" s="487"/>
      <c r="TUX200" s="487"/>
      <c r="TUY200" s="487"/>
      <c r="TUZ200" s="487"/>
      <c r="TVA200" s="487"/>
      <c r="TVB200" s="487"/>
      <c r="TVC200" s="487"/>
      <c r="TVD200" s="487"/>
      <c r="TVE200" s="487"/>
      <c r="TVF200" s="487"/>
      <c r="TVG200" s="487"/>
      <c r="TVH200" s="487"/>
      <c r="TVI200" s="487"/>
      <c r="TVJ200" s="487"/>
      <c r="TVK200" s="487"/>
      <c r="TVL200" s="487"/>
      <c r="TVM200" s="487"/>
      <c r="TVN200" s="484"/>
      <c r="TVO200" s="485"/>
      <c r="TVP200" s="486"/>
      <c r="TVQ200" s="487"/>
      <c r="TVR200" s="487"/>
      <c r="TVS200" s="487"/>
      <c r="TVT200" s="487"/>
      <c r="TVU200" s="487"/>
      <c r="TVV200" s="487"/>
      <c r="TVW200" s="487"/>
      <c r="TVX200" s="487"/>
      <c r="TVY200" s="487"/>
      <c r="TVZ200" s="487"/>
      <c r="TWA200" s="487"/>
      <c r="TWB200" s="487"/>
      <c r="TWC200" s="487"/>
      <c r="TWD200" s="487"/>
      <c r="TWE200" s="487"/>
      <c r="TWF200" s="487"/>
      <c r="TWG200" s="487"/>
      <c r="TWH200" s="487"/>
      <c r="TWI200" s="487"/>
      <c r="TWJ200" s="487"/>
      <c r="TWK200" s="487"/>
      <c r="TWL200" s="487"/>
      <c r="TWM200" s="487"/>
      <c r="TWN200" s="487"/>
      <c r="TWO200" s="487"/>
      <c r="TWP200" s="487"/>
      <c r="TWQ200" s="487"/>
      <c r="TWR200" s="487"/>
      <c r="TWS200" s="487"/>
      <c r="TWT200" s="487"/>
      <c r="TWU200" s="484"/>
      <c r="TWV200" s="485"/>
      <c r="TWW200" s="486"/>
      <c r="TWX200" s="487"/>
      <c r="TWY200" s="487"/>
      <c r="TWZ200" s="487"/>
      <c r="TXA200" s="487"/>
      <c r="TXB200" s="487"/>
      <c r="TXC200" s="487"/>
      <c r="TXD200" s="487"/>
      <c r="TXE200" s="487"/>
      <c r="TXF200" s="487"/>
      <c r="TXG200" s="487"/>
      <c r="TXH200" s="487"/>
      <c r="TXI200" s="487"/>
      <c r="TXJ200" s="487"/>
      <c r="TXK200" s="487"/>
      <c r="TXL200" s="487"/>
      <c r="TXM200" s="487"/>
      <c r="TXN200" s="487"/>
      <c r="TXO200" s="487"/>
      <c r="TXP200" s="487"/>
      <c r="TXQ200" s="487"/>
      <c r="TXR200" s="487"/>
      <c r="TXS200" s="487"/>
      <c r="TXT200" s="487"/>
      <c r="TXU200" s="487"/>
      <c r="TXV200" s="487"/>
      <c r="TXW200" s="487"/>
      <c r="TXX200" s="487"/>
      <c r="TXY200" s="487"/>
      <c r="TXZ200" s="487"/>
      <c r="TYA200" s="487"/>
      <c r="TYB200" s="484"/>
      <c r="TYC200" s="485"/>
      <c r="TYD200" s="486"/>
      <c r="TYE200" s="487"/>
      <c r="TYF200" s="487"/>
      <c r="TYG200" s="487"/>
      <c r="TYH200" s="487"/>
      <c r="TYI200" s="487"/>
      <c r="TYJ200" s="487"/>
      <c r="TYK200" s="487"/>
      <c r="TYL200" s="487"/>
      <c r="TYM200" s="487"/>
      <c r="TYN200" s="487"/>
      <c r="TYO200" s="487"/>
      <c r="TYP200" s="487"/>
      <c r="TYQ200" s="487"/>
      <c r="TYR200" s="487"/>
      <c r="TYS200" s="487"/>
      <c r="TYT200" s="487"/>
      <c r="TYU200" s="487"/>
      <c r="TYV200" s="487"/>
      <c r="TYW200" s="487"/>
      <c r="TYX200" s="487"/>
      <c r="TYY200" s="487"/>
      <c r="TYZ200" s="487"/>
      <c r="TZA200" s="487"/>
      <c r="TZB200" s="487"/>
      <c r="TZC200" s="487"/>
      <c r="TZD200" s="487"/>
      <c r="TZE200" s="487"/>
      <c r="TZF200" s="487"/>
      <c r="TZG200" s="487"/>
      <c r="TZH200" s="487"/>
      <c r="TZI200" s="484"/>
      <c r="TZJ200" s="485"/>
      <c r="TZK200" s="486"/>
      <c r="TZL200" s="487"/>
      <c r="TZM200" s="487"/>
      <c r="TZN200" s="487"/>
      <c r="TZO200" s="487"/>
      <c r="TZP200" s="487"/>
      <c r="TZQ200" s="487"/>
      <c r="TZR200" s="487"/>
      <c r="TZS200" s="487"/>
      <c r="TZT200" s="487"/>
      <c r="TZU200" s="487"/>
      <c r="TZV200" s="487"/>
      <c r="TZW200" s="487"/>
      <c r="TZX200" s="487"/>
      <c r="TZY200" s="487"/>
      <c r="TZZ200" s="487"/>
      <c r="UAA200" s="487"/>
      <c r="UAB200" s="487"/>
      <c r="UAC200" s="487"/>
      <c r="UAD200" s="487"/>
      <c r="UAE200" s="487"/>
      <c r="UAF200" s="487"/>
      <c r="UAG200" s="487"/>
      <c r="UAH200" s="487"/>
      <c r="UAI200" s="487"/>
      <c r="UAJ200" s="487"/>
      <c r="UAK200" s="487"/>
      <c r="UAL200" s="487"/>
      <c r="UAM200" s="487"/>
      <c r="UAN200" s="487"/>
      <c r="UAO200" s="487"/>
      <c r="UAP200" s="484"/>
      <c r="UAQ200" s="485"/>
      <c r="UAR200" s="486"/>
      <c r="UAS200" s="487"/>
      <c r="UAT200" s="487"/>
      <c r="UAU200" s="487"/>
      <c r="UAV200" s="487"/>
      <c r="UAW200" s="487"/>
      <c r="UAX200" s="487"/>
      <c r="UAY200" s="487"/>
      <c r="UAZ200" s="487"/>
      <c r="UBA200" s="487"/>
      <c r="UBB200" s="487"/>
      <c r="UBC200" s="487"/>
      <c r="UBD200" s="487"/>
      <c r="UBE200" s="487"/>
      <c r="UBF200" s="487"/>
      <c r="UBG200" s="487"/>
      <c r="UBH200" s="487"/>
      <c r="UBI200" s="487"/>
      <c r="UBJ200" s="487"/>
      <c r="UBK200" s="487"/>
      <c r="UBL200" s="487"/>
      <c r="UBM200" s="487"/>
      <c r="UBN200" s="487"/>
      <c r="UBO200" s="487"/>
      <c r="UBP200" s="487"/>
      <c r="UBQ200" s="487"/>
      <c r="UBR200" s="487"/>
      <c r="UBS200" s="487"/>
      <c r="UBT200" s="487"/>
      <c r="UBU200" s="487"/>
      <c r="UBV200" s="487"/>
      <c r="UBW200" s="484"/>
      <c r="UBX200" s="485"/>
      <c r="UBY200" s="486"/>
      <c r="UBZ200" s="487"/>
      <c r="UCA200" s="487"/>
      <c r="UCB200" s="487"/>
      <c r="UCC200" s="487"/>
      <c r="UCD200" s="487"/>
      <c r="UCE200" s="487"/>
      <c r="UCF200" s="487"/>
      <c r="UCG200" s="487"/>
      <c r="UCH200" s="487"/>
      <c r="UCI200" s="487"/>
      <c r="UCJ200" s="487"/>
      <c r="UCK200" s="487"/>
      <c r="UCL200" s="487"/>
      <c r="UCM200" s="487"/>
      <c r="UCN200" s="487"/>
      <c r="UCO200" s="487"/>
      <c r="UCP200" s="487"/>
      <c r="UCQ200" s="487"/>
      <c r="UCR200" s="487"/>
      <c r="UCS200" s="487"/>
      <c r="UCT200" s="487"/>
      <c r="UCU200" s="487"/>
      <c r="UCV200" s="487"/>
      <c r="UCW200" s="487"/>
      <c r="UCX200" s="487"/>
      <c r="UCY200" s="487"/>
      <c r="UCZ200" s="487"/>
      <c r="UDA200" s="487"/>
      <c r="UDB200" s="487"/>
      <c r="UDC200" s="487"/>
      <c r="UDD200" s="484"/>
      <c r="UDE200" s="485"/>
      <c r="UDF200" s="486"/>
      <c r="UDG200" s="487"/>
      <c r="UDH200" s="487"/>
      <c r="UDI200" s="487"/>
      <c r="UDJ200" s="487"/>
      <c r="UDK200" s="487"/>
      <c r="UDL200" s="487"/>
      <c r="UDM200" s="487"/>
      <c r="UDN200" s="487"/>
      <c r="UDO200" s="487"/>
      <c r="UDP200" s="487"/>
      <c r="UDQ200" s="487"/>
      <c r="UDR200" s="487"/>
      <c r="UDS200" s="487"/>
      <c r="UDT200" s="487"/>
      <c r="UDU200" s="487"/>
      <c r="UDV200" s="487"/>
      <c r="UDW200" s="487"/>
      <c r="UDX200" s="487"/>
      <c r="UDY200" s="487"/>
      <c r="UDZ200" s="487"/>
      <c r="UEA200" s="487"/>
      <c r="UEB200" s="487"/>
      <c r="UEC200" s="487"/>
      <c r="UED200" s="487"/>
      <c r="UEE200" s="487"/>
      <c r="UEF200" s="487"/>
      <c r="UEG200" s="487"/>
      <c r="UEH200" s="487"/>
      <c r="UEI200" s="487"/>
      <c r="UEJ200" s="487"/>
      <c r="UEK200" s="484"/>
      <c r="UEL200" s="485"/>
      <c r="UEM200" s="486"/>
      <c r="UEN200" s="487"/>
      <c r="UEO200" s="487"/>
      <c r="UEP200" s="487"/>
      <c r="UEQ200" s="487"/>
      <c r="UER200" s="487"/>
      <c r="UES200" s="487"/>
      <c r="UET200" s="487"/>
      <c r="UEU200" s="487"/>
      <c r="UEV200" s="487"/>
      <c r="UEW200" s="487"/>
      <c r="UEX200" s="487"/>
      <c r="UEY200" s="487"/>
      <c r="UEZ200" s="487"/>
      <c r="UFA200" s="487"/>
      <c r="UFB200" s="487"/>
      <c r="UFC200" s="487"/>
      <c r="UFD200" s="487"/>
      <c r="UFE200" s="487"/>
      <c r="UFF200" s="487"/>
      <c r="UFG200" s="487"/>
      <c r="UFH200" s="487"/>
      <c r="UFI200" s="487"/>
      <c r="UFJ200" s="487"/>
      <c r="UFK200" s="487"/>
      <c r="UFL200" s="487"/>
      <c r="UFM200" s="487"/>
      <c r="UFN200" s="487"/>
      <c r="UFO200" s="487"/>
      <c r="UFP200" s="487"/>
      <c r="UFQ200" s="487"/>
      <c r="UFR200" s="484"/>
      <c r="UFS200" s="485"/>
      <c r="UFT200" s="486"/>
      <c r="UFU200" s="487"/>
      <c r="UFV200" s="487"/>
      <c r="UFW200" s="487"/>
      <c r="UFX200" s="487"/>
      <c r="UFY200" s="487"/>
      <c r="UFZ200" s="487"/>
      <c r="UGA200" s="487"/>
      <c r="UGB200" s="487"/>
      <c r="UGC200" s="487"/>
      <c r="UGD200" s="487"/>
      <c r="UGE200" s="487"/>
      <c r="UGF200" s="487"/>
      <c r="UGG200" s="487"/>
      <c r="UGH200" s="487"/>
      <c r="UGI200" s="487"/>
      <c r="UGJ200" s="487"/>
      <c r="UGK200" s="487"/>
      <c r="UGL200" s="487"/>
      <c r="UGM200" s="487"/>
      <c r="UGN200" s="487"/>
      <c r="UGO200" s="487"/>
      <c r="UGP200" s="487"/>
      <c r="UGQ200" s="487"/>
      <c r="UGR200" s="487"/>
      <c r="UGS200" s="487"/>
      <c r="UGT200" s="487"/>
      <c r="UGU200" s="487"/>
      <c r="UGV200" s="487"/>
      <c r="UGW200" s="487"/>
      <c r="UGX200" s="487"/>
      <c r="UGY200" s="484"/>
      <c r="UGZ200" s="485"/>
      <c r="UHA200" s="486"/>
      <c r="UHB200" s="487"/>
      <c r="UHC200" s="487"/>
      <c r="UHD200" s="487"/>
      <c r="UHE200" s="487"/>
      <c r="UHF200" s="487"/>
      <c r="UHG200" s="487"/>
      <c r="UHH200" s="487"/>
      <c r="UHI200" s="487"/>
      <c r="UHJ200" s="487"/>
      <c r="UHK200" s="487"/>
      <c r="UHL200" s="487"/>
      <c r="UHM200" s="487"/>
      <c r="UHN200" s="487"/>
      <c r="UHO200" s="487"/>
      <c r="UHP200" s="487"/>
      <c r="UHQ200" s="487"/>
      <c r="UHR200" s="487"/>
      <c r="UHS200" s="487"/>
      <c r="UHT200" s="487"/>
      <c r="UHU200" s="487"/>
      <c r="UHV200" s="487"/>
      <c r="UHW200" s="487"/>
      <c r="UHX200" s="487"/>
      <c r="UHY200" s="487"/>
      <c r="UHZ200" s="487"/>
      <c r="UIA200" s="487"/>
      <c r="UIB200" s="487"/>
      <c r="UIC200" s="487"/>
      <c r="UID200" s="487"/>
      <c r="UIE200" s="487"/>
      <c r="UIF200" s="484"/>
      <c r="UIG200" s="485"/>
      <c r="UIH200" s="486"/>
      <c r="UII200" s="487"/>
      <c r="UIJ200" s="487"/>
      <c r="UIK200" s="487"/>
      <c r="UIL200" s="487"/>
      <c r="UIM200" s="487"/>
      <c r="UIN200" s="487"/>
      <c r="UIO200" s="487"/>
      <c r="UIP200" s="487"/>
      <c r="UIQ200" s="487"/>
      <c r="UIR200" s="487"/>
      <c r="UIS200" s="487"/>
      <c r="UIT200" s="487"/>
      <c r="UIU200" s="487"/>
      <c r="UIV200" s="487"/>
      <c r="UIW200" s="487"/>
      <c r="UIX200" s="487"/>
      <c r="UIY200" s="487"/>
      <c r="UIZ200" s="487"/>
      <c r="UJA200" s="487"/>
      <c r="UJB200" s="487"/>
      <c r="UJC200" s="487"/>
      <c r="UJD200" s="487"/>
      <c r="UJE200" s="487"/>
      <c r="UJF200" s="487"/>
      <c r="UJG200" s="487"/>
      <c r="UJH200" s="487"/>
      <c r="UJI200" s="487"/>
      <c r="UJJ200" s="487"/>
      <c r="UJK200" s="487"/>
      <c r="UJL200" s="487"/>
      <c r="UJM200" s="484"/>
      <c r="UJN200" s="485"/>
      <c r="UJO200" s="486"/>
      <c r="UJP200" s="487"/>
      <c r="UJQ200" s="487"/>
      <c r="UJR200" s="487"/>
      <c r="UJS200" s="487"/>
      <c r="UJT200" s="487"/>
      <c r="UJU200" s="487"/>
      <c r="UJV200" s="487"/>
      <c r="UJW200" s="487"/>
      <c r="UJX200" s="487"/>
      <c r="UJY200" s="487"/>
      <c r="UJZ200" s="487"/>
      <c r="UKA200" s="487"/>
      <c r="UKB200" s="487"/>
      <c r="UKC200" s="487"/>
      <c r="UKD200" s="487"/>
      <c r="UKE200" s="487"/>
      <c r="UKF200" s="487"/>
      <c r="UKG200" s="487"/>
      <c r="UKH200" s="487"/>
      <c r="UKI200" s="487"/>
      <c r="UKJ200" s="487"/>
      <c r="UKK200" s="487"/>
      <c r="UKL200" s="487"/>
      <c r="UKM200" s="487"/>
      <c r="UKN200" s="487"/>
      <c r="UKO200" s="487"/>
      <c r="UKP200" s="487"/>
      <c r="UKQ200" s="487"/>
      <c r="UKR200" s="487"/>
      <c r="UKS200" s="487"/>
      <c r="UKT200" s="484"/>
      <c r="UKU200" s="485"/>
      <c r="UKV200" s="486"/>
      <c r="UKW200" s="487"/>
      <c r="UKX200" s="487"/>
      <c r="UKY200" s="487"/>
      <c r="UKZ200" s="487"/>
      <c r="ULA200" s="487"/>
      <c r="ULB200" s="487"/>
      <c r="ULC200" s="487"/>
      <c r="ULD200" s="487"/>
      <c r="ULE200" s="487"/>
      <c r="ULF200" s="487"/>
      <c r="ULG200" s="487"/>
      <c r="ULH200" s="487"/>
      <c r="ULI200" s="487"/>
      <c r="ULJ200" s="487"/>
      <c r="ULK200" s="487"/>
      <c r="ULL200" s="487"/>
      <c r="ULM200" s="487"/>
      <c r="ULN200" s="487"/>
      <c r="ULO200" s="487"/>
      <c r="ULP200" s="487"/>
      <c r="ULQ200" s="487"/>
      <c r="ULR200" s="487"/>
      <c r="ULS200" s="487"/>
      <c r="ULT200" s="487"/>
      <c r="ULU200" s="487"/>
      <c r="ULV200" s="487"/>
      <c r="ULW200" s="487"/>
      <c r="ULX200" s="487"/>
      <c r="ULY200" s="487"/>
      <c r="ULZ200" s="487"/>
      <c r="UMA200" s="484"/>
      <c r="UMB200" s="485"/>
      <c r="UMC200" s="486"/>
      <c r="UMD200" s="487"/>
      <c r="UME200" s="487"/>
      <c r="UMF200" s="487"/>
      <c r="UMG200" s="487"/>
      <c r="UMH200" s="487"/>
      <c r="UMI200" s="487"/>
      <c r="UMJ200" s="487"/>
      <c r="UMK200" s="487"/>
      <c r="UML200" s="487"/>
      <c r="UMM200" s="487"/>
      <c r="UMN200" s="487"/>
      <c r="UMO200" s="487"/>
      <c r="UMP200" s="487"/>
      <c r="UMQ200" s="487"/>
      <c r="UMR200" s="487"/>
      <c r="UMS200" s="487"/>
      <c r="UMT200" s="487"/>
      <c r="UMU200" s="487"/>
      <c r="UMV200" s="487"/>
      <c r="UMW200" s="487"/>
      <c r="UMX200" s="487"/>
      <c r="UMY200" s="487"/>
      <c r="UMZ200" s="487"/>
      <c r="UNA200" s="487"/>
      <c r="UNB200" s="487"/>
      <c r="UNC200" s="487"/>
      <c r="UND200" s="487"/>
      <c r="UNE200" s="487"/>
      <c r="UNF200" s="487"/>
      <c r="UNG200" s="487"/>
      <c r="UNH200" s="484"/>
      <c r="UNI200" s="485"/>
      <c r="UNJ200" s="486"/>
      <c r="UNK200" s="487"/>
      <c r="UNL200" s="487"/>
      <c r="UNM200" s="487"/>
      <c r="UNN200" s="487"/>
      <c r="UNO200" s="487"/>
      <c r="UNP200" s="487"/>
      <c r="UNQ200" s="487"/>
      <c r="UNR200" s="487"/>
      <c r="UNS200" s="487"/>
      <c r="UNT200" s="487"/>
      <c r="UNU200" s="487"/>
      <c r="UNV200" s="487"/>
      <c r="UNW200" s="487"/>
      <c r="UNX200" s="487"/>
      <c r="UNY200" s="487"/>
      <c r="UNZ200" s="487"/>
      <c r="UOA200" s="487"/>
      <c r="UOB200" s="487"/>
      <c r="UOC200" s="487"/>
      <c r="UOD200" s="487"/>
      <c r="UOE200" s="487"/>
      <c r="UOF200" s="487"/>
      <c r="UOG200" s="487"/>
      <c r="UOH200" s="487"/>
      <c r="UOI200" s="487"/>
      <c r="UOJ200" s="487"/>
      <c r="UOK200" s="487"/>
      <c r="UOL200" s="487"/>
      <c r="UOM200" s="487"/>
      <c r="UON200" s="487"/>
      <c r="UOO200" s="484"/>
      <c r="UOP200" s="485"/>
      <c r="UOQ200" s="486"/>
      <c r="UOR200" s="487"/>
      <c r="UOS200" s="487"/>
      <c r="UOT200" s="487"/>
      <c r="UOU200" s="487"/>
      <c r="UOV200" s="487"/>
      <c r="UOW200" s="487"/>
      <c r="UOX200" s="487"/>
      <c r="UOY200" s="487"/>
      <c r="UOZ200" s="487"/>
      <c r="UPA200" s="487"/>
      <c r="UPB200" s="487"/>
      <c r="UPC200" s="487"/>
      <c r="UPD200" s="487"/>
      <c r="UPE200" s="487"/>
      <c r="UPF200" s="487"/>
      <c r="UPG200" s="487"/>
      <c r="UPH200" s="487"/>
      <c r="UPI200" s="487"/>
      <c r="UPJ200" s="487"/>
      <c r="UPK200" s="487"/>
      <c r="UPL200" s="487"/>
      <c r="UPM200" s="487"/>
      <c r="UPN200" s="487"/>
      <c r="UPO200" s="487"/>
      <c r="UPP200" s="487"/>
      <c r="UPQ200" s="487"/>
      <c r="UPR200" s="487"/>
      <c r="UPS200" s="487"/>
      <c r="UPT200" s="487"/>
      <c r="UPU200" s="487"/>
      <c r="UPV200" s="484"/>
      <c r="UPW200" s="485"/>
      <c r="UPX200" s="486"/>
      <c r="UPY200" s="487"/>
      <c r="UPZ200" s="487"/>
      <c r="UQA200" s="487"/>
      <c r="UQB200" s="487"/>
      <c r="UQC200" s="487"/>
      <c r="UQD200" s="487"/>
      <c r="UQE200" s="487"/>
      <c r="UQF200" s="487"/>
      <c r="UQG200" s="487"/>
      <c r="UQH200" s="487"/>
      <c r="UQI200" s="487"/>
      <c r="UQJ200" s="487"/>
      <c r="UQK200" s="487"/>
      <c r="UQL200" s="487"/>
      <c r="UQM200" s="487"/>
      <c r="UQN200" s="487"/>
      <c r="UQO200" s="487"/>
      <c r="UQP200" s="487"/>
      <c r="UQQ200" s="487"/>
      <c r="UQR200" s="487"/>
      <c r="UQS200" s="487"/>
      <c r="UQT200" s="487"/>
      <c r="UQU200" s="487"/>
      <c r="UQV200" s="487"/>
      <c r="UQW200" s="487"/>
      <c r="UQX200" s="487"/>
      <c r="UQY200" s="487"/>
      <c r="UQZ200" s="487"/>
      <c r="URA200" s="487"/>
      <c r="URB200" s="487"/>
      <c r="URC200" s="484"/>
      <c r="URD200" s="485"/>
      <c r="URE200" s="486"/>
      <c r="URF200" s="487"/>
      <c r="URG200" s="487"/>
      <c r="URH200" s="487"/>
      <c r="URI200" s="487"/>
      <c r="URJ200" s="487"/>
      <c r="URK200" s="487"/>
      <c r="URL200" s="487"/>
      <c r="URM200" s="487"/>
      <c r="URN200" s="487"/>
      <c r="URO200" s="487"/>
      <c r="URP200" s="487"/>
      <c r="URQ200" s="487"/>
      <c r="URR200" s="487"/>
      <c r="URS200" s="487"/>
      <c r="URT200" s="487"/>
      <c r="URU200" s="487"/>
      <c r="URV200" s="487"/>
      <c r="URW200" s="487"/>
      <c r="URX200" s="487"/>
      <c r="URY200" s="487"/>
      <c r="URZ200" s="487"/>
      <c r="USA200" s="487"/>
      <c r="USB200" s="487"/>
      <c r="USC200" s="487"/>
      <c r="USD200" s="487"/>
      <c r="USE200" s="487"/>
      <c r="USF200" s="487"/>
      <c r="USG200" s="487"/>
      <c r="USH200" s="487"/>
      <c r="USI200" s="487"/>
      <c r="USJ200" s="484"/>
      <c r="USK200" s="485"/>
      <c r="USL200" s="486"/>
      <c r="USM200" s="487"/>
      <c r="USN200" s="487"/>
      <c r="USO200" s="487"/>
      <c r="USP200" s="487"/>
      <c r="USQ200" s="487"/>
      <c r="USR200" s="487"/>
      <c r="USS200" s="487"/>
      <c r="UST200" s="487"/>
      <c r="USU200" s="487"/>
      <c r="USV200" s="487"/>
      <c r="USW200" s="487"/>
      <c r="USX200" s="487"/>
      <c r="USY200" s="487"/>
      <c r="USZ200" s="487"/>
      <c r="UTA200" s="487"/>
      <c r="UTB200" s="487"/>
      <c r="UTC200" s="487"/>
      <c r="UTD200" s="487"/>
      <c r="UTE200" s="487"/>
      <c r="UTF200" s="487"/>
      <c r="UTG200" s="487"/>
      <c r="UTH200" s="487"/>
      <c r="UTI200" s="487"/>
      <c r="UTJ200" s="487"/>
      <c r="UTK200" s="487"/>
      <c r="UTL200" s="487"/>
      <c r="UTM200" s="487"/>
      <c r="UTN200" s="487"/>
      <c r="UTO200" s="487"/>
      <c r="UTP200" s="487"/>
      <c r="UTQ200" s="484"/>
      <c r="UTR200" s="485"/>
      <c r="UTS200" s="486"/>
      <c r="UTT200" s="487"/>
      <c r="UTU200" s="487"/>
      <c r="UTV200" s="487"/>
      <c r="UTW200" s="487"/>
      <c r="UTX200" s="487"/>
      <c r="UTY200" s="487"/>
      <c r="UTZ200" s="487"/>
      <c r="UUA200" s="487"/>
      <c r="UUB200" s="487"/>
      <c r="UUC200" s="487"/>
      <c r="UUD200" s="487"/>
      <c r="UUE200" s="487"/>
      <c r="UUF200" s="487"/>
      <c r="UUG200" s="487"/>
      <c r="UUH200" s="487"/>
      <c r="UUI200" s="487"/>
      <c r="UUJ200" s="487"/>
      <c r="UUK200" s="487"/>
      <c r="UUL200" s="487"/>
      <c r="UUM200" s="487"/>
      <c r="UUN200" s="487"/>
      <c r="UUO200" s="487"/>
      <c r="UUP200" s="487"/>
      <c r="UUQ200" s="487"/>
      <c r="UUR200" s="487"/>
      <c r="UUS200" s="487"/>
      <c r="UUT200" s="487"/>
      <c r="UUU200" s="487"/>
      <c r="UUV200" s="487"/>
      <c r="UUW200" s="487"/>
      <c r="UUX200" s="484"/>
      <c r="UUY200" s="485"/>
      <c r="UUZ200" s="486"/>
      <c r="UVA200" s="487"/>
      <c r="UVB200" s="487"/>
      <c r="UVC200" s="487"/>
      <c r="UVD200" s="487"/>
      <c r="UVE200" s="487"/>
      <c r="UVF200" s="487"/>
      <c r="UVG200" s="487"/>
      <c r="UVH200" s="487"/>
      <c r="UVI200" s="487"/>
      <c r="UVJ200" s="487"/>
      <c r="UVK200" s="487"/>
      <c r="UVL200" s="487"/>
      <c r="UVM200" s="487"/>
      <c r="UVN200" s="487"/>
      <c r="UVO200" s="487"/>
      <c r="UVP200" s="487"/>
      <c r="UVQ200" s="487"/>
      <c r="UVR200" s="487"/>
      <c r="UVS200" s="487"/>
      <c r="UVT200" s="487"/>
      <c r="UVU200" s="487"/>
      <c r="UVV200" s="487"/>
      <c r="UVW200" s="487"/>
      <c r="UVX200" s="487"/>
      <c r="UVY200" s="487"/>
      <c r="UVZ200" s="487"/>
      <c r="UWA200" s="487"/>
      <c r="UWB200" s="487"/>
      <c r="UWC200" s="487"/>
      <c r="UWD200" s="487"/>
      <c r="UWE200" s="484"/>
      <c r="UWF200" s="485"/>
      <c r="UWG200" s="486"/>
      <c r="UWH200" s="487"/>
      <c r="UWI200" s="487"/>
      <c r="UWJ200" s="487"/>
      <c r="UWK200" s="487"/>
      <c r="UWL200" s="487"/>
      <c r="UWM200" s="487"/>
      <c r="UWN200" s="487"/>
      <c r="UWO200" s="487"/>
      <c r="UWP200" s="487"/>
      <c r="UWQ200" s="487"/>
      <c r="UWR200" s="487"/>
      <c r="UWS200" s="487"/>
      <c r="UWT200" s="487"/>
      <c r="UWU200" s="487"/>
      <c r="UWV200" s="487"/>
      <c r="UWW200" s="487"/>
      <c r="UWX200" s="487"/>
      <c r="UWY200" s="487"/>
      <c r="UWZ200" s="487"/>
      <c r="UXA200" s="487"/>
      <c r="UXB200" s="487"/>
      <c r="UXC200" s="487"/>
      <c r="UXD200" s="487"/>
      <c r="UXE200" s="487"/>
      <c r="UXF200" s="487"/>
      <c r="UXG200" s="487"/>
      <c r="UXH200" s="487"/>
      <c r="UXI200" s="487"/>
      <c r="UXJ200" s="487"/>
      <c r="UXK200" s="487"/>
      <c r="UXL200" s="484"/>
      <c r="UXM200" s="485"/>
      <c r="UXN200" s="486"/>
      <c r="UXO200" s="487"/>
      <c r="UXP200" s="487"/>
      <c r="UXQ200" s="487"/>
      <c r="UXR200" s="487"/>
      <c r="UXS200" s="487"/>
      <c r="UXT200" s="487"/>
      <c r="UXU200" s="487"/>
      <c r="UXV200" s="487"/>
      <c r="UXW200" s="487"/>
      <c r="UXX200" s="487"/>
      <c r="UXY200" s="487"/>
      <c r="UXZ200" s="487"/>
      <c r="UYA200" s="487"/>
      <c r="UYB200" s="487"/>
      <c r="UYC200" s="487"/>
      <c r="UYD200" s="487"/>
      <c r="UYE200" s="487"/>
      <c r="UYF200" s="487"/>
      <c r="UYG200" s="487"/>
      <c r="UYH200" s="487"/>
      <c r="UYI200" s="487"/>
      <c r="UYJ200" s="487"/>
      <c r="UYK200" s="487"/>
      <c r="UYL200" s="487"/>
      <c r="UYM200" s="487"/>
      <c r="UYN200" s="487"/>
      <c r="UYO200" s="487"/>
      <c r="UYP200" s="487"/>
      <c r="UYQ200" s="487"/>
      <c r="UYR200" s="487"/>
      <c r="UYS200" s="484"/>
      <c r="UYT200" s="485"/>
      <c r="UYU200" s="486"/>
      <c r="UYV200" s="487"/>
      <c r="UYW200" s="487"/>
      <c r="UYX200" s="487"/>
      <c r="UYY200" s="487"/>
      <c r="UYZ200" s="487"/>
      <c r="UZA200" s="487"/>
      <c r="UZB200" s="487"/>
      <c r="UZC200" s="487"/>
      <c r="UZD200" s="487"/>
      <c r="UZE200" s="487"/>
      <c r="UZF200" s="487"/>
      <c r="UZG200" s="487"/>
      <c r="UZH200" s="487"/>
      <c r="UZI200" s="487"/>
      <c r="UZJ200" s="487"/>
      <c r="UZK200" s="487"/>
      <c r="UZL200" s="487"/>
      <c r="UZM200" s="487"/>
      <c r="UZN200" s="487"/>
      <c r="UZO200" s="487"/>
      <c r="UZP200" s="487"/>
      <c r="UZQ200" s="487"/>
      <c r="UZR200" s="487"/>
      <c r="UZS200" s="487"/>
      <c r="UZT200" s="487"/>
      <c r="UZU200" s="487"/>
      <c r="UZV200" s="487"/>
      <c r="UZW200" s="487"/>
      <c r="UZX200" s="487"/>
      <c r="UZY200" s="487"/>
      <c r="UZZ200" s="484"/>
      <c r="VAA200" s="485"/>
      <c r="VAB200" s="486"/>
      <c r="VAC200" s="487"/>
      <c r="VAD200" s="487"/>
      <c r="VAE200" s="487"/>
      <c r="VAF200" s="487"/>
      <c r="VAG200" s="487"/>
      <c r="VAH200" s="487"/>
      <c r="VAI200" s="487"/>
      <c r="VAJ200" s="487"/>
      <c r="VAK200" s="487"/>
      <c r="VAL200" s="487"/>
      <c r="VAM200" s="487"/>
      <c r="VAN200" s="487"/>
      <c r="VAO200" s="487"/>
      <c r="VAP200" s="487"/>
      <c r="VAQ200" s="487"/>
      <c r="VAR200" s="487"/>
      <c r="VAS200" s="487"/>
      <c r="VAT200" s="487"/>
      <c r="VAU200" s="487"/>
      <c r="VAV200" s="487"/>
      <c r="VAW200" s="487"/>
      <c r="VAX200" s="487"/>
      <c r="VAY200" s="487"/>
      <c r="VAZ200" s="487"/>
      <c r="VBA200" s="487"/>
      <c r="VBB200" s="487"/>
      <c r="VBC200" s="487"/>
      <c r="VBD200" s="487"/>
      <c r="VBE200" s="487"/>
      <c r="VBF200" s="487"/>
      <c r="VBG200" s="484"/>
      <c r="VBH200" s="485"/>
      <c r="VBI200" s="486"/>
      <c r="VBJ200" s="487"/>
      <c r="VBK200" s="487"/>
      <c r="VBL200" s="487"/>
      <c r="VBM200" s="487"/>
      <c r="VBN200" s="487"/>
      <c r="VBO200" s="487"/>
      <c r="VBP200" s="487"/>
      <c r="VBQ200" s="487"/>
      <c r="VBR200" s="487"/>
      <c r="VBS200" s="487"/>
      <c r="VBT200" s="487"/>
      <c r="VBU200" s="487"/>
      <c r="VBV200" s="487"/>
      <c r="VBW200" s="487"/>
      <c r="VBX200" s="487"/>
      <c r="VBY200" s="487"/>
      <c r="VBZ200" s="487"/>
      <c r="VCA200" s="487"/>
      <c r="VCB200" s="487"/>
      <c r="VCC200" s="487"/>
      <c r="VCD200" s="487"/>
      <c r="VCE200" s="487"/>
      <c r="VCF200" s="487"/>
      <c r="VCG200" s="487"/>
      <c r="VCH200" s="487"/>
      <c r="VCI200" s="487"/>
      <c r="VCJ200" s="487"/>
      <c r="VCK200" s="487"/>
      <c r="VCL200" s="487"/>
      <c r="VCM200" s="487"/>
      <c r="VCN200" s="484"/>
      <c r="VCO200" s="485"/>
      <c r="VCP200" s="486"/>
      <c r="VCQ200" s="487"/>
      <c r="VCR200" s="487"/>
      <c r="VCS200" s="487"/>
      <c r="VCT200" s="487"/>
      <c r="VCU200" s="487"/>
      <c r="VCV200" s="487"/>
      <c r="VCW200" s="487"/>
      <c r="VCX200" s="487"/>
      <c r="VCY200" s="487"/>
      <c r="VCZ200" s="487"/>
      <c r="VDA200" s="487"/>
      <c r="VDB200" s="487"/>
      <c r="VDC200" s="487"/>
      <c r="VDD200" s="487"/>
      <c r="VDE200" s="487"/>
      <c r="VDF200" s="487"/>
      <c r="VDG200" s="487"/>
      <c r="VDH200" s="487"/>
      <c r="VDI200" s="487"/>
      <c r="VDJ200" s="487"/>
      <c r="VDK200" s="487"/>
      <c r="VDL200" s="487"/>
      <c r="VDM200" s="487"/>
      <c r="VDN200" s="487"/>
      <c r="VDO200" s="487"/>
      <c r="VDP200" s="487"/>
      <c r="VDQ200" s="487"/>
      <c r="VDR200" s="487"/>
      <c r="VDS200" s="487"/>
      <c r="VDT200" s="487"/>
      <c r="VDU200" s="484"/>
      <c r="VDV200" s="485"/>
      <c r="VDW200" s="486"/>
      <c r="VDX200" s="487"/>
      <c r="VDY200" s="487"/>
      <c r="VDZ200" s="487"/>
      <c r="VEA200" s="487"/>
      <c r="VEB200" s="487"/>
      <c r="VEC200" s="487"/>
      <c r="VED200" s="487"/>
      <c r="VEE200" s="487"/>
      <c r="VEF200" s="487"/>
      <c r="VEG200" s="487"/>
      <c r="VEH200" s="487"/>
      <c r="VEI200" s="487"/>
      <c r="VEJ200" s="487"/>
      <c r="VEK200" s="487"/>
      <c r="VEL200" s="487"/>
      <c r="VEM200" s="487"/>
      <c r="VEN200" s="487"/>
      <c r="VEO200" s="487"/>
      <c r="VEP200" s="487"/>
      <c r="VEQ200" s="487"/>
      <c r="VER200" s="487"/>
      <c r="VES200" s="487"/>
      <c r="VET200" s="487"/>
      <c r="VEU200" s="487"/>
      <c r="VEV200" s="487"/>
      <c r="VEW200" s="487"/>
      <c r="VEX200" s="487"/>
      <c r="VEY200" s="487"/>
      <c r="VEZ200" s="487"/>
      <c r="VFA200" s="487"/>
      <c r="VFB200" s="484"/>
      <c r="VFC200" s="485"/>
      <c r="VFD200" s="486"/>
      <c r="VFE200" s="487"/>
      <c r="VFF200" s="487"/>
      <c r="VFG200" s="487"/>
      <c r="VFH200" s="487"/>
      <c r="VFI200" s="487"/>
      <c r="VFJ200" s="487"/>
      <c r="VFK200" s="487"/>
      <c r="VFL200" s="487"/>
      <c r="VFM200" s="487"/>
      <c r="VFN200" s="487"/>
      <c r="VFO200" s="487"/>
      <c r="VFP200" s="487"/>
      <c r="VFQ200" s="487"/>
      <c r="VFR200" s="487"/>
      <c r="VFS200" s="487"/>
      <c r="VFT200" s="487"/>
      <c r="VFU200" s="487"/>
      <c r="VFV200" s="487"/>
      <c r="VFW200" s="487"/>
      <c r="VFX200" s="487"/>
      <c r="VFY200" s="487"/>
      <c r="VFZ200" s="487"/>
      <c r="VGA200" s="487"/>
      <c r="VGB200" s="487"/>
      <c r="VGC200" s="487"/>
      <c r="VGD200" s="487"/>
      <c r="VGE200" s="487"/>
      <c r="VGF200" s="487"/>
      <c r="VGG200" s="487"/>
      <c r="VGH200" s="487"/>
      <c r="VGI200" s="484"/>
      <c r="VGJ200" s="485"/>
      <c r="VGK200" s="486"/>
      <c r="VGL200" s="487"/>
      <c r="VGM200" s="487"/>
      <c r="VGN200" s="487"/>
      <c r="VGO200" s="487"/>
      <c r="VGP200" s="487"/>
      <c r="VGQ200" s="487"/>
      <c r="VGR200" s="487"/>
      <c r="VGS200" s="487"/>
      <c r="VGT200" s="487"/>
      <c r="VGU200" s="487"/>
      <c r="VGV200" s="487"/>
      <c r="VGW200" s="487"/>
      <c r="VGX200" s="487"/>
      <c r="VGY200" s="487"/>
      <c r="VGZ200" s="487"/>
      <c r="VHA200" s="487"/>
      <c r="VHB200" s="487"/>
      <c r="VHC200" s="487"/>
      <c r="VHD200" s="487"/>
      <c r="VHE200" s="487"/>
      <c r="VHF200" s="487"/>
      <c r="VHG200" s="487"/>
      <c r="VHH200" s="487"/>
      <c r="VHI200" s="487"/>
      <c r="VHJ200" s="487"/>
      <c r="VHK200" s="487"/>
      <c r="VHL200" s="487"/>
      <c r="VHM200" s="487"/>
      <c r="VHN200" s="487"/>
      <c r="VHO200" s="487"/>
      <c r="VHP200" s="484"/>
      <c r="VHQ200" s="485"/>
      <c r="VHR200" s="486"/>
      <c r="VHS200" s="487"/>
      <c r="VHT200" s="487"/>
      <c r="VHU200" s="487"/>
      <c r="VHV200" s="487"/>
      <c r="VHW200" s="487"/>
      <c r="VHX200" s="487"/>
      <c r="VHY200" s="487"/>
      <c r="VHZ200" s="487"/>
      <c r="VIA200" s="487"/>
      <c r="VIB200" s="487"/>
      <c r="VIC200" s="487"/>
      <c r="VID200" s="487"/>
      <c r="VIE200" s="487"/>
      <c r="VIF200" s="487"/>
      <c r="VIG200" s="487"/>
      <c r="VIH200" s="487"/>
      <c r="VII200" s="487"/>
      <c r="VIJ200" s="487"/>
      <c r="VIK200" s="487"/>
      <c r="VIL200" s="487"/>
      <c r="VIM200" s="487"/>
      <c r="VIN200" s="487"/>
      <c r="VIO200" s="487"/>
      <c r="VIP200" s="487"/>
      <c r="VIQ200" s="487"/>
      <c r="VIR200" s="487"/>
      <c r="VIS200" s="487"/>
      <c r="VIT200" s="487"/>
      <c r="VIU200" s="487"/>
      <c r="VIV200" s="487"/>
      <c r="VIW200" s="484"/>
      <c r="VIX200" s="485"/>
      <c r="VIY200" s="486"/>
      <c r="VIZ200" s="487"/>
      <c r="VJA200" s="487"/>
      <c r="VJB200" s="487"/>
      <c r="VJC200" s="487"/>
      <c r="VJD200" s="487"/>
      <c r="VJE200" s="487"/>
      <c r="VJF200" s="487"/>
      <c r="VJG200" s="487"/>
      <c r="VJH200" s="487"/>
      <c r="VJI200" s="487"/>
      <c r="VJJ200" s="487"/>
      <c r="VJK200" s="487"/>
      <c r="VJL200" s="487"/>
      <c r="VJM200" s="487"/>
      <c r="VJN200" s="487"/>
      <c r="VJO200" s="487"/>
      <c r="VJP200" s="487"/>
      <c r="VJQ200" s="487"/>
      <c r="VJR200" s="487"/>
      <c r="VJS200" s="487"/>
      <c r="VJT200" s="487"/>
      <c r="VJU200" s="487"/>
      <c r="VJV200" s="487"/>
      <c r="VJW200" s="487"/>
      <c r="VJX200" s="487"/>
      <c r="VJY200" s="487"/>
      <c r="VJZ200" s="487"/>
      <c r="VKA200" s="487"/>
      <c r="VKB200" s="487"/>
      <c r="VKC200" s="487"/>
      <c r="VKD200" s="484"/>
      <c r="VKE200" s="485"/>
      <c r="VKF200" s="486"/>
      <c r="VKG200" s="487"/>
      <c r="VKH200" s="487"/>
      <c r="VKI200" s="487"/>
      <c r="VKJ200" s="487"/>
      <c r="VKK200" s="487"/>
      <c r="VKL200" s="487"/>
      <c r="VKM200" s="487"/>
      <c r="VKN200" s="487"/>
      <c r="VKO200" s="487"/>
      <c r="VKP200" s="487"/>
      <c r="VKQ200" s="487"/>
      <c r="VKR200" s="487"/>
      <c r="VKS200" s="487"/>
      <c r="VKT200" s="487"/>
      <c r="VKU200" s="487"/>
      <c r="VKV200" s="487"/>
      <c r="VKW200" s="487"/>
      <c r="VKX200" s="487"/>
      <c r="VKY200" s="487"/>
      <c r="VKZ200" s="487"/>
      <c r="VLA200" s="487"/>
      <c r="VLB200" s="487"/>
      <c r="VLC200" s="487"/>
      <c r="VLD200" s="487"/>
      <c r="VLE200" s="487"/>
      <c r="VLF200" s="487"/>
      <c r="VLG200" s="487"/>
      <c r="VLH200" s="487"/>
      <c r="VLI200" s="487"/>
      <c r="VLJ200" s="487"/>
      <c r="VLK200" s="484"/>
      <c r="VLL200" s="485"/>
      <c r="VLM200" s="486"/>
      <c r="VLN200" s="487"/>
      <c r="VLO200" s="487"/>
      <c r="VLP200" s="487"/>
      <c r="VLQ200" s="487"/>
      <c r="VLR200" s="487"/>
      <c r="VLS200" s="487"/>
      <c r="VLT200" s="487"/>
      <c r="VLU200" s="487"/>
      <c r="VLV200" s="487"/>
      <c r="VLW200" s="487"/>
      <c r="VLX200" s="487"/>
      <c r="VLY200" s="487"/>
      <c r="VLZ200" s="487"/>
      <c r="VMA200" s="487"/>
      <c r="VMB200" s="487"/>
      <c r="VMC200" s="487"/>
      <c r="VMD200" s="487"/>
      <c r="VME200" s="487"/>
      <c r="VMF200" s="487"/>
      <c r="VMG200" s="487"/>
      <c r="VMH200" s="487"/>
      <c r="VMI200" s="487"/>
      <c r="VMJ200" s="487"/>
      <c r="VMK200" s="487"/>
      <c r="VML200" s="487"/>
      <c r="VMM200" s="487"/>
      <c r="VMN200" s="487"/>
      <c r="VMO200" s="487"/>
      <c r="VMP200" s="487"/>
      <c r="VMQ200" s="487"/>
      <c r="VMR200" s="484"/>
      <c r="VMS200" s="485"/>
      <c r="VMT200" s="486"/>
      <c r="VMU200" s="487"/>
      <c r="VMV200" s="487"/>
      <c r="VMW200" s="487"/>
      <c r="VMX200" s="487"/>
      <c r="VMY200" s="487"/>
      <c r="VMZ200" s="487"/>
      <c r="VNA200" s="487"/>
      <c r="VNB200" s="487"/>
      <c r="VNC200" s="487"/>
      <c r="VND200" s="487"/>
      <c r="VNE200" s="487"/>
      <c r="VNF200" s="487"/>
      <c r="VNG200" s="487"/>
      <c r="VNH200" s="487"/>
      <c r="VNI200" s="487"/>
      <c r="VNJ200" s="487"/>
      <c r="VNK200" s="487"/>
      <c r="VNL200" s="487"/>
      <c r="VNM200" s="487"/>
      <c r="VNN200" s="487"/>
      <c r="VNO200" s="487"/>
      <c r="VNP200" s="487"/>
      <c r="VNQ200" s="487"/>
      <c r="VNR200" s="487"/>
      <c r="VNS200" s="487"/>
      <c r="VNT200" s="487"/>
      <c r="VNU200" s="487"/>
      <c r="VNV200" s="487"/>
      <c r="VNW200" s="487"/>
      <c r="VNX200" s="487"/>
      <c r="VNY200" s="484"/>
      <c r="VNZ200" s="485"/>
      <c r="VOA200" s="486"/>
      <c r="VOB200" s="487"/>
      <c r="VOC200" s="487"/>
      <c r="VOD200" s="487"/>
      <c r="VOE200" s="487"/>
      <c r="VOF200" s="487"/>
      <c r="VOG200" s="487"/>
      <c r="VOH200" s="487"/>
      <c r="VOI200" s="487"/>
      <c r="VOJ200" s="487"/>
      <c r="VOK200" s="487"/>
      <c r="VOL200" s="487"/>
      <c r="VOM200" s="487"/>
      <c r="VON200" s="487"/>
      <c r="VOO200" s="487"/>
      <c r="VOP200" s="487"/>
      <c r="VOQ200" s="487"/>
      <c r="VOR200" s="487"/>
      <c r="VOS200" s="487"/>
      <c r="VOT200" s="487"/>
      <c r="VOU200" s="487"/>
      <c r="VOV200" s="487"/>
      <c r="VOW200" s="487"/>
      <c r="VOX200" s="487"/>
      <c r="VOY200" s="487"/>
      <c r="VOZ200" s="487"/>
      <c r="VPA200" s="487"/>
      <c r="VPB200" s="487"/>
      <c r="VPC200" s="487"/>
      <c r="VPD200" s="487"/>
      <c r="VPE200" s="487"/>
      <c r="VPF200" s="484"/>
      <c r="VPG200" s="485"/>
      <c r="VPH200" s="486"/>
      <c r="VPI200" s="487"/>
      <c r="VPJ200" s="487"/>
      <c r="VPK200" s="487"/>
      <c r="VPL200" s="487"/>
      <c r="VPM200" s="487"/>
      <c r="VPN200" s="487"/>
      <c r="VPO200" s="487"/>
      <c r="VPP200" s="487"/>
      <c r="VPQ200" s="487"/>
      <c r="VPR200" s="487"/>
      <c r="VPS200" s="487"/>
      <c r="VPT200" s="487"/>
      <c r="VPU200" s="487"/>
      <c r="VPV200" s="487"/>
      <c r="VPW200" s="487"/>
      <c r="VPX200" s="487"/>
      <c r="VPY200" s="487"/>
      <c r="VPZ200" s="487"/>
      <c r="VQA200" s="487"/>
      <c r="VQB200" s="487"/>
      <c r="VQC200" s="487"/>
      <c r="VQD200" s="487"/>
      <c r="VQE200" s="487"/>
      <c r="VQF200" s="487"/>
      <c r="VQG200" s="487"/>
      <c r="VQH200" s="487"/>
      <c r="VQI200" s="487"/>
      <c r="VQJ200" s="487"/>
      <c r="VQK200" s="487"/>
      <c r="VQL200" s="487"/>
      <c r="VQM200" s="484"/>
      <c r="VQN200" s="485"/>
      <c r="VQO200" s="486"/>
      <c r="VQP200" s="487"/>
      <c r="VQQ200" s="487"/>
      <c r="VQR200" s="487"/>
      <c r="VQS200" s="487"/>
      <c r="VQT200" s="487"/>
      <c r="VQU200" s="487"/>
      <c r="VQV200" s="487"/>
      <c r="VQW200" s="487"/>
      <c r="VQX200" s="487"/>
      <c r="VQY200" s="487"/>
      <c r="VQZ200" s="487"/>
      <c r="VRA200" s="487"/>
      <c r="VRB200" s="487"/>
      <c r="VRC200" s="487"/>
      <c r="VRD200" s="487"/>
      <c r="VRE200" s="487"/>
      <c r="VRF200" s="487"/>
      <c r="VRG200" s="487"/>
      <c r="VRH200" s="487"/>
      <c r="VRI200" s="487"/>
      <c r="VRJ200" s="487"/>
      <c r="VRK200" s="487"/>
      <c r="VRL200" s="487"/>
      <c r="VRM200" s="487"/>
      <c r="VRN200" s="487"/>
      <c r="VRO200" s="487"/>
      <c r="VRP200" s="487"/>
      <c r="VRQ200" s="487"/>
      <c r="VRR200" s="487"/>
      <c r="VRS200" s="487"/>
      <c r="VRT200" s="484"/>
      <c r="VRU200" s="485"/>
      <c r="VRV200" s="486"/>
      <c r="VRW200" s="487"/>
      <c r="VRX200" s="487"/>
      <c r="VRY200" s="487"/>
      <c r="VRZ200" s="487"/>
      <c r="VSA200" s="487"/>
      <c r="VSB200" s="487"/>
      <c r="VSC200" s="487"/>
      <c r="VSD200" s="487"/>
      <c r="VSE200" s="487"/>
      <c r="VSF200" s="487"/>
      <c r="VSG200" s="487"/>
      <c r="VSH200" s="487"/>
      <c r="VSI200" s="487"/>
      <c r="VSJ200" s="487"/>
      <c r="VSK200" s="487"/>
      <c r="VSL200" s="487"/>
      <c r="VSM200" s="487"/>
      <c r="VSN200" s="487"/>
      <c r="VSO200" s="487"/>
      <c r="VSP200" s="487"/>
      <c r="VSQ200" s="487"/>
      <c r="VSR200" s="487"/>
      <c r="VSS200" s="487"/>
      <c r="VST200" s="487"/>
      <c r="VSU200" s="487"/>
      <c r="VSV200" s="487"/>
      <c r="VSW200" s="487"/>
      <c r="VSX200" s="487"/>
      <c r="VSY200" s="487"/>
      <c r="VSZ200" s="487"/>
      <c r="VTA200" s="484"/>
      <c r="VTB200" s="485"/>
      <c r="VTC200" s="486"/>
      <c r="VTD200" s="487"/>
      <c r="VTE200" s="487"/>
      <c r="VTF200" s="487"/>
      <c r="VTG200" s="487"/>
      <c r="VTH200" s="487"/>
      <c r="VTI200" s="487"/>
      <c r="VTJ200" s="487"/>
      <c r="VTK200" s="487"/>
      <c r="VTL200" s="487"/>
      <c r="VTM200" s="487"/>
      <c r="VTN200" s="487"/>
      <c r="VTO200" s="487"/>
      <c r="VTP200" s="487"/>
      <c r="VTQ200" s="487"/>
      <c r="VTR200" s="487"/>
      <c r="VTS200" s="487"/>
      <c r="VTT200" s="487"/>
      <c r="VTU200" s="487"/>
      <c r="VTV200" s="487"/>
      <c r="VTW200" s="487"/>
      <c r="VTX200" s="487"/>
      <c r="VTY200" s="487"/>
      <c r="VTZ200" s="487"/>
      <c r="VUA200" s="487"/>
      <c r="VUB200" s="487"/>
      <c r="VUC200" s="487"/>
      <c r="VUD200" s="487"/>
      <c r="VUE200" s="487"/>
      <c r="VUF200" s="487"/>
      <c r="VUG200" s="487"/>
      <c r="VUH200" s="484"/>
      <c r="VUI200" s="485"/>
      <c r="VUJ200" s="486"/>
      <c r="VUK200" s="487"/>
      <c r="VUL200" s="487"/>
      <c r="VUM200" s="487"/>
      <c r="VUN200" s="487"/>
      <c r="VUO200" s="487"/>
      <c r="VUP200" s="487"/>
      <c r="VUQ200" s="487"/>
      <c r="VUR200" s="487"/>
      <c r="VUS200" s="487"/>
      <c r="VUT200" s="487"/>
      <c r="VUU200" s="487"/>
      <c r="VUV200" s="487"/>
      <c r="VUW200" s="487"/>
      <c r="VUX200" s="487"/>
      <c r="VUY200" s="487"/>
      <c r="VUZ200" s="487"/>
      <c r="VVA200" s="487"/>
      <c r="VVB200" s="487"/>
      <c r="VVC200" s="487"/>
      <c r="VVD200" s="487"/>
      <c r="VVE200" s="487"/>
      <c r="VVF200" s="487"/>
      <c r="VVG200" s="487"/>
      <c r="VVH200" s="487"/>
      <c r="VVI200" s="487"/>
      <c r="VVJ200" s="487"/>
      <c r="VVK200" s="487"/>
      <c r="VVL200" s="487"/>
      <c r="VVM200" s="487"/>
      <c r="VVN200" s="487"/>
      <c r="VVO200" s="484"/>
      <c r="VVP200" s="485"/>
      <c r="VVQ200" s="486"/>
      <c r="VVR200" s="487"/>
      <c r="VVS200" s="487"/>
      <c r="VVT200" s="487"/>
      <c r="VVU200" s="487"/>
      <c r="VVV200" s="487"/>
      <c r="VVW200" s="487"/>
      <c r="VVX200" s="487"/>
      <c r="VVY200" s="487"/>
      <c r="VVZ200" s="487"/>
      <c r="VWA200" s="487"/>
      <c r="VWB200" s="487"/>
      <c r="VWC200" s="487"/>
      <c r="VWD200" s="487"/>
      <c r="VWE200" s="487"/>
      <c r="VWF200" s="487"/>
      <c r="VWG200" s="487"/>
      <c r="VWH200" s="487"/>
      <c r="VWI200" s="487"/>
      <c r="VWJ200" s="487"/>
      <c r="VWK200" s="487"/>
      <c r="VWL200" s="487"/>
      <c r="VWM200" s="487"/>
      <c r="VWN200" s="487"/>
      <c r="VWO200" s="487"/>
      <c r="VWP200" s="487"/>
      <c r="VWQ200" s="487"/>
      <c r="VWR200" s="487"/>
      <c r="VWS200" s="487"/>
      <c r="VWT200" s="487"/>
      <c r="VWU200" s="487"/>
      <c r="VWV200" s="484"/>
      <c r="VWW200" s="485"/>
      <c r="VWX200" s="486"/>
      <c r="VWY200" s="487"/>
      <c r="VWZ200" s="487"/>
      <c r="VXA200" s="487"/>
      <c r="VXB200" s="487"/>
      <c r="VXC200" s="487"/>
      <c r="VXD200" s="487"/>
      <c r="VXE200" s="487"/>
      <c r="VXF200" s="487"/>
      <c r="VXG200" s="487"/>
      <c r="VXH200" s="487"/>
      <c r="VXI200" s="487"/>
      <c r="VXJ200" s="487"/>
      <c r="VXK200" s="487"/>
      <c r="VXL200" s="487"/>
      <c r="VXM200" s="487"/>
      <c r="VXN200" s="487"/>
      <c r="VXO200" s="487"/>
      <c r="VXP200" s="487"/>
      <c r="VXQ200" s="487"/>
      <c r="VXR200" s="487"/>
      <c r="VXS200" s="487"/>
      <c r="VXT200" s="487"/>
      <c r="VXU200" s="487"/>
      <c r="VXV200" s="487"/>
      <c r="VXW200" s="487"/>
      <c r="VXX200" s="487"/>
      <c r="VXY200" s="487"/>
      <c r="VXZ200" s="487"/>
      <c r="VYA200" s="487"/>
      <c r="VYB200" s="487"/>
      <c r="VYC200" s="484"/>
      <c r="VYD200" s="485"/>
      <c r="VYE200" s="486"/>
      <c r="VYF200" s="487"/>
      <c r="VYG200" s="487"/>
      <c r="VYH200" s="487"/>
      <c r="VYI200" s="487"/>
      <c r="VYJ200" s="487"/>
      <c r="VYK200" s="487"/>
      <c r="VYL200" s="487"/>
      <c r="VYM200" s="487"/>
      <c r="VYN200" s="487"/>
      <c r="VYO200" s="487"/>
      <c r="VYP200" s="487"/>
      <c r="VYQ200" s="487"/>
      <c r="VYR200" s="487"/>
      <c r="VYS200" s="487"/>
      <c r="VYT200" s="487"/>
      <c r="VYU200" s="487"/>
      <c r="VYV200" s="487"/>
      <c r="VYW200" s="487"/>
      <c r="VYX200" s="487"/>
      <c r="VYY200" s="487"/>
      <c r="VYZ200" s="487"/>
      <c r="VZA200" s="487"/>
      <c r="VZB200" s="487"/>
      <c r="VZC200" s="487"/>
      <c r="VZD200" s="487"/>
      <c r="VZE200" s="487"/>
      <c r="VZF200" s="487"/>
      <c r="VZG200" s="487"/>
      <c r="VZH200" s="487"/>
      <c r="VZI200" s="487"/>
      <c r="VZJ200" s="484"/>
      <c r="VZK200" s="485"/>
      <c r="VZL200" s="486"/>
      <c r="VZM200" s="487"/>
      <c r="VZN200" s="487"/>
      <c r="VZO200" s="487"/>
      <c r="VZP200" s="487"/>
      <c r="VZQ200" s="487"/>
      <c r="VZR200" s="487"/>
      <c r="VZS200" s="487"/>
      <c r="VZT200" s="487"/>
      <c r="VZU200" s="487"/>
      <c r="VZV200" s="487"/>
      <c r="VZW200" s="487"/>
      <c r="VZX200" s="487"/>
      <c r="VZY200" s="487"/>
      <c r="VZZ200" s="487"/>
      <c r="WAA200" s="487"/>
      <c r="WAB200" s="487"/>
      <c r="WAC200" s="487"/>
      <c r="WAD200" s="487"/>
      <c r="WAE200" s="487"/>
      <c r="WAF200" s="487"/>
      <c r="WAG200" s="487"/>
      <c r="WAH200" s="487"/>
      <c r="WAI200" s="487"/>
      <c r="WAJ200" s="487"/>
      <c r="WAK200" s="487"/>
      <c r="WAL200" s="487"/>
      <c r="WAM200" s="487"/>
      <c r="WAN200" s="487"/>
      <c r="WAO200" s="487"/>
      <c r="WAP200" s="487"/>
      <c r="WAQ200" s="484"/>
      <c r="WAR200" s="485"/>
      <c r="WAS200" s="486"/>
      <c r="WAT200" s="487"/>
      <c r="WAU200" s="487"/>
      <c r="WAV200" s="487"/>
      <c r="WAW200" s="487"/>
      <c r="WAX200" s="487"/>
      <c r="WAY200" s="487"/>
      <c r="WAZ200" s="487"/>
      <c r="WBA200" s="487"/>
      <c r="WBB200" s="487"/>
      <c r="WBC200" s="487"/>
      <c r="WBD200" s="487"/>
      <c r="WBE200" s="487"/>
      <c r="WBF200" s="487"/>
      <c r="WBG200" s="487"/>
      <c r="WBH200" s="487"/>
      <c r="WBI200" s="487"/>
      <c r="WBJ200" s="487"/>
      <c r="WBK200" s="487"/>
      <c r="WBL200" s="487"/>
      <c r="WBM200" s="487"/>
      <c r="WBN200" s="487"/>
      <c r="WBO200" s="487"/>
      <c r="WBP200" s="487"/>
      <c r="WBQ200" s="487"/>
      <c r="WBR200" s="487"/>
      <c r="WBS200" s="487"/>
      <c r="WBT200" s="487"/>
      <c r="WBU200" s="487"/>
      <c r="WBV200" s="487"/>
      <c r="WBW200" s="487"/>
      <c r="WBX200" s="484"/>
      <c r="WBY200" s="485"/>
      <c r="WBZ200" s="486"/>
      <c r="WCA200" s="487"/>
      <c r="WCB200" s="487"/>
      <c r="WCC200" s="487"/>
      <c r="WCD200" s="487"/>
      <c r="WCE200" s="487"/>
      <c r="WCF200" s="487"/>
      <c r="WCG200" s="487"/>
      <c r="WCH200" s="487"/>
      <c r="WCI200" s="487"/>
      <c r="WCJ200" s="487"/>
      <c r="WCK200" s="487"/>
      <c r="WCL200" s="487"/>
      <c r="WCM200" s="487"/>
      <c r="WCN200" s="487"/>
      <c r="WCO200" s="487"/>
      <c r="WCP200" s="487"/>
      <c r="WCQ200" s="487"/>
      <c r="WCR200" s="487"/>
      <c r="WCS200" s="487"/>
      <c r="WCT200" s="487"/>
      <c r="WCU200" s="487"/>
      <c r="WCV200" s="487"/>
      <c r="WCW200" s="487"/>
      <c r="WCX200" s="487"/>
      <c r="WCY200" s="487"/>
      <c r="WCZ200" s="487"/>
      <c r="WDA200" s="487"/>
      <c r="WDB200" s="487"/>
      <c r="WDC200" s="487"/>
      <c r="WDD200" s="487"/>
      <c r="WDE200" s="484"/>
      <c r="WDF200" s="485"/>
      <c r="WDG200" s="486"/>
      <c r="WDH200" s="487"/>
      <c r="WDI200" s="487"/>
      <c r="WDJ200" s="487"/>
      <c r="WDK200" s="487"/>
      <c r="WDL200" s="487"/>
      <c r="WDM200" s="487"/>
      <c r="WDN200" s="487"/>
      <c r="WDO200" s="487"/>
      <c r="WDP200" s="487"/>
      <c r="WDQ200" s="487"/>
      <c r="WDR200" s="487"/>
      <c r="WDS200" s="487"/>
      <c r="WDT200" s="487"/>
      <c r="WDU200" s="487"/>
      <c r="WDV200" s="487"/>
      <c r="WDW200" s="487"/>
      <c r="WDX200" s="487"/>
      <c r="WDY200" s="487"/>
      <c r="WDZ200" s="487"/>
      <c r="WEA200" s="487"/>
      <c r="WEB200" s="487"/>
      <c r="WEC200" s="487"/>
      <c r="WED200" s="487"/>
      <c r="WEE200" s="487"/>
      <c r="WEF200" s="487"/>
      <c r="WEG200" s="487"/>
      <c r="WEH200" s="487"/>
      <c r="WEI200" s="487"/>
      <c r="WEJ200" s="487"/>
      <c r="WEK200" s="487"/>
      <c r="WEL200" s="484"/>
      <c r="WEM200" s="485"/>
      <c r="WEN200" s="486"/>
      <c r="WEO200" s="487"/>
      <c r="WEP200" s="487"/>
      <c r="WEQ200" s="487"/>
      <c r="WER200" s="487"/>
      <c r="WES200" s="487"/>
      <c r="WET200" s="487"/>
      <c r="WEU200" s="487"/>
      <c r="WEV200" s="487"/>
      <c r="WEW200" s="487"/>
      <c r="WEX200" s="487"/>
      <c r="WEY200" s="487"/>
      <c r="WEZ200" s="487"/>
      <c r="WFA200" s="487"/>
      <c r="WFB200" s="487"/>
      <c r="WFC200" s="487"/>
      <c r="WFD200" s="487"/>
      <c r="WFE200" s="487"/>
      <c r="WFF200" s="487"/>
      <c r="WFG200" s="487"/>
      <c r="WFH200" s="487"/>
      <c r="WFI200" s="487"/>
      <c r="WFJ200" s="487"/>
      <c r="WFK200" s="487"/>
      <c r="WFL200" s="487"/>
      <c r="WFM200" s="487"/>
      <c r="WFN200" s="487"/>
      <c r="WFO200" s="487"/>
      <c r="WFP200" s="487"/>
      <c r="WFQ200" s="487"/>
      <c r="WFR200" s="487"/>
      <c r="WFS200" s="484"/>
      <c r="WFT200" s="485"/>
      <c r="WFU200" s="486"/>
      <c r="WFV200" s="487"/>
      <c r="WFW200" s="487"/>
      <c r="WFX200" s="487"/>
      <c r="WFY200" s="487"/>
      <c r="WFZ200" s="487"/>
      <c r="WGA200" s="487"/>
      <c r="WGB200" s="487"/>
      <c r="WGC200" s="487"/>
      <c r="WGD200" s="487"/>
      <c r="WGE200" s="487"/>
      <c r="WGF200" s="487"/>
      <c r="WGG200" s="487"/>
      <c r="WGH200" s="487"/>
      <c r="WGI200" s="487"/>
      <c r="WGJ200" s="487"/>
      <c r="WGK200" s="487"/>
      <c r="WGL200" s="487"/>
      <c r="WGM200" s="487"/>
      <c r="WGN200" s="487"/>
      <c r="WGO200" s="487"/>
      <c r="WGP200" s="487"/>
      <c r="WGQ200" s="487"/>
      <c r="WGR200" s="487"/>
      <c r="WGS200" s="487"/>
      <c r="WGT200" s="487"/>
      <c r="WGU200" s="487"/>
      <c r="WGV200" s="487"/>
      <c r="WGW200" s="487"/>
      <c r="WGX200" s="487"/>
      <c r="WGY200" s="487"/>
      <c r="WGZ200" s="484"/>
      <c r="WHA200" s="485"/>
      <c r="WHB200" s="486"/>
      <c r="WHC200" s="487"/>
      <c r="WHD200" s="487"/>
      <c r="WHE200" s="487"/>
      <c r="WHF200" s="487"/>
      <c r="WHG200" s="487"/>
      <c r="WHH200" s="487"/>
      <c r="WHI200" s="487"/>
      <c r="WHJ200" s="487"/>
      <c r="WHK200" s="487"/>
      <c r="WHL200" s="487"/>
      <c r="WHM200" s="487"/>
      <c r="WHN200" s="487"/>
      <c r="WHO200" s="487"/>
      <c r="WHP200" s="487"/>
      <c r="WHQ200" s="487"/>
      <c r="WHR200" s="487"/>
      <c r="WHS200" s="487"/>
      <c r="WHT200" s="487"/>
      <c r="WHU200" s="487"/>
      <c r="WHV200" s="487"/>
      <c r="WHW200" s="487"/>
      <c r="WHX200" s="487"/>
      <c r="WHY200" s="487"/>
      <c r="WHZ200" s="487"/>
      <c r="WIA200" s="487"/>
      <c r="WIB200" s="487"/>
      <c r="WIC200" s="487"/>
      <c r="WID200" s="487"/>
      <c r="WIE200" s="487"/>
      <c r="WIF200" s="487"/>
      <c r="WIG200" s="484"/>
      <c r="WIH200" s="485"/>
      <c r="WII200" s="486"/>
      <c r="WIJ200" s="487"/>
      <c r="WIK200" s="487"/>
      <c r="WIL200" s="487"/>
      <c r="WIM200" s="487"/>
      <c r="WIN200" s="487"/>
      <c r="WIO200" s="487"/>
      <c r="WIP200" s="487"/>
      <c r="WIQ200" s="487"/>
      <c r="WIR200" s="487"/>
      <c r="WIS200" s="487"/>
      <c r="WIT200" s="487"/>
      <c r="WIU200" s="487"/>
      <c r="WIV200" s="487"/>
      <c r="WIW200" s="487"/>
      <c r="WIX200" s="487"/>
      <c r="WIY200" s="487"/>
      <c r="WIZ200" s="487"/>
      <c r="WJA200" s="487"/>
      <c r="WJB200" s="487"/>
      <c r="WJC200" s="487"/>
      <c r="WJD200" s="487"/>
      <c r="WJE200" s="487"/>
      <c r="WJF200" s="487"/>
      <c r="WJG200" s="487"/>
      <c r="WJH200" s="487"/>
      <c r="WJI200" s="487"/>
      <c r="WJJ200" s="487"/>
      <c r="WJK200" s="487"/>
      <c r="WJL200" s="487"/>
      <c r="WJM200" s="487"/>
      <c r="WJN200" s="484"/>
      <c r="WJO200" s="485"/>
      <c r="WJP200" s="486"/>
      <c r="WJQ200" s="487"/>
      <c r="WJR200" s="487"/>
      <c r="WJS200" s="487"/>
      <c r="WJT200" s="487"/>
      <c r="WJU200" s="487"/>
      <c r="WJV200" s="487"/>
      <c r="WJW200" s="487"/>
      <c r="WJX200" s="487"/>
      <c r="WJY200" s="487"/>
      <c r="WJZ200" s="487"/>
      <c r="WKA200" s="487"/>
      <c r="WKB200" s="487"/>
      <c r="WKC200" s="487"/>
      <c r="WKD200" s="487"/>
      <c r="WKE200" s="487"/>
      <c r="WKF200" s="487"/>
      <c r="WKG200" s="487"/>
      <c r="WKH200" s="487"/>
      <c r="WKI200" s="487"/>
      <c r="WKJ200" s="487"/>
      <c r="WKK200" s="487"/>
      <c r="WKL200" s="487"/>
      <c r="WKM200" s="487"/>
      <c r="WKN200" s="487"/>
      <c r="WKO200" s="487"/>
      <c r="WKP200" s="487"/>
      <c r="WKQ200" s="487"/>
      <c r="WKR200" s="487"/>
      <c r="WKS200" s="487"/>
      <c r="WKT200" s="487"/>
      <c r="WKU200" s="484"/>
      <c r="WKV200" s="485"/>
      <c r="WKW200" s="486"/>
      <c r="WKX200" s="487"/>
      <c r="WKY200" s="487"/>
      <c r="WKZ200" s="487"/>
      <c r="WLA200" s="487"/>
      <c r="WLB200" s="487"/>
      <c r="WLC200" s="487"/>
      <c r="WLD200" s="487"/>
      <c r="WLE200" s="487"/>
      <c r="WLF200" s="487"/>
      <c r="WLG200" s="487"/>
      <c r="WLH200" s="487"/>
      <c r="WLI200" s="487"/>
      <c r="WLJ200" s="487"/>
      <c r="WLK200" s="487"/>
      <c r="WLL200" s="487"/>
      <c r="WLM200" s="487"/>
      <c r="WLN200" s="487"/>
      <c r="WLO200" s="487"/>
      <c r="WLP200" s="487"/>
      <c r="WLQ200" s="487"/>
      <c r="WLR200" s="487"/>
      <c r="WLS200" s="487"/>
      <c r="WLT200" s="487"/>
      <c r="WLU200" s="487"/>
      <c r="WLV200" s="487"/>
      <c r="WLW200" s="487"/>
      <c r="WLX200" s="487"/>
      <c r="WLY200" s="487"/>
      <c r="WLZ200" s="487"/>
      <c r="WMA200" s="487"/>
      <c r="WMB200" s="484"/>
      <c r="WMC200" s="485"/>
      <c r="WMD200" s="486"/>
      <c r="WME200" s="487"/>
      <c r="WMF200" s="487"/>
      <c r="WMG200" s="487"/>
      <c r="WMH200" s="487"/>
      <c r="WMI200" s="487"/>
      <c r="WMJ200" s="487"/>
      <c r="WMK200" s="487"/>
      <c r="WML200" s="487"/>
      <c r="WMM200" s="487"/>
      <c r="WMN200" s="487"/>
      <c r="WMO200" s="487"/>
      <c r="WMP200" s="487"/>
      <c r="WMQ200" s="487"/>
      <c r="WMR200" s="487"/>
      <c r="WMS200" s="487"/>
      <c r="WMT200" s="487"/>
      <c r="WMU200" s="487"/>
      <c r="WMV200" s="487"/>
      <c r="WMW200" s="487"/>
      <c r="WMX200" s="487"/>
      <c r="WMY200" s="487"/>
      <c r="WMZ200" s="487"/>
      <c r="WNA200" s="487"/>
      <c r="WNB200" s="487"/>
      <c r="WNC200" s="487"/>
      <c r="WND200" s="487"/>
      <c r="WNE200" s="487"/>
      <c r="WNF200" s="487"/>
      <c r="WNG200" s="487"/>
      <c r="WNH200" s="487"/>
      <c r="WNI200" s="484"/>
      <c r="WNJ200" s="485"/>
      <c r="WNK200" s="486"/>
      <c r="WNL200" s="487"/>
      <c r="WNM200" s="487"/>
      <c r="WNN200" s="487"/>
      <c r="WNO200" s="487"/>
      <c r="WNP200" s="487"/>
      <c r="WNQ200" s="487"/>
      <c r="WNR200" s="487"/>
      <c r="WNS200" s="487"/>
      <c r="WNT200" s="487"/>
      <c r="WNU200" s="487"/>
      <c r="WNV200" s="487"/>
      <c r="WNW200" s="487"/>
      <c r="WNX200" s="487"/>
      <c r="WNY200" s="487"/>
      <c r="WNZ200" s="487"/>
      <c r="WOA200" s="487"/>
      <c r="WOB200" s="487"/>
      <c r="WOC200" s="487"/>
      <c r="WOD200" s="487"/>
      <c r="WOE200" s="487"/>
      <c r="WOF200" s="487"/>
      <c r="WOG200" s="487"/>
      <c r="WOH200" s="487"/>
      <c r="WOI200" s="487"/>
      <c r="WOJ200" s="487"/>
      <c r="WOK200" s="487"/>
      <c r="WOL200" s="487"/>
      <c r="WOM200" s="487"/>
      <c r="WON200" s="487"/>
      <c r="WOO200" s="487"/>
      <c r="WOP200" s="484"/>
      <c r="WOQ200" s="485"/>
      <c r="WOR200" s="486"/>
      <c r="WOS200" s="487"/>
      <c r="WOT200" s="487"/>
      <c r="WOU200" s="487"/>
      <c r="WOV200" s="487"/>
      <c r="WOW200" s="487"/>
      <c r="WOX200" s="487"/>
      <c r="WOY200" s="487"/>
      <c r="WOZ200" s="487"/>
      <c r="WPA200" s="487"/>
      <c r="WPB200" s="487"/>
      <c r="WPC200" s="487"/>
      <c r="WPD200" s="487"/>
      <c r="WPE200" s="487"/>
      <c r="WPF200" s="487"/>
      <c r="WPG200" s="487"/>
      <c r="WPH200" s="487"/>
      <c r="WPI200" s="487"/>
      <c r="WPJ200" s="487"/>
      <c r="WPK200" s="487"/>
      <c r="WPL200" s="487"/>
      <c r="WPM200" s="487"/>
      <c r="WPN200" s="487"/>
      <c r="WPO200" s="487"/>
      <c r="WPP200" s="487"/>
      <c r="WPQ200" s="487"/>
      <c r="WPR200" s="487"/>
      <c r="WPS200" s="487"/>
      <c r="WPT200" s="487"/>
      <c r="WPU200" s="487"/>
      <c r="WPV200" s="487"/>
      <c r="WPW200" s="484"/>
      <c r="WPX200" s="485"/>
      <c r="WPY200" s="486"/>
      <c r="WPZ200" s="487"/>
      <c r="WQA200" s="487"/>
      <c r="WQB200" s="487"/>
      <c r="WQC200" s="487"/>
      <c r="WQD200" s="487"/>
      <c r="WQE200" s="487"/>
      <c r="WQF200" s="487"/>
      <c r="WQG200" s="487"/>
      <c r="WQH200" s="487"/>
      <c r="WQI200" s="487"/>
      <c r="WQJ200" s="487"/>
      <c r="WQK200" s="487"/>
      <c r="WQL200" s="487"/>
      <c r="WQM200" s="487"/>
      <c r="WQN200" s="487"/>
      <c r="WQO200" s="487"/>
      <c r="WQP200" s="487"/>
      <c r="WQQ200" s="487"/>
      <c r="WQR200" s="487"/>
      <c r="WQS200" s="487"/>
      <c r="WQT200" s="487"/>
      <c r="WQU200" s="487"/>
      <c r="WQV200" s="487"/>
      <c r="WQW200" s="487"/>
      <c r="WQX200" s="487"/>
      <c r="WQY200" s="487"/>
      <c r="WQZ200" s="487"/>
      <c r="WRA200" s="487"/>
      <c r="WRB200" s="487"/>
      <c r="WRC200" s="487"/>
      <c r="WRD200" s="484"/>
      <c r="WRE200" s="485"/>
      <c r="WRF200" s="486"/>
      <c r="WRG200" s="487"/>
      <c r="WRH200" s="487"/>
      <c r="WRI200" s="487"/>
      <c r="WRJ200" s="487"/>
      <c r="WRK200" s="487"/>
      <c r="WRL200" s="487"/>
      <c r="WRM200" s="487"/>
      <c r="WRN200" s="487"/>
      <c r="WRO200" s="487"/>
      <c r="WRP200" s="487"/>
      <c r="WRQ200" s="487"/>
      <c r="WRR200" s="487"/>
      <c r="WRS200" s="487"/>
      <c r="WRT200" s="487"/>
      <c r="WRU200" s="487"/>
      <c r="WRV200" s="487"/>
      <c r="WRW200" s="487"/>
      <c r="WRX200" s="487"/>
      <c r="WRY200" s="487"/>
      <c r="WRZ200" s="487"/>
      <c r="WSA200" s="487"/>
      <c r="WSB200" s="487"/>
      <c r="WSC200" s="487"/>
      <c r="WSD200" s="487"/>
      <c r="WSE200" s="487"/>
      <c r="WSF200" s="487"/>
      <c r="WSG200" s="487"/>
      <c r="WSH200" s="487"/>
      <c r="WSI200" s="487"/>
      <c r="WSJ200" s="487"/>
      <c r="WSK200" s="484"/>
      <c r="WSL200" s="485"/>
      <c r="WSM200" s="486"/>
      <c r="WSN200" s="487"/>
      <c r="WSO200" s="487"/>
      <c r="WSP200" s="487"/>
      <c r="WSQ200" s="487"/>
      <c r="WSR200" s="487"/>
      <c r="WSS200" s="487"/>
      <c r="WST200" s="487"/>
      <c r="WSU200" s="487"/>
      <c r="WSV200" s="487"/>
      <c r="WSW200" s="487"/>
      <c r="WSX200" s="487"/>
      <c r="WSY200" s="487"/>
      <c r="WSZ200" s="487"/>
      <c r="WTA200" s="487"/>
      <c r="WTB200" s="487"/>
      <c r="WTC200" s="487"/>
      <c r="WTD200" s="487"/>
      <c r="WTE200" s="487"/>
      <c r="WTF200" s="487"/>
      <c r="WTG200" s="487"/>
      <c r="WTH200" s="487"/>
      <c r="WTI200" s="487"/>
      <c r="WTJ200" s="487"/>
      <c r="WTK200" s="487"/>
      <c r="WTL200" s="487"/>
      <c r="WTM200" s="487"/>
      <c r="WTN200" s="487"/>
      <c r="WTO200" s="487"/>
      <c r="WTP200" s="487"/>
      <c r="WTQ200" s="487"/>
      <c r="WTR200" s="484"/>
      <c r="WTS200" s="485"/>
      <c r="WTT200" s="486"/>
      <c r="WTU200" s="487"/>
      <c r="WTV200" s="487"/>
      <c r="WTW200" s="487"/>
      <c r="WTX200" s="487"/>
      <c r="WTY200" s="487"/>
      <c r="WTZ200" s="487"/>
      <c r="WUA200" s="487"/>
      <c r="WUB200" s="487"/>
      <c r="WUC200" s="487"/>
      <c r="WUD200" s="487"/>
      <c r="WUE200" s="487"/>
      <c r="WUF200" s="487"/>
      <c r="WUG200" s="487"/>
      <c r="WUH200" s="487"/>
      <c r="WUI200" s="487"/>
      <c r="WUJ200" s="487"/>
      <c r="WUK200" s="487"/>
      <c r="WUL200" s="487"/>
      <c r="WUM200" s="487"/>
      <c r="WUN200" s="487"/>
      <c r="WUO200" s="487"/>
      <c r="WUP200" s="487"/>
      <c r="WUQ200" s="487"/>
      <c r="WUR200" s="487"/>
      <c r="WUS200" s="487"/>
      <c r="WUT200" s="487"/>
      <c r="WUU200" s="487"/>
      <c r="WUV200" s="487"/>
      <c r="WUW200" s="487"/>
      <c r="WUX200" s="487"/>
      <c r="WUY200" s="484"/>
      <c r="WUZ200" s="485"/>
      <c r="WVA200" s="486"/>
      <c r="WVB200" s="487"/>
      <c r="WVC200" s="487"/>
      <c r="WVD200" s="487"/>
      <c r="WVE200" s="487"/>
      <c r="WVF200" s="487"/>
      <c r="WVG200" s="487"/>
      <c r="WVH200" s="487"/>
      <c r="WVI200" s="487"/>
      <c r="WVJ200" s="487"/>
      <c r="WVK200" s="487"/>
      <c r="WVL200" s="487"/>
      <c r="WVM200" s="487"/>
      <c r="WVN200" s="487"/>
      <c r="WVO200" s="487"/>
      <c r="WVP200" s="487"/>
      <c r="WVQ200" s="487"/>
      <c r="WVR200" s="487"/>
      <c r="WVS200" s="487"/>
      <c r="WVT200" s="487"/>
      <c r="WVU200" s="487"/>
      <c r="WVV200" s="487"/>
      <c r="WVW200" s="487"/>
      <c r="WVX200" s="487"/>
      <c r="WVY200" s="487"/>
      <c r="WVZ200" s="487"/>
      <c r="WWA200" s="487"/>
      <c r="WWB200" s="487"/>
      <c r="WWC200" s="487"/>
      <c r="WWD200" s="487"/>
      <c r="WWE200" s="487"/>
      <c r="WWF200" s="484"/>
      <c r="WWG200" s="485"/>
      <c r="WWH200" s="486"/>
      <c r="WWI200" s="487"/>
      <c r="WWJ200" s="487"/>
      <c r="WWK200" s="487"/>
      <c r="WWL200" s="487"/>
      <c r="WWM200" s="487"/>
      <c r="WWN200" s="487"/>
      <c r="WWO200" s="487"/>
      <c r="WWP200" s="487"/>
      <c r="WWQ200" s="487"/>
      <c r="WWR200" s="487"/>
      <c r="WWS200" s="487"/>
      <c r="WWT200" s="487"/>
      <c r="WWU200" s="487"/>
      <c r="WWV200" s="487"/>
      <c r="WWW200" s="487"/>
      <c r="WWX200" s="487"/>
      <c r="WWY200" s="487"/>
      <c r="WWZ200" s="487"/>
      <c r="WXA200" s="487"/>
      <c r="WXB200" s="487"/>
      <c r="WXC200" s="487"/>
      <c r="WXD200" s="487"/>
      <c r="WXE200" s="487"/>
      <c r="WXF200" s="487"/>
      <c r="WXG200" s="487"/>
      <c r="WXH200" s="487"/>
      <c r="WXI200" s="487"/>
      <c r="WXJ200" s="487"/>
      <c r="WXK200" s="487"/>
      <c r="WXL200" s="487"/>
      <c r="WXM200" s="484"/>
      <c r="WXN200" s="485"/>
      <c r="WXO200" s="486"/>
      <c r="WXP200" s="487"/>
      <c r="WXQ200" s="487"/>
      <c r="WXR200" s="487"/>
      <c r="WXS200" s="487"/>
      <c r="WXT200" s="487"/>
      <c r="WXU200" s="487"/>
      <c r="WXV200" s="487"/>
      <c r="WXW200" s="487"/>
      <c r="WXX200" s="487"/>
      <c r="WXY200" s="487"/>
      <c r="WXZ200" s="487"/>
      <c r="WYA200" s="487"/>
      <c r="WYB200" s="487"/>
      <c r="WYC200" s="487"/>
      <c r="WYD200" s="487"/>
      <c r="WYE200" s="487"/>
      <c r="WYF200" s="487"/>
      <c r="WYG200" s="487"/>
      <c r="WYH200" s="487"/>
      <c r="WYI200" s="487"/>
      <c r="WYJ200" s="487"/>
      <c r="WYK200" s="487"/>
      <c r="WYL200" s="487"/>
      <c r="WYM200" s="487"/>
      <c r="WYN200" s="487"/>
      <c r="WYO200" s="487"/>
      <c r="WYP200" s="487"/>
      <c r="WYQ200" s="487"/>
      <c r="WYR200" s="487"/>
      <c r="WYS200" s="487"/>
      <c r="WYT200" s="484"/>
      <c r="WYU200" s="485"/>
      <c r="WYV200" s="486"/>
      <c r="WYW200" s="487"/>
      <c r="WYX200" s="487"/>
      <c r="WYY200" s="487"/>
      <c r="WYZ200" s="487"/>
      <c r="WZA200" s="487"/>
      <c r="WZB200" s="487"/>
      <c r="WZC200" s="487"/>
      <c r="WZD200" s="487"/>
      <c r="WZE200" s="487"/>
      <c r="WZF200" s="487"/>
      <c r="WZG200" s="487"/>
      <c r="WZH200" s="487"/>
      <c r="WZI200" s="487"/>
      <c r="WZJ200" s="487"/>
      <c r="WZK200" s="487"/>
      <c r="WZL200" s="487"/>
      <c r="WZM200" s="487"/>
      <c r="WZN200" s="487"/>
      <c r="WZO200" s="487"/>
      <c r="WZP200" s="487"/>
      <c r="WZQ200" s="487"/>
      <c r="WZR200" s="487"/>
      <c r="WZS200" s="487"/>
      <c r="WZT200" s="487"/>
      <c r="WZU200" s="487"/>
      <c r="WZV200" s="487"/>
      <c r="WZW200" s="487"/>
      <c r="WZX200" s="487"/>
      <c r="WZY200" s="487"/>
      <c r="WZZ200" s="487"/>
      <c r="XAA200" s="484"/>
      <c r="XAB200" s="485"/>
      <c r="XAC200" s="486"/>
      <c r="XAD200" s="487"/>
      <c r="XAE200" s="487"/>
      <c r="XAF200" s="487"/>
      <c r="XAG200" s="487"/>
      <c r="XAH200" s="487"/>
      <c r="XAI200" s="487"/>
      <c r="XAJ200" s="487"/>
      <c r="XAK200" s="487"/>
      <c r="XAL200" s="487"/>
      <c r="XAM200" s="487"/>
      <c r="XAN200" s="487"/>
      <c r="XAO200" s="487"/>
      <c r="XAP200" s="487"/>
      <c r="XAQ200" s="487"/>
      <c r="XAR200" s="487"/>
      <c r="XAS200" s="487"/>
      <c r="XAT200" s="487"/>
      <c r="XAU200" s="487"/>
      <c r="XAV200" s="487"/>
      <c r="XAW200" s="487"/>
      <c r="XAX200" s="487"/>
      <c r="XAY200" s="487"/>
      <c r="XAZ200" s="487"/>
      <c r="XBA200" s="487"/>
      <c r="XBB200" s="487"/>
      <c r="XBC200" s="487"/>
      <c r="XBD200" s="487"/>
      <c r="XBE200" s="487"/>
      <c r="XBF200" s="487"/>
      <c r="XBG200" s="487"/>
      <c r="XBH200" s="484"/>
      <c r="XBI200" s="485"/>
      <c r="XBJ200" s="486"/>
      <c r="XBK200" s="487"/>
      <c r="XBL200" s="487"/>
      <c r="XBM200" s="487"/>
      <c r="XBN200" s="487"/>
      <c r="XBO200" s="487"/>
      <c r="XBP200" s="487"/>
      <c r="XBQ200" s="487"/>
      <c r="XBR200" s="487"/>
      <c r="XBS200" s="487"/>
      <c r="XBT200" s="487"/>
      <c r="XBU200" s="487"/>
      <c r="XBV200" s="487"/>
      <c r="XBW200" s="487"/>
      <c r="XBX200" s="487"/>
      <c r="XBY200" s="487"/>
      <c r="XBZ200" s="487"/>
      <c r="XCA200" s="487"/>
      <c r="XCB200" s="487"/>
      <c r="XCC200" s="487"/>
      <c r="XCD200" s="487"/>
      <c r="XCE200" s="487"/>
      <c r="XCF200" s="487"/>
      <c r="XCG200" s="487"/>
      <c r="XCH200" s="487"/>
      <c r="XCI200" s="487"/>
      <c r="XCJ200" s="487"/>
      <c r="XCK200" s="487"/>
      <c r="XCL200" s="487"/>
      <c r="XCM200" s="487"/>
      <c r="XCN200" s="487"/>
      <c r="XCO200" s="484"/>
      <c r="XCP200" s="485"/>
      <c r="XCQ200" s="486"/>
      <c r="XCR200" s="487"/>
      <c r="XCS200" s="487"/>
      <c r="XCT200" s="487"/>
      <c r="XCU200" s="487"/>
      <c r="XCV200" s="487"/>
      <c r="XCW200" s="487"/>
      <c r="XCX200" s="487"/>
      <c r="XCY200" s="487"/>
      <c r="XCZ200" s="487"/>
      <c r="XDA200" s="487"/>
      <c r="XDB200" s="487"/>
      <c r="XDC200" s="487"/>
      <c r="XDD200" s="487"/>
      <c r="XDE200" s="487"/>
      <c r="XDF200" s="487"/>
      <c r="XDG200" s="487"/>
      <c r="XDH200" s="487"/>
      <c r="XDI200" s="487"/>
      <c r="XDJ200" s="487"/>
      <c r="XDK200" s="487"/>
      <c r="XDL200" s="487"/>
      <c r="XDM200" s="487"/>
      <c r="XDN200" s="487"/>
      <c r="XDO200" s="487"/>
      <c r="XDP200" s="487"/>
      <c r="XDQ200" s="487"/>
      <c r="XDR200" s="487"/>
      <c r="XDS200" s="487"/>
      <c r="XDT200" s="487"/>
      <c r="XDU200" s="487"/>
      <c r="XDV200" s="484"/>
      <c r="XDW200" s="485"/>
      <c r="XDX200" s="486"/>
      <c r="XDY200" s="487"/>
      <c r="XDZ200" s="487"/>
      <c r="XEA200" s="487"/>
      <c r="XEB200" s="487"/>
      <c r="XEC200" s="487"/>
      <c r="XED200" s="487"/>
      <c r="XEE200" s="487"/>
      <c r="XEF200" s="487"/>
      <c r="XEG200" s="487"/>
      <c r="XEH200" s="487"/>
      <c r="XEI200" s="487"/>
      <c r="XEJ200" s="487"/>
      <c r="XEK200" s="487"/>
      <c r="XEL200" s="487"/>
      <c r="XEM200" s="487"/>
      <c r="XEN200" s="487"/>
      <c r="XEO200" s="487"/>
      <c r="XEP200" s="487"/>
      <c r="XEQ200" s="487"/>
      <c r="XER200" s="487"/>
      <c r="XES200" s="487"/>
      <c r="XET200" s="487"/>
      <c r="XEU200" s="487"/>
      <c r="XEV200" s="487"/>
      <c r="XEW200" s="487"/>
      <c r="XEX200" s="487"/>
      <c r="XEY200" s="487"/>
      <c r="XEZ200" s="487"/>
      <c r="XFA200" s="487"/>
      <c r="XFB200" s="487"/>
      <c r="XFC200" s="484"/>
    </row>
    <row r="201" spans="1:16384" s="237" customFormat="1" x14ac:dyDescent="0.2">
      <c r="A201" s="301"/>
      <c r="B201" s="301" t="s">
        <v>37</v>
      </c>
      <c r="C201" s="301">
        <v>196</v>
      </c>
      <c r="D201" s="301" t="e">
        <v>#REF!</v>
      </c>
      <c r="E201" s="301">
        <v>0</v>
      </c>
      <c r="F201" s="301">
        <v>0</v>
      </c>
      <c r="G201" s="301">
        <v>0</v>
      </c>
      <c r="H201" s="301">
        <v>0</v>
      </c>
      <c r="I201" s="301">
        <v>0</v>
      </c>
      <c r="J201" s="301">
        <v>0</v>
      </c>
      <c r="K201" s="301">
        <v>0</v>
      </c>
      <c r="L201" s="301">
        <v>0</v>
      </c>
      <c r="M201" s="301">
        <v>0</v>
      </c>
      <c r="N201" s="301">
        <v>0</v>
      </c>
      <c r="O201" s="301">
        <v>0</v>
      </c>
      <c r="P201" s="301">
        <v>0</v>
      </c>
      <c r="Q201" s="301">
        <v>0</v>
      </c>
      <c r="R201" s="301">
        <v>0</v>
      </c>
      <c r="S201" s="301">
        <v>0</v>
      </c>
      <c r="T201" s="301">
        <v>0</v>
      </c>
      <c r="U201" s="301">
        <v>0</v>
      </c>
      <c r="V201" s="301">
        <v>0</v>
      </c>
      <c r="W201" s="301">
        <v>0</v>
      </c>
      <c r="X201" s="301">
        <v>0</v>
      </c>
      <c r="Y201" s="301">
        <v>0</v>
      </c>
      <c r="Z201" s="301">
        <v>0</v>
      </c>
      <c r="AA201" s="301">
        <v>0</v>
      </c>
      <c r="AB201" s="301">
        <v>0</v>
      </c>
      <c r="AC201" s="301">
        <v>0</v>
      </c>
      <c r="AD201" s="301">
        <v>0</v>
      </c>
      <c r="AE201" s="301">
        <v>0</v>
      </c>
      <c r="AF201" s="301">
        <v>0</v>
      </c>
      <c r="AG201" s="301">
        <v>0</v>
      </c>
      <c r="AH201" s="301">
        <v>0</v>
      </c>
      <c r="AI201" s="301">
        <v>0</v>
      </c>
      <c r="AJ201" s="301">
        <v>0</v>
      </c>
      <c r="AK201" s="301">
        <v>1920395</v>
      </c>
      <c r="AL201" s="301">
        <v>10371258</v>
      </c>
      <c r="AM201" s="301">
        <v>0</v>
      </c>
      <c r="AN201" s="301">
        <v>46523</v>
      </c>
      <c r="AO201" s="301">
        <v>1271932</v>
      </c>
      <c r="AP201" s="301">
        <v>1094260</v>
      </c>
      <c r="AQ201" s="301">
        <v>4209559718</v>
      </c>
      <c r="AR201" s="301">
        <v>229817953</v>
      </c>
      <c r="AS201" s="301">
        <v>3426378</v>
      </c>
      <c r="AT201" s="301">
        <v>219190248</v>
      </c>
      <c r="AU201" s="301">
        <v>612811017</v>
      </c>
      <c r="AV201" s="301">
        <v>3218256422</v>
      </c>
      <c r="AW201" s="301">
        <v>1384064118</v>
      </c>
      <c r="AX201" s="301">
        <v>462006765</v>
      </c>
      <c r="AY201" s="301">
        <v>177551587</v>
      </c>
      <c r="AZ201" s="301">
        <v>194551590</v>
      </c>
      <c r="BA201" s="301">
        <v>1924000000</v>
      </c>
      <c r="BB201" s="301">
        <v>0</v>
      </c>
      <c r="BC201" s="301">
        <v>0</v>
      </c>
      <c r="BD201" s="301">
        <v>28000000</v>
      </c>
      <c r="BE201" s="301">
        <v>12677940164</v>
      </c>
      <c r="XFD201" s="233"/>
    </row>
    <row r="202" spans="1:16384" s="237" customFormat="1" hidden="1" x14ac:dyDescent="0.2">
      <c r="C202" s="238"/>
      <c r="D202" s="465" t="e">
        <v>#REF!</v>
      </c>
      <c r="E202" s="444">
        <v>0</v>
      </c>
      <c r="F202" s="444">
        <v>0</v>
      </c>
      <c r="G202" s="444">
        <v>0</v>
      </c>
      <c r="H202" s="444">
        <v>0</v>
      </c>
      <c r="I202" s="444">
        <v>0</v>
      </c>
      <c r="J202" s="444">
        <v>0</v>
      </c>
      <c r="K202" s="444">
        <v>0</v>
      </c>
      <c r="L202" s="444">
        <v>0</v>
      </c>
      <c r="M202" s="444">
        <v>0</v>
      </c>
      <c r="N202" s="444">
        <v>0</v>
      </c>
      <c r="O202" s="444">
        <v>0</v>
      </c>
      <c r="P202" s="444">
        <v>0</v>
      </c>
      <c r="Q202" s="444">
        <v>0</v>
      </c>
      <c r="R202" s="444">
        <v>0</v>
      </c>
      <c r="S202" s="444">
        <v>0</v>
      </c>
      <c r="T202" s="444">
        <v>0</v>
      </c>
      <c r="U202" s="444">
        <v>0</v>
      </c>
      <c r="V202" s="444">
        <v>0</v>
      </c>
      <c r="W202" s="444">
        <v>0</v>
      </c>
      <c r="X202" s="444">
        <v>0</v>
      </c>
      <c r="Y202" s="444">
        <v>0</v>
      </c>
      <c r="Z202" s="444">
        <v>0</v>
      </c>
      <c r="AA202" s="444">
        <v>0</v>
      </c>
      <c r="AB202" s="444">
        <v>0</v>
      </c>
      <c r="AC202" s="444">
        <v>0</v>
      </c>
      <c r="AD202" s="444">
        <v>0</v>
      </c>
      <c r="AE202" s="444">
        <v>0</v>
      </c>
      <c r="AF202" s="444">
        <v>0</v>
      </c>
      <c r="AG202" s="444">
        <v>0</v>
      </c>
      <c r="AH202" s="444">
        <v>0</v>
      </c>
      <c r="AI202" s="444">
        <v>0</v>
      </c>
      <c r="AJ202" s="444">
        <v>0</v>
      </c>
      <c r="AK202" s="444">
        <v>0</v>
      </c>
      <c r="AL202" s="444">
        <v>0</v>
      </c>
      <c r="AM202" s="444">
        <v>0</v>
      </c>
      <c r="AN202" s="444">
        <v>0</v>
      </c>
      <c r="AO202" s="444">
        <v>0</v>
      </c>
      <c r="AP202" s="444">
        <v>0</v>
      </c>
      <c r="AQ202" s="444">
        <v>0</v>
      </c>
      <c r="AR202" s="444">
        <v>0</v>
      </c>
      <c r="AS202" s="444">
        <v>0</v>
      </c>
      <c r="AT202" s="444">
        <v>0</v>
      </c>
      <c r="AU202" s="444">
        <v>0</v>
      </c>
      <c r="AV202" s="444">
        <v>0</v>
      </c>
      <c r="AW202" s="444">
        <v>0</v>
      </c>
      <c r="AX202" s="444">
        <v>0</v>
      </c>
      <c r="AY202" s="444">
        <v>0</v>
      </c>
      <c r="AZ202" s="444">
        <v>0</v>
      </c>
      <c r="BA202" s="444">
        <v>0</v>
      </c>
      <c r="BB202" s="444">
        <v>0</v>
      </c>
      <c r="BC202" s="444">
        <v>0</v>
      </c>
      <c r="BD202" s="444">
        <v>0</v>
      </c>
      <c r="XFD202" s="233"/>
    </row>
    <row r="203" spans="1:16384" s="426" customFormat="1" hidden="1" x14ac:dyDescent="0.2">
      <c r="C203" s="427"/>
      <c r="D203" s="427"/>
      <c r="I203" s="426" t="s">
        <v>21</v>
      </c>
      <c r="AJ203" s="428"/>
      <c r="AL203" s="428"/>
      <c r="AM203" s="428"/>
      <c r="AN203" s="428"/>
      <c r="AO203" s="428"/>
      <c r="AP203" s="428"/>
      <c r="AQ203" s="428"/>
      <c r="AR203" s="428"/>
      <c r="AS203" s="428"/>
      <c r="AT203" s="428"/>
      <c r="AU203" s="428"/>
      <c r="AV203" s="428"/>
      <c r="AW203" s="428"/>
      <c r="AX203" s="428"/>
      <c r="AY203" s="428"/>
      <c r="AZ203" s="428"/>
      <c r="BA203" s="428"/>
      <c r="BB203" s="428"/>
      <c r="BE203" s="428">
        <v>0</v>
      </c>
      <c r="XFD203" s="233"/>
    </row>
  </sheetData>
  <autoFilter ref="B3:BE203" xr:uid="{00000000-0001-0000-0500-000000000000}">
    <filterColumn colId="55">
      <filters>
        <filter val="1,000,138"/>
        <filter val="1,162,239"/>
        <filter val="1,453,690"/>
        <filter val="10,937,995"/>
        <filter val="10,977,347"/>
        <filter val="104,381,224"/>
        <filter val="110,703,637"/>
        <filter val="12,677,940,164"/>
        <filter val="123,094,168"/>
        <filter val="123,844,502"/>
        <filter val="132,714,338"/>
        <filter val="136,470,800"/>
        <filter val="143,588,491"/>
        <filter val="144,468,473"/>
        <filter val="146,346,000"/>
        <filter val="147,775,307"/>
        <filter val="15,871,234"/>
        <filter val="150,000,000"/>
        <filter val="155,192,938"/>
        <filter val="166,346,000"/>
        <filter val="169,712,487"/>
        <filter val="169,802,555"/>
        <filter val="170,217,600"/>
        <filter val="178,999,729"/>
        <filter val="179,317,450"/>
        <filter val="181,721,338"/>
        <filter val="186,198,283"/>
        <filter val="190,400,000"/>
        <filter val="192,500,008"/>
        <filter val="192,562,496"/>
        <filter val="2,429,654"/>
        <filter val="203,000,005"/>
        <filter val="203,326,556"/>
        <filter val="206,696,043"/>
        <filter val="207,769,403"/>
        <filter val="209,059,737"/>
        <filter val="209,299,994"/>
        <filter val="210,502,812"/>
        <filter val="210,504,000"/>
        <filter val="210,734,614"/>
        <filter val="212,000,000"/>
        <filter val="213,500,400"/>
        <filter val="215,970,743"/>
        <filter val="216,201,964"/>
        <filter val="216,999,992"/>
        <filter val="224,036,400"/>
        <filter val="227,994,360"/>
        <filter val="228,515,000"/>
        <filter val="229,676,880"/>
        <filter val="233,381,926"/>
        <filter val="236,652,261"/>
        <filter val="237,000,000"/>
        <filter val="237,262,177"/>
        <filter val="239,723,120"/>
        <filter val="240,000,000"/>
        <filter val="244,335,002"/>
        <filter val="245,838,600"/>
        <filter val="246,421,338"/>
        <filter val="255,674,409"/>
        <filter val="275,050,000"/>
        <filter val="281,000,000"/>
        <filter val="30,000,004"/>
        <filter val="306,250,000"/>
        <filter val="308,333,333"/>
        <filter val="318,000,000"/>
        <filter val="322,500,000"/>
        <filter val="327,837"/>
        <filter val="330,333,334"/>
        <filter val="39,550"/>
        <filter val="4"/>
        <filter val="428,761"/>
        <filter val="5"/>
        <filter val="56,821,621"/>
        <filter val="6"/>
        <filter val="6,584,376"/>
        <filter val="607,600"/>
        <filter val="619,554"/>
        <filter val="628,405"/>
        <filter val="65,000,000"/>
        <filter val="672,659"/>
        <filter val="677,084"/>
        <filter val="681,510"/>
        <filter val="734,614"/>
        <filter val="743,465"/>
        <filter val="783,294"/>
        <filter val="80,000,000"/>
        <filter val="80,989,871"/>
        <filter val="811,975"/>
        <filter val="836,398"/>
        <filter val="876,227"/>
        <filter val="9,962,602"/>
        <filter val="907,204"/>
        <filter val="92,499,998"/>
        <filter val="951,458"/>
      </filters>
    </filterColumn>
  </autoFilter>
  <mergeCells count="1">
    <mergeCell ref="A4:A114"/>
  </mergeCells>
  <conditionalFormatting sqref="AB4:BD199">
    <cfRule type="cellIs" dxfId="18" priority="1" operator="lessThan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>
    <pageSetUpPr fitToPage="1"/>
  </sheetPr>
  <dimension ref="A1:CB72"/>
  <sheetViews>
    <sheetView showGridLines="0" workbookViewId="0">
      <pane xSplit="1" ySplit="18" topLeftCell="B51" activePane="bottomRight" state="frozen"/>
      <selection activeCell="G30" sqref="G30"/>
      <selection pane="topRight" activeCell="G30" sqref="G30"/>
      <selection pane="bottomLeft" activeCell="G30" sqref="G30"/>
      <selection pane="bottomRight" activeCell="L73" sqref="L73"/>
    </sheetView>
  </sheetViews>
  <sheetFormatPr baseColWidth="10" defaultColWidth="0" defaultRowHeight="12.75" x14ac:dyDescent="0.2"/>
  <cols>
    <col min="1" max="1" width="22.5703125" style="247" bestFit="1" customWidth="1"/>
    <col min="2" max="2" width="19" style="247" customWidth="1"/>
    <col min="3" max="3" width="13.140625" style="247" hidden="1" customWidth="1"/>
    <col min="4" max="4" width="14.5703125" style="247" customWidth="1"/>
    <col min="5" max="5" width="14.85546875" style="247" bestFit="1" customWidth="1"/>
    <col min="6" max="7" width="6.140625" style="247" hidden="1" customWidth="1"/>
    <col min="8" max="8" width="13" style="247" customWidth="1"/>
    <col min="9" max="9" width="13" style="247" hidden="1" customWidth="1"/>
    <col min="10" max="11" width="13.5703125" style="247" customWidth="1"/>
    <col min="12" max="12" width="16.42578125" style="247" customWidth="1"/>
    <col min="13" max="13" width="14.42578125" style="247" customWidth="1"/>
    <col min="14" max="20" width="12.5703125" style="247" hidden="1" customWidth="1"/>
    <col min="21" max="21" width="14.5703125" style="247" hidden="1" customWidth="1"/>
    <col min="22" max="22" width="0.5703125" style="247" hidden="1" customWidth="1"/>
    <col min="23" max="24" width="13.5703125" style="247" hidden="1" customWidth="1"/>
    <col min="25" max="25" width="13.42578125" style="247" hidden="1" customWidth="1"/>
    <col min="26" max="27" width="12.140625" style="247" hidden="1" customWidth="1"/>
    <col min="28" max="29" width="10.85546875" style="247" hidden="1" customWidth="1"/>
    <col min="30" max="32" width="12.140625" style="247" hidden="1" customWidth="1"/>
    <col min="33" max="33" width="14" style="247" hidden="1" customWidth="1"/>
    <col min="34" max="34" width="12.140625" style="247" hidden="1" customWidth="1"/>
    <col min="35" max="35" width="8.140625" style="247" hidden="1" customWidth="1"/>
    <col min="36" max="38" width="10.140625" style="247" hidden="1" customWidth="1"/>
    <col min="39" max="39" width="11.42578125" style="247" hidden="1" customWidth="1"/>
    <col min="40" max="42" width="10.140625" style="247" hidden="1" customWidth="1"/>
    <col min="43" max="43" width="6.42578125" style="247" hidden="1" customWidth="1"/>
    <col min="44" max="44" width="0.140625" style="247" hidden="1" customWidth="1"/>
    <col min="45" max="45" width="8.140625" style="247" hidden="1" customWidth="1"/>
    <col min="46" max="46" width="6.42578125" style="247" hidden="1" customWidth="1"/>
    <col min="47" max="50" width="10.140625" style="247" hidden="1" customWidth="1"/>
    <col min="51" max="74" width="15.5703125" style="247" hidden="1" customWidth="1"/>
    <col min="75" max="75" width="19.85546875" style="247" hidden="1" customWidth="1"/>
    <col min="76" max="76" width="15.5703125" style="247" hidden="1" customWidth="1"/>
    <col min="77" max="78" width="16.5703125" style="247" hidden="1" customWidth="1"/>
    <col min="79" max="79" width="1" style="293" hidden="1" customWidth="1"/>
    <col min="80" max="80" width="1" style="247" hidden="1" customWidth="1"/>
    <col min="81" max="16384" width="11.42578125" style="247" hidden="1"/>
  </cols>
  <sheetData>
    <row r="1" spans="1:79" s="194" customFormat="1" ht="10.5" customHeight="1" x14ac:dyDescent="0.25">
      <c r="A1" s="302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CA1" s="227"/>
    </row>
    <row r="2" spans="1:79" s="179" customFormat="1" ht="20.25" customHeight="1" x14ac:dyDescent="0.25">
      <c r="A2" s="176"/>
      <c r="B2" s="501" t="s">
        <v>46</v>
      </c>
      <c r="C2" s="430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  <c r="Z2" s="304"/>
      <c r="AA2" s="304"/>
      <c r="AB2" s="304"/>
      <c r="AC2" s="304"/>
      <c r="AD2" s="304"/>
      <c r="AE2" s="304"/>
      <c r="AF2" s="304"/>
      <c r="AG2" s="304"/>
      <c r="AH2" s="304"/>
      <c r="AI2" s="305"/>
      <c r="AJ2" s="305"/>
      <c r="AK2" s="305"/>
      <c r="AL2" s="305"/>
      <c r="AM2" s="305"/>
      <c r="AN2" s="305"/>
      <c r="CA2" s="306"/>
    </row>
    <row r="3" spans="1:79" s="179" customFormat="1" ht="2.25" customHeight="1" x14ac:dyDescent="0.25">
      <c r="A3" s="307"/>
      <c r="B3" s="308"/>
      <c r="C3" s="308"/>
      <c r="D3" s="308"/>
      <c r="E3" s="308"/>
      <c r="F3" s="309"/>
      <c r="G3" s="309"/>
      <c r="H3" s="309"/>
      <c r="I3" s="309"/>
      <c r="J3" s="309"/>
      <c r="K3" s="309"/>
      <c r="L3" s="309"/>
      <c r="M3" s="309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05"/>
      <c r="AJ3" s="305"/>
      <c r="AK3" s="305"/>
      <c r="AL3" s="305"/>
      <c r="AM3" s="305"/>
      <c r="AN3" s="305"/>
      <c r="CA3" s="306"/>
    </row>
    <row r="4" spans="1:79" s="315" customFormat="1" ht="18.75" x14ac:dyDescent="0.25">
      <c r="A4" s="311"/>
      <c r="B4" s="548">
        <v>45900</v>
      </c>
      <c r="C4" s="548"/>
      <c r="D4" s="548"/>
      <c r="E4" s="469"/>
      <c r="F4" s="312"/>
      <c r="G4" s="312"/>
      <c r="H4" s="312"/>
      <c r="I4" s="312"/>
      <c r="J4" s="312"/>
      <c r="K4" s="312"/>
      <c r="L4" s="312"/>
      <c r="M4" s="312"/>
      <c r="N4" s="313"/>
      <c r="O4" s="313"/>
      <c r="P4" s="313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  <c r="AI4" s="314"/>
      <c r="AJ4" s="314"/>
      <c r="AK4" s="314"/>
      <c r="AL4" s="314"/>
      <c r="AM4" s="314"/>
      <c r="AN4" s="314"/>
      <c r="CA4" s="316"/>
    </row>
    <row r="5" spans="1:79" s="194" customFormat="1" ht="9" customHeight="1" x14ac:dyDescent="0.25">
      <c r="A5" s="189"/>
      <c r="B5" s="317"/>
      <c r="C5" s="317"/>
      <c r="D5" s="317"/>
      <c r="E5" s="317"/>
      <c r="F5" s="189"/>
      <c r="G5" s="189"/>
      <c r="H5" s="312"/>
      <c r="I5" s="312"/>
      <c r="J5" s="312"/>
      <c r="K5" s="312"/>
      <c r="L5" s="312"/>
      <c r="M5" s="312"/>
      <c r="N5" s="313"/>
      <c r="O5" s="313"/>
      <c r="P5" s="313"/>
      <c r="Q5" s="313"/>
      <c r="R5" s="313"/>
      <c r="S5" s="313"/>
      <c r="T5" s="313"/>
      <c r="U5" s="313"/>
      <c r="V5" s="313"/>
      <c r="W5" s="313"/>
      <c r="X5" s="313"/>
      <c r="CA5" s="227"/>
    </row>
    <row r="6" spans="1:79" s="194" customFormat="1" ht="18.75" x14ac:dyDescent="0.25">
      <c r="A6" s="342" t="s">
        <v>29</v>
      </c>
      <c r="B6" s="342" t="s">
        <v>169</v>
      </c>
      <c r="C6" s="342" t="s">
        <v>243</v>
      </c>
      <c r="D6" s="339" t="s">
        <v>25</v>
      </c>
      <c r="E6" s="317"/>
      <c r="F6" s="312"/>
      <c r="G6" s="312"/>
      <c r="H6" s="312"/>
      <c r="I6" s="312"/>
      <c r="J6" s="312"/>
      <c r="K6" s="312"/>
      <c r="L6" s="312"/>
      <c r="M6" s="312"/>
      <c r="N6" s="313"/>
      <c r="O6" s="313"/>
      <c r="BU6" s="227"/>
    </row>
    <row r="7" spans="1:79" s="194" customFormat="1" ht="18.75" x14ac:dyDescent="0.25">
      <c r="A7" s="318" t="s">
        <v>36</v>
      </c>
      <c r="B7" s="319">
        <v>46437145557</v>
      </c>
      <c r="C7" s="319">
        <v>0</v>
      </c>
      <c r="D7" s="319">
        <v>46437145557</v>
      </c>
      <c r="E7" s="317"/>
      <c r="F7" s="312"/>
      <c r="G7" s="312"/>
      <c r="H7" s="312"/>
      <c r="I7" s="312"/>
      <c r="J7" s="312"/>
      <c r="K7" s="312"/>
      <c r="L7" s="312"/>
      <c r="M7" s="312"/>
      <c r="N7" s="313"/>
      <c r="O7" s="313"/>
      <c r="BU7" s="227"/>
    </row>
    <row r="8" spans="1:79" s="194" customFormat="1" ht="18.75" x14ac:dyDescent="0.25">
      <c r="A8" s="318" t="s">
        <v>360</v>
      </c>
      <c r="B8" s="319">
        <v>196634653</v>
      </c>
      <c r="C8" s="320">
        <v>0</v>
      </c>
      <c r="D8" s="319">
        <v>196634653</v>
      </c>
      <c r="E8" s="317"/>
      <c r="F8" s="312"/>
      <c r="G8" s="312"/>
      <c r="H8" s="312"/>
      <c r="I8" s="312"/>
      <c r="J8" s="312"/>
      <c r="K8" s="312"/>
      <c r="L8" s="312"/>
      <c r="M8" s="312"/>
      <c r="N8" s="313"/>
      <c r="O8" s="313"/>
      <c r="BU8" s="227"/>
    </row>
    <row r="9" spans="1:79" s="194" customFormat="1" ht="18.75" x14ac:dyDescent="0.25">
      <c r="A9" s="321" t="s">
        <v>807</v>
      </c>
      <c r="B9" s="319">
        <v>1257002893</v>
      </c>
      <c r="C9" s="319">
        <v>0</v>
      </c>
      <c r="D9" s="319">
        <v>1257002893</v>
      </c>
      <c r="E9" s="317"/>
      <c r="F9" s="312"/>
      <c r="G9" s="312"/>
      <c r="H9" s="312"/>
      <c r="I9" s="312"/>
      <c r="J9" s="312"/>
      <c r="K9" s="312"/>
      <c r="L9" s="312"/>
      <c r="M9" s="312"/>
      <c r="N9" s="313"/>
      <c r="O9" s="313"/>
      <c r="BU9" s="227"/>
    </row>
    <row r="10" spans="1:79" s="194" customFormat="1" ht="18.75" x14ac:dyDescent="0.25">
      <c r="A10" s="322" t="s">
        <v>54</v>
      </c>
      <c r="B10" s="319"/>
      <c r="C10" s="319"/>
      <c r="D10" s="319">
        <v>0</v>
      </c>
      <c r="E10" s="317"/>
      <c r="F10" s="312"/>
      <c r="G10" s="312"/>
      <c r="H10" s="312"/>
      <c r="I10" s="312"/>
      <c r="J10" s="312"/>
      <c r="K10" s="312"/>
      <c r="L10" s="312"/>
      <c r="M10" s="312"/>
      <c r="N10" s="313"/>
      <c r="O10" s="313"/>
      <c r="BU10" s="227"/>
    </row>
    <row r="11" spans="1:79" s="194" customFormat="1" ht="18.75" x14ac:dyDescent="0.25">
      <c r="A11" s="318" t="s">
        <v>47</v>
      </c>
      <c r="B11" s="319">
        <v>86663852</v>
      </c>
      <c r="C11" s="320">
        <v>0</v>
      </c>
      <c r="D11" s="319">
        <v>86663852</v>
      </c>
      <c r="E11" s="317"/>
      <c r="F11" s="312"/>
      <c r="G11" s="312"/>
      <c r="H11" s="312"/>
      <c r="I11" s="312"/>
      <c r="J11" s="312"/>
      <c r="K11" s="312"/>
      <c r="L11" s="312"/>
      <c r="M11" s="312"/>
      <c r="N11" s="313"/>
      <c r="O11" s="313"/>
      <c r="BU11" s="227"/>
    </row>
    <row r="12" spans="1:79" s="194" customFormat="1" ht="18.75" x14ac:dyDescent="0.25">
      <c r="A12" s="318" t="s">
        <v>788</v>
      </c>
      <c r="B12" s="319">
        <v>29405225</v>
      </c>
      <c r="C12" s="319"/>
      <c r="D12" s="319">
        <v>29405225</v>
      </c>
      <c r="E12" s="317"/>
      <c r="F12" s="312"/>
      <c r="G12" s="312"/>
      <c r="H12" s="312"/>
      <c r="I12" s="312"/>
      <c r="J12" s="312"/>
      <c r="K12" s="312"/>
      <c r="L12" s="312"/>
      <c r="M12" s="312"/>
      <c r="N12" s="313"/>
      <c r="O12" s="313"/>
      <c r="BU12" s="227"/>
    </row>
    <row r="13" spans="1:79" s="194" customFormat="1" ht="18.75" x14ac:dyDescent="0.25">
      <c r="A13" s="318" t="s">
        <v>48</v>
      </c>
      <c r="B13" s="319">
        <v>11833035</v>
      </c>
      <c r="C13" s="323">
        <v>0</v>
      </c>
      <c r="D13" s="319">
        <v>11833035</v>
      </c>
      <c r="E13" s="317"/>
      <c r="F13" s="312"/>
      <c r="G13" s="312"/>
      <c r="H13" s="312"/>
      <c r="I13" s="312"/>
      <c r="J13" s="312"/>
      <c r="K13" s="312"/>
      <c r="L13" s="312"/>
      <c r="M13" s="312"/>
      <c r="N13" s="313"/>
      <c r="O13" s="313"/>
      <c r="BU13" s="227"/>
    </row>
    <row r="14" spans="1:79" s="194" customFormat="1" ht="18.75" x14ac:dyDescent="0.25">
      <c r="A14" s="321" t="s">
        <v>150</v>
      </c>
      <c r="B14" s="319"/>
      <c r="C14" s="319"/>
      <c r="D14" s="319">
        <v>0</v>
      </c>
      <c r="E14" s="317"/>
      <c r="F14" s="312"/>
      <c r="G14" s="312"/>
      <c r="H14" s="312"/>
      <c r="I14" s="312"/>
      <c r="J14" s="312"/>
      <c r="K14" s="312"/>
      <c r="L14" s="312"/>
      <c r="M14" s="312"/>
      <c r="N14" s="313"/>
      <c r="O14" s="313"/>
      <c r="BU14" s="227"/>
    </row>
    <row r="15" spans="1:79" s="194" customFormat="1" ht="18.75" x14ac:dyDescent="0.25">
      <c r="A15" s="321" t="s">
        <v>798</v>
      </c>
      <c r="B15" s="319">
        <v>0</v>
      </c>
      <c r="C15" s="319"/>
      <c r="D15" s="319">
        <v>0</v>
      </c>
      <c r="E15" s="317"/>
      <c r="F15" s="312"/>
      <c r="G15" s="312"/>
      <c r="H15" s="312"/>
      <c r="I15" s="312"/>
      <c r="J15" s="312"/>
      <c r="K15" s="312"/>
      <c r="L15" s="312"/>
      <c r="M15" s="312"/>
      <c r="N15" s="313"/>
      <c r="O15" s="313"/>
      <c r="BU15" s="227"/>
    </row>
    <row r="16" spans="1:79" s="194" customFormat="1" ht="18.75" x14ac:dyDescent="0.25">
      <c r="A16" s="339" t="s">
        <v>49</v>
      </c>
      <c r="B16" s="340">
        <v>48018685215</v>
      </c>
      <c r="C16" s="340">
        <v>0</v>
      </c>
      <c r="D16" s="340">
        <v>48018685215</v>
      </c>
      <c r="E16" s="189"/>
      <c r="F16" s="312"/>
      <c r="G16" s="312"/>
      <c r="H16" s="312"/>
      <c r="I16" s="312"/>
      <c r="J16" s="312"/>
      <c r="K16" s="312"/>
      <c r="L16" s="312"/>
      <c r="M16" s="312"/>
      <c r="N16" s="313"/>
      <c r="O16" s="313"/>
      <c r="BU16" s="227"/>
    </row>
    <row r="17" spans="1:79" s="194" customFormat="1" ht="5.25" customHeight="1" x14ac:dyDescent="0.25">
      <c r="A17" s="324"/>
      <c r="B17" s="324"/>
      <c r="C17" s="324"/>
      <c r="D17" s="324"/>
      <c r="E17" s="324"/>
      <c r="F17" s="324"/>
      <c r="G17" s="324"/>
      <c r="H17" s="324"/>
      <c r="I17" s="324"/>
      <c r="J17" s="324"/>
      <c r="K17" s="324"/>
      <c r="L17" s="324"/>
      <c r="M17" s="324"/>
      <c r="N17" s="325"/>
      <c r="O17" s="313"/>
      <c r="P17" s="313"/>
      <c r="Q17" s="313"/>
      <c r="R17" s="313"/>
      <c r="S17" s="313"/>
      <c r="T17" s="313"/>
      <c r="U17" s="313"/>
      <c r="V17" s="313"/>
      <c r="W17" s="325"/>
      <c r="X17" s="325"/>
      <c r="Y17" s="325"/>
      <c r="Z17" s="325"/>
      <c r="AA17" s="325"/>
      <c r="AB17" s="325"/>
      <c r="AC17" s="325"/>
      <c r="AD17" s="325"/>
      <c r="AE17" s="325"/>
      <c r="AF17" s="325"/>
      <c r="AG17" s="325"/>
      <c r="AH17" s="325"/>
      <c r="AI17" s="325"/>
      <c r="AJ17" s="325"/>
      <c r="AK17" s="325"/>
      <c r="AL17" s="325"/>
      <c r="AM17" s="325"/>
      <c r="AN17" s="325"/>
      <c r="AO17" s="325"/>
      <c r="AP17" s="325"/>
      <c r="AQ17" s="325"/>
      <c r="AR17" s="325"/>
      <c r="AS17" s="325"/>
      <c r="AT17" s="325"/>
      <c r="AU17" s="325"/>
      <c r="AV17" s="325"/>
      <c r="AW17" s="325"/>
      <c r="AX17" s="325"/>
      <c r="AY17" s="325"/>
      <c r="CA17" s="227"/>
    </row>
    <row r="18" spans="1:79" s="327" customFormat="1" ht="22.5" x14ac:dyDescent="0.25">
      <c r="A18" s="342" t="s">
        <v>246</v>
      </c>
      <c r="B18" s="342" t="s">
        <v>304</v>
      </c>
      <c r="C18" s="342" t="s">
        <v>244</v>
      </c>
      <c r="D18" s="393" t="s">
        <v>94</v>
      </c>
      <c r="E18" s="393" t="s">
        <v>806</v>
      </c>
      <c r="F18" s="549" t="s">
        <v>149</v>
      </c>
      <c r="G18" s="550"/>
      <c r="H18" s="393" t="s">
        <v>303</v>
      </c>
      <c r="I18" s="393" t="s">
        <v>798</v>
      </c>
      <c r="J18" s="475" t="s">
        <v>245</v>
      </c>
      <c r="K18" s="475" t="s">
        <v>51</v>
      </c>
      <c r="L18" s="341" t="s">
        <v>37</v>
      </c>
      <c r="M18" s="326"/>
    </row>
    <row r="19" spans="1:79" s="328" customFormat="1" x14ac:dyDescent="0.25">
      <c r="A19" s="329" t="s">
        <v>176</v>
      </c>
      <c r="B19" s="330">
        <v>0</v>
      </c>
      <c r="C19" s="330">
        <v>0</v>
      </c>
      <c r="D19" s="330">
        <v>0</v>
      </c>
      <c r="E19" s="330">
        <v>0</v>
      </c>
      <c r="F19" s="330"/>
      <c r="G19" s="330"/>
      <c r="H19" s="330">
        <v>0</v>
      </c>
      <c r="I19" s="330">
        <v>0</v>
      </c>
      <c r="J19" s="330">
        <v>0</v>
      </c>
      <c r="K19" s="330">
        <v>0</v>
      </c>
      <c r="L19" s="343">
        <v>0</v>
      </c>
    </row>
    <row r="20" spans="1:79" s="328" customFormat="1" x14ac:dyDescent="0.25">
      <c r="A20" s="329">
        <v>44562</v>
      </c>
      <c r="B20" s="330">
        <v>562831245</v>
      </c>
      <c r="C20" s="330">
        <v>0</v>
      </c>
      <c r="D20" s="330">
        <v>0</v>
      </c>
      <c r="E20" s="330">
        <v>0</v>
      </c>
      <c r="F20" s="330"/>
      <c r="G20" s="330"/>
      <c r="H20" s="330">
        <v>0</v>
      </c>
      <c r="I20" s="330">
        <v>0</v>
      </c>
      <c r="J20" s="330">
        <v>0</v>
      </c>
      <c r="K20" s="330">
        <v>0</v>
      </c>
      <c r="L20" s="343">
        <v>562831245</v>
      </c>
      <c r="M20" s="510"/>
    </row>
    <row r="21" spans="1:79" s="328" customFormat="1" x14ac:dyDescent="0.25">
      <c r="A21" s="329">
        <v>44593</v>
      </c>
      <c r="B21" s="330">
        <v>392728434</v>
      </c>
      <c r="C21" s="330">
        <v>0</v>
      </c>
      <c r="D21" s="330">
        <v>0</v>
      </c>
      <c r="E21" s="330">
        <v>0</v>
      </c>
      <c r="F21" s="330"/>
      <c r="G21" s="330"/>
      <c r="H21" s="330">
        <v>0</v>
      </c>
      <c r="I21" s="330">
        <v>0</v>
      </c>
      <c r="J21" s="330">
        <v>0</v>
      </c>
      <c r="K21" s="330">
        <v>0</v>
      </c>
      <c r="L21" s="343">
        <v>392728434</v>
      </c>
      <c r="M21" s="510"/>
    </row>
    <row r="22" spans="1:79" s="328" customFormat="1" x14ac:dyDescent="0.25">
      <c r="A22" s="329">
        <v>44621</v>
      </c>
      <c r="B22" s="330">
        <v>598158649</v>
      </c>
      <c r="C22" s="330">
        <v>0</v>
      </c>
      <c r="D22" s="330">
        <v>0</v>
      </c>
      <c r="E22" s="330">
        <v>0</v>
      </c>
      <c r="F22" s="330"/>
      <c r="G22" s="330"/>
      <c r="H22" s="330">
        <v>0</v>
      </c>
      <c r="I22" s="330">
        <v>0</v>
      </c>
      <c r="J22" s="330">
        <v>0</v>
      </c>
      <c r="K22" s="330">
        <v>0</v>
      </c>
      <c r="L22" s="343">
        <v>598158649</v>
      </c>
      <c r="M22" s="510"/>
    </row>
    <row r="23" spans="1:79" s="328" customFormat="1" x14ac:dyDescent="0.25">
      <c r="A23" s="329">
        <v>44652</v>
      </c>
      <c r="B23" s="330">
        <v>526567916</v>
      </c>
      <c r="C23" s="330">
        <v>0</v>
      </c>
      <c r="D23" s="330">
        <v>0</v>
      </c>
      <c r="E23" s="330">
        <v>0</v>
      </c>
      <c r="F23" s="330"/>
      <c r="G23" s="330"/>
      <c r="H23" s="330">
        <v>0</v>
      </c>
      <c r="I23" s="330">
        <v>0</v>
      </c>
      <c r="J23" s="330">
        <v>0</v>
      </c>
      <c r="K23" s="330">
        <v>0</v>
      </c>
      <c r="L23" s="343">
        <v>526567916</v>
      </c>
      <c r="M23" s="510"/>
    </row>
    <row r="24" spans="1:79" s="328" customFormat="1" x14ac:dyDescent="0.25">
      <c r="A24" s="329">
        <v>44682</v>
      </c>
      <c r="B24" s="330">
        <v>572415125</v>
      </c>
      <c r="C24" s="330">
        <v>0</v>
      </c>
      <c r="D24" s="330">
        <v>0</v>
      </c>
      <c r="E24" s="330">
        <v>0</v>
      </c>
      <c r="F24" s="330"/>
      <c r="G24" s="330"/>
      <c r="H24" s="330">
        <v>0</v>
      </c>
      <c r="I24" s="330">
        <v>0</v>
      </c>
      <c r="J24" s="330">
        <v>0</v>
      </c>
      <c r="K24" s="330">
        <v>0</v>
      </c>
      <c r="L24" s="343">
        <v>572415125</v>
      </c>
      <c r="M24" s="510"/>
    </row>
    <row r="25" spans="1:79" s="328" customFormat="1" x14ac:dyDescent="0.25">
      <c r="A25" s="329">
        <v>44713</v>
      </c>
      <c r="B25" s="330">
        <v>411733289</v>
      </c>
      <c r="C25" s="330">
        <v>0</v>
      </c>
      <c r="D25" s="330">
        <v>0</v>
      </c>
      <c r="E25" s="330">
        <v>0</v>
      </c>
      <c r="F25" s="330"/>
      <c r="G25" s="330"/>
      <c r="H25" s="330">
        <v>0</v>
      </c>
      <c r="I25" s="330">
        <v>0</v>
      </c>
      <c r="J25" s="330">
        <v>0</v>
      </c>
      <c r="K25" s="330">
        <v>0</v>
      </c>
      <c r="L25" s="343">
        <v>411733289</v>
      </c>
      <c r="M25" s="510"/>
    </row>
    <row r="26" spans="1:79" s="328" customFormat="1" x14ac:dyDescent="0.25">
      <c r="A26" s="329">
        <v>44743</v>
      </c>
      <c r="B26" s="330">
        <v>823008711</v>
      </c>
      <c r="C26" s="330">
        <v>0</v>
      </c>
      <c r="D26" s="330">
        <v>0</v>
      </c>
      <c r="E26" s="330">
        <v>0</v>
      </c>
      <c r="F26" s="330"/>
      <c r="G26" s="330"/>
      <c r="H26" s="330">
        <v>774471</v>
      </c>
      <c r="I26" s="330">
        <v>0</v>
      </c>
      <c r="J26" s="330">
        <v>0</v>
      </c>
      <c r="K26" s="330">
        <v>0</v>
      </c>
      <c r="L26" s="343">
        <v>823783182</v>
      </c>
      <c r="M26" s="510"/>
    </row>
    <row r="27" spans="1:79" s="328" customFormat="1" x14ac:dyDescent="0.25">
      <c r="A27" s="329">
        <v>44774</v>
      </c>
      <c r="B27" s="330">
        <v>576206837</v>
      </c>
      <c r="C27" s="330">
        <v>0</v>
      </c>
      <c r="D27" s="330">
        <v>0</v>
      </c>
      <c r="E27" s="330">
        <v>0</v>
      </c>
      <c r="F27" s="330"/>
      <c r="G27" s="330"/>
      <c r="H27" s="330">
        <v>1246372</v>
      </c>
      <c r="I27" s="330">
        <v>0</v>
      </c>
      <c r="J27" s="330">
        <v>0</v>
      </c>
      <c r="K27" s="330">
        <v>0</v>
      </c>
      <c r="L27" s="343">
        <v>577453209</v>
      </c>
      <c r="M27" s="510"/>
    </row>
    <row r="28" spans="1:79" s="328" customFormat="1" x14ac:dyDescent="0.25">
      <c r="A28" s="329">
        <v>44805</v>
      </c>
      <c r="B28" s="330">
        <v>560996403</v>
      </c>
      <c r="C28" s="330">
        <v>0</v>
      </c>
      <c r="D28" s="330">
        <v>0</v>
      </c>
      <c r="E28" s="330">
        <v>0</v>
      </c>
      <c r="F28" s="330"/>
      <c r="G28" s="330"/>
      <c r="H28" s="330">
        <v>2015695</v>
      </c>
      <c r="I28" s="330">
        <v>0</v>
      </c>
      <c r="J28" s="330">
        <v>0</v>
      </c>
      <c r="K28" s="330">
        <v>0</v>
      </c>
      <c r="L28" s="343">
        <v>563012098</v>
      </c>
      <c r="M28" s="510"/>
    </row>
    <row r="29" spans="1:79" s="328" customFormat="1" x14ac:dyDescent="0.25">
      <c r="A29" s="329">
        <v>44835</v>
      </c>
      <c r="B29" s="330">
        <v>489824327</v>
      </c>
      <c r="C29" s="330">
        <v>0</v>
      </c>
      <c r="D29" s="330">
        <v>0</v>
      </c>
      <c r="E29" s="330">
        <v>0</v>
      </c>
      <c r="F29" s="330"/>
      <c r="G29" s="330"/>
      <c r="H29" s="330">
        <v>3313736</v>
      </c>
      <c r="I29" s="330">
        <v>0</v>
      </c>
      <c r="J29" s="330">
        <v>0</v>
      </c>
      <c r="K29" s="330">
        <v>0</v>
      </c>
      <c r="L29" s="343">
        <v>493138063</v>
      </c>
      <c r="M29" s="510"/>
    </row>
    <row r="30" spans="1:79" s="328" customFormat="1" x14ac:dyDescent="0.25">
      <c r="A30" s="329">
        <v>44866</v>
      </c>
      <c r="B30" s="330">
        <v>740542821</v>
      </c>
      <c r="C30" s="330">
        <v>0</v>
      </c>
      <c r="D30" s="330">
        <v>0</v>
      </c>
      <c r="E30" s="330">
        <v>0</v>
      </c>
      <c r="F30" s="330"/>
      <c r="G30" s="330"/>
      <c r="H30" s="330">
        <v>2508529</v>
      </c>
      <c r="I30" s="330">
        <v>0</v>
      </c>
      <c r="J30" s="330">
        <v>0</v>
      </c>
      <c r="K30" s="330">
        <v>0</v>
      </c>
      <c r="L30" s="343">
        <v>743051350</v>
      </c>
      <c r="M30" s="510"/>
    </row>
    <row r="31" spans="1:79" s="328" customFormat="1" x14ac:dyDescent="0.25">
      <c r="A31" s="329">
        <v>44896</v>
      </c>
      <c r="B31" s="330">
        <v>653722393</v>
      </c>
      <c r="C31" s="330">
        <v>0</v>
      </c>
      <c r="D31" s="330">
        <v>0</v>
      </c>
      <c r="E31" s="330">
        <v>0</v>
      </c>
      <c r="F31" s="330"/>
      <c r="G31" s="330"/>
      <c r="H31" s="330">
        <v>9265112</v>
      </c>
      <c r="I31" s="330">
        <v>0</v>
      </c>
      <c r="J31" s="330">
        <v>0</v>
      </c>
      <c r="K31" s="330">
        <v>0</v>
      </c>
      <c r="L31" s="343">
        <v>662987505</v>
      </c>
      <c r="M31" s="510"/>
    </row>
    <row r="32" spans="1:79" s="328" customFormat="1" x14ac:dyDescent="0.25">
      <c r="A32" s="329">
        <v>44927</v>
      </c>
      <c r="B32" s="330">
        <v>479132233</v>
      </c>
      <c r="C32" s="330"/>
      <c r="D32" s="330">
        <v>0</v>
      </c>
      <c r="E32" s="330">
        <v>0</v>
      </c>
      <c r="F32" s="330"/>
      <c r="G32" s="330"/>
      <c r="H32" s="330">
        <v>3302473</v>
      </c>
      <c r="I32" s="330">
        <v>0</v>
      </c>
      <c r="J32" s="330">
        <v>0</v>
      </c>
      <c r="K32" s="330">
        <v>0</v>
      </c>
      <c r="L32" s="343">
        <v>482434706</v>
      </c>
      <c r="M32" s="510"/>
    </row>
    <row r="33" spans="1:53" x14ac:dyDescent="0.2">
      <c r="A33" s="329">
        <v>44958</v>
      </c>
      <c r="B33" s="330">
        <v>723081933</v>
      </c>
      <c r="C33" s="330"/>
      <c r="D33" s="330">
        <v>0</v>
      </c>
      <c r="E33" s="330">
        <v>0</v>
      </c>
      <c r="F33" s="330"/>
      <c r="G33" s="330"/>
      <c r="H33" s="330">
        <v>1616994</v>
      </c>
      <c r="I33" s="330">
        <v>0</v>
      </c>
      <c r="J33" s="330">
        <v>0</v>
      </c>
      <c r="K33" s="330">
        <v>0</v>
      </c>
      <c r="L33" s="343">
        <v>724698927</v>
      </c>
      <c r="M33" s="510"/>
      <c r="U33" s="331"/>
      <c r="BA33" s="332"/>
    </row>
    <row r="34" spans="1:53" x14ac:dyDescent="0.2">
      <c r="A34" s="329">
        <v>44986</v>
      </c>
      <c r="B34" s="330">
        <v>360915958</v>
      </c>
      <c r="C34" s="330"/>
      <c r="D34" s="330">
        <v>0</v>
      </c>
      <c r="E34" s="330">
        <v>0</v>
      </c>
      <c r="F34" s="330"/>
      <c r="G34" s="330"/>
      <c r="H34" s="330">
        <v>-17789942</v>
      </c>
      <c r="I34" s="330">
        <v>0</v>
      </c>
      <c r="J34" s="330">
        <v>0</v>
      </c>
      <c r="K34" s="330">
        <v>0</v>
      </c>
      <c r="L34" s="343">
        <v>343126016</v>
      </c>
      <c r="M34" s="510"/>
      <c r="U34" s="331"/>
      <c r="BA34" s="332"/>
    </row>
    <row r="35" spans="1:53" x14ac:dyDescent="0.2">
      <c r="A35" s="329">
        <v>45017</v>
      </c>
      <c r="B35" s="330">
        <v>77114366</v>
      </c>
      <c r="C35" s="330"/>
      <c r="D35" s="330">
        <v>0</v>
      </c>
      <c r="E35" s="330">
        <v>0</v>
      </c>
      <c r="F35" s="330"/>
      <c r="G35" s="330"/>
      <c r="H35" s="330">
        <v>-5739147</v>
      </c>
      <c r="I35" s="330">
        <v>0</v>
      </c>
      <c r="J35" s="330">
        <v>0</v>
      </c>
      <c r="K35" s="330">
        <v>0</v>
      </c>
      <c r="L35" s="343">
        <v>71375219</v>
      </c>
      <c r="M35" s="510"/>
      <c r="U35" s="331"/>
      <c r="BA35" s="332"/>
    </row>
    <row r="36" spans="1:53" x14ac:dyDescent="0.2">
      <c r="A36" s="329">
        <v>45047</v>
      </c>
      <c r="B36" s="330">
        <v>214235470</v>
      </c>
      <c r="C36" s="330"/>
      <c r="D36" s="330">
        <v>0</v>
      </c>
      <c r="E36" s="330">
        <v>0</v>
      </c>
      <c r="F36" s="330"/>
      <c r="G36" s="330"/>
      <c r="H36" s="330">
        <v>-103407</v>
      </c>
      <c r="I36" s="330">
        <v>0</v>
      </c>
      <c r="J36" s="330">
        <v>0</v>
      </c>
      <c r="K36" s="330">
        <v>0</v>
      </c>
      <c r="L36" s="343">
        <v>214132063</v>
      </c>
      <c r="M36" s="510"/>
      <c r="U36" s="331"/>
      <c r="BA36" s="332"/>
    </row>
    <row r="37" spans="1:53" x14ac:dyDescent="0.2">
      <c r="A37" s="329">
        <v>45078</v>
      </c>
      <c r="B37" s="330">
        <v>374985528</v>
      </c>
      <c r="C37" s="330"/>
      <c r="D37" s="330">
        <v>0</v>
      </c>
      <c r="E37" s="330">
        <v>0</v>
      </c>
      <c r="F37" s="330"/>
      <c r="G37" s="330"/>
      <c r="H37" s="330">
        <v>357454</v>
      </c>
      <c r="I37" s="330">
        <v>0</v>
      </c>
      <c r="J37" s="330">
        <v>0</v>
      </c>
      <c r="K37" s="330">
        <v>0</v>
      </c>
      <c r="L37" s="343">
        <v>375342982</v>
      </c>
      <c r="M37" s="510"/>
      <c r="U37" s="331"/>
      <c r="BA37" s="332"/>
    </row>
    <row r="38" spans="1:53" x14ac:dyDescent="0.2">
      <c r="A38" s="329">
        <v>45108</v>
      </c>
      <c r="B38" s="330">
        <v>788381965</v>
      </c>
      <c r="C38" s="330"/>
      <c r="D38" s="330">
        <v>0</v>
      </c>
      <c r="E38" s="330">
        <v>0</v>
      </c>
      <c r="F38" s="330"/>
      <c r="G38" s="330"/>
      <c r="H38" s="330">
        <v>1222649</v>
      </c>
      <c r="I38" s="330">
        <v>0</v>
      </c>
      <c r="J38" s="330">
        <v>0</v>
      </c>
      <c r="K38" s="330">
        <v>0</v>
      </c>
      <c r="L38" s="343">
        <v>789604614</v>
      </c>
      <c r="M38" s="510"/>
      <c r="U38" s="331"/>
      <c r="BA38" s="332"/>
    </row>
    <row r="39" spans="1:53" x14ac:dyDescent="0.2">
      <c r="A39" s="329">
        <v>45139</v>
      </c>
      <c r="B39" s="330">
        <v>611964544</v>
      </c>
      <c r="C39" s="330"/>
      <c r="D39" s="330">
        <v>0</v>
      </c>
      <c r="E39" s="330">
        <v>0</v>
      </c>
      <c r="F39" s="330"/>
      <c r="G39" s="330"/>
      <c r="H39" s="330">
        <v>1411508</v>
      </c>
      <c r="I39" s="330">
        <v>0</v>
      </c>
      <c r="J39" s="330">
        <v>0</v>
      </c>
      <c r="K39" s="330">
        <v>0</v>
      </c>
      <c r="L39" s="343">
        <v>613376052</v>
      </c>
      <c r="M39" s="510"/>
      <c r="U39" s="331"/>
      <c r="BA39" s="332"/>
    </row>
    <row r="40" spans="1:53" x14ac:dyDescent="0.2">
      <c r="A40" s="329">
        <v>45170</v>
      </c>
      <c r="B40" s="330">
        <v>815643403</v>
      </c>
      <c r="C40" s="330"/>
      <c r="D40" s="330">
        <v>0</v>
      </c>
      <c r="E40" s="330">
        <v>0</v>
      </c>
      <c r="F40" s="330"/>
      <c r="G40" s="330"/>
      <c r="H40" s="330">
        <v>1285880</v>
      </c>
      <c r="I40" s="330">
        <v>0</v>
      </c>
      <c r="J40" s="330">
        <v>0</v>
      </c>
      <c r="K40" s="330">
        <v>0</v>
      </c>
      <c r="L40" s="343">
        <v>816929283</v>
      </c>
      <c r="M40" s="510"/>
      <c r="U40" s="331"/>
      <c r="BA40" s="332"/>
    </row>
    <row r="41" spans="1:53" x14ac:dyDescent="0.2">
      <c r="A41" s="329">
        <v>45200</v>
      </c>
      <c r="B41" s="330">
        <v>768323748</v>
      </c>
      <c r="C41" s="330"/>
      <c r="D41" s="330">
        <v>0</v>
      </c>
      <c r="E41" s="330">
        <v>0</v>
      </c>
      <c r="F41" s="330"/>
      <c r="G41" s="330"/>
      <c r="H41" s="330">
        <v>1771555</v>
      </c>
      <c r="I41" s="330">
        <v>0</v>
      </c>
      <c r="J41" s="330">
        <v>0</v>
      </c>
      <c r="K41" s="330">
        <v>0</v>
      </c>
      <c r="L41" s="343">
        <v>770095303</v>
      </c>
      <c r="M41" s="510"/>
      <c r="U41" s="331"/>
      <c r="BA41" s="332"/>
    </row>
    <row r="42" spans="1:53" x14ac:dyDescent="0.2">
      <c r="A42" s="329">
        <v>45231</v>
      </c>
      <c r="B42" s="330">
        <v>620217139</v>
      </c>
      <c r="C42" s="330"/>
      <c r="D42" s="330">
        <v>0</v>
      </c>
      <c r="E42" s="330">
        <v>0</v>
      </c>
      <c r="F42" s="330"/>
      <c r="G42" s="330"/>
      <c r="H42" s="330">
        <v>1204835</v>
      </c>
      <c r="I42" s="330">
        <v>0</v>
      </c>
      <c r="J42" s="330">
        <v>0</v>
      </c>
      <c r="K42" s="330">
        <v>0</v>
      </c>
      <c r="L42" s="343">
        <v>621421974</v>
      </c>
      <c r="M42" s="510"/>
      <c r="U42" s="331"/>
      <c r="BA42" s="332"/>
    </row>
    <row r="43" spans="1:53" x14ac:dyDescent="0.2">
      <c r="A43" s="329">
        <v>45261</v>
      </c>
      <c r="B43" s="330">
        <v>703583329</v>
      </c>
      <c r="C43" s="330"/>
      <c r="D43" s="330">
        <v>0</v>
      </c>
      <c r="E43" s="330">
        <v>0</v>
      </c>
      <c r="F43" s="330"/>
      <c r="G43" s="330"/>
      <c r="H43" s="330">
        <v>907463</v>
      </c>
      <c r="I43" s="330">
        <v>0</v>
      </c>
      <c r="J43" s="330">
        <v>0</v>
      </c>
      <c r="K43" s="330">
        <v>0</v>
      </c>
      <c r="L43" s="343">
        <v>704490792</v>
      </c>
      <c r="M43" s="510"/>
      <c r="U43" s="331"/>
      <c r="BA43" s="332"/>
    </row>
    <row r="44" spans="1:53" x14ac:dyDescent="0.2">
      <c r="A44" s="329">
        <v>45292</v>
      </c>
      <c r="B44" s="330">
        <v>980498795</v>
      </c>
      <c r="C44" s="330"/>
      <c r="D44" s="330">
        <v>0</v>
      </c>
      <c r="E44" s="330">
        <v>0</v>
      </c>
      <c r="F44" s="330"/>
      <c r="G44" s="330"/>
      <c r="H44" s="330">
        <v>1479191</v>
      </c>
      <c r="I44" s="330">
        <v>0</v>
      </c>
      <c r="J44" s="330">
        <v>0</v>
      </c>
      <c r="K44" s="330">
        <v>0</v>
      </c>
      <c r="L44" s="343">
        <v>981977986</v>
      </c>
      <c r="M44" s="510"/>
      <c r="U44" s="331"/>
      <c r="BA44" s="332"/>
    </row>
    <row r="45" spans="1:53" x14ac:dyDescent="0.2">
      <c r="A45" s="329">
        <v>45323</v>
      </c>
      <c r="B45" s="330">
        <v>1083300840</v>
      </c>
      <c r="C45" s="330"/>
      <c r="D45" s="330">
        <v>0</v>
      </c>
      <c r="E45" s="330">
        <v>0</v>
      </c>
      <c r="F45" s="330"/>
      <c r="G45" s="330"/>
      <c r="H45" s="330">
        <v>2531878</v>
      </c>
      <c r="I45" s="330">
        <v>0</v>
      </c>
      <c r="J45" s="330">
        <v>0</v>
      </c>
      <c r="K45" s="330">
        <v>0</v>
      </c>
      <c r="L45" s="343">
        <v>1085832718</v>
      </c>
      <c r="M45" s="510"/>
      <c r="U45" s="331"/>
      <c r="BA45" s="332"/>
    </row>
    <row r="46" spans="1:53" x14ac:dyDescent="0.2">
      <c r="A46" s="329">
        <v>45352</v>
      </c>
      <c r="B46" s="330">
        <v>459836850</v>
      </c>
      <c r="C46" s="330"/>
      <c r="D46" s="330">
        <v>0</v>
      </c>
      <c r="E46" s="330">
        <v>0</v>
      </c>
      <c r="F46" s="330"/>
      <c r="G46" s="330"/>
      <c r="H46" s="330">
        <v>3664253</v>
      </c>
      <c r="I46" s="330">
        <v>0</v>
      </c>
      <c r="J46" s="330">
        <v>0</v>
      </c>
      <c r="K46" s="330">
        <v>0</v>
      </c>
      <c r="L46" s="343">
        <v>463501103</v>
      </c>
      <c r="M46" s="510"/>
      <c r="U46" s="331"/>
      <c r="BA46" s="332"/>
    </row>
    <row r="47" spans="1:53" x14ac:dyDescent="0.2">
      <c r="A47" s="329">
        <v>45383</v>
      </c>
      <c r="B47" s="330">
        <v>741087749</v>
      </c>
      <c r="C47" s="330"/>
      <c r="D47" s="330">
        <v>0</v>
      </c>
      <c r="E47" s="330">
        <v>0</v>
      </c>
      <c r="F47" s="330"/>
      <c r="G47" s="330"/>
      <c r="H47" s="330">
        <v>2706711</v>
      </c>
      <c r="I47" s="330">
        <v>0</v>
      </c>
      <c r="J47" s="330">
        <v>0</v>
      </c>
      <c r="K47" s="330">
        <v>0</v>
      </c>
      <c r="L47" s="343">
        <v>743794460</v>
      </c>
      <c r="M47" s="510"/>
      <c r="U47" s="331"/>
      <c r="BA47" s="332"/>
    </row>
    <row r="48" spans="1:53" x14ac:dyDescent="0.2">
      <c r="A48" s="329">
        <v>45413</v>
      </c>
      <c r="B48" s="330">
        <v>634252144</v>
      </c>
      <c r="C48" s="330"/>
      <c r="D48" s="330">
        <v>0</v>
      </c>
      <c r="E48" s="330">
        <v>0</v>
      </c>
      <c r="F48" s="330"/>
      <c r="G48" s="330"/>
      <c r="H48" s="330">
        <v>1511067</v>
      </c>
      <c r="I48" s="330">
        <v>0</v>
      </c>
      <c r="J48" s="330">
        <v>0</v>
      </c>
      <c r="K48" s="330">
        <v>0</v>
      </c>
      <c r="L48" s="343">
        <v>635763211</v>
      </c>
      <c r="M48" s="510"/>
      <c r="U48" s="331"/>
      <c r="BA48" s="332"/>
    </row>
    <row r="49" spans="1:53" x14ac:dyDescent="0.2">
      <c r="A49" s="329">
        <v>45444</v>
      </c>
      <c r="B49" s="330">
        <v>766870062</v>
      </c>
      <c r="C49" s="330"/>
      <c r="D49" s="330">
        <v>0</v>
      </c>
      <c r="E49" s="330">
        <v>0</v>
      </c>
      <c r="F49" s="330"/>
      <c r="G49" s="330"/>
      <c r="H49" s="330">
        <v>4906703</v>
      </c>
      <c r="I49" s="330">
        <v>0</v>
      </c>
      <c r="J49" s="330">
        <v>0</v>
      </c>
      <c r="K49" s="330">
        <v>0</v>
      </c>
      <c r="L49" s="343">
        <v>771776765</v>
      </c>
      <c r="M49" s="510"/>
      <c r="U49" s="331"/>
      <c r="BA49" s="332"/>
    </row>
    <row r="50" spans="1:53" s="328" customFormat="1" x14ac:dyDescent="0.25">
      <c r="A50" s="329">
        <v>45474</v>
      </c>
      <c r="B50" s="330">
        <v>761376999</v>
      </c>
      <c r="C50" s="330">
        <v>0</v>
      </c>
      <c r="D50" s="330">
        <v>0</v>
      </c>
      <c r="E50" s="330">
        <v>0</v>
      </c>
      <c r="F50" s="330">
        <v>0</v>
      </c>
      <c r="G50" s="330">
        <v>0</v>
      </c>
      <c r="H50" s="330">
        <v>7487881</v>
      </c>
      <c r="I50" s="330">
        <v>0</v>
      </c>
      <c r="J50" s="330">
        <v>0</v>
      </c>
      <c r="K50" s="330">
        <v>0</v>
      </c>
      <c r="L50" s="343">
        <v>768864880</v>
      </c>
      <c r="M50" s="510"/>
    </row>
    <row r="51" spans="1:53" s="336" customFormat="1" x14ac:dyDescent="0.25">
      <c r="A51" s="329">
        <v>45505</v>
      </c>
      <c r="B51" s="330">
        <v>1165302726</v>
      </c>
      <c r="C51" s="330">
        <v>0</v>
      </c>
      <c r="D51" s="330">
        <v>0</v>
      </c>
      <c r="E51" s="330">
        <v>0</v>
      </c>
      <c r="F51" s="330">
        <v>0</v>
      </c>
      <c r="G51" s="330">
        <v>0</v>
      </c>
      <c r="H51" s="330">
        <v>4896598</v>
      </c>
      <c r="I51" s="330">
        <v>0</v>
      </c>
      <c r="J51" s="330">
        <v>990463</v>
      </c>
      <c r="K51" s="330">
        <v>0</v>
      </c>
      <c r="L51" s="343">
        <v>1171189787</v>
      </c>
      <c r="M51" s="510"/>
    </row>
    <row r="52" spans="1:53" x14ac:dyDescent="0.2">
      <c r="A52" s="329">
        <v>45536</v>
      </c>
      <c r="B52" s="330">
        <v>1532002832</v>
      </c>
      <c r="C52" s="330">
        <v>0</v>
      </c>
      <c r="D52" s="330">
        <v>0</v>
      </c>
      <c r="E52" s="330">
        <v>0</v>
      </c>
      <c r="F52" s="330">
        <v>0</v>
      </c>
      <c r="G52" s="330">
        <v>0</v>
      </c>
      <c r="H52" s="330">
        <v>3883749</v>
      </c>
      <c r="I52" s="330">
        <v>0</v>
      </c>
      <c r="J52" s="330">
        <v>0</v>
      </c>
      <c r="K52" s="330">
        <v>0</v>
      </c>
      <c r="L52" s="343">
        <v>1535886581</v>
      </c>
      <c r="M52" s="510"/>
    </row>
    <row r="53" spans="1:53" x14ac:dyDescent="0.2">
      <c r="A53" s="329">
        <v>45566</v>
      </c>
      <c r="B53" s="330">
        <v>1771235816</v>
      </c>
      <c r="C53" s="330">
        <v>0</v>
      </c>
      <c r="D53" s="330">
        <v>0</v>
      </c>
      <c r="E53" s="330">
        <v>0</v>
      </c>
      <c r="F53" s="330">
        <v>0</v>
      </c>
      <c r="G53" s="330">
        <v>0</v>
      </c>
      <c r="H53" s="330">
        <v>3488938</v>
      </c>
      <c r="I53" s="330">
        <v>0</v>
      </c>
      <c r="J53" s="330">
        <v>0</v>
      </c>
      <c r="K53" s="330">
        <v>0</v>
      </c>
      <c r="L53" s="343">
        <v>1774724754</v>
      </c>
    </row>
    <row r="54" spans="1:53" x14ac:dyDescent="0.2">
      <c r="A54" s="329">
        <v>45597</v>
      </c>
      <c r="B54" s="330">
        <v>969740201</v>
      </c>
      <c r="C54" s="330">
        <v>0</v>
      </c>
      <c r="D54" s="330">
        <v>0</v>
      </c>
      <c r="E54" s="330">
        <v>0</v>
      </c>
      <c r="F54" s="330">
        <v>0</v>
      </c>
      <c r="G54" s="330">
        <v>0</v>
      </c>
      <c r="H54" s="330">
        <v>1220419</v>
      </c>
      <c r="I54" s="330">
        <v>0</v>
      </c>
      <c r="J54" s="330">
        <v>0</v>
      </c>
      <c r="K54" s="330">
        <v>0</v>
      </c>
      <c r="L54" s="343">
        <v>970960620</v>
      </c>
    </row>
    <row r="55" spans="1:53" x14ac:dyDescent="0.2">
      <c r="A55" s="329">
        <v>45627</v>
      </c>
      <c r="B55" s="525">
        <v>1242069989</v>
      </c>
      <c r="C55" s="525"/>
      <c r="D55" s="330">
        <v>0</v>
      </c>
      <c r="E55" s="525">
        <v>0</v>
      </c>
      <c r="F55" s="525"/>
      <c r="G55" s="525"/>
      <c r="H55" s="330">
        <v>2428785</v>
      </c>
      <c r="I55" s="525">
        <v>0</v>
      </c>
      <c r="J55" s="330">
        <v>0</v>
      </c>
      <c r="K55" s="525">
        <v>0</v>
      </c>
      <c r="L55" s="343">
        <v>1244498774</v>
      </c>
    </row>
    <row r="56" spans="1:53" x14ac:dyDescent="0.2">
      <c r="A56" s="329">
        <v>45658</v>
      </c>
      <c r="B56" s="330">
        <v>1595097084</v>
      </c>
      <c r="C56" s="330">
        <v>0</v>
      </c>
      <c r="D56" s="330">
        <v>0</v>
      </c>
      <c r="E56" s="330">
        <v>0</v>
      </c>
      <c r="F56" s="330">
        <v>0</v>
      </c>
      <c r="G56" s="330">
        <v>0</v>
      </c>
      <c r="H56" s="330">
        <v>756729</v>
      </c>
      <c r="I56" s="330">
        <v>0</v>
      </c>
      <c r="J56" s="330">
        <v>0</v>
      </c>
      <c r="K56" s="330">
        <v>0</v>
      </c>
      <c r="L56" s="343">
        <v>1595853813</v>
      </c>
    </row>
    <row r="57" spans="1:53" x14ac:dyDescent="0.2">
      <c r="A57" s="329">
        <v>45689</v>
      </c>
      <c r="B57" s="330">
        <v>1010922735</v>
      </c>
      <c r="C57" s="330">
        <v>0</v>
      </c>
      <c r="D57" s="330">
        <v>0</v>
      </c>
      <c r="E57" s="330">
        <v>0</v>
      </c>
      <c r="F57" s="330">
        <v>0</v>
      </c>
      <c r="G57" s="330">
        <v>0</v>
      </c>
      <c r="H57" s="330">
        <v>3138128</v>
      </c>
      <c r="I57" s="330">
        <v>0</v>
      </c>
      <c r="J57" s="330">
        <v>2405058</v>
      </c>
      <c r="K57" s="330">
        <v>0</v>
      </c>
      <c r="L57" s="343">
        <v>1016465921</v>
      </c>
    </row>
    <row r="58" spans="1:53" x14ac:dyDescent="0.2">
      <c r="A58" s="329">
        <v>45717</v>
      </c>
      <c r="B58" s="330">
        <v>1839640821</v>
      </c>
      <c r="C58" s="330">
        <v>0</v>
      </c>
      <c r="D58" s="330">
        <v>0</v>
      </c>
      <c r="E58" s="330">
        <v>0</v>
      </c>
      <c r="F58" s="330">
        <v>0</v>
      </c>
      <c r="G58" s="330">
        <v>0</v>
      </c>
      <c r="H58" s="330">
        <v>2926562</v>
      </c>
      <c r="I58" s="330">
        <v>0</v>
      </c>
      <c r="J58" s="330">
        <v>107</v>
      </c>
      <c r="K58" s="330">
        <v>0</v>
      </c>
      <c r="L58" s="343">
        <v>1842567490</v>
      </c>
    </row>
    <row r="59" spans="1:53" x14ac:dyDescent="0.2">
      <c r="A59" s="329">
        <v>45748</v>
      </c>
      <c r="B59" s="330">
        <v>1714245174</v>
      </c>
      <c r="C59" s="330">
        <v>0</v>
      </c>
      <c r="D59" s="330">
        <v>0</v>
      </c>
      <c r="E59" s="330">
        <v>0</v>
      </c>
      <c r="F59" s="330">
        <v>0</v>
      </c>
      <c r="G59" s="330">
        <v>0</v>
      </c>
      <c r="H59" s="330">
        <v>4373141</v>
      </c>
      <c r="I59" s="330">
        <v>0</v>
      </c>
      <c r="J59" s="330">
        <v>0</v>
      </c>
      <c r="K59" s="330">
        <v>0</v>
      </c>
      <c r="L59" s="343">
        <v>1718618315</v>
      </c>
    </row>
    <row r="60" spans="1:53" x14ac:dyDescent="0.2">
      <c r="A60" s="329">
        <v>45778</v>
      </c>
      <c r="B60" s="330">
        <v>3650797423</v>
      </c>
      <c r="C60" s="330">
        <v>0</v>
      </c>
      <c r="D60" s="330">
        <v>0</v>
      </c>
      <c r="E60" s="330">
        <v>0</v>
      </c>
      <c r="F60" s="330">
        <v>0</v>
      </c>
      <c r="G60" s="330">
        <v>0</v>
      </c>
      <c r="H60" s="330">
        <v>2575342</v>
      </c>
      <c r="I60" s="330">
        <v>0</v>
      </c>
      <c r="J60" s="330">
        <v>159811</v>
      </c>
      <c r="K60" s="330">
        <v>0</v>
      </c>
      <c r="L60" s="343">
        <v>3653532576</v>
      </c>
    </row>
    <row r="61" spans="1:53" x14ac:dyDescent="0.2">
      <c r="A61" s="329">
        <v>45809</v>
      </c>
      <c r="B61" s="330">
        <v>3142463580</v>
      </c>
      <c r="C61" s="330">
        <v>0</v>
      </c>
      <c r="D61" s="330">
        <v>0</v>
      </c>
      <c r="E61" s="330">
        <v>0</v>
      </c>
      <c r="F61" s="330">
        <v>0</v>
      </c>
      <c r="G61" s="330">
        <v>0</v>
      </c>
      <c r="H61" s="330">
        <v>12618566</v>
      </c>
      <c r="I61" s="330">
        <v>0</v>
      </c>
      <c r="J61" s="330">
        <v>4999810</v>
      </c>
      <c r="K61" s="330">
        <v>0</v>
      </c>
      <c r="L61" s="343">
        <v>3160081956</v>
      </c>
    </row>
    <row r="62" spans="1:53" x14ac:dyDescent="0.2">
      <c r="A62" s="329">
        <v>45839</v>
      </c>
      <c r="B62" s="330">
        <v>4233384473</v>
      </c>
      <c r="C62" s="330">
        <v>0</v>
      </c>
      <c r="D62" s="330">
        <v>215926591</v>
      </c>
      <c r="E62" s="330">
        <v>0</v>
      </c>
      <c r="F62" s="330">
        <v>0</v>
      </c>
      <c r="G62" s="330">
        <v>0</v>
      </c>
      <c r="H62" s="330">
        <v>6062592</v>
      </c>
      <c r="I62" s="330">
        <v>0</v>
      </c>
      <c r="J62" s="330">
        <v>1766493</v>
      </c>
      <c r="K62" s="330">
        <v>17366824</v>
      </c>
      <c r="L62" s="343">
        <v>4474506973</v>
      </c>
    </row>
    <row r="63" spans="1:53" x14ac:dyDescent="0.2">
      <c r="A63" s="329">
        <v>45870</v>
      </c>
      <c r="B63" s="330">
        <v>3696703498</v>
      </c>
      <c r="C63" s="330">
        <v>0</v>
      </c>
      <c r="D63" s="330">
        <v>-19291938</v>
      </c>
      <c r="E63" s="330">
        <v>1257002893</v>
      </c>
      <c r="F63" s="330">
        <v>0</v>
      </c>
      <c r="G63" s="330">
        <v>0</v>
      </c>
      <c r="H63" s="330">
        <v>5434389</v>
      </c>
      <c r="I63" s="330">
        <v>0</v>
      </c>
      <c r="J63" s="330">
        <v>1511293</v>
      </c>
      <c r="K63" s="330">
        <v>12038401</v>
      </c>
      <c r="L63" s="343">
        <v>4953398536</v>
      </c>
    </row>
    <row r="64" spans="1:53" hidden="1" x14ac:dyDescent="0.2">
      <c r="A64" s="329">
        <v>45901</v>
      </c>
      <c r="B64" s="330">
        <v>0</v>
      </c>
      <c r="C64" s="330">
        <v>0</v>
      </c>
      <c r="D64" s="330">
        <v>0</v>
      </c>
      <c r="E64" s="330">
        <v>0</v>
      </c>
      <c r="F64" s="330">
        <v>0</v>
      </c>
      <c r="G64" s="330">
        <v>0</v>
      </c>
      <c r="H64" s="330">
        <v>0</v>
      </c>
      <c r="I64" s="330">
        <v>0</v>
      </c>
      <c r="J64" s="330">
        <v>0</v>
      </c>
      <c r="K64" s="330"/>
      <c r="L64" s="343">
        <v>0</v>
      </c>
    </row>
    <row r="65" spans="1:12" hidden="1" x14ac:dyDescent="0.2">
      <c r="A65" s="329">
        <v>45931</v>
      </c>
      <c r="B65" s="330">
        <v>0</v>
      </c>
      <c r="C65" s="330">
        <v>0</v>
      </c>
      <c r="D65" s="330">
        <v>0</v>
      </c>
      <c r="E65" s="330">
        <v>0</v>
      </c>
      <c r="F65" s="330">
        <v>0</v>
      </c>
      <c r="G65" s="330">
        <v>0</v>
      </c>
      <c r="H65" s="330">
        <v>0</v>
      </c>
      <c r="I65" s="330">
        <v>0</v>
      </c>
      <c r="J65" s="330">
        <v>0</v>
      </c>
      <c r="K65" s="330"/>
      <c r="L65" s="343">
        <v>0</v>
      </c>
    </row>
    <row r="66" spans="1:12" hidden="1" x14ac:dyDescent="0.2">
      <c r="A66" s="329">
        <v>45962</v>
      </c>
      <c r="B66" s="330">
        <v>0</v>
      </c>
      <c r="C66" s="330">
        <v>0</v>
      </c>
      <c r="D66" s="330">
        <v>0</v>
      </c>
      <c r="E66" s="330">
        <v>0</v>
      </c>
      <c r="F66" s="330">
        <v>0</v>
      </c>
      <c r="G66" s="330">
        <v>0</v>
      </c>
      <c r="H66" s="330">
        <v>0</v>
      </c>
      <c r="I66" s="330">
        <v>0</v>
      </c>
      <c r="J66" s="330">
        <v>0</v>
      </c>
      <c r="K66" s="330"/>
      <c r="L66" s="343">
        <v>0</v>
      </c>
    </row>
    <row r="67" spans="1:12" hidden="1" x14ac:dyDescent="0.2">
      <c r="A67" s="329">
        <v>45992</v>
      </c>
      <c r="B67" s="330">
        <v>0</v>
      </c>
      <c r="C67" s="330">
        <v>0</v>
      </c>
      <c r="D67" s="330">
        <v>0</v>
      </c>
      <c r="E67" s="330">
        <v>0</v>
      </c>
      <c r="F67" s="330">
        <v>0</v>
      </c>
      <c r="G67" s="330">
        <v>0</v>
      </c>
      <c r="H67" s="330">
        <v>0</v>
      </c>
      <c r="I67" s="330">
        <v>0</v>
      </c>
      <c r="J67" s="330">
        <v>0</v>
      </c>
      <c r="K67" s="330"/>
      <c r="L67" s="343">
        <v>0</v>
      </c>
    </row>
    <row r="68" spans="1:12" ht="13.5" thickBot="1" x14ac:dyDescent="0.25">
      <c r="A68" s="337" t="s">
        <v>37</v>
      </c>
      <c r="B68" s="338">
        <v>46437145557</v>
      </c>
      <c r="C68" s="338">
        <v>0</v>
      </c>
      <c r="D68" s="338">
        <v>196634653</v>
      </c>
      <c r="E68" s="338">
        <v>1257002893</v>
      </c>
      <c r="F68" s="338">
        <v>0</v>
      </c>
      <c r="G68" s="338">
        <v>0</v>
      </c>
      <c r="H68" s="338">
        <v>86663852</v>
      </c>
      <c r="I68" s="338">
        <v>0</v>
      </c>
      <c r="J68" s="338">
        <v>11833035</v>
      </c>
      <c r="K68" s="338">
        <v>29405225</v>
      </c>
      <c r="L68" s="338">
        <v>48018685215</v>
      </c>
    </row>
    <row r="69" spans="1:12" hidden="1" x14ac:dyDescent="0.2">
      <c r="A69" s="333"/>
      <c r="B69" s="445"/>
      <c r="C69" s="445"/>
      <c r="J69" s="334"/>
      <c r="K69" s="334"/>
      <c r="L69" s="335">
        <v>48018685215</v>
      </c>
    </row>
    <row r="70" spans="1:12" ht="15" hidden="1" x14ac:dyDescent="0.25">
      <c r="B70" s="466"/>
      <c r="C70" s="500"/>
      <c r="L70" s="443">
        <v>0</v>
      </c>
    </row>
    <row r="71" spans="1:12" ht="15" x14ac:dyDescent="0.25">
      <c r="B71" s="466"/>
      <c r="C71" s="455"/>
      <c r="D71" s="455"/>
      <c r="H71" s="466"/>
      <c r="I71" s="455"/>
      <c r="J71" s="455"/>
      <c r="K71" s="455"/>
    </row>
    <row r="72" spans="1:12" x14ac:dyDescent="0.2">
      <c r="B72" s="455"/>
      <c r="D72" s="455"/>
      <c r="E72" s="455"/>
      <c r="H72" s="455"/>
      <c r="J72" s="455"/>
      <c r="K72" s="455"/>
    </row>
  </sheetData>
  <mergeCells count="2">
    <mergeCell ref="B4:D4"/>
    <mergeCell ref="F18:G18"/>
  </mergeCells>
  <printOptions horizontalCentered="1" verticalCentered="1"/>
  <pageMargins left="0.70866141732283472" right="0.47244094488188981" top="0.55118110236220474" bottom="0.98425196850393704" header="0" footer="0"/>
  <pageSetup orientation="landscape" r:id="rId1"/>
  <headerFooter alignWithMargins="0">
    <oddFooter>&amp;C&amp;P&amp;RElaborado por EQUILIBRIUM Inmobiliario S.A.S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5"/>
  <dimension ref="A1:AQ1369"/>
  <sheetViews>
    <sheetView zoomScale="84" zoomScaleNormal="84" zoomScaleSheetLayoutView="85" workbookViewId="0">
      <pane xSplit="4" ySplit="8" topLeftCell="E9" activePane="bottomRight" state="frozen"/>
      <selection activeCell="G30" sqref="G30"/>
      <selection pane="topRight" activeCell="G30" sqref="G30"/>
      <selection pane="bottomLeft" activeCell="G30" sqref="G30"/>
      <selection pane="bottomRight" activeCell="E212" sqref="E212:G213"/>
    </sheetView>
  </sheetViews>
  <sheetFormatPr baseColWidth="10" defaultColWidth="0" defaultRowHeight="15" zeroHeight="1" x14ac:dyDescent="0.25"/>
  <cols>
    <col min="1" max="1" width="0.85546875" style="172" customWidth="1"/>
    <col min="2" max="2" width="15.5703125" style="172" bestFit="1" customWidth="1"/>
    <col min="3" max="3" width="20.42578125" style="173" customWidth="1"/>
    <col min="4" max="4" width="18" style="172" bestFit="1" customWidth="1"/>
    <col min="5" max="5" width="22.140625" style="172" bestFit="1" customWidth="1"/>
    <col min="6" max="6" width="20" style="172" customWidth="1"/>
    <col min="7" max="7" width="17" style="172" customWidth="1"/>
    <col min="8" max="9" width="14.5703125" style="172" hidden="1" customWidth="1"/>
    <col min="10" max="10" width="18" style="172" hidden="1" customWidth="1"/>
    <col min="11" max="15" width="14.5703125" style="172" hidden="1" customWidth="1"/>
    <col min="16" max="16" width="21.5703125" style="172" hidden="1" customWidth="1"/>
    <col min="17" max="43" width="11.42578125" style="172" hidden="1" customWidth="1"/>
    <col min="44" max="53" width="11.5703125" style="172" hidden="1" customWidth="1"/>
    <col min="54" max="16384" width="11.5703125" style="172" hidden="1"/>
  </cols>
  <sheetData>
    <row r="1" spans="2:16" ht="21" x14ac:dyDescent="0.25">
      <c r="C1" s="552" t="s">
        <v>39</v>
      </c>
      <c r="D1" s="552"/>
      <c r="E1" s="552"/>
      <c r="F1" s="552"/>
      <c r="G1" s="424"/>
      <c r="H1" s="424"/>
      <c r="I1" s="424"/>
      <c r="J1" s="424"/>
      <c r="K1" s="424"/>
      <c r="L1" s="424"/>
      <c r="M1" s="424"/>
      <c r="N1" s="424"/>
      <c r="O1" s="424"/>
      <c r="P1" s="424"/>
    </row>
    <row r="2" spans="2:16" ht="18.75" x14ac:dyDescent="0.25">
      <c r="C2" s="553">
        <v>45900</v>
      </c>
      <c r="D2" s="553"/>
      <c r="E2" s="553"/>
      <c r="F2" s="553"/>
      <c r="G2" s="425"/>
      <c r="H2" s="425"/>
      <c r="I2" s="425"/>
      <c r="J2" s="425"/>
      <c r="K2" s="425"/>
      <c r="L2" s="425"/>
      <c r="M2" s="425"/>
      <c r="N2" s="425"/>
      <c r="O2" s="425"/>
      <c r="P2" s="425"/>
    </row>
    <row r="3" spans="2:16" ht="18.75" x14ac:dyDescent="0.25">
      <c r="F3" s="344"/>
      <c r="G3" s="345"/>
      <c r="H3" s="345"/>
      <c r="I3" s="345"/>
      <c r="J3" s="345"/>
      <c r="K3" s="345"/>
      <c r="L3" s="345"/>
      <c r="M3" s="345"/>
      <c r="N3" s="345"/>
      <c r="O3" s="345"/>
    </row>
    <row r="4" spans="2:16" ht="21" x14ac:dyDescent="0.25">
      <c r="B4" s="173"/>
      <c r="C4" s="554" t="s">
        <v>160</v>
      </c>
      <c r="D4" s="554"/>
      <c r="E4" s="554"/>
      <c r="F4" s="554"/>
    </row>
    <row r="5" spans="2:16" ht="15.75" hidden="1" x14ac:dyDescent="0.25">
      <c r="B5" s="173"/>
      <c r="C5" s="347" t="s">
        <v>167</v>
      </c>
      <c r="D5" s="352">
        <v>196</v>
      </c>
      <c r="E5" s="474">
        <v>60437284326</v>
      </c>
      <c r="F5" s="352">
        <v>19588.480000000032</v>
      </c>
    </row>
    <row r="6" spans="2:16" ht="1.5" customHeight="1" x14ac:dyDescent="0.25">
      <c r="B6" s="173"/>
      <c r="D6" s="173"/>
      <c r="E6" s="173"/>
      <c r="F6" s="173"/>
      <c r="G6" s="173"/>
      <c r="H6" s="173"/>
      <c r="I6" s="173"/>
      <c r="J6" s="173"/>
    </row>
    <row r="7" spans="2:16" ht="21" hidden="1" customHeight="1" x14ac:dyDescent="0.25">
      <c r="B7" s="173"/>
      <c r="C7" s="472"/>
      <c r="D7" s="472"/>
      <c r="E7" s="472"/>
      <c r="F7" s="472"/>
    </row>
    <row r="8" spans="2:16" ht="31.5" x14ac:dyDescent="0.25">
      <c r="B8" s="173"/>
      <c r="C8" s="348" t="s">
        <v>159</v>
      </c>
      <c r="D8" s="348" t="s">
        <v>154</v>
      </c>
      <c r="E8" s="348" t="s">
        <v>155</v>
      </c>
      <c r="F8" s="348" t="s">
        <v>161</v>
      </c>
      <c r="H8" s="173"/>
      <c r="I8" s="348" t="s">
        <v>159</v>
      </c>
      <c r="J8" s="348" t="s">
        <v>154</v>
      </c>
      <c r="K8" s="348" t="s">
        <v>155</v>
      </c>
      <c r="L8" s="348" t="s">
        <v>161</v>
      </c>
    </row>
    <row r="9" spans="2:16" ht="31.5" x14ac:dyDescent="0.25">
      <c r="B9" s="349" t="s">
        <v>167</v>
      </c>
      <c r="C9" s="350">
        <v>196</v>
      </c>
      <c r="D9" s="351">
        <v>60437284326</v>
      </c>
      <c r="E9" s="351">
        <v>19588.480000000032</v>
      </c>
      <c r="F9" s="473">
        <v>3085348.3438224867</v>
      </c>
      <c r="H9" s="349" t="s">
        <v>167</v>
      </c>
      <c r="I9" s="350">
        <v>0</v>
      </c>
      <c r="J9" s="351">
        <v>0</v>
      </c>
      <c r="K9" s="351">
        <v>0</v>
      </c>
      <c r="L9" s="473" t="e">
        <v>#DIV/0!</v>
      </c>
    </row>
    <row r="10" spans="2:16" ht="1.5" customHeight="1" x14ac:dyDescent="0.25">
      <c r="C10" s="172"/>
    </row>
    <row r="11" spans="2:16" ht="25.5" customHeight="1" x14ac:dyDescent="0.25">
      <c r="B11" s="551" t="s">
        <v>241</v>
      </c>
      <c r="C11" s="551"/>
      <c r="D11" s="551"/>
      <c r="E11" s="551"/>
      <c r="F11" s="551"/>
      <c r="H11" s="551" t="s">
        <v>242</v>
      </c>
      <c r="I11" s="551"/>
      <c r="J11" s="551"/>
      <c r="K11" s="551"/>
      <c r="L11" s="551"/>
    </row>
    <row r="12" spans="2:16" x14ac:dyDescent="0.25">
      <c r="B12" s="353" t="s">
        <v>40</v>
      </c>
      <c r="C12" s="353" t="s">
        <v>41</v>
      </c>
      <c r="D12" s="353" t="s">
        <v>42</v>
      </c>
      <c r="E12" s="353" t="s">
        <v>43</v>
      </c>
      <c r="F12" s="354" t="s">
        <v>168</v>
      </c>
      <c r="H12" s="353" t="s">
        <v>40</v>
      </c>
      <c r="I12" s="353" t="s">
        <v>41</v>
      </c>
      <c r="J12" s="353" t="s">
        <v>42</v>
      </c>
      <c r="K12" s="353" t="s">
        <v>43</v>
      </c>
      <c r="L12" s="354" t="s">
        <v>168</v>
      </c>
    </row>
    <row r="13" spans="2:16" ht="18" customHeight="1" x14ac:dyDescent="0.25">
      <c r="B13" s="355" t="s">
        <v>579</v>
      </c>
      <c r="C13" s="356">
        <v>104.3</v>
      </c>
      <c r="D13" s="355" t="s">
        <v>174</v>
      </c>
      <c r="E13" s="357">
        <v>340000000</v>
      </c>
      <c r="F13" s="357">
        <v>0</v>
      </c>
      <c r="H13" s="355"/>
      <c r="I13" s="356">
        <v>0</v>
      </c>
      <c r="J13" s="355">
        <v>0</v>
      </c>
      <c r="K13" s="357">
        <v>0</v>
      </c>
      <c r="L13" s="357">
        <v>0</v>
      </c>
    </row>
    <row r="14" spans="2:16" x14ac:dyDescent="0.25">
      <c r="B14" s="355" t="s">
        <v>580</v>
      </c>
      <c r="C14" s="356">
        <v>104.3</v>
      </c>
      <c r="D14" s="355" t="s">
        <v>174</v>
      </c>
      <c r="E14" s="357">
        <v>340000000</v>
      </c>
      <c r="F14" s="357">
        <v>0</v>
      </c>
      <c r="H14" s="355"/>
      <c r="I14" s="356">
        <v>0</v>
      </c>
      <c r="J14" s="355">
        <v>0</v>
      </c>
      <c r="K14" s="357">
        <v>0</v>
      </c>
      <c r="L14" s="357">
        <v>0</v>
      </c>
    </row>
    <row r="15" spans="2:16" x14ac:dyDescent="0.25">
      <c r="B15" s="355" t="s">
        <v>585</v>
      </c>
      <c r="C15" s="356">
        <v>100.9</v>
      </c>
      <c r="D15" s="355" t="s">
        <v>232</v>
      </c>
      <c r="E15" s="357">
        <v>0</v>
      </c>
      <c r="F15" s="357">
        <v>348000000</v>
      </c>
      <c r="H15" s="355"/>
      <c r="I15" s="356">
        <v>0</v>
      </c>
      <c r="J15" s="355">
        <v>0</v>
      </c>
      <c r="K15" s="357">
        <v>0</v>
      </c>
      <c r="L15" s="357">
        <v>0</v>
      </c>
    </row>
    <row r="16" spans="2:16" ht="13.5" customHeight="1" x14ac:dyDescent="0.25">
      <c r="B16" s="355" t="s">
        <v>578</v>
      </c>
      <c r="C16" s="356">
        <v>104.3</v>
      </c>
      <c r="D16" s="355" t="s">
        <v>232</v>
      </c>
      <c r="E16" s="357">
        <v>0</v>
      </c>
      <c r="F16" s="357">
        <v>360000000</v>
      </c>
      <c r="H16" s="355"/>
      <c r="I16" s="356">
        <v>0</v>
      </c>
      <c r="J16" s="355">
        <v>0</v>
      </c>
      <c r="K16" s="357">
        <v>0</v>
      </c>
      <c r="L16" s="357">
        <v>0</v>
      </c>
    </row>
    <row r="17" spans="2:12" x14ac:dyDescent="0.25">
      <c r="B17" s="355" t="s">
        <v>586</v>
      </c>
      <c r="C17" s="356">
        <v>97.83</v>
      </c>
      <c r="D17" s="355" t="s">
        <v>232</v>
      </c>
      <c r="E17" s="357">
        <v>0</v>
      </c>
      <c r="F17" s="357">
        <v>327000000</v>
      </c>
      <c r="H17" s="355"/>
      <c r="I17" s="356">
        <v>0</v>
      </c>
      <c r="J17" s="355">
        <v>0</v>
      </c>
      <c r="K17" s="357">
        <v>0</v>
      </c>
      <c r="L17" s="357">
        <v>0</v>
      </c>
    </row>
    <row r="18" spans="2:12" x14ac:dyDescent="0.25">
      <c r="B18" s="355" t="s">
        <v>587</v>
      </c>
      <c r="C18" s="356">
        <v>104.3</v>
      </c>
      <c r="D18" s="355" t="s">
        <v>232</v>
      </c>
      <c r="E18" s="357">
        <v>0</v>
      </c>
      <c r="F18" s="357">
        <v>370000000</v>
      </c>
      <c r="H18" s="355"/>
      <c r="I18" s="356">
        <v>0</v>
      </c>
      <c r="J18" s="355">
        <v>0</v>
      </c>
      <c r="K18" s="357">
        <v>0</v>
      </c>
      <c r="L18" s="357">
        <v>0</v>
      </c>
    </row>
    <row r="19" spans="2:12" x14ac:dyDescent="0.25">
      <c r="B19" s="355" t="s">
        <v>588</v>
      </c>
      <c r="C19" s="356">
        <v>97.83</v>
      </c>
      <c r="D19" s="355" t="s">
        <v>232</v>
      </c>
      <c r="E19" s="357">
        <v>0</v>
      </c>
      <c r="F19" s="357">
        <v>308552000</v>
      </c>
      <c r="H19" s="355"/>
      <c r="I19" s="356">
        <v>0</v>
      </c>
      <c r="J19" s="355">
        <v>0</v>
      </c>
      <c r="K19" s="357">
        <v>0</v>
      </c>
      <c r="L19" s="357">
        <v>0</v>
      </c>
    </row>
    <row r="20" spans="2:12" x14ac:dyDescent="0.25">
      <c r="B20" s="355" t="s">
        <v>589</v>
      </c>
      <c r="C20" s="356">
        <v>104.3</v>
      </c>
      <c r="D20" s="355" t="s">
        <v>232</v>
      </c>
      <c r="E20" s="357">
        <v>0</v>
      </c>
      <c r="F20" s="357">
        <v>360000000</v>
      </c>
      <c r="H20" s="355"/>
      <c r="I20" s="356">
        <v>0</v>
      </c>
      <c r="J20" s="355">
        <v>0</v>
      </c>
      <c r="K20" s="357">
        <v>0</v>
      </c>
      <c r="L20" s="357">
        <v>0</v>
      </c>
    </row>
    <row r="21" spans="2:12" x14ac:dyDescent="0.25">
      <c r="B21" s="355" t="s">
        <v>590</v>
      </c>
      <c r="C21" s="356">
        <v>104.3</v>
      </c>
      <c r="D21" s="355" t="s">
        <v>232</v>
      </c>
      <c r="E21" s="357">
        <v>0</v>
      </c>
      <c r="F21" s="357">
        <v>320000000</v>
      </c>
      <c r="H21" s="355"/>
      <c r="I21" s="356">
        <v>0</v>
      </c>
      <c r="J21" s="355">
        <v>0</v>
      </c>
      <c r="K21" s="357">
        <v>0</v>
      </c>
      <c r="L21" s="357">
        <v>0</v>
      </c>
    </row>
    <row r="22" spans="2:12" x14ac:dyDescent="0.25">
      <c r="B22" s="355" t="s">
        <v>591</v>
      </c>
      <c r="C22" s="356">
        <v>104.3</v>
      </c>
      <c r="D22" s="355" t="s">
        <v>232</v>
      </c>
      <c r="E22" s="357">
        <v>0</v>
      </c>
      <c r="F22" s="357">
        <v>370000000</v>
      </c>
      <c r="H22" s="355"/>
      <c r="I22" s="356">
        <v>0</v>
      </c>
      <c r="J22" s="355">
        <v>0</v>
      </c>
      <c r="K22" s="357">
        <v>0</v>
      </c>
      <c r="L22" s="357">
        <v>0</v>
      </c>
    </row>
    <row r="23" spans="2:12" x14ac:dyDescent="0.25">
      <c r="B23" s="355" t="s">
        <v>592</v>
      </c>
      <c r="C23" s="356">
        <v>104.3</v>
      </c>
      <c r="D23" s="355" t="s">
        <v>232</v>
      </c>
      <c r="E23" s="357">
        <v>0</v>
      </c>
      <c r="F23" s="357">
        <v>310000000</v>
      </c>
      <c r="H23" s="355"/>
      <c r="I23" s="356">
        <v>0</v>
      </c>
      <c r="J23" s="355">
        <v>0</v>
      </c>
      <c r="K23" s="357">
        <v>0</v>
      </c>
      <c r="L23" s="357">
        <v>0</v>
      </c>
    </row>
    <row r="24" spans="2:12" x14ac:dyDescent="0.25">
      <c r="B24" s="355" t="s">
        <v>581</v>
      </c>
      <c r="C24" s="356">
        <v>104.3</v>
      </c>
      <c r="D24" s="355" t="s">
        <v>232</v>
      </c>
      <c r="E24" s="357">
        <v>0</v>
      </c>
      <c r="F24" s="357">
        <v>340000000</v>
      </c>
      <c r="H24" s="355"/>
      <c r="I24" s="356">
        <v>0</v>
      </c>
      <c r="J24" s="355">
        <v>0</v>
      </c>
      <c r="K24" s="357">
        <v>0</v>
      </c>
      <c r="L24" s="357">
        <v>0</v>
      </c>
    </row>
    <row r="25" spans="2:12" x14ac:dyDescent="0.25">
      <c r="B25" s="355" t="s">
        <v>593</v>
      </c>
      <c r="C25" s="356">
        <v>104.3</v>
      </c>
      <c r="D25" s="355" t="s">
        <v>232</v>
      </c>
      <c r="E25" s="357">
        <v>0</v>
      </c>
      <c r="F25" s="357">
        <v>305000000</v>
      </c>
      <c r="H25" s="355"/>
      <c r="I25" s="356">
        <v>0</v>
      </c>
      <c r="J25" s="355">
        <v>0</v>
      </c>
      <c r="K25" s="357">
        <v>0</v>
      </c>
      <c r="L25" s="357">
        <v>0</v>
      </c>
    </row>
    <row r="26" spans="2:12" x14ac:dyDescent="0.25">
      <c r="B26" s="355" t="s">
        <v>582</v>
      </c>
      <c r="C26" s="356">
        <v>104.3</v>
      </c>
      <c r="D26" s="355" t="s">
        <v>232</v>
      </c>
      <c r="E26" s="357">
        <v>0</v>
      </c>
      <c r="F26" s="357">
        <v>350000000</v>
      </c>
      <c r="H26" s="355"/>
      <c r="I26" s="356">
        <v>0</v>
      </c>
      <c r="J26" s="355">
        <v>0</v>
      </c>
      <c r="K26" s="357">
        <v>0</v>
      </c>
      <c r="L26" s="357">
        <v>0</v>
      </c>
    </row>
    <row r="27" spans="2:12" x14ac:dyDescent="0.25">
      <c r="B27" s="355" t="s">
        <v>583</v>
      </c>
      <c r="C27" s="356">
        <v>104.3</v>
      </c>
      <c r="D27" s="355" t="s">
        <v>232</v>
      </c>
      <c r="E27" s="357">
        <v>0</v>
      </c>
      <c r="F27" s="357">
        <v>350000000</v>
      </c>
      <c r="H27" s="355"/>
      <c r="I27" s="356">
        <v>0</v>
      </c>
      <c r="J27" s="355">
        <v>0</v>
      </c>
      <c r="K27" s="357">
        <v>0</v>
      </c>
      <c r="L27" s="357">
        <v>0</v>
      </c>
    </row>
    <row r="28" spans="2:12" x14ac:dyDescent="0.25">
      <c r="B28" s="355" t="s">
        <v>594</v>
      </c>
      <c r="C28" s="356">
        <v>104.3</v>
      </c>
      <c r="D28" s="355" t="s">
        <v>232</v>
      </c>
      <c r="E28" s="357">
        <v>0</v>
      </c>
      <c r="F28" s="357">
        <v>330000000</v>
      </c>
      <c r="H28" s="355"/>
      <c r="I28" s="356">
        <v>0</v>
      </c>
      <c r="J28" s="355">
        <v>0</v>
      </c>
      <c r="K28" s="357">
        <v>0</v>
      </c>
      <c r="L28" s="357">
        <v>0</v>
      </c>
    </row>
    <row r="29" spans="2:12" x14ac:dyDescent="0.25">
      <c r="B29" s="355" t="s">
        <v>595</v>
      </c>
      <c r="C29" s="356">
        <v>104.3</v>
      </c>
      <c r="D29" s="355" t="s">
        <v>232</v>
      </c>
      <c r="E29" s="357">
        <v>0</v>
      </c>
      <c r="F29" s="357">
        <v>325500000</v>
      </c>
      <c r="H29" s="355"/>
      <c r="I29" s="356"/>
      <c r="J29" s="355"/>
      <c r="K29" s="357"/>
      <c r="L29" s="357"/>
    </row>
    <row r="30" spans="2:12" x14ac:dyDescent="0.25">
      <c r="B30" s="355" t="s">
        <v>596</v>
      </c>
      <c r="C30" s="356">
        <v>104.3</v>
      </c>
      <c r="D30" s="355" t="s">
        <v>232</v>
      </c>
      <c r="E30" s="357">
        <v>0</v>
      </c>
      <c r="F30" s="357">
        <v>317000000</v>
      </c>
      <c r="H30" s="355"/>
      <c r="I30" s="356">
        <v>0</v>
      </c>
      <c r="J30" s="355">
        <v>0</v>
      </c>
      <c r="K30" s="357">
        <v>0</v>
      </c>
      <c r="L30" s="357">
        <v>0</v>
      </c>
    </row>
    <row r="31" spans="2:12" x14ac:dyDescent="0.25">
      <c r="B31" s="355" t="s">
        <v>597</v>
      </c>
      <c r="C31" s="356">
        <v>104.3</v>
      </c>
      <c r="D31" s="355" t="s">
        <v>232</v>
      </c>
      <c r="E31" s="357">
        <v>0</v>
      </c>
      <c r="F31" s="357">
        <v>380000000</v>
      </c>
      <c r="H31" s="355"/>
      <c r="I31" s="356">
        <v>0</v>
      </c>
      <c r="J31" s="355">
        <v>0</v>
      </c>
      <c r="K31" s="357">
        <v>0</v>
      </c>
      <c r="L31" s="357">
        <v>0</v>
      </c>
    </row>
    <row r="32" spans="2:12" x14ac:dyDescent="0.25">
      <c r="B32" s="355" t="s">
        <v>598</v>
      </c>
      <c r="C32" s="356">
        <v>104.3</v>
      </c>
      <c r="D32" s="355" t="s">
        <v>232</v>
      </c>
      <c r="E32" s="357">
        <v>0</v>
      </c>
      <c r="F32" s="357">
        <v>317000000</v>
      </c>
      <c r="H32" s="355"/>
      <c r="I32" s="356">
        <v>0</v>
      </c>
      <c r="J32" s="355">
        <v>0</v>
      </c>
      <c r="K32" s="357">
        <v>0</v>
      </c>
      <c r="L32" s="357">
        <v>0</v>
      </c>
    </row>
    <row r="33" spans="2:12" x14ac:dyDescent="0.25">
      <c r="B33" s="355" t="s">
        <v>584</v>
      </c>
      <c r="C33" s="356">
        <v>104.3</v>
      </c>
      <c r="D33" s="355" t="s">
        <v>232</v>
      </c>
      <c r="E33" s="357">
        <v>0</v>
      </c>
      <c r="F33" s="357">
        <v>330000000</v>
      </c>
      <c r="H33" s="355"/>
      <c r="I33" s="356">
        <v>0</v>
      </c>
      <c r="J33" s="355">
        <v>0</v>
      </c>
      <c r="K33" s="357">
        <v>0</v>
      </c>
      <c r="L33" s="357">
        <v>0</v>
      </c>
    </row>
    <row r="34" spans="2:12" x14ac:dyDescent="0.25">
      <c r="B34" s="355" t="s">
        <v>599</v>
      </c>
      <c r="C34" s="356">
        <v>150.5</v>
      </c>
      <c r="D34" s="355" t="s">
        <v>232</v>
      </c>
      <c r="E34" s="357">
        <v>0</v>
      </c>
      <c r="F34" s="357">
        <v>430000000</v>
      </c>
      <c r="H34" s="355"/>
      <c r="I34" s="356">
        <v>0</v>
      </c>
      <c r="J34" s="355">
        <v>0</v>
      </c>
      <c r="K34" s="357">
        <v>0</v>
      </c>
      <c r="L34" s="357">
        <v>0</v>
      </c>
    </row>
    <row r="35" spans="2:12" x14ac:dyDescent="0.25">
      <c r="B35" s="355" t="s">
        <v>600</v>
      </c>
      <c r="C35" s="356">
        <v>97.83</v>
      </c>
      <c r="D35" s="355" t="s">
        <v>232</v>
      </c>
      <c r="E35" s="357">
        <v>0</v>
      </c>
      <c r="F35" s="357">
        <v>319692438</v>
      </c>
      <c r="H35" s="355"/>
      <c r="I35" s="356">
        <v>0</v>
      </c>
      <c r="J35" s="355">
        <v>0</v>
      </c>
      <c r="K35" s="357">
        <v>0</v>
      </c>
      <c r="L35" s="357">
        <v>0</v>
      </c>
    </row>
    <row r="36" spans="2:12" x14ac:dyDescent="0.25">
      <c r="B36" s="355" t="s">
        <v>601</v>
      </c>
      <c r="C36" s="356">
        <v>97.83</v>
      </c>
      <c r="D36" s="355" t="s">
        <v>232</v>
      </c>
      <c r="E36" s="357">
        <v>0</v>
      </c>
      <c r="F36" s="357">
        <v>324850092</v>
      </c>
      <c r="H36" s="355"/>
      <c r="I36" s="356">
        <v>0</v>
      </c>
      <c r="J36" s="355">
        <v>0</v>
      </c>
      <c r="K36" s="357">
        <v>0</v>
      </c>
      <c r="L36" s="357">
        <v>0</v>
      </c>
    </row>
    <row r="37" spans="2:12" x14ac:dyDescent="0.25">
      <c r="B37" s="355" t="s">
        <v>602</v>
      </c>
      <c r="C37" s="356">
        <v>97.83</v>
      </c>
      <c r="D37" s="355" t="s">
        <v>232</v>
      </c>
      <c r="E37" s="357">
        <v>0</v>
      </c>
      <c r="F37" s="357">
        <v>310000000</v>
      </c>
      <c r="H37" s="355"/>
      <c r="I37" s="356">
        <v>0</v>
      </c>
      <c r="J37" s="355">
        <v>0</v>
      </c>
      <c r="K37" s="357">
        <v>0</v>
      </c>
      <c r="L37" s="357">
        <v>0</v>
      </c>
    </row>
    <row r="38" spans="2:12" x14ac:dyDescent="0.25">
      <c r="B38" s="355" t="s">
        <v>603</v>
      </c>
      <c r="C38" s="356">
        <v>97.83</v>
      </c>
      <c r="D38" s="355" t="s">
        <v>232</v>
      </c>
      <c r="E38" s="357">
        <v>0</v>
      </c>
      <c r="F38" s="357">
        <v>312000000</v>
      </c>
      <c r="H38" s="355"/>
      <c r="I38" s="356">
        <v>0</v>
      </c>
      <c r="J38" s="355">
        <v>0</v>
      </c>
      <c r="K38" s="357">
        <v>0</v>
      </c>
      <c r="L38" s="357">
        <v>0</v>
      </c>
    </row>
    <row r="39" spans="2:12" x14ac:dyDescent="0.25">
      <c r="B39" s="355" t="s">
        <v>604</v>
      </c>
      <c r="C39" s="356">
        <v>97.83</v>
      </c>
      <c r="D39" s="355" t="s">
        <v>232</v>
      </c>
      <c r="E39" s="357">
        <v>0</v>
      </c>
      <c r="F39" s="357">
        <v>334545066</v>
      </c>
      <c r="H39" s="355"/>
      <c r="I39" s="356">
        <v>0</v>
      </c>
      <c r="J39" s="355">
        <v>0</v>
      </c>
      <c r="K39" s="357">
        <v>0</v>
      </c>
      <c r="L39" s="357">
        <v>0</v>
      </c>
    </row>
    <row r="40" spans="2:12" x14ac:dyDescent="0.25">
      <c r="B40" s="355" t="s">
        <v>605</v>
      </c>
      <c r="C40" s="356">
        <v>97.83</v>
      </c>
      <c r="D40" s="355" t="s">
        <v>232</v>
      </c>
      <c r="E40" s="357">
        <v>0</v>
      </c>
      <c r="F40" s="357">
        <v>360000000</v>
      </c>
      <c r="H40" s="355"/>
      <c r="I40" s="356">
        <v>0</v>
      </c>
      <c r="J40" s="355">
        <v>0</v>
      </c>
      <c r="K40" s="357">
        <v>0</v>
      </c>
      <c r="L40" s="357">
        <v>0</v>
      </c>
    </row>
    <row r="41" spans="2:12" x14ac:dyDescent="0.25">
      <c r="B41" s="355" t="s">
        <v>606</v>
      </c>
      <c r="C41" s="356">
        <v>97.83</v>
      </c>
      <c r="D41" s="355" t="s">
        <v>232</v>
      </c>
      <c r="E41" s="357">
        <v>0</v>
      </c>
      <c r="F41" s="357">
        <v>310000000</v>
      </c>
      <c r="H41" s="355"/>
      <c r="I41" s="356">
        <v>0</v>
      </c>
      <c r="J41" s="355">
        <v>0</v>
      </c>
      <c r="K41" s="357">
        <v>0</v>
      </c>
      <c r="L41" s="357">
        <v>0</v>
      </c>
    </row>
    <row r="42" spans="2:12" x14ac:dyDescent="0.25">
      <c r="B42" s="355" t="s">
        <v>607</v>
      </c>
      <c r="C42" s="356">
        <v>97.83</v>
      </c>
      <c r="D42" s="355" t="s">
        <v>232</v>
      </c>
      <c r="E42" s="357">
        <v>0</v>
      </c>
      <c r="F42" s="357">
        <v>310000000</v>
      </c>
      <c r="H42" s="355"/>
      <c r="I42" s="356">
        <v>0</v>
      </c>
      <c r="J42" s="355">
        <v>0</v>
      </c>
      <c r="K42" s="357">
        <v>0</v>
      </c>
      <c r="L42" s="357">
        <v>0</v>
      </c>
    </row>
    <row r="43" spans="2:12" x14ac:dyDescent="0.25">
      <c r="B43" s="355" t="s">
        <v>608</v>
      </c>
      <c r="C43" s="356">
        <v>97.83</v>
      </c>
      <c r="D43" s="355" t="s">
        <v>232</v>
      </c>
      <c r="E43" s="357">
        <v>0</v>
      </c>
      <c r="F43" s="357">
        <v>323000000</v>
      </c>
      <c r="H43" s="355"/>
      <c r="I43" s="356">
        <v>0</v>
      </c>
      <c r="J43" s="355">
        <v>0</v>
      </c>
      <c r="K43" s="357">
        <v>0</v>
      </c>
      <c r="L43" s="357">
        <v>0</v>
      </c>
    </row>
    <row r="44" spans="2:12" x14ac:dyDescent="0.25">
      <c r="B44" s="355" t="s">
        <v>609</v>
      </c>
      <c r="C44" s="356">
        <v>97.83</v>
      </c>
      <c r="D44" s="355" t="s">
        <v>232</v>
      </c>
      <c r="E44" s="357">
        <v>0</v>
      </c>
      <c r="F44" s="357">
        <v>323000000</v>
      </c>
      <c r="H44" s="355"/>
      <c r="I44" s="356">
        <v>0</v>
      </c>
      <c r="J44" s="355">
        <v>0</v>
      </c>
      <c r="K44" s="357">
        <v>0</v>
      </c>
      <c r="L44" s="357">
        <v>0</v>
      </c>
    </row>
    <row r="45" spans="2:12" x14ac:dyDescent="0.25">
      <c r="B45" s="355" t="s">
        <v>610</v>
      </c>
      <c r="C45" s="356">
        <v>97.83</v>
      </c>
      <c r="D45" s="355" t="s">
        <v>232</v>
      </c>
      <c r="E45" s="357">
        <v>0</v>
      </c>
      <c r="F45" s="357">
        <v>321490493</v>
      </c>
      <c r="H45" s="355"/>
      <c r="I45" s="356">
        <v>0</v>
      </c>
      <c r="J45" s="355">
        <v>0</v>
      </c>
      <c r="K45" s="357">
        <v>0</v>
      </c>
      <c r="L45" s="357">
        <v>0</v>
      </c>
    </row>
    <row r="46" spans="2:12" x14ac:dyDescent="0.25">
      <c r="B46" s="355" t="s">
        <v>611</v>
      </c>
      <c r="C46" s="356">
        <v>97.83</v>
      </c>
      <c r="D46" s="355" t="s">
        <v>232</v>
      </c>
      <c r="E46" s="357">
        <v>0</v>
      </c>
      <c r="F46" s="357">
        <v>350000000</v>
      </c>
      <c r="H46" s="355"/>
      <c r="I46" s="356">
        <v>0</v>
      </c>
      <c r="J46" s="355">
        <v>0</v>
      </c>
      <c r="K46" s="357">
        <v>0</v>
      </c>
      <c r="L46" s="357">
        <v>0</v>
      </c>
    </row>
    <row r="47" spans="2:12" x14ac:dyDescent="0.25">
      <c r="B47" s="355" t="s">
        <v>612</v>
      </c>
      <c r="C47" s="356">
        <v>97.83</v>
      </c>
      <c r="D47" s="355" t="s">
        <v>232</v>
      </c>
      <c r="E47" s="357">
        <v>0</v>
      </c>
      <c r="F47" s="357">
        <v>287497000</v>
      </c>
      <c r="H47" s="355"/>
      <c r="I47" s="356">
        <v>0</v>
      </c>
      <c r="J47" s="355">
        <v>0</v>
      </c>
      <c r="K47" s="357">
        <v>0</v>
      </c>
      <c r="L47" s="357">
        <v>0</v>
      </c>
    </row>
    <row r="48" spans="2:12" x14ac:dyDescent="0.25">
      <c r="B48" s="355" t="s">
        <v>613</v>
      </c>
      <c r="C48" s="356">
        <v>97.83</v>
      </c>
      <c r="D48" s="355" t="s">
        <v>232</v>
      </c>
      <c r="E48" s="357">
        <v>0</v>
      </c>
      <c r="F48" s="357">
        <v>350000000</v>
      </c>
      <c r="H48" s="355"/>
      <c r="I48" s="356">
        <v>0</v>
      </c>
      <c r="J48" s="355">
        <v>0</v>
      </c>
      <c r="K48" s="357">
        <v>0</v>
      </c>
      <c r="L48" s="357">
        <v>0</v>
      </c>
    </row>
    <row r="49" spans="2:12" x14ac:dyDescent="0.25">
      <c r="B49" s="355" t="s">
        <v>614</v>
      </c>
      <c r="C49" s="356">
        <v>97.83</v>
      </c>
      <c r="D49" s="355" t="s">
        <v>232</v>
      </c>
      <c r="E49" s="357">
        <v>0</v>
      </c>
      <c r="F49" s="357">
        <v>326450000</v>
      </c>
      <c r="H49" s="355"/>
      <c r="I49" s="356">
        <v>0</v>
      </c>
      <c r="J49" s="355">
        <v>0</v>
      </c>
      <c r="K49" s="357">
        <v>0</v>
      </c>
      <c r="L49" s="357">
        <v>0</v>
      </c>
    </row>
    <row r="50" spans="2:12" x14ac:dyDescent="0.25">
      <c r="B50" s="355" t="s">
        <v>615</v>
      </c>
      <c r="C50" s="356">
        <v>97.83</v>
      </c>
      <c r="D50" s="355" t="s">
        <v>232</v>
      </c>
      <c r="E50" s="357">
        <v>0</v>
      </c>
      <c r="F50" s="357">
        <v>350000000</v>
      </c>
      <c r="H50" s="355"/>
      <c r="I50" s="356">
        <v>0</v>
      </c>
      <c r="J50" s="355">
        <v>0</v>
      </c>
      <c r="K50" s="357">
        <v>0</v>
      </c>
      <c r="L50" s="357">
        <v>0</v>
      </c>
    </row>
    <row r="51" spans="2:12" x14ac:dyDescent="0.25">
      <c r="B51" s="355" t="s">
        <v>616</v>
      </c>
      <c r="C51" s="356">
        <v>97.83</v>
      </c>
      <c r="D51" s="355" t="s">
        <v>232</v>
      </c>
      <c r="E51" s="357">
        <v>0</v>
      </c>
      <c r="F51" s="357">
        <v>315210393</v>
      </c>
      <c r="H51" s="355"/>
      <c r="I51" s="356">
        <v>0</v>
      </c>
      <c r="J51" s="355">
        <v>0</v>
      </c>
      <c r="K51" s="357">
        <v>0</v>
      </c>
      <c r="L51" s="357">
        <v>0</v>
      </c>
    </row>
    <row r="52" spans="2:12" x14ac:dyDescent="0.25">
      <c r="B52" s="355" t="s">
        <v>617</v>
      </c>
      <c r="C52" s="356">
        <v>97.83</v>
      </c>
      <c r="D52" s="355" t="s">
        <v>232</v>
      </c>
      <c r="E52" s="357">
        <v>0</v>
      </c>
      <c r="F52" s="357">
        <v>299352567</v>
      </c>
      <c r="H52" s="355"/>
      <c r="I52" s="356">
        <v>0</v>
      </c>
      <c r="J52" s="355">
        <v>0</v>
      </c>
      <c r="K52" s="357">
        <v>0</v>
      </c>
      <c r="L52" s="357">
        <v>0</v>
      </c>
    </row>
    <row r="53" spans="2:12" x14ac:dyDescent="0.25">
      <c r="B53" s="355" t="s">
        <v>618</v>
      </c>
      <c r="C53" s="356">
        <v>97.83</v>
      </c>
      <c r="D53" s="355" t="s">
        <v>232</v>
      </c>
      <c r="E53" s="357">
        <v>0</v>
      </c>
      <c r="F53" s="357">
        <v>265000000</v>
      </c>
      <c r="H53" s="355"/>
      <c r="I53" s="356">
        <v>0</v>
      </c>
      <c r="J53" s="355">
        <v>0</v>
      </c>
      <c r="K53" s="357">
        <v>0</v>
      </c>
      <c r="L53" s="357">
        <v>0</v>
      </c>
    </row>
    <row r="54" spans="2:12" x14ac:dyDescent="0.25">
      <c r="B54" s="355" t="s">
        <v>619</v>
      </c>
      <c r="C54" s="356">
        <v>97.83</v>
      </c>
      <c r="D54" s="355" t="s">
        <v>232</v>
      </c>
      <c r="E54" s="357">
        <v>0</v>
      </c>
      <c r="F54" s="357">
        <v>285000000</v>
      </c>
      <c r="H54" s="355"/>
      <c r="I54" s="356">
        <v>0</v>
      </c>
      <c r="J54" s="355">
        <v>0</v>
      </c>
      <c r="K54" s="357">
        <v>0</v>
      </c>
      <c r="L54" s="357">
        <v>0</v>
      </c>
    </row>
    <row r="55" spans="2:12" x14ac:dyDescent="0.25">
      <c r="B55" s="355" t="s">
        <v>620</v>
      </c>
      <c r="C55" s="356">
        <v>97.83</v>
      </c>
      <c r="D55" s="355" t="s">
        <v>232</v>
      </c>
      <c r="E55" s="357">
        <v>0</v>
      </c>
      <c r="F55" s="357">
        <v>285000000</v>
      </c>
      <c r="H55" s="355"/>
      <c r="I55" s="356">
        <v>0</v>
      </c>
      <c r="J55" s="355">
        <v>0</v>
      </c>
      <c r="K55" s="357">
        <v>0</v>
      </c>
      <c r="L55" s="357">
        <v>0</v>
      </c>
    </row>
    <row r="56" spans="2:12" x14ac:dyDescent="0.25">
      <c r="B56" s="355" t="s">
        <v>621</v>
      </c>
      <c r="C56" s="356">
        <v>97.83</v>
      </c>
      <c r="D56" s="355" t="s">
        <v>232</v>
      </c>
      <c r="E56" s="357">
        <v>0</v>
      </c>
      <c r="F56" s="357">
        <v>265000000</v>
      </c>
      <c r="H56" s="355"/>
      <c r="I56" s="356">
        <v>0</v>
      </c>
      <c r="J56" s="355">
        <v>0</v>
      </c>
      <c r="K56" s="357">
        <v>0</v>
      </c>
      <c r="L56" s="357">
        <v>0</v>
      </c>
    </row>
    <row r="57" spans="2:12" x14ac:dyDescent="0.25">
      <c r="B57" s="355" t="s">
        <v>622</v>
      </c>
      <c r="C57" s="356">
        <v>97.83</v>
      </c>
      <c r="D57" s="355" t="s">
        <v>232</v>
      </c>
      <c r="E57" s="357">
        <v>0</v>
      </c>
      <c r="F57" s="357">
        <v>294642822</v>
      </c>
      <c r="H57" s="355"/>
      <c r="I57" s="356">
        <v>0</v>
      </c>
      <c r="J57" s="355">
        <v>0</v>
      </c>
      <c r="K57" s="357">
        <v>0</v>
      </c>
      <c r="L57" s="357">
        <v>0</v>
      </c>
    </row>
    <row r="58" spans="2:12" x14ac:dyDescent="0.25">
      <c r="B58" s="355" t="s">
        <v>623</v>
      </c>
      <c r="C58" s="356">
        <v>97.83</v>
      </c>
      <c r="D58" s="355" t="s">
        <v>232</v>
      </c>
      <c r="E58" s="357">
        <v>0</v>
      </c>
      <c r="F58" s="357">
        <v>298878757</v>
      </c>
      <c r="H58" s="355"/>
      <c r="I58" s="356">
        <v>0</v>
      </c>
      <c r="J58" s="355">
        <v>0</v>
      </c>
      <c r="K58" s="357">
        <v>0</v>
      </c>
      <c r="L58" s="357">
        <v>0</v>
      </c>
    </row>
    <row r="59" spans="2:12" x14ac:dyDescent="0.25">
      <c r="B59" s="355" t="s">
        <v>624</v>
      </c>
      <c r="C59" s="356">
        <v>97.83</v>
      </c>
      <c r="D59" s="355" t="s">
        <v>232</v>
      </c>
      <c r="E59" s="357">
        <v>0</v>
      </c>
      <c r="F59" s="357">
        <v>300000000</v>
      </c>
      <c r="H59" s="355"/>
      <c r="I59" s="356">
        <v>0</v>
      </c>
      <c r="J59" s="355">
        <v>0</v>
      </c>
      <c r="K59" s="357">
        <v>0</v>
      </c>
      <c r="L59" s="357">
        <v>0</v>
      </c>
    </row>
    <row r="60" spans="2:12" x14ac:dyDescent="0.25">
      <c r="B60" s="355" t="s">
        <v>625</v>
      </c>
      <c r="C60" s="356">
        <v>97.83</v>
      </c>
      <c r="D60" s="355" t="s">
        <v>232</v>
      </c>
      <c r="E60" s="357">
        <v>0</v>
      </c>
      <c r="F60" s="357">
        <v>307000000</v>
      </c>
      <c r="H60" s="355"/>
      <c r="I60" s="356">
        <v>0</v>
      </c>
      <c r="J60" s="355">
        <v>0</v>
      </c>
      <c r="K60" s="357">
        <v>0</v>
      </c>
      <c r="L60" s="357">
        <v>0</v>
      </c>
    </row>
    <row r="61" spans="2:12" x14ac:dyDescent="0.25">
      <c r="B61" s="355" t="s">
        <v>626</v>
      </c>
      <c r="C61" s="356">
        <v>97.83</v>
      </c>
      <c r="D61" s="355" t="s">
        <v>232</v>
      </c>
      <c r="E61" s="357">
        <v>0</v>
      </c>
      <c r="F61" s="357">
        <v>307654873</v>
      </c>
      <c r="H61" s="355"/>
      <c r="I61" s="356">
        <v>0</v>
      </c>
      <c r="J61" s="355">
        <v>0</v>
      </c>
      <c r="K61" s="357">
        <v>0</v>
      </c>
      <c r="L61" s="357">
        <v>0</v>
      </c>
    </row>
    <row r="62" spans="2:12" x14ac:dyDescent="0.25">
      <c r="B62" s="355" t="s">
        <v>627</v>
      </c>
      <c r="C62" s="356">
        <v>97.83</v>
      </c>
      <c r="D62" s="355" t="s">
        <v>232</v>
      </c>
      <c r="E62" s="357">
        <v>0</v>
      </c>
      <c r="F62" s="357">
        <v>314000000</v>
      </c>
      <c r="H62" s="355"/>
      <c r="I62" s="356">
        <v>0</v>
      </c>
      <c r="J62" s="355">
        <v>0</v>
      </c>
      <c r="K62" s="357">
        <v>0</v>
      </c>
      <c r="L62" s="357">
        <v>0</v>
      </c>
    </row>
    <row r="63" spans="2:12" x14ac:dyDescent="0.25">
      <c r="B63" s="355" t="s">
        <v>628</v>
      </c>
      <c r="C63" s="356">
        <v>97.83</v>
      </c>
      <c r="D63" s="355" t="s">
        <v>232</v>
      </c>
      <c r="E63" s="357">
        <v>0</v>
      </c>
      <c r="F63" s="357">
        <v>312000000</v>
      </c>
      <c r="H63" s="355"/>
      <c r="I63" s="356">
        <v>0</v>
      </c>
      <c r="J63" s="355">
        <v>0</v>
      </c>
      <c r="K63" s="357">
        <v>0</v>
      </c>
      <c r="L63" s="357">
        <v>0</v>
      </c>
    </row>
    <row r="64" spans="2:12" x14ac:dyDescent="0.25">
      <c r="B64" s="355" t="s">
        <v>629</v>
      </c>
      <c r="C64" s="356">
        <v>97.83</v>
      </c>
      <c r="D64" s="355" t="s">
        <v>232</v>
      </c>
      <c r="E64" s="357">
        <v>0</v>
      </c>
      <c r="F64" s="357">
        <v>292260000</v>
      </c>
      <c r="H64" s="355"/>
      <c r="I64" s="356">
        <v>0</v>
      </c>
      <c r="J64" s="355">
        <v>0</v>
      </c>
      <c r="K64" s="357">
        <v>0</v>
      </c>
      <c r="L64" s="357">
        <v>0</v>
      </c>
    </row>
    <row r="65" spans="2:12" x14ac:dyDescent="0.25">
      <c r="B65" s="355" t="s">
        <v>630</v>
      </c>
      <c r="C65" s="356">
        <v>97.83</v>
      </c>
      <c r="D65" s="355" t="s">
        <v>232</v>
      </c>
      <c r="E65" s="357">
        <v>0</v>
      </c>
      <c r="F65" s="357">
        <v>300000000</v>
      </c>
      <c r="H65" s="355"/>
      <c r="I65" s="356">
        <v>0</v>
      </c>
      <c r="J65" s="355">
        <v>0</v>
      </c>
      <c r="K65" s="357">
        <v>0</v>
      </c>
      <c r="L65" s="357">
        <v>0</v>
      </c>
    </row>
    <row r="66" spans="2:12" x14ac:dyDescent="0.25">
      <c r="B66" s="355" t="s">
        <v>631</v>
      </c>
      <c r="C66" s="356">
        <v>97.83</v>
      </c>
      <c r="D66" s="355" t="s">
        <v>232</v>
      </c>
      <c r="E66" s="357">
        <v>0</v>
      </c>
      <c r="F66" s="357">
        <v>300000000</v>
      </c>
      <c r="H66" s="355"/>
      <c r="I66" s="356">
        <v>0</v>
      </c>
      <c r="J66" s="355">
        <v>0</v>
      </c>
      <c r="K66" s="357">
        <v>0</v>
      </c>
      <c r="L66" s="357">
        <v>0</v>
      </c>
    </row>
    <row r="67" spans="2:12" x14ac:dyDescent="0.25">
      <c r="B67" s="355" t="s">
        <v>632</v>
      </c>
      <c r="C67" s="356">
        <v>97.83</v>
      </c>
      <c r="D67" s="355" t="s">
        <v>232</v>
      </c>
      <c r="E67" s="357">
        <v>0</v>
      </c>
      <c r="F67" s="357">
        <v>310000000</v>
      </c>
      <c r="H67" s="355"/>
      <c r="I67" s="356">
        <v>0</v>
      </c>
      <c r="J67" s="355">
        <v>0</v>
      </c>
      <c r="K67" s="357">
        <v>0</v>
      </c>
      <c r="L67" s="357">
        <v>0</v>
      </c>
    </row>
    <row r="68" spans="2:12" x14ac:dyDescent="0.25">
      <c r="B68" s="355" t="s">
        <v>633</v>
      </c>
      <c r="C68" s="356">
        <v>97.83</v>
      </c>
      <c r="D68" s="355" t="s">
        <v>232</v>
      </c>
      <c r="E68" s="357">
        <v>0</v>
      </c>
      <c r="F68" s="357">
        <v>308000000</v>
      </c>
      <c r="H68" s="355"/>
      <c r="I68" s="356">
        <v>0</v>
      </c>
      <c r="J68" s="355">
        <v>0</v>
      </c>
      <c r="K68" s="357">
        <v>0</v>
      </c>
      <c r="L68" s="357">
        <v>0</v>
      </c>
    </row>
    <row r="69" spans="2:12" x14ac:dyDescent="0.25">
      <c r="B69" s="355" t="s">
        <v>634</v>
      </c>
      <c r="C69" s="356">
        <v>97.83</v>
      </c>
      <c r="D69" s="355" t="s">
        <v>232</v>
      </c>
      <c r="E69" s="357">
        <v>0</v>
      </c>
      <c r="F69" s="357">
        <v>323000000</v>
      </c>
      <c r="H69" s="355"/>
      <c r="I69" s="356">
        <v>0</v>
      </c>
      <c r="J69" s="355">
        <v>0</v>
      </c>
      <c r="K69" s="357">
        <v>0</v>
      </c>
      <c r="L69" s="357">
        <v>0</v>
      </c>
    </row>
    <row r="70" spans="2:12" x14ac:dyDescent="0.25">
      <c r="B70" s="355" t="s">
        <v>635</v>
      </c>
      <c r="C70" s="356">
        <v>97.83</v>
      </c>
      <c r="D70" s="355" t="s">
        <v>232</v>
      </c>
      <c r="E70" s="357">
        <v>0</v>
      </c>
      <c r="F70" s="357">
        <v>334306000</v>
      </c>
      <c r="H70" s="355"/>
      <c r="I70" s="356">
        <v>0</v>
      </c>
      <c r="J70" s="355">
        <v>0</v>
      </c>
      <c r="K70" s="357">
        <v>0</v>
      </c>
      <c r="L70" s="357">
        <v>0</v>
      </c>
    </row>
    <row r="71" spans="2:12" x14ac:dyDescent="0.25">
      <c r="B71" s="355" t="s">
        <v>636</v>
      </c>
      <c r="C71" s="356">
        <v>147.87</v>
      </c>
      <c r="D71" s="355" t="s">
        <v>232</v>
      </c>
      <c r="E71" s="357">
        <v>0</v>
      </c>
      <c r="F71" s="357">
        <v>415000000</v>
      </c>
      <c r="H71" s="355"/>
      <c r="I71" s="356">
        <v>0</v>
      </c>
      <c r="J71" s="355">
        <v>0</v>
      </c>
      <c r="K71" s="357">
        <v>0</v>
      </c>
      <c r="L71" s="357">
        <v>0</v>
      </c>
    </row>
    <row r="72" spans="2:12" x14ac:dyDescent="0.25">
      <c r="B72" s="355" t="s">
        <v>637</v>
      </c>
      <c r="C72" s="356">
        <v>97.83</v>
      </c>
      <c r="D72" s="355" t="s">
        <v>232</v>
      </c>
      <c r="E72" s="357">
        <v>0</v>
      </c>
      <c r="F72" s="357">
        <v>330000000</v>
      </c>
      <c r="H72" s="355"/>
      <c r="I72" s="356">
        <v>0</v>
      </c>
      <c r="J72" s="355">
        <v>0</v>
      </c>
      <c r="K72" s="357">
        <v>0</v>
      </c>
      <c r="L72" s="357">
        <v>0</v>
      </c>
    </row>
    <row r="73" spans="2:12" x14ac:dyDescent="0.25">
      <c r="B73" s="355" t="s">
        <v>638</v>
      </c>
      <c r="C73" s="356">
        <v>97.83</v>
      </c>
      <c r="D73" s="355" t="s">
        <v>232</v>
      </c>
      <c r="E73" s="357">
        <v>0</v>
      </c>
      <c r="F73" s="357">
        <v>336000000</v>
      </c>
      <c r="H73" s="355"/>
      <c r="I73" s="356">
        <v>0</v>
      </c>
      <c r="J73" s="355">
        <v>0</v>
      </c>
      <c r="K73" s="357">
        <v>0</v>
      </c>
      <c r="L73" s="357">
        <v>0</v>
      </c>
    </row>
    <row r="74" spans="2:12" x14ac:dyDescent="0.25">
      <c r="B74" s="355" t="s">
        <v>639</v>
      </c>
      <c r="C74" s="356">
        <v>97.83</v>
      </c>
      <c r="D74" s="355" t="s">
        <v>232</v>
      </c>
      <c r="E74" s="357">
        <v>0</v>
      </c>
      <c r="F74" s="357">
        <v>351000000</v>
      </c>
      <c r="H74" s="355"/>
      <c r="I74" s="356">
        <v>0</v>
      </c>
      <c r="J74" s="355">
        <v>0</v>
      </c>
      <c r="K74" s="357">
        <v>0</v>
      </c>
      <c r="L74" s="357">
        <v>0</v>
      </c>
    </row>
    <row r="75" spans="2:12" x14ac:dyDescent="0.25">
      <c r="B75" s="355" t="s">
        <v>640</v>
      </c>
      <c r="C75" s="356">
        <v>97.83</v>
      </c>
      <c r="D75" s="355" t="s">
        <v>232</v>
      </c>
      <c r="E75" s="357">
        <v>0</v>
      </c>
      <c r="F75" s="357">
        <v>310000000</v>
      </c>
      <c r="H75" s="355"/>
      <c r="I75" s="356">
        <v>0</v>
      </c>
      <c r="J75" s="355">
        <v>0</v>
      </c>
      <c r="K75" s="357">
        <v>0</v>
      </c>
      <c r="L75" s="357">
        <v>0</v>
      </c>
    </row>
    <row r="76" spans="2:12" x14ac:dyDescent="0.25">
      <c r="B76" s="355" t="s">
        <v>641</v>
      </c>
      <c r="C76" s="356">
        <v>97.83</v>
      </c>
      <c r="D76" s="355" t="s">
        <v>232</v>
      </c>
      <c r="E76" s="357">
        <v>0</v>
      </c>
      <c r="F76" s="357">
        <v>325000000</v>
      </c>
      <c r="H76" s="355"/>
      <c r="I76" s="356">
        <v>0</v>
      </c>
      <c r="J76" s="355">
        <v>0</v>
      </c>
      <c r="K76" s="357">
        <v>0</v>
      </c>
      <c r="L76" s="357">
        <v>0</v>
      </c>
    </row>
    <row r="77" spans="2:12" x14ac:dyDescent="0.25">
      <c r="B77" s="355" t="s">
        <v>642</v>
      </c>
      <c r="C77" s="356">
        <v>97.83</v>
      </c>
      <c r="D77" s="355" t="s">
        <v>232</v>
      </c>
      <c r="E77" s="357">
        <v>0</v>
      </c>
      <c r="F77" s="357">
        <v>325000000</v>
      </c>
      <c r="H77" s="355"/>
      <c r="I77" s="356">
        <v>0</v>
      </c>
      <c r="J77" s="355">
        <v>0</v>
      </c>
      <c r="K77" s="357">
        <v>0</v>
      </c>
      <c r="L77" s="357">
        <v>0</v>
      </c>
    </row>
    <row r="78" spans="2:12" x14ac:dyDescent="0.25">
      <c r="B78" s="355" t="s">
        <v>643</v>
      </c>
      <c r="C78" s="356">
        <v>97.83</v>
      </c>
      <c r="D78" s="355" t="s">
        <v>232</v>
      </c>
      <c r="E78" s="357">
        <v>0</v>
      </c>
      <c r="F78" s="357">
        <v>310000000</v>
      </c>
      <c r="H78" s="355"/>
      <c r="I78" s="356">
        <v>0</v>
      </c>
      <c r="J78" s="355">
        <v>0</v>
      </c>
      <c r="K78" s="357">
        <v>0</v>
      </c>
      <c r="L78" s="357">
        <v>0</v>
      </c>
    </row>
    <row r="79" spans="2:12" x14ac:dyDescent="0.25">
      <c r="B79" s="355" t="s">
        <v>644</v>
      </c>
      <c r="C79" s="356">
        <v>97.83</v>
      </c>
      <c r="D79" s="355" t="s">
        <v>232</v>
      </c>
      <c r="E79" s="357">
        <v>0</v>
      </c>
      <c r="F79" s="357">
        <v>301559819</v>
      </c>
      <c r="H79" s="355"/>
      <c r="I79" s="356">
        <v>0</v>
      </c>
      <c r="J79" s="355">
        <v>0</v>
      </c>
      <c r="K79" s="357">
        <v>0</v>
      </c>
      <c r="L79" s="357">
        <v>0</v>
      </c>
    </row>
    <row r="80" spans="2:12" x14ac:dyDescent="0.25">
      <c r="B80" s="355" t="s">
        <v>645</v>
      </c>
      <c r="C80" s="356">
        <v>97.83</v>
      </c>
      <c r="D80" s="355" t="s">
        <v>232</v>
      </c>
      <c r="E80" s="357">
        <v>0</v>
      </c>
      <c r="F80" s="357">
        <v>298000000</v>
      </c>
      <c r="H80" s="355"/>
      <c r="I80" s="356">
        <v>0</v>
      </c>
      <c r="J80" s="355">
        <v>0</v>
      </c>
      <c r="K80" s="357">
        <v>0</v>
      </c>
      <c r="L80" s="357">
        <v>0</v>
      </c>
    </row>
    <row r="81" spans="2:12" x14ac:dyDescent="0.25">
      <c r="B81" s="355" t="s">
        <v>646</v>
      </c>
      <c r="C81" s="356">
        <v>97.83</v>
      </c>
      <c r="D81" s="355" t="s">
        <v>232</v>
      </c>
      <c r="E81" s="357">
        <v>0</v>
      </c>
      <c r="F81" s="357">
        <v>338000000</v>
      </c>
      <c r="H81" s="355"/>
      <c r="I81" s="356">
        <v>0</v>
      </c>
      <c r="J81" s="355">
        <v>0</v>
      </c>
      <c r="K81" s="357">
        <v>0</v>
      </c>
      <c r="L81" s="357">
        <v>0</v>
      </c>
    </row>
    <row r="82" spans="2:12" x14ac:dyDescent="0.25">
      <c r="B82" s="355" t="s">
        <v>647</v>
      </c>
      <c r="C82" s="356">
        <v>97.83</v>
      </c>
      <c r="D82" s="355" t="s">
        <v>232</v>
      </c>
      <c r="E82" s="357">
        <v>0</v>
      </c>
      <c r="F82" s="357">
        <v>286341731</v>
      </c>
      <c r="H82" s="355"/>
      <c r="I82" s="356">
        <v>0</v>
      </c>
      <c r="J82" s="355">
        <v>0</v>
      </c>
      <c r="K82" s="357">
        <v>0</v>
      </c>
      <c r="L82" s="357">
        <v>0</v>
      </c>
    </row>
    <row r="83" spans="2:12" x14ac:dyDescent="0.25">
      <c r="B83" s="355" t="s">
        <v>648</v>
      </c>
      <c r="C83" s="356">
        <v>97.83</v>
      </c>
      <c r="D83" s="355" t="s">
        <v>232</v>
      </c>
      <c r="E83" s="357">
        <v>0</v>
      </c>
      <c r="F83" s="357">
        <v>317000000</v>
      </c>
      <c r="H83" s="355"/>
      <c r="I83" s="356">
        <v>0</v>
      </c>
      <c r="J83" s="355">
        <v>0</v>
      </c>
      <c r="K83" s="357">
        <v>0</v>
      </c>
      <c r="L83" s="357">
        <v>0</v>
      </c>
    </row>
    <row r="84" spans="2:12" x14ac:dyDescent="0.25">
      <c r="B84" s="355" t="s">
        <v>649</v>
      </c>
      <c r="C84" s="356">
        <v>97.83</v>
      </c>
      <c r="D84" s="355" t="s">
        <v>232</v>
      </c>
      <c r="E84" s="357">
        <v>0</v>
      </c>
      <c r="F84" s="357">
        <v>306900000</v>
      </c>
      <c r="H84" s="355"/>
      <c r="I84" s="356">
        <v>0</v>
      </c>
      <c r="J84" s="355">
        <v>0</v>
      </c>
      <c r="K84" s="357">
        <v>0</v>
      </c>
      <c r="L84" s="357">
        <v>0</v>
      </c>
    </row>
    <row r="85" spans="2:12" x14ac:dyDescent="0.25">
      <c r="B85" s="355" t="s">
        <v>650</v>
      </c>
      <c r="C85" s="356">
        <v>97.83</v>
      </c>
      <c r="D85" s="355" t="s">
        <v>232</v>
      </c>
      <c r="E85" s="357">
        <v>0</v>
      </c>
      <c r="F85" s="357">
        <v>310167600</v>
      </c>
      <c r="H85" s="355"/>
      <c r="I85" s="356">
        <v>0</v>
      </c>
      <c r="J85" s="355">
        <v>0</v>
      </c>
      <c r="K85" s="357">
        <v>0</v>
      </c>
      <c r="L85" s="357">
        <v>0</v>
      </c>
    </row>
    <row r="86" spans="2:12" x14ac:dyDescent="0.25">
      <c r="B86" s="355" t="s">
        <v>651</v>
      </c>
      <c r="C86" s="356">
        <v>97.83</v>
      </c>
      <c r="D86" s="355" t="s">
        <v>232</v>
      </c>
      <c r="E86" s="357">
        <v>0</v>
      </c>
      <c r="F86" s="357">
        <v>328000000</v>
      </c>
      <c r="H86" s="355"/>
      <c r="I86" s="356">
        <v>0</v>
      </c>
      <c r="J86" s="355">
        <v>0</v>
      </c>
      <c r="K86" s="357">
        <v>0</v>
      </c>
      <c r="L86" s="357">
        <v>0</v>
      </c>
    </row>
    <row r="87" spans="2:12" x14ac:dyDescent="0.25">
      <c r="B87" s="355" t="s">
        <v>652</v>
      </c>
      <c r="C87" s="356">
        <v>97.83</v>
      </c>
      <c r="D87" s="355" t="s">
        <v>232</v>
      </c>
      <c r="E87" s="357">
        <v>0</v>
      </c>
      <c r="F87" s="357">
        <v>324720000</v>
      </c>
      <c r="H87" s="355"/>
      <c r="I87" s="356">
        <v>0</v>
      </c>
      <c r="J87" s="355">
        <v>0</v>
      </c>
      <c r="K87" s="357">
        <v>0</v>
      </c>
      <c r="L87" s="357">
        <v>0</v>
      </c>
    </row>
    <row r="88" spans="2:12" x14ac:dyDescent="0.25">
      <c r="B88" s="355" t="s">
        <v>653</v>
      </c>
      <c r="C88" s="356">
        <v>97.83</v>
      </c>
      <c r="D88" s="355" t="s">
        <v>232</v>
      </c>
      <c r="E88" s="357">
        <v>0</v>
      </c>
      <c r="F88" s="357">
        <v>308000000</v>
      </c>
      <c r="H88" s="355"/>
      <c r="I88" s="356">
        <v>0</v>
      </c>
      <c r="J88" s="355">
        <v>0</v>
      </c>
      <c r="K88" s="357">
        <v>0</v>
      </c>
      <c r="L88" s="357">
        <v>0</v>
      </c>
    </row>
    <row r="89" spans="2:12" x14ac:dyDescent="0.25">
      <c r="B89" s="355" t="s">
        <v>654</v>
      </c>
      <c r="C89" s="356">
        <v>97.83</v>
      </c>
      <c r="D89" s="355" t="s">
        <v>232</v>
      </c>
      <c r="E89" s="357">
        <v>0</v>
      </c>
      <c r="F89" s="357">
        <v>282000000</v>
      </c>
      <c r="H89" s="355"/>
      <c r="I89" s="356">
        <v>0</v>
      </c>
      <c r="J89" s="355">
        <v>0</v>
      </c>
      <c r="K89" s="357">
        <v>0</v>
      </c>
      <c r="L89" s="357">
        <v>0</v>
      </c>
    </row>
    <row r="90" spans="2:12" x14ac:dyDescent="0.25">
      <c r="B90" s="355" t="s">
        <v>655</v>
      </c>
      <c r="C90" s="356">
        <v>97.83</v>
      </c>
      <c r="D90" s="355" t="s">
        <v>232</v>
      </c>
      <c r="E90" s="357">
        <v>0</v>
      </c>
      <c r="F90" s="357">
        <v>298340000</v>
      </c>
      <c r="H90" s="355"/>
      <c r="I90" s="356">
        <v>0</v>
      </c>
      <c r="J90" s="355">
        <v>0</v>
      </c>
      <c r="K90" s="357">
        <v>0</v>
      </c>
      <c r="L90" s="357">
        <v>0</v>
      </c>
    </row>
    <row r="91" spans="2:12" x14ac:dyDescent="0.25">
      <c r="B91" s="355" t="s">
        <v>656</v>
      </c>
      <c r="C91" s="356">
        <v>97.83</v>
      </c>
      <c r="D91" s="355" t="s">
        <v>232</v>
      </c>
      <c r="E91" s="357">
        <v>0</v>
      </c>
      <c r="F91" s="357">
        <v>308000000</v>
      </c>
      <c r="H91" s="355"/>
      <c r="I91" s="356">
        <v>0</v>
      </c>
      <c r="J91" s="355">
        <v>0</v>
      </c>
      <c r="K91" s="357">
        <v>0</v>
      </c>
      <c r="L91" s="357">
        <v>0</v>
      </c>
    </row>
    <row r="92" spans="2:12" x14ac:dyDescent="0.25">
      <c r="B92" s="355" t="s">
        <v>657</v>
      </c>
      <c r="C92" s="356">
        <v>97.83</v>
      </c>
      <c r="D92" s="355" t="s">
        <v>232</v>
      </c>
      <c r="E92" s="357">
        <v>0</v>
      </c>
      <c r="F92" s="357">
        <v>297615807</v>
      </c>
      <c r="H92" s="355"/>
      <c r="I92" s="356">
        <v>0</v>
      </c>
      <c r="J92" s="355">
        <v>0</v>
      </c>
      <c r="K92" s="357">
        <v>0</v>
      </c>
      <c r="L92" s="357">
        <v>0</v>
      </c>
    </row>
    <row r="93" spans="2:12" x14ac:dyDescent="0.25">
      <c r="B93" s="355" t="s">
        <v>658</v>
      </c>
      <c r="C93" s="356">
        <v>97.83</v>
      </c>
      <c r="D93" s="355" t="s">
        <v>232</v>
      </c>
      <c r="E93" s="357">
        <v>0</v>
      </c>
      <c r="F93" s="357">
        <v>304920000</v>
      </c>
      <c r="H93" s="355"/>
      <c r="I93" s="356">
        <v>0</v>
      </c>
      <c r="J93" s="355">
        <v>0</v>
      </c>
      <c r="K93" s="357">
        <v>0</v>
      </c>
      <c r="L93" s="357">
        <v>0</v>
      </c>
    </row>
    <row r="94" spans="2:12" x14ac:dyDescent="0.25">
      <c r="B94" s="355" t="s">
        <v>659</v>
      </c>
      <c r="C94" s="356">
        <v>97.83</v>
      </c>
      <c r="D94" s="355" t="s">
        <v>232</v>
      </c>
      <c r="E94" s="357">
        <v>0</v>
      </c>
      <c r="F94" s="357">
        <v>308000000</v>
      </c>
      <c r="H94" s="355"/>
      <c r="I94" s="356">
        <v>0</v>
      </c>
      <c r="J94" s="355">
        <v>0</v>
      </c>
      <c r="K94" s="357">
        <v>0</v>
      </c>
      <c r="L94" s="357">
        <v>0</v>
      </c>
    </row>
    <row r="95" spans="2:12" x14ac:dyDescent="0.25">
      <c r="B95" s="355" t="s">
        <v>660</v>
      </c>
      <c r="C95" s="356">
        <v>97.83</v>
      </c>
      <c r="D95" s="355" t="s">
        <v>232</v>
      </c>
      <c r="E95" s="357">
        <v>0</v>
      </c>
      <c r="F95" s="357">
        <v>310000000</v>
      </c>
      <c r="H95" s="355"/>
      <c r="I95" s="356">
        <v>0</v>
      </c>
      <c r="J95" s="355">
        <v>0</v>
      </c>
      <c r="K95" s="357">
        <v>0</v>
      </c>
      <c r="L95" s="357">
        <v>0</v>
      </c>
    </row>
    <row r="96" spans="2:12" x14ac:dyDescent="0.25">
      <c r="B96" s="355" t="s">
        <v>661</v>
      </c>
      <c r="C96" s="356">
        <v>104.3</v>
      </c>
      <c r="D96" s="355" t="s">
        <v>232</v>
      </c>
      <c r="E96" s="357">
        <v>0</v>
      </c>
      <c r="F96" s="357">
        <v>315000000</v>
      </c>
      <c r="H96" s="355"/>
      <c r="I96" s="356">
        <v>0</v>
      </c>
      <c r="J96" s="355">
        <v>0</v>
      </c>
      <c r="K96" s="357">
        <v>0</v>
      </c>
      <c r="L96" s="357">
        <v>0</v>
      </c>
    </row>
    <row r="97" spans="2:12" x14ac:dyDescent="0.25">
      <c r="B97" s="355" t="s">
        <v>662</v>
      </c>
      <c r="C97" s="356">
        <v>97.83</v>
      </c>
      <c r="D97" s="355" t="s">
        <v>232</v>
      </c>
      <c r="E97" s="357">
        <v>0</v>
      </c>
      <c r="F97" s="357">
        <v>304572955</v>
      </c>
      <c r="H97" s="353" t="s">
        <v>25</v>
      </c>
      <c r="I97" s="358">
        <v>0</v>
      </c>
      <c r="J97" s="358">
        <v>0</v>
      </c>
      <c r="K97" s="358">
        <v>0</v>
      </c>
      <c r="L97" s="358">
        <v>0</v>
      </c>
    </row>
    <row r="98" spans="2:12" x14ac:dyDescent="0.25">
      <c r="B98" s="355" t="s">
        <v>663</v>
      </c>
      <c r="C98" s="356">
        <v>97.83</v>
      </c>
      <c r="D98" s="355" t="s">
        <v>232</v>
      </c>
      <c r="E98" s="357">
        <v>0</v>
      </c>
      <c r="F98" s="357">
        <v>308000000</v>
      </c>
    </row>
    <row r="99" spans="2:12" x14ac:dyDescent="0.25">
      <c r="B99" s="355" t="s">
        <v>664</v>
      </c>
      <c r="C99" s="356">
        <v>97.83</v>
      </c>
      <c r="D99" s="355" t="s">
        <v>232</v>
      </c>
      <c r="E99" s="357">
        <v>0</v>
      </c>
      <c r="F99" s="357">
        <v>308000000</v>
      </c>
    </row>
    <row r="100" spans="2:12" x14ac:dyDescent="0.25">
      <c r="B100" s="355" t="s">
        <v>665</v>
      </c>
      <c r="C100" s="356">
        <v>97.83</v>
      </c>
      <c r="D100" s="355" t="s">
        <v>232</v>
      </c>
      <c r="E100" s="357">
        <v>0</v>
      </c>
      <c r="F100" s="357">
        <v>291000000</v>
      </c>
    </row>
    <row r="101" spans="2:12" x14ac:dyDescent="0.25">
      <c r="B101" s="355" t="s">
        <v>666</v>
      </c>
      <c r="C101" s="356">
        <v>147.87</v>
      </c>
      <c r="D101" s="355" t="s">
        <v>232</v>
      </c>
      <c r="E101" s="357">
        <v>0</v>
      </c>
      <c r="F101" s="357">
        <v>380000000</v>
      </c>
    </row>
    <row r="102" spans="2:12" x14ac:dyDescent="0.25">
      <c r="B102" s="355" t="s">
        <v>667</v>
      </c>
      <c r="C102" s="356">
        <v>97.83</v>
      </c>
      <c r="D102" s="355" t="s">
        <v>232</v>
      </c>
      <c r="E102" s="357">
        <v>0</v>
      </c>
      <c r="F102" s="357">
        <v>272000000</v>
      </c>
    </row>
    <row r="103" spans="2:12" x14ac:dyDescent="0.25">
      <c r="B103" s="355" t="s">
        <v>668</v>
      </c>
      <c r="C103" s="356">
        <v>97.83</v>
      </c>
      <c r="D103" s="355" t="s">
        <v>232</v>
      </c>
      <c r="E103" s="357">
        <v>0</v>
      </c>
      <c r="F103" s="357">
        <v>272000000</v>
      </c>
    </row>
    <row r="104" spans="2:12" x14ac:dyDescent="0.25">
      <c r="B104" s="355" t="s">
        <v>669</v>
      </c>
      <c r="C104" s="356">
        <v>97.83</v>
      </c>
      <c r="D104" s="355" t="s">
        <v>232</v>
      </c>
      <c r="E104" s="357">
        <v>0</v>
      </c>
      <c r="F104" s="357">
        <v>304920000</v>
      </c>
    </row>
    <row r="105" spans="2:12" x14ac:dyDescent="0.25">
      <c r="B105" s="355" t="s">
        <v>670</v>
      </c>
      <c r="C105" s="356">
        <v>97.83</v>
      </c>
      <c r="D105" s="355" t="s">
        <v>232</v>
      </c>
      <c r="E105" s="357">
        <v>0</v>
      </c>
      <c r="F105" s="357">
        <v>272000000</v>
      </c>
    </row>
    <row r="106" spans="2:12" x14ac:dyDescent="0.25">
      <c r="B106" s="355" t="s">
        <v>671</v>
      </c>
      <c r="C106" s="356">
        <v>97.83</v>
      </c>
      <c r="D106" s="355" t="s">
        <v>232</v>
      </c>
      <c r="E106" s="357">
        <v>0</v>
      </c>
      <c r="F106" s="357">
        <v>272000000</v>
      </c>
    </row>
    <row r="107" spans="2:12" x14ac:dyDescent="0.25">
      <c r="B107" s="355" t="s">
        <v>672</v>
      </c>
      <c r="C107" s="356">
        <v>97.83</v>
      </c>
      <c r="D107" s="355" t="s">
        <v>232</v>
      </c>
      <c r="E107" s="357">
        <v>0</v>
      </c>
      <c r="F107" s="357">
        <v>325000000</v>
      </c>
    </row>
    <row r="108" spans="2:12" x14ac:dyDescent="0.25">
      <c r="B108" s="355" t="s">
        <v>673</v>
      </c>
      <c r="C108" s="356">
        <v>97.83</v>
      </c>
      <c r="D108" s="355" t="s">
        <v>232</v>
      </c>
      <c r="E108" s="357">
        <v>0</v>
      </c>
      <c r="F108" s="357">
        <v>307000000</v>
      </c>
    </row>
    <row r="109" spans="2:12" x14ac:dyDescent="0.25">
      <c r="B109" s="355" t="s">
        <v>674</v>
      </c>
      <c r="C109" s="356">
        <v>97.83</v>
      </c>
      <c r="D109" s="355" t="s">
        <v>232</v>
      </c>
      <c r="E109" s="357">
        <v>0</v>
      </c>
      <c r="F109" s="357">
        <v>307000000</v>
      </c>
    </row>
    <row r="110" spans="2:12" x14ac:dyDescent="0.25">
      <c r="B110" s="355" t="s">
        <v>675</v>
      </c>
      <c r="C110" s="356">
        <v>97.83</v>
      </c>
      <c r="D110" s="355" t="s">
        <v>232</v>
      </c>
      <c r="E110" s="357">
        <v>0</v>
      </c>
      <c r="F110" s="357">
        <v>307000000</v>
      </c>
    </row>
    <row r="111" spans="2:12" x14ac:dyDescent="0.25">
      <c r="B111" s="355" t="s">
        <v>676</v>
      </c>
      <c r="C111" s="356">
        <v>97.83</v>
      </c>
      <c r="D111" s="355" t="s">
        <v>232</v>
      </c>
      <c r="E111" s="357">
        <v>0</v>
      </c>
      <c r="F111" s="357">
        <v>300286288</v>
      </c>
    </row>
    <row r="112" spans="2:12" x14ac:dyDescent="0.25">
      <c r="B112" s="355" t="s">
        <v>677</v>
      </c>
      <c r="C112" s="356">
        <v>97.83</v>
      </c>
      <c r="D112" s="355" t="s">
        <v>232</v>
      </c>
      <c r="E112" s="357">
        <v>0</v>
      </c>
      <c r="F112" s="357">
        <v>286848000</v>
      </c>
    </row>
    <row r="113" spans="2:6" x14ac:dyDescent="0.25">
      <c r="B113" s="355" t="s">
        <v>678</v>
      </c>
      <c r="C113" s="356">
        <v>97.83</v>
      </c>
      <c r="D113" s="355" t="s">
        <v>232</v>
      </c>
      <c r="E113" s="357">
        <v>0</v>
      </c>
      <c r="F113" s="357">
        <v>298000000</v>
      </c>
    </row>
    <row r="114" spans="2:6" x14ac:dyDescent="0.25">
      <c r="B114" s="355" t="s">
        <v>679</v>
      </c>
      <c r="C114" s="356">
        <v>97.83</v>
      </c>
      <c r="D114" s="355" t="s">
        <v>232</v>
      </c>
      <c r="E114" s="357">
        <v>0</v>
      </c>
      <c r="F114" s="357">
        <v>308000000</v>
      </c>
    </row>
    <row r="115" spans="2:6" x14ac:dyDescent="0.25">
      <c r="B115" s="355" t="s">
        <v>680</v>
      </c>
      <c r="C115" s="356">
        <v>97.83</v>
      </c>
      <c r="D115" s="355" t="s">
        <v>232</v>
      </c>
      <c r="E115" s="357">
        <v>0</v>
      </c>
      <c r="F115" s="357">
        <v>328000000</v>
      </c>
    </row>
    <row r="116" spans="2:6" x14ac:dyDescent="0.25">
      <c r="B116" s="355" t="s">
        <v>681</v>
      </c>
      <c r="C116" s="356">
        <v>97.83</v>
      </c>
      <c r="D116" s="355" t="s">
        <v>232</v>
      </c>
      <c r="E116" s="357">
        <v>0</v>
      </c>
      <c r="F116" s="357">
        <v>291000000</v>
      </c>
    </row>
    <row r="117" spans="2:6" x14ac:dyDescent="0.25">
      <c r="B117" s="355" t="s">
        <v>682</v>
      </c>
      <c r="C117" s="356">
        <v>97.83</v>
      </c>
      <c r="D117" s="355" t="s">
        <v>232</v>
      </c>
      <c r="E117" s="357">
        <v>0</v>
      </c>
      <c r="F117" s="357">
        <v>283000000</v>
      </c>
    </row>
    <row r="118" spans="2:6" x14ac:dyDescent="0.25">
      <c r="B118" s="355" t="s">
        <v>683</v>
      </c>
      <c r="C118" s="356">
        <v>97.83</v>
      </c>
      <c r="D118" s="355" t="s">
        <v>232</v>
      </c>
      <c r="E118" s="357">
        <v>0</v>
      </c>
      <c r="F118" s="357">
        <v>299000000</v>
      </c>
    </row>
    <row r="119" spans="2:6" x14ac:dyDescent="0.25">
      <c r="B119" s="355" t="s">
        <v>684</v>
      </c>
      <c r="C119" s="356">
        <v>97.83</v>
      </c>
      <c r="D119" s="355" t="s">
        <v>232</v>
      </c>
      <c r="E119" s="357">
        <v>0</v>
      </c>
      <c r="F119" s="357">
        <v>284000000</v>
      </c>
    </row>
    <row r="120" spans="2:6" x14ac:dyDescent="0.25">
      <c r="B120" s="355" t="s">
        <v>685</v>
      </c>
      <c r="C120" s="356">
        <v>97.83</v>
      </c>
      <c r="D120" s="355" t="s">
        <v>232</v>
      </c>
      <c r="E120" s="357">
        <v>0</v>
      </c>
      <c r="F120" s="357">
        <v>338074659</v>
      </c>
    </row>
    <row r="121" spans="2:6" x14ac:dyDescent="0.25">
      <c r="B121" s="355" t="s">
        <v>686</v>
      </c>
      <c r="C121" s="356">
        <v>97.83</v>
      </c>
      <c r="D121" s="355" t="s">
        <v>232</v>
      </c>
      <c r="E121" s="357">
        <v>0</v>
      </c>
      <c r="F121" s="357">
        <v>302000000</v>
      </c>
    </row>
    <row r="122" spans="2:6" x14ac:dyDescent="0.25">
      <c r="B122" s="355" t="s">
        <v>687</v>
      </c>
      <c r="C122" s="356">
        <v>97.83</v>
      </c>
      <c r="D122" s="355" t="s">
        <v>232</v>
      </c>
      <c r="E122" s="357">
        <v>0</v>
      </c>
      <c r="F122" s="357">
        <v>302000000</v>
      </c>
    </row>
    <row r="123" spans="2:6" x14ac:dyDescent="0.25">
      <c r="B123" s="355" t="s">
        <v>688</v>
      </c>
      <c r="C123" s="356">
        <v>97.83</v>
      </c>
      <c r="D123" s="355" t="s">
        <v>232</v>
      </c>
      <c r="E123" s="357">
        <v>0</v>
      </c>
      <c r="F123" s="357">
        <v>288968474</v>
      </c>
    </row>
    <row r="124" spans="2:6" x14ac:dyDescent="0.25">
      <c r="B124" s="355" t="s">
        <v>689</v>
      </c>
      <c r="C124" s="356">
        <v>97.83</v>
      </c>
      <c r="D124" s="355" t="s">
        <v>232</v>
      </c>
      <c r="E124" s="357">
        <v>0</v>
      </c>
      <c r="F124" s="357">
        <v>289000000</v>
      </c>
    </row>
    <row r="125" spans="2:6" x14ac:dyDescent="0.25">
      <c r="B125" s="355" t="s">
        <v>690</v>
      </c>
      <c r="C125" s="356">
        <v>97.83</v>
      </c>
      <c r="D125" s="355" t="s">
        <v>232</v>
      </c>
      <c r="E125" s="357">
        <v>0</v>
      </c>
      <c r="F125" s="357">
        <v>310000000</v>
      </c>
    </row>
    <row r="126" spans="2:6" x14ac:dyDescent="0.25">
      <c r="B126" s="355" t="s">
        <v>691</v>
      </c>
      <c r="C126" s="356">
        <v>97.83</v>
      </c>
      <c r="D126" s="355" t="s">
        <v>232</v>
      </c>
      <c r="E126" s="357">
        <v>0</v>
      </c>
      <c r="F126" s="357">
        <v>284000000</v>
      </c>
    </row>
    <row r="127" spans="2:6" x14ac:dyDescent="0.25">
      <c r="B127" s="355" t="s">
        <v>692</v>
      </c>
      <c r="C127" s="356">
        <v>97.83</v>
      </c>
      <c r="D127" s="355" t="s">
        <v>232</v>
      </c>
      <c r="E127" s="357">
        <v>0</v>
      </c>
      <c r="F127" s="357">
        <v>300000000</v>
      </c>
    </row>
    <row r="128" spans="2:6" x14ac:dyDescent="0.25">
      <c r="B128" s="355" t="s">
        <v>693</v>
      </c>
      <c r="C128" s="356">
        <v>97.83</v>
      </c>
      <c r="D128" s="355" t="s">
        <v>232</v>
      </c>
      <c r="E128" s="357">
        <v>0</v>
      </c>
      <c r="F128" s="357">
        <v>310000000</v>
      </c>
    </row>
    <row r="129" spans="2:12" x14ac:dyDescent="0.25">
      <c r="B129" s="355" t="s">
        <v>694</v>
      </c>
      <c r="C129" s="356">
        <v>97.83</v>
      </c>
      <c r="D129" s="355" t="s">
        <v>232</v>
      </c>
      <c r="E129" s="357">
        <v>0</v>
      </c>
      <c r="F129" s="357">
        <v>281000000</v>
      </c>
    </row>
    <row r="130" spans="2:12" x14ac:dyDescent="0.25">
      <c r="B130" s="355" t="s">
        <v>695</v>
      </c>
      <c r="C130" s="356">
        <v>97.83</v>
      </c>
      <c r="D130" s="355" t="s">
        <v>232</v>
      </c>
      <c r="E130" s="357">
        <v>0</v>
      </c>
      <c r="F130" s="357">
        <v>287000000</v>
      </c>
    </row>
    <row r="131" spans="2:12" x14ac:dyDescent="0.25">
      <c r="B131" s="355" t="s">
        <v>696</v>
      </c>
      <c r="C131" s="356">
        <v>97.83</v>
      </c>
      <c r="D131" s="355" t="s">
        <v>232</v>
      </c>
      <c r="E131" s="357">
        <v>0</v>
      </c>
      <c r="F131" s="357">
        <v>268024326</v>
      </c>
    </row>
    <row r="132" spans="2:12" x14ac:dyDescent="0.25">
      <c r="B132" s="355" t="s">
        <v>697</v>
      </c>
      <c r="C132" s="356">
        <v>97.83</v>
      </c>
      <c r="D132" s="355" t="s">
        <v>232</v>
      </c>
      <c r="E132" s="357">
        <v>0</v>
      </c>
      <c r="F132" s="357">
        <v>280000000</v>
      </c>
    </row>
    <row r="133" spans="2:12" x14ac:dyDescent="0.25">
      <c r="B133" s="355" t="s">
        <v>698</v>
      </c>
      <c r="C133" s="356">
        <v>97.83</v>
      </c>
      <c r="D133" s="355" t="s">
        <v>232</v>
      </c>
      <c r="E133" s="357">
        <v>0</v>
      </c>
      <c r="F133" s="357">
        <v>275000000</v>
      </c>
    </row>
    <row r="134" spans="2:12" x14ac:dyDescent="0.25">
      <c r="B134" s="355" t="s">
        <v>699</v>
      </c>
      <c r="C134" s="356">
        <v>97.83</v>
      </c>
      <c r="D134" s="355" t="s">
        <v>232</v>
      </c>
      <c r="E134" s="357">
        <v>0</v>
      </c>
      <c r="F134" s="357">
        <v>375000000</v>
      </c>
    </row>
    <row r="135" spans="2:12" x14ac:dyDescent="0.25">
      <c r="B135" s="355" t="s">
        <v>700</v>
      </c>
      <c r="C135" s="356">
        <v>97.83</v>
      </c>
      <c r="D135" s="355" t="s">
        <v>232</v>
      </c>
      <c r="E135" s="357">
        <v>0</v>
      </c>
      <c r="F135" s="357">
        <v>285000000</v>
      </c>
    </row>
    <row r="136" spans="2:12" x14ac:dyDescent="0.25">
      <c r="B136" s="355" t="s">
        <v>701</v>
      </c>
      <c r="C136" s="356">
        <v>97.83</v>
      </c>
      <c r="D136" s="355" t="s">
        <v>232</v>
      </c>
      <c r="E136" s="357">
        <v>0</v>
      </c>
      <c r="F136" s="357">
        <v>330000000</v>
      </c>
    </row>
    <row r="137" spans="2:12" x14ac:dyDescent="0.25">
      <c r="B137" s="355" t="s">
        <v>702</v>
      </c>
      <c r="C137" s="356">
        <v>97.83</v>
      </c>
      <c r="D137" s="355" t="s">
        <v>232</v>
      </c>
      <c r="E137" s="357">
        <v>0</v>
      </c>
      <c r="F137" s="357">
        <v>280000000</v>
      </c>
    </row>
    <row r="138" spans="2:12" x14ac:dyDescent="0.25">
      <c r="B138" s="355" t="s">
        <v>703</v>
      </c>
      <c r="C138" s="356">
        <v>97.83</v>
      </c>
      <c r="D138" s="355" t="s">
        <v>232</v>
      </c>
      <c r="E138" s="357">
        <v>0</v>
      </c>
      <c r="F138" s="357">
        <v>269727874</v>
      </c>
    </row>
    <row r="139" spans="2:12" x14ac:dyDescent="0.25">
      <c r="B139" s="355" t="s">
        <v>704</v>
      </c>
      <c r="C139" s="356">
        <v>97.83</v>
      </c>
      <c r="D139" s="355" t="s">
        <v>232</v>
      </c>
      <c r="E139" s="357">
        <v>0</v>
      </c>
      <c r="F139" s="357">
        <v>280212418</v>
      </c>
    </row>
    <row r="140" spans="2:12" x14ac:dyDescent="0.25">
      <c r="B140" s="355" t="s">
        <v>705</v>
      </c>
      <c r="C140" s="356">
        <v>97.83</v>
      </c>
      <c r="D140" s="355" t="s">
        <v>232</v>
      </c>
      <c r="E140" s="357">
        <v>0</v>
      </c>
      <c r="F140" s="357">
        <v>283000000</v>
      </c>
    </row>
    <row r="141" spans="2:12" x14ac:dyDescent="0.25">
      <c r="B141" s="355" t="s">
        <v>706</v>
      </c>
      <c r="C141" s="356">
        <v>97.83</v>
      </c>
      <c r="D141" s="355" t="s">
        <v>232</v>
      </c>
      <c r="E141" s="357">
        <v>0</v>
      </c>
      <c r="F141" s="357">
        <v>298000000</v>
      </c>
    </row>
    <row r="142" spans="2:12" x14ac:dyDescent="0.25">
      <c r="B142" s="355" t="s">
        <v>707</v>
      </c>
      <c r="C142" s="356">
        <v>97.83</v>
      </c>
      <c r="D142" s="355" t="s">
        <v>232</v>
      </c>
      <c r="E142" s="357">
        <v>0</v>
      </c>
      <c r="F142" s="357">
        <v>307256759</v>
      </c>
    </row>
    <row r="143" spans="2:12" x14ac:dyDescent="0.25">
      <c r="B143" s="355" t="s">
        <v>708</v>
      </c>
      <c r="C143" s="356">
        <v>97.83</v>
      </c>
      <c r="D143" s="355" t="s">
        <v>232</v>
      </c>
      <c r="E143" s="357">
        <v>0</v>
      </c>
      <c r="F143" s="357">
        <v>284912061</v>
      </c>
      <c r="H143" s="360"/>
      <c r="I143" s="360"/>
      <c r="J143" s="360"/>
      <c r="K143" s="360"/>
      <c r="L143" s="360"/>
    </row>
    <row r="144" spans="2:12" x14ac:dyDescent="0.25">
      <c r="B144" s="355" t="s">
        <v>709</v>
      </c>
      <c r="C144" s="356">
        <v>97.83</v>
      </c>
      <c r="D144" s="355" t="s">
        <v>232</v>
      </c>
      <c r="E144" s="357">
        <v>0</v>
      </c>
      <c r="F144" s="357">
        <v>307426323</v>
      </c>
    </row>
    <row r="145" spans="2:6" x14ac:dyDescent="0.25">
      <c r="B145" s="355" t="s">
        <v>710</v>
      </c>
      <c r="C145" s="356">
        <v>97.83</v>
      </c>
      <c r="D145" s="355" t="s">
        <v>232</v>
      </c>
      <c r="E145" s="357">
        <v>0</v>
      </c>
      <c r="F145" s="357">
        <v>278934299</v>
      </c>
    </row>
    <row r="146" spans="2:6" x14ac:dyDescent="0.25">
      <c r="B146" s="355" t="s">
        <v>711</v>
      </c>
      <c r="C146" s="356">
        <v>97.83</v>
      </c>
      <c r="D146" s="355" t="s">
        <v>232</v>
      </c>
      <c r="E146" s="357">
        <v>0</v>
      </c>
      <c r="F146" s="357">
        <v>277030671</v>
      </c>
    </row>
    <row r="147" spans="2:6" x14ac:dyDescent="0.25">
      <c r="B147" s="355" t="s">
        <v>712</v>
      </c>
      <c r="C147" s="356">
        <v>97.83</v>
      </c>
      <c r="D147" s="355" t="s">
        <v>232</v>
      </c>
      <c r="E147" s="357">
        <v>0</v>
      </c>
      <c r="F147" s="357">
        <v>298000000</v>
      </c>
    </row>
    <row r="148" spans="2:6" x14ac:dyDescent="0.25">
      <c r="B148" s="355" t="s">
        <v>713</v>
      </c>
      <c r="C148" s="356">
        <v>97.83</v>
      </c>
      <c r="D148" s="355" t="s">
        <v>232</v>
      </c>
      <c r="E148" s="357">
        <v>0</v>
      </c>
      <c r="F148" s="357">
        <v>302000000</v>
      </c>
    </row>
    <row r="149" spans="2:6" x14ac:dyDescent="0.25">
      <c r="B149" s="355" t="s">
        <v>714</v>
      </c>
      <c r="C149" s="356">
        <v>97.83</v>
      </c>
      <c r="D149" s="355" t="s">
        <v>232</v>
      </c>
      <c r="E149" s="357">
        <v>0</v>
      </c>
      <c r="F149" s="357">
        <v>302000000</v>
      </c>
    </row>
    <row r="150" spans="2:6" x14ac:dyDescent="0.25">
      <c r="B150" s="355" t="s">
        <v>715</v>
      </c>
      <c r="C150" s="356">
        <v>97.83</v>
      </c>
      <c r="D150" s="355" t="s">
        <v>232</v>
      </c>
      <c r="E150" s="357">
        <v>0</v>
      </c>
      <c r="F150" s="357">
        <v>302000000</v>
      </c>
    </row>
    <row r="151" spans="2:6" x14ac:dyDescent="0.25">
      <c r="B151" s="355" t="s">
        <v>716</v>
      </c>
      <c r="C151" s="356">
        <v>97.83</v>
      </c>
      <c r="D151" s="355" t="s">
        <v>232</v>
      </c>
      <c r="E151" s="357">
        <v>0</v>
      </c>
      <c r="F151" s="357">
        <v>351000000</v>
      </c>
    </row>
    <row r="152" spans="2:6" x14ac:dyDescent="0.25">
      <c r="B152" s="355" t="s">
        <v>717</v>
      </c>
      <c r="C152" s="356">
        <v>97.83</v>
      </c>
      <c r="D152" s="355" t="s">
        <v>232</v>
      </c>
      <c r="E152" s="357">
        <v>0</v>
      </c>
      <c r="F152" s="357">
        <v>287000000</v>
      </c>
    </row>
    <row r="153" spans="2:6" x14ac:dyDescent="0.25">
      <c r="B153" s="355" t="s">
        <v>718</v>
      </c>
      <c r="C153" s="356">
        <v>97.83</v>
      </c>
      <c r="D153" s="355" t="s">
        <v>232</v>
      </c>
      <c r="E153" s="357">
        <v>0</v>
      </c>
      <c r="F153" s="357">
        <v>285000000</v>
      </c>
    </row>
    <row r="154" spans="2:6" x14ac:dyDescent="0.25">
      <c r="B154" s="355" t="s">
        <v>719</v>
      </c>
      <c r="C154" s="356">
        <v>97.83</v>
      </c>
      <c r="D154" s="355" t="s">
        <v>232</v>
      </c>
      <c r="E154" s="357">
        <v>0</v>
      </c>
      <c r="F154" s="357">
        <v>335000000</v>
      </c>
    </row>
    <row r="155" spans="2:6" x14ac:dyDescent="0.25">
      <c r="B155" s="355" t="s">
        <v>720</v>
      </c>
      <c r="C155" s="356">
        <v>97.83</v>
      </c>
      <c r="D155" s="355" t="s">
        <v>232</v>
      </c>
      <c r="E155" s="357">
        <v>0</v>
      </c>
      <c r="F155" s="357">
        <v>280000000</v>
      </c>
    </row>
    <row r="156" spans="2:6" x14ac:dyDescent="0.25">
      <c r="B156" s="355" t="s">
        <v>721</v>
      </c>
      <c r="C156" s="356">
        <v>97.83</v>
      </c>
      <c r="D156" s="355" t="s">
        <v>232</v>
      </c>
      <c r="E156" s="357">
        <v>0</v>
      </c>
      <c r="F156" s="357">
        <v>280000000</v>
      </c>
    </row>
    <row r="157" spans="2:6" x14ac:dyDescent="0.25">
      <c r="B157" s="355" t="s">
        <v>722</v>
      </c>
      <c r="C157" s="356">
        <v>97.83</v>
      </c>
      <c r="D157" s="355" t="s">
        <v>232</v>
      </c>
      <c r="E157" s="357">
        <v>0</v>
      </c>
      <c r="F157" s="357">
        <v>275121087</v>
      </c>
    </row>
    <row r="158" spans="2:6" x14ac:dyDescent="0.25">
      <c r="B158" s="355" t="s">
        <v>723</v>
      </c>
      <c r="C158" s="356">
        <v>97.83</v>
      </c>
      <c r="D158" s="355" t="s">
        <v>232</v>
      </c>
      <c r="E158" s="357">
        <v>0</v>
      </c>
      <c r="F158" s="357">
        <v>275121087</v>
      </c>
    </row>
    <row r="159" spans="2:6" x14ac:dyDescent="0.25">
      <c r="B159" s="355" t="s">
        <v>724</v>
      </c>
      <c r="C159" s="356">
        <v>97.83</v>
      </c>
      <c r="D159" s="355" t="s">
        <v>232</v>
      </c>
      <c r="E159" s="357">
        <v>0</v>
      </c>
      <c r="F159" s="357">
        <v>280000000</v>
      </c>
    </row>
    <row r="160" spans="2:6" x14ac:dyDescent="0.25">
      <c r="B160" s="355" t="s">
        <v>725</v>
      </c>
      <c r="C160" s="356">
        <v>97.83</v>
      </c>
      <c r="D160" s="355" t="s">
        <v>232</v>
      </c>
      <c r="E160" s="357">
        <v>0</v>
      </c>
      <c r="F160" s="357">
        <v>302000000</v>
      </c>
    </row>
    <row r="161" spans="2:6" x14ac:dyDescent="0.25">
      <c r="B161" s="355" t="s">
        <v>726</v>
      </c>
      <c r="C161" s="356">
        <v>97.83</v>
      </c>
      <c r="D161" s="355" t="s">
        <v>232</v>
      </c>
      <c r="E161" s="357">
        <v>0</v>
      </c>
      <c r="F161" s="357">
        <v>299000000</v>
      </c>
    </row>
    <row r="162" spans="2:6" x14ac:dyDescent="0.25">
      <c r="B162" s="355" t="s">
        <v>727</v>
      </c>
      <c r="C162" s="356">
        <v>97.83</v>
      </c>
      <c r="D162" s="355" t="s">
        <v>232</v>
      </c>
      <c r="E162" s="357">
        <v>0</v>
      </c>
      <c r="F162" s="357">
        <v>302000000</v>
      </c>
    </row>
    <row r="163" spans="2:6" x14ac:dyDescent="0.25">
      <c r="B163" s="355" t="s">
        <v>728</v>
      </c>
      <c r="C163" s="356">
        <v>97.83</v>
      </c>
      <c r="D163" s="355" t="s">
        <v>232</v>
      </c>
      <c r="E163" s="357">
        <v>0</v>
      </c>
      <c r="F163" s="357">
        <v>298000000</v>
      </c>
    </row>
    <row r="164" spans="2:6" x14ac:dyDescent="0.25">
      <c r="B164" s="355" t="s">
        <v>729</v>
      </c>
      <c r="C164" s="356">
        <v>97.83</v>
      </c>
      <c r="D164" s="355" t="s">
        <v>232</v>
      </c>
      <c r="E164" s="357">
        <v>0</v>
      </c>
      <c r="F164" s="357">
        <v>340000000</v>
      </c>
    </row>
    <row r="165" spans="2:6" x14ac:dyDescent="0.25">
      <c r="B165" s="355" t="s">
        <v>730</v>
      </c>
      <c r="C165" s="356">
        <v>97.83</v>
      </c>
      <c r="D165" s="355" t="s">
        <v>232</v>
      </c>
      <c r="E165" s="357">
        <v>0</v>
      </c>
      <c r="F165" s="357">
        <v>275000000</v>
      </c>
    </row>
    <row r="166" spans="2:6" x14ac:dyDescent="0.25">
      <c r="B166" s="355" t="s">
        <v>731</v>
      </c>
      <c r="C166" s="356">
        <v>97.83</v>
      </c>
      <c r="D166" s="355" t="s">
        <v>232</v>
      </c>
      <c r="E166" s="357">
        <v>0</v>
      </c>
      <c r="F166" s="357">
        <v>301000000</v>
      </c>
    </row>
    <row r="167" spans="2:6" x14ac:dyDescent="0.25">
      <c r="B167" s="355" t="s">
        <v>732</v>
      </c>
      <c r="C167" s="356">
        <v>97.83</v>
      </c>
      <c r="D167" s="355" t="s">
        <v>232</v>
      </c>
      <c r="E167" s="357">
        <v>0</v>
      </c>
      <c r="F167" s="357">
        <v>288373845</v>
      </c>
    </row>
    <row r="168" spans="2:6" x14ac:dyDescent="0.25">
      <c r="B168" s="355" t="s">
        <v>733</v>
      </c>
      <c r="C168" s="356">
        <v>97.83</v>
      </c>
      <c r="D168" s="355" t="s">
        <v>232</v>
      </c>
      <c r="E168" s="357">
        <v>0</v>
      </c>
      <c r="F168" s="357">
        <v>300000000</v>
      </c>
    </row>
    <row r="169" spans="2:6" x14ac:dyDescent="0.25">
      <c r="B169" s="355" t="s">
        <v>734</v>
      </c>
      <c r="C169" s="356">
        <v>97.83</v>
      </c>
      <c r="D169" s="355" t="s">
        <v>232</v>
      </c>
      <c r="E169" s="357">
        <v>0</v>
      </c>
      <c r="F169" s="357">
        <v>300000000</v>
      </c>
    </row>
    <row r="170" spans="2:6" x14ac:dyDescent="0.25">
      <c r="B170" s="355" t="s">
        <v>735</v>
      </c>
      <c r="C170" s="356">
        <v>97.83</v>
      </c>
      <c r="D170" s="355" t="s">
        <v>232</v>
      </c>
      <c r="E170" s="357">
        <v>0</v>
      </c>
      <c r="F170" s="357">
        <v>274000000</v>
      </c>
    </row>
    <row r="171" spans="2:6" x14ac:dyDescent="0.25">
      <c r="B171" s="355" t="s">
        <v>736</v>
      </c>
      <c r="C171" s="356">
        <v>97.83</v>
      </c>
      <c r="D171" s="355" t="s">
        <v>232</v>
      </c>
      <c r="E171" s="357">
        <v>0</v>
      </c>
      <c r="F171" s="357">
        <v>332710892</v>
      </c>
    </row>
    <row r="172" spans="2:6" x14ac:dyDescent="0.25">
      <c r="B172" s="355" t="s">
        <v>737</v>
      </c>
      <c r="C172" s="356">
        <v>97.83</v>
      </c>
      <c r="D172" s="355" t="s">
        <v>232</v>
      </c>
      <c r="E172" s="357">
        <v>0</v>
      </c>
      <c r="F172" s="357">
        <v>284000000</v>
      </c>
    </row>
    <row r="173" spans="2:6" x14ac:dyDescent="0.25">
      <c r="B173" s="355" t="s">
        <v>738</v>
      </c>
      <c r="C173" s="356">
        <v>97.83</v>
      </c>
      <c r="D173" s="355" t="s">
        <v>232</v>
      </c>
      <c r="E173" s="357">
        <v>0</v>
      </c>
      <c r="F173" s="357">
        <v>289341000</v>
      </c>
    </row>
    <row r="174" spans="2:6" x14ac:dyDescent="0.25">
      <c r="B174" s="355" t="s">
        <v>739</v>
      </c>
      <c r="C174" s="356">
        <v>97.83</v>
      </c>
      <c r="D174" s="355" t="s">
        <v>232</v>
      </c>
      <c r="E174" s="357">
        <v>0</v>
      </c>
      <c r="F174" s="357">
        <v>325000000</v>
      </c>
    </row>
    <row r="175" spans="2:6" x14ac:dyDescent="0.25">
      <c r="B175" s="355" t="s">
        <v>740</v>
      </c>
      <c r="C175" s="356">
        <v>97.83</v>
      </c>
      <c r="D175" s="355" t="s">
        <v>232</v>
      </c>
      <c r="E175" s="357">
        <v>0</v>
      </c>
      <c r="F175" s="357">
        <v>338000000</v>
      </c>
    </row>
    <row r="176" spans="2:6" x14ac:dyDescent="0.25">
      <c r="B176" s="355" t="s">
        <v>741</v>
      </c>
      <c r="C176" s="356">
        <v>97.83</v>
      </c>
      <c r="D176" s="355" t="s">
        <v>232</v>
      </c>
      <c r="E176" s="357">
        <v>0</v>
      </c>
      <c r="F176" s="357">
        <v>317000000</v>
      </c>
    </row>
    <row r="177" spans="2:6" x14ac:dyDescent="0.25">
      <c r="B177" s="355" t="s">
        <v>742</v>
      </c>
      <c r="C177" s="356">
        <v>97.83</v>
      </c>
      <c r="D177" s="355" t="s">
        <v>232</v>
      </c>
      <c r="E177" s="357">
        <v>0</v>
      </c>
      <c r="F177" s="357">
        <v>295000000</v>
      </c>
    </row>
    <row r="178" spans="2:6" x14ac:dyDescent="0.25">
      <c r="B178" s="355" t="s">
        <v>743</v>
      </c>
      <c r="C178" s="356">
        <v>117.9</v>
      </c>
      <c r="D178" s="355" t="s">
        <v>232</v>
      </c>
      <c r="E178" s="357">
        <v>0</v>
      </c>
      <c r="F178" s="357">
        <v>285000000</v>
      </c>
    </row>
    <row r="179" spans="2:6" x14ac:dyDescent="0.25">
      <c r="B179" s="355" t="s">
        <v>744</v>
      </c>
      <c r="C179" s="356">
        <v>97.83</v>
      </c>
      <c r="D179" s="355" t="s">
        <v>232</v>
      </c>
      <c r="E179" s="357">
        <v>0</v>
      </c>
      <c r="F179" s="357">
        <v>275000000</v>
      </c>
    </row>
    <row r="180" spans="2:6" x14ac:dyDescent="0.25">
      <c r="B180" s="355" t="s">
        <v>745</v>
      </c>
      <c r="C180" s="356">
        <v>97.83</v>
      </c>
      <c r="D180" s="355" t="s">
        <v>232</v>
      </c>
      <c r="E180" s="357">
        <v>0</v>
      </c>
      <c r="F180" s="357">
        <v>313434000</v>
      </c>
    </row>
    <row r="181" spans="2:6" x14ac:dyDescent="0.25">
      <c r="B181" s="355" t="s">
        <v>746</v>
      </c>
      <c r="C181" s="356">
        <v>97.83</v>
      </c>
      <c r="D181" s="355" t="s">
        <v>232</v>
      </c>
      <c r="E181" s="357">
        <v>0</v>
      </c>
      <c r="F181" s="357">
        <v>300000000</v>
      </c>
    </row>
    <row r="182" spans="2:6" x14ac:dyDescent="0.25">
      <c r="B182" s="355" t="s">
        <v>747</v>
      </c>
      <c r="C182" s="356">
        <v>97.83</v>
      </c>
      <c r="D182" s="355" t="s">
        <v>232</v>
      </c>
      <c r="E182" s="357">
        <v>0</v>
      </c>
      <c r="F182" s="357">
        <v>263794997</v>
      </c>
    </row>
    <row r="183" spans="2:6" x14ac:dyDescent="0.25">
      <c r="B183" s="355" t="s">
        <v>748</v>
      </c>
      <c r="C183" s="356">
        <v>117.3</v>
      </c>
      <c r="D183" s="355" t="s">
        <v>232</v>
      </c>
      <c r="E183" s="357">
        <v>0</v>
      </c>
      <c r="F183" s="357">
        <v>361949283</v>
      </c>
    </row>
    <row r="184" spans="2:6" x14ac:dyDescent="0.25">
      <c r="B184" s="355" t="s">
        <v>749</v>
      </c>
      <c r="C184" s="356">
        <v>97.83</v>
      </c>
      <c r="D184" s="355" t="s">
        <v>232</v>
      </c>
      <c r="E184" s="357">
        <v>0</v>
      </c>
      <c r="F184" s="357">
        <v>310000000</v>
      </c>
    </row>
    <row r="185" spans="2:6" x14ac:dyDescent="0.25">
      <c r="B185" s="355" t="s">
        <v>750</v>
      </c>
      <c r="C185" s="356">
        <v>117.3</v>
      </c>
      <c r="D185" s="355" t="s">
        <v>232</v>
      </c>
      <c r="E185" s="357">
        <v>0</v>
      </c>
      <c r="F185" s="357">
        <v>273157130</v>
      </c>
    </row>
    <row r="186" spans="2:6" x14ac:dyDescent="0.25">
      <c r="B186" s="355" t="s">
        <v>751</v>
      </c>
      <c r="C186" s="356">
        <v>117.3</v>
      </c>
      <c r="D186" s="355" t="s">
        <v>232</v>
      </c>
      <c r="E186" s="357">
        <v>0</v>
      </c>
      <c r="F186" s="357">
        <v>275000000</v>
      </c>
    </row>
    <row r="187" spans="2:6" x14ac:dyDescent="0.25">
      <c r="B187" s="355" t="s">
        <v>752</v>
      </c>
      <c r="C187" s="356">
        <v>117.3</v>
      </c>
      <c r="D187" s="355" t="s">
        <v>232</v>
      </c>
      <c r="E187" s="357">
        <v>0</v>
      </c>
      <c r="F187" s="357">
        <v>265000000</v>
      </c>
    </row>
    <row r="188" spans="2:6" x14ac:dyDescent="0.25">
      <c r="B188" s="355" t="s">
        <v>753</v>
      </c>
      <c r="C188" s="356">
        <v>97.83</v>
      </c>
      <c r="D188" s="355" t="s">
        <v>232</v>
      </c>
      <c r="E188" s="357">
        <v>0</v>
      </c>
      <c r="F188" s="357">
        <v>327000000</v>
      </c>
    </row>
    <row r="189" spans="2:6" x14ac:dyDescent="0.25">
      <c r="B189" s="355" t="s">
        <v>754</v>
      </c>
      <c r="C189" s="356">
        <v>97.83</v>
      </c>
      <c r="D189" s="355" t="s">
        <v>232</v>
      </c>
      <c r="E189" s="357">
        <v>0</v>
      </c>
      <c r="F189" s="357">
        <v>347000000</v>
      </c>
    </row>
    <row r="190" spans="2:6" x14ac:dyDescent="0.25">
      <c r="B190" s="355" t="s">
        <v>755</v>
      </c>
      <c r="C190" s="356">
        <v>97.83</v>
      </c>
      <c r="D190" s="355" t="s">
        <v>232</v>
      </c>
      <c r="E190" s="357">
        <v>0</v>
      </c>
      <c r="F190" s="357">
        <v>315830525</v>
      </c>
    </row>
    <row r="191" spans="2:6" x14ac:dyDescent="0.25">
      <c r="B191" s="355" t="s">
        <v>756</v>
      </c>
      <c r="C191" s="356">
        <v>97.83</v>
      </c>
      <c r="D191" s="355" t="s">
        <v>232</v>
      </c>
      <c r="E191" s="357">
        <v>0</v>
      </c>
      <c r="F191" s="357">
        <v>308000000</v>
      </c>
    </row>
    <row r="192" spans="2:6" x14ac:dyDescent="0.25">
      <c r="B192" s="355" t="s">
        <v>757</v>
      </c>
      <c r="C192" s="356">
        <v>97.83</v>
      </c>
      <c r="D192" s="355" t="s">
        <v>232</v>
      </c>
      <c r="E192" s="357">
        <v>0</v>
      </c>
      <c r="F192" s="357">
        <v>291861000</v>
      </c>
    </row>
    <row r="193" spans="2:6" x14ac:dyDescent="0.25">
      <c r="B193" s="355" t="s">
        <v>758</v>
      </c>
      <c r="C193" s="356">
        <v>97.83</v>
      </c>
      <c r="D193" s="355" t="s">
        <v>232</v>
      </c>
      <c r="E193" s="357">
        <v>0</v>
      </c>
      <c r="F193" s="357">
        <v>310000000</v>
      </c>
    </row>
    <row r="194" spans="2:6" x14ac:dyDescent="0.25">
      <c r="B194" s="355" t="s">
        <v>759</v>
      </c>
      <c r="C194" s="356">
        <v>97.83</v>
      </c>
      <c r="D194" s="355" t="s">
        <v>232</v>
      </c>
      <c r="E194" s="357">
        <v>0</v>
      </c>
      <c r="F194" s="357">
        <v>340000000</v>
      </c>
    </row>
    <row r="195" spans="2:6" x14ac:dyDescent="0.25">
      <c r="B195" s="355" t="s">
        <v>760</v>
      </c>
      <c r="C195" s="356">
        <v>97.83</v>
      </c>
      <c r="D195" s="355" t="s">
        <v>232</v>
      </c>
      <c r="E195" s="357">
        <v>0</v>
      </c>
      <c r="F195" s="357">
        <v>299000000</v>
      </c>
    </row>
    <row r="196" spans="2:6" x14ac:dyDescent="0.25">
      <c r="B196" s="355" t="s">
        <v>761</v>
      </c>
      <c r="C196" s="356">
        <v>97.83</v>
      </c>
      <c r="D196" s="355" t="s">
        <v>232</v>
      </c>
      <c r="E196" s="357">
        <v>0</v>
      </c>
      <c r="F196" s="357">
        <v>287000000</v>
      </c>
    </row>
    <row r="197" spans="2:6" x14ac:dyDescent="0.25">
      <c r="B197" s="355" t="s">
        <v>762</v>
      </c>
      <c r="C197" s="356">
        <v>97.83</v>
      </c>
      <c r="D197" s="355" t="s">
        <v>232</v>
      </c>
      <c r="E197" s="357">
        <v>0</v>
      </c>
      <c r="F197" s="357">
        <v>299000000</v>
      </c>
    </row>
    <row r="198" spans="2:6" x14ac:dyDescent="0.25">
      <c r="B198" s="355" t="s">
        <v>763</v>
      </c>
      <c r="C198" s="356">
        <v>97.83</v>
      </c>
      <c r="D198" s="355" t="s">
        <v>232</v>
      </c>
      <c r="E198" s="357">
        <v>0</v>
      </c>
      <c r="F198" s="357">
        <v>290000000</v>
      </c>
    </row>
    <row r="199" spans="2:6" x14ac:dyDescent="0.25">
      <c r="B199" s="355" t="s">
        <v>764</v>
      </c>
      <c r="C199" s="356">
        <v>97.83</v>
      </c>
      <c r="D199" s="355" t="s">
        <v>232</v>
      </c>
      <c r="E199" s="357">
        <v>0</v>
      </c>
      <c r="F199" s="357">
        <v>285000000</v>
      </c>
    </row>
    <row r="200" spans="2:6" x14ac:dyDescent="0.25">
      <c r="B200" s="355" t="s">
        <v>765</v>
      </c>
      <c r="C200" s="356">
        <v>97.83</v>
      </c>
      <c r="D200" s="355" t="s">
        <v>232</v>
      </c>
      <c r="E200" s="357">
        <v>0</v>
      </c>
      <c r="F200" s="357">
        <v>285000000</v>
      </c>
    </row>
    <row r="201" spans="2:6" x14ac:dyDescent="0.25">
      <c r="B201" s="355" t="s">
        <v>766</v>
      </c>
      <c r="C201" s="356">
        <v>97.83</v>
      </c>
      <c r="D201" s="355" t="s">
        <v>232</v>
      </c>
      <c r="E201" s="357">
        <v>0</v>
      </c>
      <c r="F201" s="357">
        <v>271914465</v>
      </c>
    </row>
    <row r="202" spans="2:6" x14ac:dyDescent="0.25">
      <c r="B202" s="355" t="s">
        <v>767</v>
      </c>
      <c r="C202" s="356">
        <v>97.83</v>
      </c>
      <c r="D202" s="355" t="s">
        <v>232</v>
      </c>
      <c r="E202" s="357">
        <v>0</v>
      </c>
      <c r="F202" s="357">
        <v>270949456</v>
      </c>
    </row>
    <row r="203" spans="2:6" x14ac:dyDescent="0.25">
      <c r="B203" s="355" t="s">
        <v>768</v>
      </c>
      <c r="C203" s="356">
        <v>97.83</v>
      </c>
      <c r="D203" s="355" t="s">
        <v>232</v>
      </c>
      <c r="E203" s="357">
        <v>0</v>
      </c>
      <c r="F203" s="357">
        <v>283000000</v>
      </c>
    </row>
    <row r="204" spans="2:6" x14ac:dyDescent="0.25">
      <c r="B204" s="355" t="s">
        <v>769</v>
      </c>
      <c r="C204" s="356">
        <v>97.83</v>
      </c>
      <c r="D204" s="355" t="s">
        <v>232</v>
      </c>
      <c r="E204" s="357">
        <v>0</v>
      </c>
      <c r="F204" s="357">
        <v>335582994</v>
      </c>
    </row>
    <row r="205" spans="2:6" x14ac:dyDescent="0.25">
      <c r="B205" s="355" t="s">
        <v>770</v>
      </c>
      <c r="C205" s="356">
        <v>97.83</v>
      </c>
      <c r="D205" s="355" t="s">
        <v>232</v>
      </c>
      <c r="E205" s="357">
        <v>0</v>
      </c>
      <c r="F205" s="357">
        <v>292000000</v>
      </c>
    </row>
    <row r="206" spans="2:6" x14ac:dyDescent="0.25">
      <c r="B206" s="355" t="s">
        <v>771</v>
      </c>
      <c r="C206" s="356">
        <v>97.83</v>
      </c>
      <c r="D206" s="355" t="s">
        <v>232</v>
      </c>
      <c r="E206" s="357">
        <v>0</v>
      </c>
      <c r="F206" s="357">
        <v>350000000</v>
      </c>
    </row>
    <row r="207" spans="2:6" x14ac:dyDescent="0.25">
      <c r="B207" s="355" t="s">
        <v>772</v>
      </c>
      <c r="C207" s="356">
        <v>97.83</v>
      </c>
      <c r="D207" s="355" t="s">
        <v>232</v>
      </c>
      <c r="E207" s="357">
        <v>0</v>
      </c>
      <c r="F207" s="357">
        <v>275000000</v>
      </c>
    </row>
    <row r="208" spans="2:6" x14ac:dyDescent="0.25">
      <c r="B208" s="355" t="s">
        <v>773</v>
      </c>
      <c r="C208" s="356">
        <v>97.83</v>
      </c>
      <c r="D208" s="355" t="s">
        <v>232</v>
      </c>
      <c r="E208" s="357">
        <v>0</v>
      </c>
      <c r="F208" s="357">
        <v>320000000</v>
      </c>
    </row>
    <row r="209" spans="2:6" x14ac:dyDescent="0.25">
      <c r="B209" s="355" t="s">
        <v>774</v>
      </c>
      <c r="C209" s="356">
        <v>97.83</v>
      </c>
      <c r="D209" s="355" t="s">
        <v>232</v>
      </c>
      <c r="E209" s="357">
        <v>0</v>
      </c>
      <c r="F209" s="357">
        <v>272500000</v>
      </c>
    </row>
    <row r="210" spans="2:6" x14ac:dyDescent="0.25">
      <c r="B210" s="355" t="s">
        <v>775</v>
      </c>
      <c r="C210" s="356">
        <v>147.87</v>
      </c>
      <c r="D210" s="355" t="s">
        <v>232</v>
      </c>
      <c r="E210" s="357">
        <v>0</v>
      </c>
      <c r="F210" s="357">
        <v>345000000</v>
      </c>
    </row>
    <row r="211" spans="2:6" x14ac:dyDescent="0.25">
      <c r="B211" s="353" t="s">
        <v>25</v>
      </c>
      <c r="C211" s="358">
        <v>19797.080000000034</v>
      </c>
      <c r="D211" s="358">
        <v>198</v>
      </c>
      <c r="E211" s="358">
        <v>680000000</v>
      </c>
      <c r="F211" s="358">
        <v>60437284326</v>
      </c>
    </row>
    <row r="212" spans="2:6" x14ac:dyDescent="0.25">
      <c r="C212" s="172"/>
      <c r="E212" s="359"/>
      <c r="F212" s="441"/>
    </row>
    <row r="213" spans="2:6" x14ac:dyDescent="0.25"/>
    <row r="214" spans="2:6" x14ac:dyDescent="0.25">
      <c r="C214" s="172"/>
    </row>
    <row r="215" spans="2:6" x14ac:dyDescent="0.25">
      <c r="C215" s="172"/>
    </row>
    <row r="216" spans="2:6" x14ac:dyDescent="0.25">
      <c r="C216" s="172"/>
    </row>
    <row r="217" spans="2:6" x14ac:dyDescent="0.25">
      <c r="C217" s="172"/>
    </row>
    <row r="218" spans="2:6" x14ac:dyDescent="0.25">
      <c r="C218" s="172"/>
    </row>
    <row r="219" spans="2:6" x14ac:dyDescent="0.25">
      <c r="C219" s="172"/>
    </row>
    <row r="220" spans="2:6" x14ac:dyDescent="0.25">
      <c r="C220" s="172"/>
    </row>
    <row r="221" spans="2:6" x14ac:dyDescent="0.25">
      <c r="C221" s="172"/>
    </row>
    <row r="222" spans="2:6" x14ac:dyDescent="0.25">
      <c r="C222" s="172"/>
    </row>
    <row r="223" spans="2:6" x14ac:dyDescent="0.25">
      <c r="C223" s="172"/>
    </row>
    <row r="224" spans="2:6" x14ac:dyDescent="0.25">
      <c r="C224" s="172"/>
    </row>
    <row r="225" spans="3:3" x14ac:dyDescent="0.25">
      <c r="C225" s="172"/>
    </row>
    <row r="226" spans="3:3" x14ac:dyDescent="0.25">
      <c r="C226" s="172"/>
    </row>
    <row r="227" spans="3:3" x14ac:dyDescent="0.25">
      <c r="C227" s="172"/>
    </row>
    <row r="228" spans="3:3" x14ac:dyDescent="0.25">
      <c r="C228" s="172"/>
    </row>
    <row r="229" spans="3:3" x14ac:dyDescent="0.25">
      <c r="C229" s="172"/>
    </row>
    <row r="230" spans="3:3" x14ac:dyDescent="0.25">
      <c r="C230" s="172"/>
    </row>
    <row r="231" spans="3:3" x14ac:dyDescent="0.25">
      <c r="C231" s="172"/>
    </row>
    <row r="232" spans="3:3" x14ac:dyDescent="0.25">
      <c r="C232" s="172"/>
    </row>
    <row r="233" spans="3:3" x14ac:dyDescent="0.25">
      <c r="C233" s="172"/>
    </row>
    <row r="234" spans="3:3" x14ac:dyDescent="0.25">
      <c r="C234" s="172"/>
    </row>
    <row r="235" spans="3:3" x14ac:dyDescent="0.25">
      <c r="C235" s="172"/>
    </row>
    <row r="236" spans="3:3" x14ac:dyDescent="0.25">
      <c r="C236" s="172"/>
    </row>
    <row r="237" spans="3:3" x14ac:dyDescent="0.25">
      <c r="C237" s="172"/>
    </row>
    <row r="238" spans="3:3" x14ac:dyDescent="0.25">
      <c r="C238" s="172"/>
    </row>
    <row r="239" spans="3:3" x14ac:dyDescent="0.25">
      <c r="C239" s="172"/>
    </row>
    <row r="240" spans="3:3" x14ac:dyDescent="0.25">
      <c r="C240" s="172"/>
    </row>
    <row r="241" spans="3:3" x14ac:dyDescent="0.25">
      <c r="C241" s="172"/>
    </row>
    <row r="242" spans="3:3" x14ac:dyDescent="0.25">
      <c r="C242" s="172"/>
    </row>
    <row r="243" spans="3:3" x14ac:dyDescent="0.25">
      <c r="C243" s="172"/>
    </row>
    <row r="244" spans="3:3" x14ac:dyDescent="0.25">
      <c r="C244" s="172"/>
    </row>
    <row r="245" spans="3:3" x14ac:dyDescent="0.25">
      <c r="C245" s="172"/>
    </row>
    <row r="246" spans="3:3" x14ac:dyDescent="0.25">
      <c r="C246" s="172"/>
    </row>
    <row r="247" spans="3:3" x14ac:dyDescent="0.25">
      <c r="C247" s="172"/>
    </row>
    <row r="248" spans="3:3" x14ac:dyDescent="0.25">
      <c r="C248" s="172"/>
    </row>
    <row r="249" spans="3:3" x14ac:dyDescent="0.25">
      <c r="C249" s="172"/>
    </row>
    <row r="250" spans="3:3" x14ac:dyDescent="0.25">
      <c r="C250" s="172"/>
    </row>
    <row r="251" spans="3:3" x14ac:dyDescent="0.25">
      <c r="C251" s="172"/>
    </row>
    <row r="252" spans="3:3" x14ac:dyDescent="0.25">
      <c r="C252" s="172"/>
    </row>
    <row r="253" spans="3:3" x14ac:dyDescent="0.25">
      <c r="C253" s="172"/>
    </row>
    <row r="254" spans="3:3" x14ac:dyDescent="0.25">
      <c r="C254" s="172"/>
    </row>
    <row r="255" spans="3:3" x14ac:dyDescent="0.25">
      <c r="C255" s="172"/>
    </row>
    <row r="256" spans="3:3" x14ac:dyDescent="0.25">
      <c r="C256" s="172"/>
    </row>
    <row r="257" spans="3:15" x14ac:dyDescent="0.25">
      <c r="C257" s="172"/>
      <c r="G257" s="360"/>
      <c r="M257" s="360"/>
      <c r="N257" s="360"/>
      <c r="O257" s="360"/>
    </row>
    <row r="258" spans="3:15" x14ac:dyDescent="0.25">
      <c r="C258" s="172"/>
    </row>
    <row r="259" spans="3:15" x14ac:dyDescent="0.25">
      <c r="C259" s="172"/>
    </row>
    <row r="260" spans="3:15" x14ac:dyDescent="0.25">
      <c r="C260" s="172"/>
    </row>
    <row r="261" spans="3:15" x14ac:dyDescent="0.25">
      <c r="C261" s="172"/>
    </row>
    <row r="262" spans="3:15" x14ac:dyDescent="0.25">
      <c r="C262" s="172"/>
    </row>
    <row r="263" spans="3:15" x14ac:dyDescent="0.25">
      <c r="C263" s="172"/>
    </row>
    <row r="264" spans="3:15" x14ac:dyDescent="0.25">
      <c r="C264" s="172"/>
    </row>
    <row r="265" spans="3:15" x14ac:dyDescent="0.25">
      <c r="C265" s="172"/>
    </row>
    <row r="266" spans="3:15" x14ac:dyDescent="0.25">
      <c r="C266" s="172"/>
    </row>
    <row r="267" spans="3:15" x14ac:dyDescent="0.25">
      <c r="C267" s="172"/>
    </row>
    <row r="268" spans="3:15" x14ac:dyDescent="0.25">
      <c r="C268" s="172"/>
    </row>
    <row r="269" spans="3:15" x14ac:dyDescent="0.25">
      <c r="C269" s="172"/>
    </row>
    <row r="270" spans="3:15" x14ac:dyDescent="0.25">
      <c r="C270" s="172"/>
    </row>
    <row r="271" spans="3:15" x14ac:dyDescent="0.25">
      <c r="C271" s="172"/>
    </row>
    <row r="272" spans="3:15" x14ac:dyDescent="0.25">
      <c r="C272" s="172"/>
    </row>
    <row r="273" spans="3:3" x14ac:dyDescent="0.25">
      <c r="C273" s="172"/>
    </row>
    <row r="274" spans="3:3" x14ac:dyDescent="0.25">
      <c r="C274" s="172"/>
    </row>
    <row r="275" spans="3:3" x14ac:dyDescent="0.25">
      <c r="C275" s="172"/>
    </row>
    <row r="276" spans="3:3" x14ac:dyDescent="0.25">
      <c r="C276" s="172"/>
    </row>
    <row r="277" spans="3:3" x14ac:dyDescent="0.25">
      <c r="C277" s="172"/>
    </row>
    <row r="278" spans="3:3" x14ac:dyDescent="0.25">
      <c r="C278" s="172"/>
    </row>
    <row r="279" spans="3:3" x14ac:dyDescent="0.25">
      <c r="C279" s="172"/>
    </row>
    <row r="280" spans="3:3" x14ac:dyDescent="0.25">
      <c r="C280" s="172"/>
    </row>
    <row r="281" spans="3:3" x14ac:dyDescent="0.25">
      <c r="C281" s="172"/>
    </row>
    <row r="282" spans="3:3" x14ac:dyDescent="0.25">
      <c r="C282" s="172"/>
    </row>
    <row r="283" spans="3:3" x14ac:dyDescent="0.25">
      <c r="C283" s="172"/>
    </row>
    <row r="284" spans="3:3" x14ac:dyDescent="0.25">
      <c r="C284" s="172"/>
    </row>
    <row r="285" spans="3:3" x14ac:dyDescent="0.25">
      <c r="C285" s="172"/>
    </row>
    <row r="286" spans="3:3" x14ac:dyDescent="0.25">
      <c r="C286" s="172"/>
    </row>
    <row r="287" spans="3:3" x14ac:dyDescent="0.25">
      <c r="C287" s="172"/>
    </row>
    <row r="288" spans="3:3" x14ac:dyDescent="0.25">
      <c r="C288" s="172"/>
    </row>
    <row r="289" spans="3:3" x14ac:dyDescent="0.25">
      <c r="C289" s="172"/>
    </row>
    <row r="290" spans="3:3" x14ac:dyDescent="0.25">
      <c r="C290" s="172"/>
    </row>
    <row r="291" spans="3:3" x14ac:dyDescent="0.25">
      <c r="C291" s="172"/>
    </row>
    <row r="292" spans="3:3" x14ac:dyDescent="0.25">
      <c r="C292" s="172"/>
    </row>
    <row r="293" spans="3:3" x14ac:dyDescent="0.25">
      <c r="C293" s="172"/>
    </row>
    <row r="294" spans="3:3" x14ac:dyDescent="0.25">
      <c r="C294" s="172"/>
    </row>
    <row r="295" spans="3:3" x14ac:dyDescent="0.25">
      <c r="C295" s="172"/>
    </row>
    <row r="296" spans="3:3" x14ac:dyDescent="0.25">
      <c r="C296" s="172"/>
    </row>
    <row r="297" spans="3:3" x14ac:dyDescent="0.25">
      <c r="C297" s="172"/>
    </row>
    <row r="298" spans="3:3" x14ac:dyDescent="0.25">
      <c r="C298" s="172"/>
    </row>
    <row r="299" spans="3:3" x14ac:dyDescent="0.25">
      <c r="C299" s="172"/>
    </row>
    <row r="300" spans="3:3" x14ac:dyDescent="0.25">
      <c r="C300" s="172"/>
    </row>
    <row r="301" spans="3:3" x14ac:dyDescent="0.25">
      <c r="C301" s="172"/>
    </row>
    <row r="302" spans="3:3" x14ac:dyDescent="0.25">
      <c r="C302" s="172"/>
    </row>
    <row r="303" spans="3:3" x14ac:dyDescent="0.25">
      <c r="C303" s="172"/>
    </row>
    <row r="304" spans="3:3" x14ac:dyDescent="0.25">
      <c r="C304" s="172"/>
    </row>
    <row r="305" spans="3:3" x14ac:dyDescent="0.25">
      <c r="C305" s="172"/>
    </row>
    <row r="306" spans="3:3" x14ac:dyDescent="0.25">
      <c r="C306" s="172"/>
    </row>
    <row r="307" spans="3:3" x14ac:dyDescent="0.25">
      <c r="C307" s="172"/>
    </row>
    <row r="308" spans="3:3" x14ac:dyDescent="0.25">
      <c r="C308" s="172"/>
    </row>
    <row r="309" spans="3:3" x14ac:dyDescent="0.25">
      <c r="C309" s="172"/>
    </row>
    <row r="310" spans="3:3" x14ac:dyDescent="0.25">
      <c r="C310" s="172"/>
    </row>
    <row r="311" spans="3:3" x14ac:dyDescent="0.25">
      <c r="C311" s="172"/>
    </row>
    <row r="312" spans="3:3" x14ac:dyDescent="0.25">
      <c r="C312" s="172"/>
    </row>
    <row r="313" spans="3:3" x14ac:dyDescent="0.25">
      <c r="C313" s="172"/>
    </row>
    <row r="314" spans="3:3" x14ac:dyDescent="0.25">
      <c r="C314" s="172"/>
    </row>
    <row r="315" spans="3:3" x14ac:dyDescent="0.25">
      <c r="C315" s="172"/>
    </row>
    <row r="316" spans="3:3" x14ac:dyDescent="0.25">
      <c r="C316" s="172"/>
    </row>
    <row r="317" spans="3:3" x14ac:dyDescent="0.25">
      <c r="C317" s="172"/>
    </row>
    <row r="318" spans="3:3" x14ac:dyDescent="0.25">
      <c r="C318" s="172"/>
    </row>
    <row r="319" spans="3:3" x14ac:dyDescent="0.25">
      <c r="C319" s="172"/>
    </row>
    <row r="320" spans="3:3" x14ac:dyDescent="0.25">
      <c r="C320" s="172"/>
    </row>
    <row r="321" spans="3:3" x14ac:dyDescent="0.25">
      <c r="C321" s="172"/>
    </row>
    <row r="322" spans="3:3" x14ac:dyDescent="0.25">
      <c r="C322" s="172"/>
    </row>
    <row r="323" spans="3:3" x14ac:dyDescent="0.25">
      <c r="C323" s="172"/>
    </row>
    <row r="324" spans="3:3" x14ac:dyDescent="0.25">
      <c r="C324" s="172"/>
    </row>
    <row r="325" spans="3:3" x14ac:dyDescent="0.25">
      <c r="C325" s="172"/>
    </row>
    <row r="326" spans="3:3" x14ac:dyDescent="0.25">
      <c r="C326" s="172"/>
    </row>
    <row r="327" spans="3:3" x14ac:dyDescent="0.25">
      <c r="C327" s="172"/>
    </row>
    <row r="328" spans="3:3" x14ac:dyDescent="0.25">
      <c r="C328" s="172"/>
    </row>
    <row r="329" spans="3:3" x14ac:dyDescent="0.25">
      <c r="C329" s="172"/>
    </row>
    <row r="330" spans="3:3" x14ac:dyDescent="0.25">
      <c r="C330" s="172"/>
    </row>
    <row r="331" spans="3:3" x14ac:dyDescent="0.25">
      <c r="C331" s="172"/>
    </row>
    <row r="332" spans="3:3" x14ac:dyDescent="0.25">
      <c r="C332" s="172"/>
    </row>
    <row r="333" spans="3:3" x14ac:dyDescent="0.25">
      <c r="C333" s="172"/>
    </row>
    <row r="334" spans="3:3" hidden="1" x14ac:dyDescent="0.25">
      <c r="C334" s="172"/>
    </row>
    <row r="335" spans="3:3" hidden="1" x14ac:dyDescent="0.25">
      <c r="C335" s="172"/>
    </row>
    <row r="336" spans="3:3" hidden="1" x14ac:dyDescent="0.25">
      <c r="C336" s="172"/>
    </row>
    <row r="337" spans="3:3" hidden="1" x14ac:dyDescent="0.25">
      <c r="C337" s="172"/>
    </row>
    <row r="338" spans="3:3" hidden="1" x14ac:dyDescent="0.25">
      <c r="C338" s="172"/>
    </row>
    <row r="339" spans="3:3" hidden="1" x14ac:dyDescent="0.25">
      <c r="C339" s="172"/>
    </row>
    <row r="340" spans="3:3" hidden="1" x14ac:dyDescent="0.25">
      <c r="C340" s="172"/>
    </row>
    <row r="341" spans="3:3" hidden="1" x14ac:dyDescent="0.25">
      <c r="C341" s="172"/>
    </row>
    <row r="342" spans="3:3" hidden="1" x14ac:dyDescent="0.25">
      <c r="C342" s="172"/>
    </row>
    <row r="343" spans="3:3" hidden="1" x14ac:dyDescent="0.25">
      <c r="C343" s="172"/>
    </row>
    <row r="344" spans="3:3" hidden="1" x14ac:dyDescent="0.25">
      <c r="C344" s="172"/>
    </row>
    <row r="345" spans="3:3" hidden="1" x14ac:dyDescent="0.25">
      <c r="C345" s="172"/>
    </row>
    <row r="346" spans="3:3" hidden="1" x14ac:dyDescent="0.25">
      <c r="C346" s="172"/>
    </row>
    <row r="347" spans="3:3" hidden="1" x14ac:dyDescent="0.25">
      <c r="C347" s="172"/>
    </row>
    <row r="348" spans="3:3" hidden="1" x14ac:dyDescent="0.25">
      <c r="C348" s="172"/>
    </row>
    <row r="349" spans="3:3" hidden="1" x14ac:dyDescent="0.25">
      <c r="C349" s="172"/>
    </row>
    <row r="350" spans="3:3" hidden="1" x14ac:dyDescent="0.25">
      <c r="C350" s="172"/>
    </row>
    <row r="351" spans="3:3" hidden="1" x14ac:dyDescent="0.25">
      <c r="C351" s="172"/>
    </row>
    <row r="352" spans="3:3" hidden="1" x14ac:dyDescent="0.25">
      <c r="C352" s="172"/>
    </row>
    <row r="353" spans="3:3" hidden="1" x14ac:dyDescent="0.25">
      <c r="C353" s="172"/>
    </row>
    <row r="354" spans="3:3" hidden="1" x14ac:dyDescent="0.25">
      <c r="C354" s="172"/>
    </row>
    <row r="355" spans="3:3" hidden="1" x14ac:dyDescent="0.25">
      <c r="C355" s="172"/>
    </row>
    <row r="356" spans="3:3" hidden="1" x14ac:dyDescent="0.25">
      <c r="C356" s="172"/>
    </row>
    <row r="357" spans="3:3" hidden="1" x14ac:dyDescent="0.25">
      <c r="C357" s="172"/>
    </row>
    <row r="358" spans="3:3" hidden="1" x14ac:dyDescent="0.25">
      <c r="C358" s="172"/>
    </row>
    <row r="359" spans="3:3" hidden="1" x14ac:dyDescent="0.25">
      <c r="C359" s="172"/>
    </row>
    <row r="360" spans="3:3" hidden="1" x14ac:dyDescent="0.25">
      <c r="C360" s="172"/>
    </row>
    <row r="361" spans="3:3" hidden="1" x14ac:dyDescent="0.25">
      <c r="C361" s="172"/>
    </row>
    <row r="362" spans="3:3" hidden="1" x14ac:dyDescent="0.25">
      <c r="C362" s="172"/>
    </row>
    <row r="363" spans="3:3" hidden="1" x14ac:dyDescent="0.25">
      <c r="C363" s="172"/>
    </row>
    <row r="364" spans="3:3" hidden="1" x14ac:dyDescent="0.25">
      <c r="C364" s="172"/>
    </row>
    <row r="365" spans="3:3" hidden="1" x14ac:dyDescent="0.25">
      <c r="C365" s="172"/>
    </row>
    <row r="366" spans="3:3" hidden="1" x14ac:dyDescent="0.25">
      <c r="C366" s="172"/>
    </row>
    <row r="367" spans="3:3" hidden="1" x14ac:dyDescent="0.25">
      <c r="C367" s="172"/>
    </row>
    <row r="368" spans="3:3" hidden="1" x14ac:dyDescent="0.25">
      <c r="C368" s="172"/>
    </row>
    <row r="369" spans="3:12" hidden="1" x14ac:dyDescent="0.25">
      <c r="C369" s="172"/>
    </row>
    <row r="370" spans="3:12" hidden="1" x14ac:dyDescent="0.25">
      <c r="C370" s="172"/>
    </row>
    <row r="371" spans="3:12" hidden="1" x14ac:dyDescent="0.25">
      <c r="C371" s="172"/>
    </row>
    <row r="372" spans="3:12" hidden="1" x14ac:dyDescent="0.25">
      <c r="C372" s="172"/>
    </row>
    <row r="373" spans="3:12" hidden="1" x14ac:dyDescent="0.25">
      <c r="C373" s="172"/>
    </row>
    <row r="374" spans="3:12" hidden="1" x14ac:dyDescent="0.25">
      <c r="C374" s="172"/>
    </row>
    <row r="375" spans="3:12" hidden="1" x14ac:dyDescent="0.25">
      <c r="C375" s="172"/>
    </row>
    <row r="376" spans="3:12" hidden="1" x14ac:dyDescent="0.25">
      <c r="C376" s="172"/>
    </row>
    <row r="377" spans="3:12" hidden="1" x14ac:dyDescent="0.25">
      <c r="C377" s="172"/>
    </row>
    <row r="378" spans="3:12" hidden="1" x14ac:dyDescent="0.25">
      <c r="C378" s="172"/>
    </row>
    <row r="379" spans="3:12" hidden="1" x14ac:dyDescent="0.25">
      <c r="C379" s="172"/>
    </row>
    <row r="380" spans="3:12" hidden="1" x14ac:dyDescent="0.25">
      <c r="C380" s="172"/>
    </row>
    <row r="381" spans="3:12" hidden="1" x14ac:dyDescent="0.25">
      <c r="C381" s="172"/>
    </row>
    <row r="382" spans="3:12" hidden="1" x14ac:dyDescent="0.25">
      <c r="C382" s="172"/>
    </row>
    <row r="383" spans="3:12" hidden="1" x14ac:dyDescent="0.25">
      <c r="C383" s="172"/>
      <c r="H383" s="346"/>
      <c r="I383" s="346"/>
      <c r="J383" s="346"/>
      <c r="K383" s="346"/>
      <c r="L383" s="346"/>
    </row>
    <row r="384" spans="3:12" hidden="1" x14ac:dyDescent="0.25">
      <c r="C384" s="172"/>
    </row>
    <row r="385" spans="3:3" hidden="1" x14ac:dyDescent="0.25">
      <c r="C385" s="172"/>
    </row>
    <row r="386" spans="3:3" hidden="1" x14ac:dyDescent="0.25">
      <c r="C386" s="172"/>
    </row>
    <row r="387" spans="3:3" hidden="1" x14ac:dyDescent="0.25">
      <c r="C387" s="172"/>
    </row>
    <row r="388" spans="3:3" hidden="1" x14ac:dyDescent="0.25">
      <c r="C388" s="172"/>
    </row>
    <row r="389" spans="3:3" hidden="1" x14ac:dyDescent="0.25">
      <c r="C389" s="172"/>
    </row>
    <row r="390" spans="3:3" hidden="1" x14ac:dyDescent="0.25">
      <c r="C390" s="172"/>
    </row>
    <row r="391" spans="3:3" hidden="1" x14ac:dyDescent="0.25">
      <c r="C391" s="172"/>
    </row>
    <row r="392" spans="3:3" hidden="1" x14ac:dyDescent="0.25">
      <c r="C392" s="172"/>
    </row>
    <row r="393" spans="3:3" hidden="1" x14ac:dyDescent="0.25">
      <c r="C393" s="172"/>
    </row>
    <row r="394" spans="3:3" hidden="1" x14ac:dyDescent="0.25">
      <c r="C394" s="172"/>
    </row>
    <row r="395" spans="3:3" hidden="1" x14ac:dyDescent="0.25">
      <c r="C395" s="172"/>
    </row>
    <row r="396" spans="3:3" hidden="1" x14ac:dyDescent="0.25">
      <c r="C396" s="172"/>
    </row>
    <row r="397" spans="3:3" hidden="1" x14ac:dyDescent="0.25">
      <c r="C397" s="172"/>
    </row>
    <row r="398" spans="3:3" hidden="1" x14ac:dyDescent="0.25">
      <c r="C398" s="172"/>
    </row>
    <row r="399" spans="3:3" hidden="1" x14ac:dyDescent="0.25">
      <c r="C399" s="172"/>
    </row>
    <row r="400" spans="3:3" hidden="1" x14ac:dyDescent="0.25">
      <c r="C400" s="172"/>
    </row>
    <row r="401" spans="3:3" hidden="1" x14ac:dyDescent="0.25">
      <c r="C401" s="172"/>
    </row>
    <row r="402" spans="3:3" hidden="1" x14ac:dyDescent="0.25">
      <c r="C402" s="172"/>
    </row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spans="3:15" x14ac:dyDescent="0.25"/>
    <row r="434" spans="3:15" x14ac:dyDescent="0.25"/>
    <row r="435" spans="3:15" x14ac:dyDescent="0.25"/>
    <row r="436" spans="3:15" x14ac:dyDescent="0.25"/>
    <row r="437" spans="3:15" x14ac:dyDescent="0.25"/>
    <row r="438" spans="3:15" x14ac:dyDescent="0.25">
      <c r="C438" s="172"/>
    </row>
    <row r="439" spans="3:15" hidden="1" x14ac:dyDescent="0.25">
      <c r="C439" s="172"/>
    </row>
    <row r="440" spans="3:15" x14ac:dyDescent="0.25"/>
    <row r="441" spans="3:15" x14ac:dyDescent="0.25"/>
    <row r="442" spans="3:15" x14ac:dyDescent="0.25"/>
    <row r="443" spans="3:15" x14ac:dyDescent="0.25"/>
    <row r="444" spans="3:15" x14ac:dyDescent="0.25"/>
    <row r="445" spans="3:15" x14ac:dyDescent="0.25"/>
    <row r="446" spans="3:15" x14ac:dyDescent="0.25"/>
    <row r="447" spans="3:15" hidden="1" x14ac:dyDescent="0.25">
      <c r="G447" s="346"/>
      <c r="M447" s="346"/>
      <c r="N447" s="346"/>
      <c r="O447" s="346"/>
    </row>
    <row r="448" spans="3:15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>
      <c r="C495" s="172"/>
    </row>
    <row r="496" spans="3:3" hidden="1" x14ac:dyDescent="0.25">
      <c r="C496" s="172"/>
    </row>
    <row r="497" spans="3:3" hidden="1" x14ac:dyDescent="0.25">
      <c r="C497" s="172"/>
    </row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spans="8:12" x14ac:dyDescent="0.25"/>
    <row r="530" spans="8:12" x14ac:dyDescent="0.25"/>
    <row r="531" spans="8:12" x14ac:dyDescent="0.25"/>
    <row r="532" spans="8:12" x14ac:dyDescent="0.25"/>
    <row r="533" spans="8:12" x14ac:dyDescent="0.25"/>
    <row r="534" spans="8:12" x14ac:dyDescent="0.25"/>
    <row r="535" spans="8:12" x14ac:dyDescent="0.25"/>
    <row r="536" spans="8:12" x14ac:dyDescent="0.25"/>
    <row r="537" spans="8:12" x14ac:dyDescent="0.25"/>
    <row r="538" spans="8:12" x14ac:dyDescent="0.25"/>
    <row r="539" spans="8:12" x14ac:dyDescent="0.25"/>
    <row r="540" spans="8:12" x14ac:dyDescent="0.25"/>
    <row r="541" spans="8:12" x14ac:dyDescent="0.25"/>
    <row r="542" spans="8:12" x14ac:dyDescent="0.25"/>
    <row r="543" spans="8:12" x14ac:dyDescent="0.25"/>
    <row r="544" spans="8:12" x14ac:dyDescent="0.25">
      <c r="H544" s="346"/>
      <c r="I544" s="346"/>
      <c r="J544" s="346"/>
      <c r="K544" s="346"/>
      <c r="L544" s="346"/>
    </row>
    <row r="545" spans="8:12" x14ac:dyDescent="0.25">
      <c r="H545" s="346"/>
      <c r="I545" s="346"/>
      <c r="J545" s="346"/>
      <c r="K545" s="346"/>
      <c r="L545" s="346"/>
    </row>
    <row r="546" spans="8:12" x14ac:dyDescent="0.25">
      <c r="H546" s="346"/>
      <c r="I546" s="346"/>
      <c r="J546" s="346"/>
      <c r="K546" s="346"/>
      <c r="L546" s="346"/>
    </row>
    <row r="547" spans="8:12" x14ac:dyDescent="0.25">
      <c r="H547" s="346"/>
      <c r="I547" s="346"/>
      <c r="J547" s="346"/>
      <c r="K547" s="346"/>
      <c r="L547" s="346"/>
    </row>
    <row r="548" spans="8:12" x14ac:dyDescent="0.25">
      <c r="H548" s="346"/>
      <c r="I548" s="346"/>
      <c r="J548" s="346"/>
      <c r="K548" s="346"/>
      <c r="L548" s="346"/>
    </row>
    <row r="549" spans="8:12" x14ac:dyDescent="0.25">
      <c r="H549" s="346"/>
      <c r="I549" s="346"/>
      <c r="J549" s="346"/>
      <c r="K549" s="346"/>
      <c r="L549" s="346"/>
    </row>
    <row r="550" spans="8:12" x14ac:dyDescent="0.25">
      <c r="H550" s="346"/>
      <c r="I550" s="346"/>
      <c r="J550" s="346"/>
      <c r="K550" s="346"/>
      <c r="L550" s="346"/>
    </row>
    <row r="551" spans="8:12" x14ac:dyDescent="0.25">
      <c r="H551" s="346"/>
      <c r="I551" s="346"/>
      <c r="J551" s="346"/>
      <c r="K551" s="346"/>
      <c r="L551" s="346"/>
    </row>
    <row r="552" spans="8:12" x14ac:dyDescent="0.25">
      <c r="H552" s="346"/>
      <c r="I552" s="346"/>
      <c r="J552" s="346"/>
      <c r="K552" s="346"/>
      <c r="L552" s="346"/>
    </row>
    <row r="553" spans="8:12" x14ac:dyDescent="0.25">
      <c r="H553" s="346"/>
      <c r="I553" s="346"/>
      <c r="J553" s="346"/>
      <c r="K553" s="346"/>
      <c r="L553" s="346"/>
    </row>
    <row r="554" spans="8:12" x14ac:dyDescent="0.25">
      <c r="H554" s="346"/>
      <c r="I554" s="346"/>
      <c r="J554" s="346"/>
      <c r="K554" s="346"/>
      <c r="L554" s="346"/>
    </row>
    <row r="555" spans="8:12" x14ac:dyDescent="0.25">
      <c r="H555" s="346"/>
      <c r="I555" s="346"/>
      <c r="J555" s="346"/>
      <c r="K555" s="346"/>
      <c r="L555" s="346"/>
    </row>
    <row r="556" spans="8:12" x14ac:dyDescent="0.25">
      <c r="H556" s="346"/>
      <c r="I556" s="346"/>
      <c r="J556" s="346"/>
      <c r="K556" s="346"/>
      <c r="L556" s="346"/>
    </row>
    <row r="557" spans="8:12" x14ac:dyDescent="0.25">
      <c r="H557" s="346"/>
      <c r="I557" s="346"/>
      <c r="J557" s="346"/>
      <c r="K557" s="346"/>
      <c r="L557" s="346"/>
    </row>
    <row r="558" spans="8:12" x14ac:dyDescent="0.25">
      <c r="H558" s="346"/>
      <c r="I558" s="346"/>
      <c r="J558" s="346"/>
      <c r="K558" s="346"/>
      <c r="L558" s="346"/>
    </row>
    <row r="559" spans="8:12" x14ac:dyDescent="0.25">
      <c r="H559" s="346"/>
      <c r="I559" s="346"/>
      <c r="J559" s="346"/>
      <c r="K559" s="346"/>
      <c r="L559" s="346"/>
    </row>
    <row r="560" spans="8:12" x14ac:dyDescent="0.25">
      <c r="H560" s="346"/>
      <c r="I560" s="346"/>
      <c r="J560" s="346"/>
      <c r="K560" s="346"/>
      <c r="L560" s="346"/>
    </row>
    <row r="561" spans="8:12" x14ac:dyDescent="0.25">
      <c r="H561" s="346"/>
      <c r="I561" s="346"/>
      <c r="J561" s="346"/>
      <c r="K561" s="346"/>
      <c r="L561" s="346"/>
    </row>
    <row r="562" spans="8:12" x14ac:dyDescent="0.25">
      <c r="H562" s="346"/>
      <c r="I562" s="346"/>
      <c r="J562" s="346"/>
      <c r="K562" s="346"/>
      <c r="L562" s="346"/>
    </row>
    <row r="563" spans="8:12" x14ac:dyDescent="0.25">
      <c r="H563" s="346"/>
      <c r="I563" s="346"/>
      <c r="J563" s="346"/>
      <c r="K563" s="346"/>
      <c r="L563" s="346"/>
    </row>
    <row r="564" spans="8:12" x14ac:dyDescent="0.25">
      <c r="H564" s="346"/>
      <c r="I564" s="346"/>
      <c r="J564" s="346"/>
      <c r="K564" s="346"/>
      <c r="L564" s="346"/>
    </row>
    <row r="565" spans="8:12" x14ac:dyDescent="0.25">
      <c r="H565" s="346"/>
      <c r="I565" s="346"/>
      <c r="J565" s="346"/>
      <c r="K565" s="346"/>
      <c r="L565" s="346"/>
    </row>
    <row r="566" spans="8:12" x14ac:dyDescent="0.25">
      <c r="H566" s="346"/>
      <c r="I566" s="346"/>
      <c r="J566" s="346"/>
      <c r="K566" s="346"/>
      <c r="L566" s="346"/>
    </row>
    <row r="567" spans="8:12" x14ac:dyDescent="0.25">
      <c r="H567" s="346"/>
      <c r="I567" s="346"/>
      <c r="J567" s="346"/>
      <c r="K567" s="346"/>
      <c r="L567" s="346"/>
    </row>
    <row r="568" spans="8:12" x14ac:dyDescent="0.25">
      <c r="H568" s="346"/>
      <c r="I568" s="346"/>
      <c r="J568" s="346"/>
      <c r="K568" s="346"/>
      <c r="L568" s="346"/>
    </row>
    <row r="569" spans="8:12" x14ac:dyDescent="0.25">
      <c r="H569" s="346"/>
      <c r="I569" s="346"/>
      <c r="J569" s="346"/>
      <c r="K569" s="346"/>
      <c r="L569" s="346"/>
    </row>
    <row r="570" spans="8:12" x14ac:dyDescent="0.25">
      <c r="H570" s="346"/>
      <c r="I570" s="346"/>
      <c r="J570" s="346"/>
      <c r="K570" s="346"/>
      <c r="L570" s="346"/>
    </row>
    <row r="571" spans="8:12" x14ac:dyDescent="0.25">
      <c r="H571" s="346"/>
      <c r="I571" s="346"/>
      <c r="J571" s="346"/>
      <c r="K571" s="346"/>
      <c r="L571" s="346"/>
    </row>
    <row r="572" spans="8:12" x14ac:dyDescent="0.25">
      <c r="H572" s="346"/>
      <c r="I572" s="346"/>
      <c r="J572" s="346"/>
      <c r="K572" s="346"/>
      <c r="L572" s="346"/>
    </row>
    <row r="573" spans="8:12" x14ac:dyDescent="0.25">
      <c r="H573" s="346"/>
      <c r="I573" s="346"/>
      <c r="J573" s="346"/>
      <c r="K573" s="346"/>
      <c r="L573" s="346"/>
    </row>
    <row r="574" spans="8:12" x14ac:dyDescent="0.25">
      <c r="H574" s="346"/>
      <c r="I574" s="346"/>
      <c r="J574" s="346"/>
      <c r="K574" s="346"/>
      <c r="L574" s="346"/>
    </row>
    <row r="575" spans="8:12" x14ac:dyDescent="0.25">
      <c r="H575" s="346"/>
      <c r="I575" s="346"/>
      <c r="J575" s="346"/>
      <c r="K575" s="346"/>
      <c r="L575" s="346"/>
    </row>
    <row r="576" spans="8:12" x14ac:dyDescent="0.25">
      <c r="H576" s="346"/>
      <c r="I576" s="346"/>
      <c r="J576" s="346"/>
      <c r="K576" s="346"/>
      <c r="L576" s="346"/>
    </row>
    <row r="577" spans="8:12" x14ac:dyDescent="0.25">
      <c r="H577" s="346"/>
      <c r="I577" s="346"/>
      <c r="J577" s="346"/>
      <c r="K577" s="346"/>
      <c r="L577" s="346"/>
    </row>
    <row r="578" spans="8:12" x14ac:dyDescent="0.25">
      <c r="H578" s="346"/>
      <c r="I578" s="346"/>
      <c r="J578" s="346"/>
      <c r="K578" s="346"/>
      <c r="L578" s="346"/>
    </row>
    <row r="579" spans="8:12" x14ac:dyDescent="0.25">
      <c r="H579" s="346"/>
      <c r="I579" s="346"/>
      <c r="J579" s="346"/>
      <c r="K579" s="346"/>
      <c r="L579" s="346"/>
    </row>
    <row r="580" spans="8:12" x14ac:dyDescent="0.25">
      <c r="H580" s="346"/>
      <c r="I580" s="346"/>
      <c r="J580" s="346"/>
      <c r="K580" s="346"/>
      <c r="L580" s="346"/>
    </row>
    <row r="581" spans="8:12" x14ac:dyDescent="0.25">
      <c r="H581" s="346"/>
      <c r="I581" s="346"/>
      <c r="J581" s="346"/>
      <c r="K581" s="346"/>
      <c r="L581" s="346"/>
    </row>
    <row r="582" spans="8:12" x14ac:dyDescent="0.25">
      <c r="H582" s="346"/>
      <c r="I582" s="346"/>
      <c r="J582" s="346"/>
      <c r="K582" s="346"/>
      <c r="L582" s="346"/>
    </row>
    <row r="583" spans="8:12" x14ac:dyDescent="0.25">
      <c r="H583" s="346"/>
      <c r="I583" s="346"/>
      <c r="J583" s="346"/>
      <c r="K583" s="346"/>
      <c r="L583" s="346"/>
    </row>
    <row r="584" spans="8:12" x14ac:dyDescent="0.25">
      <c r="H584" s="346"/>
      <c r="I584" s="346"/>
      <c r="J584" s="346"/>
      <c r="K584" s="346"/>
      <c r="L584" s="346"/>
    </row>
    <row r="585" spans="8:12" x14ac:dyDescent="0.25">
      <c r="H585" s="346"/>
      <c r="I585" s="346"/>
      <c r="J585" s="346"/>
      <c r="K585" s="346"/>
      <c r="L585" s="346"/>
    </row>
    <row r="586" spans="8:12" x14ac:dyDescent="0.25"/>
    <row r="587" spans="8:12" x14ac:dyDescent="0.25"/>
    <row r="588" spans="8:12" x14ac:dyDescent="0.25"/>
    <row r="589" spans="8:12" x14ac:dyDescent="0.25"/>
    <row r="590" spans="8:12" x14ac:dyDescent="0.25"/>
    <row r="591" spans="8:12" x14ac:dyDescent="0.25"/>
    <row r="592" spans="8:12" x14ac:dyDescent="0.25"/>
    <row r="593" spans="7:15" x14ac:dyDescent="0.25"/>
    <row r="594" spans="7:15" x14ac:dyDescent="0.25"/>
    <row r="595" spans="7:15" x14ac:dyDescent="0.25"/>
    <row r="596" spans="7:15" x14ac:dyDescent="0.25"/>
    <row r="597" spans="7:15" x14ac:dyDescent="0.25"/>
    <row r="598" spans="7:15" x14ac:dyDescent="0.25"/>
    <row r="599" spans="7:15" x14ac:dyDescent="0.25"/>
    <row r="600" spans="7:15" x14ac:dyDescent="0.25"/>
    <row r="601" spans="7:15" x14ac:dyDescent="0.25"/>
    <row r="602" spans="7:15" x14ac:dyDescent="0.25"/>
    <row r="603" spans="7:15" x14ac:dyDescent="0.25"/>
    <row r="604" spans="7:15" x14ac:dyDescent="0.25"/>
    <row r="605" spans="7:15" x14ac:dyDescent="0.25"/>
    <row r="606" spans="7:15" x14ac:dyDescent="0.25"/>
    <row r="607" spans="7:15" x14ac:dyDescent="0.25"/>
    <row r="608" spans="7:15" hidden="1" x14ac:dyDescent="0.25">
      <c r="G608" s="346"/>
      <c r="M608" s="346"/>
      <c r="N608" s="346"/>
      <c r="O608" s="346"/>
    </row>
    <row r="609" spans="7:15" hidden="1" x14ac:dyDescent="0.25">
      <c r="G609" s="346"/>
      <c r="M609" s="346"/>
      <c r="N609" s="346"/>
      <c r="O609" s="346"/>
    </row>
    <row r="610" spans="7:15" hidden="1" x14ac:dyDescent="0.25">
      <c r="G610" s="346"/>
      <c r="M610" s="346"/>
      <c r="N610" s="346"/>
      <c r="O610" s="346"/>
    </row>
    <row r="611" spans="7:15" hidden="1" x14ac:dyDescent="0.25">
      <c r="G611" s="346"/>
      <c r="M611" s="346"/>
      <c r="N611" s="346"/>
      <c r="O611" s="346"/>
    </row>
    <row r="612" spans="7:15" hidden="1" x14ac:dyDescent="0.25">
      <c r="G612" s="346"/>
      <c r="M612" s="346"/>
      <c r="N612" s="346"/>
      <c r="O612" s="346"/>
    </row>
    <row r="613" spans="7:15" hidden="1" x14ac:dyDescent="0.25">
      <c r="G613" s="346"/>
      <c r="M613" s="346"/>
      <c r="N613" s="346"/>
      <c r="O613" s="346"/>
    </row>
    <row r="614" spans="7:15" hidden="1" x14ac:dyDescent="0.25">
      <c r="G614" s="346"/>
      <c r="M614" s="346"/>
      <c r="N614" s="346"/>
      <c r="O614" s="346"/>
    </row>
    <row r="615" spans="7:15" hidden="1" x14ac:dyDescent="0.25">
      <c r="G615" s="346"/>
      <c r="M615" s="346"/>
      <c r="N615" s="346"/>
      <c r="O615" s="346"/>
    </row>
    <row r="616" spans="7:15" hidden="1" x14ac:dyDescent="0.25">
      <c r="G616" s="346"/>
      <c r="M616" s="346"/>
      <c r="N616" s="346"/>
      <c r="O616" s="346"/>
    </row>
    <row r="617" spans="7:15" hidden="1" x14ac:dyDescent="0.25">
      <c r="G617" s="346"/>
      <c r="M617" s="346"/>
      <c r="N617" s="346"/>
      <c r="O617" s="346"/>
    </row>
    <row r="618" spans="7:15" hidden="1" x14ac:dyDescent="0.25">
      <c r="G618" s="346"/>
      <c r="M618" s="346"/>
      <c r="N618" s="346"/>
      <c r="O618" s="346"/>
    </row>
    <row r="619" spans="7:15" hidden="1" x14ac:dyDescent="0.25">
      <c r="G619" s="346"/>
      <c r="M619" s="346"/>
      <c r="N619" s="346"/>
      <c r="O619" s="346"/>
    </row>
    <row r="620" spans="7:15" hidden="1" x14ac:dyDescent="0.25">
      <c r="G620" s="346"/>
      <c r="M620" s="346"/>
      <c r="N620" s="346"/>
      <c r="O620" s="346"/>
    </row>
    <row r="621" spans="7:15" hidden="1" x14ac:dyDescent="0.25">
      <c r="G621" s="346"/>
      <c r="M621" s="346"/>
      <c r="N621" s="346"/>
      <c r="O621" s="346"/>
    </row>
    <row r="622" spans="7:15" hidden="1" x14ac:dyDescent="0.25">
      <c r="G622" s="346"/>
      <c r="M622" s="346"/>
      <c r="N622" s="346"/>
      <c r="O622" s="346"/>
    </row>
    <row r="623" spans="7:15" hidden="1" x14ac:dyDescent="0.25">
      <c r="G623" s="346"/>
      <c r="M623" s="346"/>
      <c r="N623" s="346"/>
      <c r="O623" s="346"/>
    </row>
    <row r="624" spans="7:15" hidden="1" x14ac:dyDescent="0.25">
      <c r="G624" s="346"/>
      <c r="M624" s="346"/>
      <c r="N624" s="346"/>
      <c r="O624" s="346"/>
    </row>
    <row r="625" spans="7:15" hidden="1" x14ac:dyDescent="0.25">
      <c r="G625" s="346"/>
      <c r="M625" s="346"/>
      <c r="N625" s="346"/>
      <c r="O625" s="346"/>
    </row>
    <row r="626" spans="7:15" hidden="1" x14ac:dyDescent="0.25">
      <c r="G626" s="346"/>
      <c r="M626" s="346"/>
      <c r="N626" s="346"/>
      <c r="O626" s="346"/>
    </row>
    <row r="627" spans="7:15" hidden="1" x14ac:dyDescent="0.25">
      <c r="G627" s="346"/>
      <c r="M627" s="346"/>
      <c r="N627" s="346"/>
      <c r="O627" s="346"/>
    </row>
    <row r="628" spans="7:15" hidden="1" x14ac:dyDescent="0.25">
      <c r="G628" s="346"/>
      <c r="M628" s="346"/>
      <c r="N628" s="346"/>
      <c r="O628" s="346"/>
    </row>
    <row r="629" spans="7:15" hidden="1" x14ac:dyDescent="0.25">
      <c r="G629" s="346"/>
      <c r="M629" s="346"/>
      <c r="N629" s="346"/>
      <c r="O629" s="346"/>
    </row>
    <row r="630" spans="7:15" hidden="1" x14ac:dyDescent="0.25">
      <c r="G630" s="346"/>
      <c r="M630" s="346"/>
      <c r="N630" s="346"/>
      <c r="O630" s="346"/>
    </row>
    <row r="631" spans="7:15" hidden="1" x14ac:dyDescent="0.25">
      <c r="G631" s="346"/>
      <c r="M631" s="346"/>
      <c r="N631" s="346"/>
      <c r="O631" s="346"/>
    </row>
    <row r="632" spans="7:15" hidden="1" x14ac:dyDescent="0.25">
      <c r="G632" s="346"/>
      <c r="M632" s="346"/>
      <c r="N632" s="346"/>
      <c r="O632" s="346"/>
    </row>
    <row r="633" spans="7:15" hidden="1" x14ac:dyDescent="0.25">
      <c r="G633" s="346"/>
      <c r="M633" s="346"/>
      <c r="N633" s="346"/>
      <c r="O633" s="346"/>
    </row>
    <row r="634" spans="7:15" hidden="1" x14ac:dyDescent="0.25">
      <c r="G634" s="346"/>
      <c r="M634" s="346"/>
      <c r="N634" s="346"/>
      <c r="O634" s="346"/>
    </row>
    <row r="635" spans="7:15" hidden="1" x14ac:dyDescent="0.25">
      <c r="G635" s="346"/>
      <c r="M635" s="346"/>
      <c r="N635" s="346"/>
      <c r="O635" s="346"/>
    </row>
    <row r="636" spans="7:15" hidden="1" x14ac:dyDescent="0.25">
      <c r="G636" s="346"/>
      <c r="M636" s="346"/>
      <c r="N636" s="346"/>
      <c r="O636" s="346"/>
    </row>
    <row r="637" spans="7:15" hidden="1" x14ac:dyDescent="0.25">
      <c r="G637" s="346"/>
      <c r="M637" s="346"/>
      <c r="N637" s="346"/>
      <c r="O637" s="346"/>
    </row>
    <row r="638" spans="7:15" hidden="1" x14ac:dyDescent="0.25">
      <c r="G638" s="346"/>
      <c r="M638" s="346"/>
      <c r="N638" s="346"/>
      <c r="O638" s="346"/>
    </row>
    <row r="639" spans="7:15" hidden="1" x14ac:dyDescent="0.25">
      <c r="G639" s="346"/>
      <c r="M639" s="346"/>
      <c r="N639" s="346"/>
      <c r="O639" s="346"/>
    </row>
    <row r="640" spans="7:15" hidden="1" x14ac:dyDescent="0.25">
      <c r="G640" s="346"/>
      <c r="M640" s="346"/>
      <c r="N640" s="346"/>
      <c r="O640" s="346"/>
    </row>
    <row r="641" spans="7:15" hidden="1" x14ac:dyDescent="0.25">
      <c r="G641" s="346"/>
      <c r="M641" s="346"/>
      <c r="N641" s="346"/>
      <c r="O641" s="346"/>
    </row>
    <row r="642" spans="7:15" hidden="1" x14ac:dyDescent="0.25">
      <c r="G642" s="346"/>
      <c r="M642" s="346"/>
      <c r="N642" s="346"/>
      <c r="O642" s="346"/>
    </row>
    <row r="643" spans="7:15" hidden="1" x14ac:dyDescent="0.25">
      <c r="G643" s="346"/>
      <c r="M643" s="346"/>
      <c r="N643" s="346"/>
      <c r="O643" s="346"/>
    </row>
    <row r="644" spans="7:15" hidden="1" x14ac:dyDescent="0.25">
      <c r="G644" s="346"/>
      <c r="M644" s="346"/>
      <c r="N644" s="346"/>
      <c r="O644" s="346"/>
    </row>
    <row r="645" spans="7:15" hidden="1" x14ac:dyDescent="0.25">
      <c r="G645" s="346"/>
      <c r="M645" s="346"/>
      <c r="N645" s="346"/>
      <c r="O645" s="346"/>
    </row>
    <row r="646" spans="7:15" hidden="1" x14ac:dyDescent="0.25">
      <c r="G646" s="346"/>
      <c r="M646" s="346"/>
      <c r="N646" s="346"/>
      <c r="O646" s="346"/>
    </row>
    <row r="647" spans="7:15" hidden="1" x14ac:dyDescent="0.25">
      <c r="G647" s="346"/>
      <c r="M647" s="346"/>
      <c r="N647" s="346"/>
      <c r="O647" s="346"/>
    </row>
    <row r="648" spans="7:15" hidden="1" x14ac:dyDescent="0.25">
      <c r="G648" s="346"/>
      <c r="M648" s="346"/>
      <c r="N648" s="346"/>
      <c r="O648" s="346"/>
    </row>
    <row r="649" spans="7:15" hidden="1" x14ac:dyDescent="0.25">
      <c r="G649" s="346"/>
      <c r="M649" s="346"/>
      <c r="N649" s="346"/>
      <c r="O649" s="346"/>
    </row>
    <row r="650" spans="7:15" x14ac:dyDescent="0.25"/>
    <row r="651" spans="7:15" x14ac:dyDescent="0.25"/>
    <row r="652" spans="7:15" x14ac:dyDescent="0.25"/>
    <row r="653" spans="7:15" x14ac:dyDescent="0.25"/>
    <row r="654" spans="7:15" x14ac:dyDescent="0.25"/>
    <row r="655" spans="7:15" x14ac:dyDescent="0.25"/>
    <row r="656" spans="7:15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  <row r="980" x14ac:dyDescent="0.25"/>
    <row r="981" x14ac:dyDescent="0.25"/>
    <row r="982" x14ac:dyDescent="0.25"/>
    <row r="983" x14ac:dyDescent="0.25"/>
    <row r="984" x14ac:dyDescent="0.25"/>
    <row r="985" x14ac:dyDescent="0.25"/>
    <row r="986" x14ac:dyDescent="0.25"/>
    <row r="987" x14ac:dyDescent="0.25"/>
    <row r="988" x14ac:dyDescent="0.25"/>
    <row r="989" x14ac:dyDescent="0.25"/>
    <row r="990" x14ac:dyDescent="0.25"/>
    <row r="991" x14ac:dyDescent="0.25"/>
    <row r="992" x14ac:dyDescent="0.25"/>
    <row r="993" x14ac:dyDescent="0.25"/>
    <row r="994" x14ac:dyDescent="0.25"/>
    <row r="995" x14ac:dyDescent="0.25"/>
    <row r="996" x14ac:dyDescent="0.25"/>
    <row r="997" x14ac:dyDescent="0.25"/>
    <row r="998" x14ac:dyDescent="0.25"/>
    <row r="999" x14ac:dyDescent="0.25"/>
    <row r="1000" x14ac:dyDescent="0.25"/>
    <row r="1001" x14ac:dyDescent="0.25"/>
    <row r="1002" x14ac:dyDescent="0.25"/>
    <row r="1003" x14ac:dyDescent="0.25"/>
    <row r="1004" x14ac:dyDescent="0.25"/>
    <row r="1005" x14ac:dyDescent="0.25"/>
    <row r="1006" x14ac:dyDescent="0.25"/>
    <row r="1007" x14ac:dyDescent="0.25"/>
    <row r="1008" x14ac:dyDescent="0.25"/>
    <row r="1009" x14ac:dyDescent="0.25"/>
    <row r="1010" x14ac:dyDescent="0.25"/>
    <row r="1011" x14ac:dyDescent="0.25"/>
    <row r="1012" x14ac:dyDescent="0.25"/>
    <row r="1013" x14ac:dyDescent="0.25"/>
    <row r="1014" x14ac:dyDescent="0.25"/>
    <row r="1015" x14ac:dyDescent="0.25"/>
    <row r="1016" x14ac:dyDescent="0.25"/>
    <row r="1017" x14ac:dyDescent="0.25"/>
    <row r="1018" x14ac:dyDescent="0.25"/>
    <row r="1019" x14ac:dyDescent="0.25"/>
    <row r="1020" x14ac:dyDescent="0.25"/>
    <row r="1021" x14ac:dyDescent="0.25"/>
    <row r="1022" x14ac:dyDescent="0.25"/>
    <row r="1023" x14ac:dyDescent="0.25"/>
    <row r="1024" x14ac:dyDescent="0.25"/>
    <row r="1025" x14ac:dyDescent="0.25"/>
    <row r="1026" x14ac:dyDescent="0.25"/>
    <row r="1027" x14ac:dyDescent="0.25"/>
    <row r="1028" x14ac:dyDescent="0.25"/>
    <row r="1029" x14ac:dyDescent="0.25"/>
    <row r="1030" x14ac:dyDescent="0.25"/>
    <row r="1031" x14ac:dyDescent="0.25"/>
    <row r="1032" x14ac:dyDescent="0.25"/>
    <row r="1033" x14ac:dyDescent="0.25"/>
    <row r="1034" x14ac:dyDescent="0.25"/>
    <row r="1035" x14ac:dyDescent="0.25"/>
    <row r="1036" x14ac:dyDescent="0.25"/>
    <row r="1037" x14ac:dyDescent="0.25"/>
    <row r="1038" x14ac:dyDescent="0.25"/>
    <row r="1039" x14ac:dyDescent="0.25"/>
    <row r="1040" x14ac:dyDescent="0.25"/>
    <row r="1041" x14ac:dyDescent="0.25"/>
    <row r="1042" x14ac:dyDescent="0.25"/>
    <row r="1043" x14ac:dyDescent="0.25"/>
    <row r="1044" x14ac:dyDescent="0.25"/>
    <row r="1045" x14ac:dyDescent="0.25"/>
    <row r="1046" x14ac:dyDescent="0.25"/>
    <row r="1047" x14ac:dyDescent="0.25"/>
    <row r="1048" x14ac:dyDescent="0.25"/>
    <row r="1049" x14ac:dyDescent="0.25"/>
    <row r="1050" x14ac:dyDescent="0.25"/>
    <row r="1051" x14ac:dyDescent="0.25"/>
    <row r="1052" x14ac:dyDescent="0.25"/>
    <row r="1053" x14ac:dyDescent="0.25"/>
    <row r="1054" x14ac:dyDescent="0.25"/>
    <row r="1055" x14ac:dyDescent="0.25"/>
    <row r="1056" x14ac:dyDescent="0.25"/>
    <row r="1057" x14ac:dyDescent="0.25"/>
    <row r="1058" x14ac:dyDescent="0.25"/>
    <row r="1059" x14ac:dyDescent="0.25"/>
    <row r="1060" x14ac:dyDescent="0.25"/>
    <row r="1061" x14ac:dyDescent="0.25"/>
    <row r="1062" x14ac:dyDescent="0.25"/>
    <row r="1063" x14ac:dyDescent="0.25"/>
    <row r="1064" x14ac:dyDescent="0.25"/>
    <row r="1065" x14ac:dyDescent="0.25"/>
    <row r="1066" x14ac:dyDescent="0.25"/>
    <row r="1067" x14ac:dyDescent="0.25"/>
    <row r="1068" x14ac:dyDescent="0.25"/>
    <row r="1069" x14ac:dyDescent="0.25"/>
    <row r="1070" x14ac:dyDescent="0.25"/>
    <row r="1071" x14ac:dyDescent="0.25"/>
    <row r="1072" x14ac:dyDescent="0.25"/>
    <row r="1073" x14ac:dyDescent="0.25"/>
    <row r="1074" x14ac:dyDescent="0.25"/>
    <row r="1075" x14ac:dyDescent="0.25"/>
    <row r="1076" x14ac:dyDescent="0.25"/>
    <row r="1077" x14ac:dyDescent="0.25"/>
    <row r="1078" x14ac:dyDescent="0.25"/>
    <row r="1079" x14ac:dyDescent="0.25"/>
    <row r="1080" x14ac:dyDescent="0.25"/>
    <row r="1081" x14ac:dyDescent="0.25"/>
    <row r="1082" x14ac:dyDescent="0.25"/>
    <row r="1083" x14ac:dyDescent="0.25"/>
    <row r="1084" x14ac:dyDescent="0.25"/>
    <row r="1085" x14ac:dyDescent="0.25"/>
    <row r="1086" x14ac:dyDescent="0.25"/>
    <row r="1087" x14ac:dyDescent="0.25"/>
    <row r="1088" x14ac:dyDescent="0.25"/>
    <row r="1089" x14ac:dyDescent="0.25"/>
    <row r="1090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x14ac:dyDescent="0.25"/>
    <row r="1100" x14ac:dyDescent="0.25"/>
    <row r="1101" x14ac:dyDescent="0.25"/>
    <row r="1102" x14ac:dyDescent="0.25"/>
    <row r="1103" x14ac:dyDescent="0.25"/>
    <row r="1104" x14ac:dyDescent="0.25"/>
    <row r="1105" x14ac:dyDescent="0.25"/>
    <row r="1106" x14ac:dyDescent="0.25"/>
    <row r="1107" x14ac:dyDescent="0.25"/>
    <row r="1108" x14ac:dyDescent="0.25"/>
    <row r="1109" x14ac:dyDescent="0.25"/>
    <row r="1110" x14ac:dyDescent="0.25"/>
    <row r="1111" x14ac:dyDescent="0.25"/>
    <row r="1112" x14ac:dyDescent="0.25"/>
    <row r="1113" x14ac:dyDescent="0.25"/>
    <row r="1114" x14ac:dyDescent="0.25"/>
    <row r="1115" x14ac:dyDescent="0.25"/>
    <row r="1116" x14ac:dyDescent="0.25"/>
    <row r="1117" x14ac:dyDescent="0.25"/>
    <row r="1118" x14ac:dyDescent="0.25"/>
    <row r="1119" x14ac:dyDescent="0.25"/>
    <row r="1120" x14ac:dyDescent="0.25"/>
    <row r="1121" x14ac:dyDescent="0.25"/>
    <row r="1122" x14ac:dyDescent="0.25"/>
    <row r="1123" x14ac:dyDescent="0.25"/>
    <row r="1124" x14ac:dyDescent="0.25"/>
    <row r="1125" x14ac:dyDescent="0.25"/>
    <row r="1126" x14ac:dyDescent="0.25"/>
    <row r="1127" x14ac:dyDescent="0.25"/>
    <row r="1128" x14ac:dyDescent="0.25"/>
    <row r="1129" x14ac:dyDescent="0.25"/>
    <row r="1130" x14ac:dyDescent="0.25"/>
    <row r="1131" x14ac:dyDescent="0.25"/>
    <row r="1132" x14ac:dyDescent="0.25"/>
    <row r="1133" x14ac:dyDescent="0.25"/>
    <row r="1134" x14ac:dyDescent="0.25"/>
    <row r="1135" x14ac:dyDescent="0.25"/>
    <row r="1136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</sheetData>
  <sortState xmlns:xlrd2="http://schemas.microsoft.com/office/spreadsheetml/2017/richdata2" ref="B10:F157">
    <sortCondition ref="D10:D157"/>
  </sortState>
  <mergeCells count="5">
    <mergeCell ref="H11:L11"/>
    <mergeCell ref="C1:F1"/>
    <mergeCell ref="C2:F2"/>
    <mergeCell ref="C4:F4"/>
    <mergeCell ref="B11:F11"/>
  </mergeCells>
  <dataValidations count="1">
    <dataValidation type="list" allowBlank="1" showInputMessage="1" showErrorMessage="1" sqref="B12 H12" xr:uid="{00000000-0002-0000-0700-000000000000}">
      <formula1>$B$12:$F$12</formula1>
    </dataValidation>
  </dataValidation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5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1"/>
  <dimension ref="A1:Q1219"/>
  <sheetViews>
    <sheetView zoomScale="90" zoomScaleNormal="90" workbookViewId="0">
      <pane xSplit="2" ySplit="11" topLeftCell="C12" activePane="bottomRight" state="frozen"/>
      <selection activeCell="G30" sqref="G30"/>
      <selection pane="topRight" activeCell="G30" sqref="G30"/>
      <selection pane="bottomLeft" activeCell="G30" sqref="G30"/>
      <selection pane="bottomRight" activeCell="G30" sqref="G30"/>
    </sheetView>
  </sheetViews>
  <sheetFormatPr baseColWidth="10" defaultColWidth="0" defaultRowHeight="0" customHeight="1" zeroHeight="1" x14ac:dyDescent="0.25"/>
  <cols>
    <col min="1" max="1" width="2.42578125" style="189" customWidth="1"/>
    <col min="2" max="2" width="18.42578125" style="189" customWidth="1"/>
    <col min="3" max="3" width="12" style="361" customWidth="1"/>
    <col min="4" max="4" width="10.140625" style="361" bestFit="1" customWidth="1"/>
    <col min="5" max="5" width="22.140625" style="369" customWidth="1"/>
    <col min="6" max="6" width="1" style="189" customWidth="1"/>
    <col min="7" max="7" width="21" style="189" hidden="1" customWidth="1"/>
    <col min="8" max="8" width="13.42578125" style="189" hidden="1" customWidth="1"/>
    <col min="9" max="9" width="10.5703125" style="189" hidden="1" customWidth="1"/>
    <col min="10" max="10" width="18.5703125" style="189" hidden="1" customWidth="1"/>
    <col min="11" max="11" width="1.42578125" style="189" customWidth="1"/>
    <col min="12" max="13" width="6.5703125" style="189" hidden="1" customWidth="1"/>
    <col min="14" max="15" width="0" style="189" hidden="1" customWidth="1"/>
    <col min="16" max="17" width="6.5703125" style="189" hidden="1" customWidth="1"/>
    <col min="18" max="16384" width="0" style="189" hidden="1"/>
  </cols>
  <sheetData>
    <row r="1" spans="1:13" ht="5.25" customHeight="1" x14ac:dyDescent="0.25">
      <c r="E1" s="362"/>
    </row>
    <row r="2" spans="1:13" ht="22.5" customHeight="1" x14ac:dyDescent="0.25">
      <c r="B2" s="556" t="s">
        <v>172</v>
      </c>
      <c r="C2" s="556"/>
      <c r="D2" s="556"/>
      <c r="E2" s="556"/>
      <c r="F2" s="422"/>
      <c r="G2" s="422"/>
      <c r="H2" s="422"/>
      <c r="I2" s="422"/>
      <c r="J2" s="422"/>
      <c r="K2" s="422"/>
      <c r="L2" s="363"/>
      <c r="M2" s="363"/>
    </row>
    <row r="3" spans="1:13" ht="20.100000000000001" customHeight="1" x14ac:dyDescent="0.25">
      <c r="B3" s="557">
        <v>45900</v>
      </c>
      <c r="C3" s="557"/>
      <c r="D3" s="557"/>
      <c r="E3" s="557"/>
      <c r="F3" s="423"/>
      <c r="G3" s="423"/>
      <c r="H3" s="423"/>
      <c r="I3" s="423"/>
      <c r="J3" s="423"/>
      <c r="K3" s="423"/>
      <c r="L3" s="364"/>
      <c r="M3" s="364"/>
    </row>
    <row r="4" spans="1:13" ht="30" x14ac:dyDescent="0.25">
      <c r="A4" s="366"/>
      <c r="B4" s="382" t="s">
        <v>93</v>
      </c>
      <c r="C4" s="382" t="s">
        <v>113</v>
      </c>
      <c r="D4" s="382" t="s">
        <v>53</v>
      </c>
      <c r="E4" s="382" t="s">
        <v>45</v>
      </c>
      <c r="L4" s="365"/>
      <c r="M4" s="365"/>
    </row>
    <row r="5" spans="1:13" ht="15" x14ac:dyDescent="0.25">
      <c r="B5" s="380" t="s">
        <v>38</v>
      </c>
      <c r="C5" s="381">
        <v>2</v>
      </c>
      <c r="D5" s="381">
        <v>208.6</v>
      </c>
      <c r="E5" s="429">
        <v>680000000</v>
      </c>
    </row>
    <row r="6" spans="1:13" ht="6" customHeight="1" x14ac:dyDescent="0.25"/>
    <row r="7" spans="1:13" ht="18.75" hidden="1" x14ac:dyDescent="0.25">
      <c r="B7" s="555" t="s">
        <v>241</v>
      </c>
      <c r="C7" s="555"/>
      <c r="D7" s="555"/>
      <c r="E7" s="555"/>
      <c r="G7" s="555" t="s">
        <v>242</v>
      </c>
      <c r="H7" s="555"/>
      <c r="I7" s="555"/>
      <c r="J7" s="555"/>
      <c r="K7" s="366"/>
    </row>
    <row r="8" spans="1:13" ht="24" hidden="1" x14ac:dyDescent="0.25">
      <c r="B8" s="367"/>
      <c r="C8" s="367" t="s">
        <v>113</v>
      </c>
      <c r="D8" s="367" t="s">
        <v>53</v>
      </c>
      <c r="E8" s="367" t="s">
        <v>45</v>
      </c>
      <c r="F8" s="366"/>
      <c r="G8" s="367"/>
      <c r="H8" s="367" t="s">
        <v>113</v>
      </c>
      <c r="I8" s="367" t="s">
        <v>53</v>
      </c>
      <c r="J8" s="367" t="s">
        <v>45</v>
      </c>
      <c r="K8" s="366"/>
    </row>
    <row r="9" spans="1:13" ht="15" hidden="1" x14ac:dyDescent="0.25">
      <c r="B9" s="368" t="s">
        <v>241</v>
      </c>
      <c r="C9" s="370">
        <v>2</v>
      </c>
      <c r="D9" s="371">
        <v>208.6</v>
      </c>
      <c r="E9" s="372">
        <v>680000000</v>
      </c>
      <c r="F9" s="366"/>
      <c r="G9" s="368" t="s">
        <v>242</v>
      </c>
      <c r="H9" s="370">
        <v>0</v>
      </c>
      <c r="I9" s="371">
        <v>0</v>
      </c>
      <c r="J9" s="372">
        <v>0</v>
      </c>
      <c r="K9" s="366"/>
    </row>
    <row r="10" spans="1:13" ht="15" hidden="1" x14ac:dyDescent="0.25">
      <c r="B10" s="368"/>
      <c r="C10" s="370"/>
      <c r="D10" s="371"/>
      <c r="E10" s="372"/>
      <c r="F10" s="366"/>
      <c r="G10" s="368"/>
      <c r="H10" s="370"/>
      <c r="I10" s="371"/>
      <c r="J10" s="372"/>
      <c r="K10" s="366"/>
    </row>
    <row r="11" spans="1:13" s="373" customFormat="1" ht="12.75" x14ac:dyDescent="0.25">
      <c r="B11" s="389" t="s">
        <v>114</v>
      </c>
      <c r="C11" s="390" t="s">
        <v>27</v>
      </c>
      <c r="D11" s="390" t="s">
        <v>41</v>
      </c>
      <c r="E11" s="391" t="s">
        <v>45</v>
      </c>
      <c r="G11" s="389" t="s">
        <v>114</v>
      </c>
      <c r="H11" s="390" t="s">
        <v>27</v>
      </c>
      <c r="I11" s="390" t="s">
        <v>41</v>
      </c>
      <c r="J11" s="391" t="s">
        <v>45</v>
      </c>
    </row>
    <row r="12" spans="1:13" s="373" customFormat="1" ht="12" customHeight="1" x14ac:dyDescent="0.25">
      <c r="B12" s="558" t="s">
        <v>166</v>
      </c>
      <c r="C12" s="388" t="s">
        <v>579</v>
      </c>
      <c r="D12" s="386">
        <v>104.3</v>
      </c>
      <c r="E12" s="387">
        <v>340000000</v>
      </c>
      <c r="F12" s="374"/>
      <c r="G12" s="511" t="s">
        <v>166</v>
      </c>
      <c r="H12" s="471"/>
      <c r="I12" s="386">
        <v>0</v>
      </c>
      <c r="J12" s="387">
        <v>0</v>
      </c>
    </row>
    <row r="13" spans="1:13" s="373" customFormat="1" ht="12" customHeight="1" x14ac:dyDescent="0.25">
      <c r="B13" s="559"/>
      <c r="C13" s="388" t="s">
        <v>580</v>
      </c>
      <c r="D13" s="386">
        <v>104.3</v>
      </c>
      <c r="E13" s="387">
        <v>340000000</v>
      </c>
      <c r="F13" s="374"/>
      <c r="G13" s="383" t="s">
        <v>25</v>
      </c>
      <c r="H13" s="384">
        <v>0</v>
      </c>
      <c r="I13" s="385">
        <v>0</v>
      </c>
      <c r="J13" s="385">
        <v>0</v>
      </c>
    </row>
    <row r="14" spans="1:13" s="373" customFormat="1" ht="12" customHeight="1" x14ac:dyDescent="0.25">
      <c r="B14" s="383" t="s">
        <v>25</v>
      </c>
      <c r="C14" s="384">
        <v>2</v>
      </c>
      <c r="D14" s="385">
        <v>208.6</v>
      </c>
      <c r="E14" s="385">
        <v>680000000</v>
      </c>
      <c r="F14" s="374"/>
      <c r="G14" s="189"/>
      <c r="H14" s="189"/>
      <c r="I14" s="189"/>
      <c r="J14" s="189"/>
    </row>
    <row r="15" spans="1:13" s="373" customFormat="1" ht="12" customHeight="1" x14ac:dyDescent="0.25">
      <c r="F15" s="374"/>
      <c r="G15" s="189"/>
      <c r="H15" s="189"/>
      <c r="I15" s="189"/>
      <c r="J15" s="189"/>
    </row>
    <row r="16" spans="1:13" s="373" customFormat="1" ht="12" customHeight="1" x14ac:dyDescent="0.25">
      <c r="F16" s="374"/>
      <c r="G16" s="189"/>
      <c r="H16" s="189"/>
      <c r="I16" s="189"/>
      <c r="J16" s="189"/>
    </row>
    <row r="17" spans="6:10" s="373" customFormat="1" ht="12.75" customHeight="1" x14ac:dyDescent="0.25">
      <c r="F17" s="374"/>
      <c r="G17" s="189"/>
      <c r="H17" s="189"/>
      <c r="I17" s="189"/>
      <c r="J17" s="189"/>
    </row>
    <row r="18" spans="6:10" s="373" customFormat="1" ht="12.75" customHeight="1" x14ac:dyDescent="0.25">
      <c r="F18" s="374"/>
      <c r="G18" s="189"/>
      <c r="H18" s="189"/>
      <c r="I18" s="189"/>
      <c r="J18" s="189"/>
    </row>
    <row r="19" spans="6:10" s="373" customFormat="1" ht="12.75" customHeight="1" x14ac:dyDescent="0.25">
      <c r="F19" s="374"/>
      <c r="G19" s="189"/>
      <c r="H19" s="189"/>
      <c r="I19" s="189"/>
      <c r="J19" s="189"/>
    </row>
    <row r="20" spans="6:10" s="373" customFormat="1" ht="12.75" customHeight="1" x14ac:dyDescent="0.25">
      <c r="F20" s="374"/>
      <c r="G20" s="189"/>
      <c r="H20" s="189"/>
      <c r="I20" s="189"/>
      <c r="J20" s="189"/>
    </row>
    <row r="21" spans="6:10" s="373" customFormat="1" ht="12.75" customHeight="1" x14ac:dyDescent="0.25">
      <c r="F21" s="374"/>
      <c r="G21" s="189"/>
      <c r="H21" s="189"/>
      <c r="I21" s="189"/>
      <c r="J21" s="189"/>
    </row>
    <row r="22" spans="6:10" s="373" customFormat="1" ht="12.75" customHeight="1" x14ac:dyDescent="0.25">
      <c r="F22" s="374"/>
      <c r="G22" s="189"/>
      <c r="H22" s="189"/>
      <c r="I22" s="189"/>
      <c r="J22" s="189"/>
    </row>
    <row r="23" spans="6:10" s="373" customFormat="1" ht="12.75" customHeight="1" x14ac:dyDescent="0.25">
      <c r="F23" s="374"/>
      <c r="G23" s="189"/>
      <c r="H23" s="189"/>
      <c r="I23" s="189"/>
      <c r="J23" s="189"/>
    </row>
    <row r="24" spans="6:10" s="373" customFormat="1" ht="12.75" customHeight="1" x14ac:dyDescent="0.25">
      <c r="F24" s="374"/>
      <c r="G24" s="189"/>
      <c r="H24" s="189"/>
      <c r="I24" s="189"/>
      <c r="J24" s="189"/>
    </row>
    <row r="25" spans="6:10" s="373" customFormat="1" ht="12.75" customHeight="1" x14ac:dyDescent="0.25">
      <c r="F25" s="374"/>
      <c r="G25" s="189"/>
      <c r="H25" s="189"/>
      <c r="I25" s="189"/>
      <c r="J25" s="189"/>
    </row>
    <row r="26" spans="6:10" s="373" customFormat="1" ht="12.75" customHeight="1" x14ac:dyDescent="0.25">
      <c r="F26" s="374"/>
      <c r="G26" s="189"/>
      <c r="H26" s="189"/>
      <c r="I26" s="189"/>
      <c r="J26" s="189"/>
    </row>
    <row r="27" spans="6:10" s="373" customFormat="1" ht="12.75" customHeight="1" x14ac:dyDescent="0.25">
      <c r="F27" s="374"/>
      <c r="G27" s="189"/>
      <c r="H27" s="189"/>
      <c r="I27" s="189"/>
      <c r="J27" s="189"/>
    </row>
    <row r="28" spans="6:10" s="373" customFormat="1" ht="12.75" customHeight="1" x14ac:dyDescent="0.25">
      <c r="F28" s="374"/>
      <c r="G28" s="189"/>
      <c r="H28" s="189"/>
      <c r="I28" s="189"/>
      <c r="J28" s="189"/>
    </row>
    <row r="29" spans="6:10" s="373" customFormat="1" ht="12.75" customHeight="1" x14ac:dyDescent="0.25">
      <c r="F29" s="374"/>
      <c r="G29" s="189"/>
      <c r="H29" s="189"/>
      <c r="I29" s="189"/>
      <c r="J29" s="189"/>
    </row>
    <row r="30" spans="6:10" s="373" customFormat="1" ht="12.75" customHeight="1" x14ac:dyDescent="0.25">
      <c r="F30" s="374"/>
      <c r="G30" s="189"/>
      <c r="H30" s="189"/>
      <c r="I30" s="189"/>
      <c r="J30" s="189"/>
    </row>
    <row r="31" spans="6:10" s="373" customFormat="1" ht="12.75" customHeight="1" x14ac:dyDescent="0.25">
      <c r="F31" s="374"/>
      <c r="G31" s="189"/>
      <c r="H31" s="189"/>
      <c r="I31" s="189"/>
      <c r="J31" s="189"/>
    </row>
    <row r="32" spans="6:10" s="373" customFormat="1" ht="12.75" customHeight="1" x14ac:dyDescent="0.25">
      <c r="F32" s="374"/>
      <c r="G32" s="189"/>
      <c r="H32" s="189"/>
      <c r="I32" s="189"/>
      <c r="J32" s="189"/>
    </row>
    <row r="33" spans="1:10" s="373" customFormat="1" ht="12.75" customHeight="1" x14ac:dyDescent="0.25">
      <c r="F33" s="374"/>
      <c r="G33" s="189"/>
      <c r="H33" s="189"/>
      <c r="I33" s="189"/>
      <c r="J33" s="189"/>
    </row>
    <row r="34" spans="1:10" s="373" customFormat="1" ht="12.75" customHeight="1" x14ac:dyDescent="0.25">
      <c r="F34" s="374"/>
      <c r="G34" s="189"/>
      <c r="H34" s="189"/>
      <c r="I34" s="189"/>
      <c r="J34" s="189"/>
    </row>
    <row r="35" spans="1:10" s="373" customFormat="1" ht="12.75" customHeight="1" x14ac:dyDescent="0.25">
      <c r="F35" s="374"/>
      <c r="G35" s="189"/>
      <c r="H35" s="189"/>
      <c r="I35" s="189"/>
      <c r="J35" s="189"/>
    </row>
    <row r="36" spans="1:10" s="373" customFormat="1" ht="12.75" customHeight="1" x14ac:dyDescent="0.25">
      <c r="F36" s="374"/>
      <c r="G36" s="189"/>
      <c r="H36" s="189"/>
      <c r="I36" s="189"/>
      <c r="J36" s="189"/>
    </row>
    <row r="37" spans="1:10" s="373" customFormat="1" ht="12.75" customHeight="1" x14ac:dyDescent="0.25">
      <c r="F37" s="374"/>
      <c r="G37" s="189"/>
      <c r="H37" s="189"/>
      <c r="I37" s="189"/>
      <c r="J37" s="189"/>
    </row>
    <row r="38" spans="1:10" s="373" customFormat="1" ht="12.75" customHeight="1" x14ac:dyDescent="0.25">
      <c r="F38" s="374"/>
      <c r="G38" s="189"/>
      <c r="H38" s="189"/>
      <c r="I38" s="189"/>
      <c r="J38" s="189"/>
    </row>
    <row r="39" spans="1:10" s="373" customFormat="1" ht="12.75" customHeight="1" x14ac:dyDescent="0.25">
      <c r="A39" s="373" t="s">
        <v>321</v>
      </c>
      <c r="F39" s="374"/>
      <c r="G39" s="189"/>
      <c r="H39" s="189"/>
      <c r="I39" s="189"/>
      <c r="J39" s="189"/>
    </row>
    <row r="40" spans="1:10" s="373" customFormat="1" ht="12.75" customHeight="1" x14ac:dyDescent="0.25">
      <c r="F40" s="374"/>
      <c r="G40" s="189"/>
      <c r="H40" s="189"/>
      <c r="I40" s="189"/>
      <c r="J40" s="189"/>
    </row>
    <row r="41" spans="1:10" s="373" customFormat="1" ht="12.75" customHeight="1" x14ac:dyDescent="0.25">
      <c r="F41" s="374"/>
      <c r="G41" s="189"/>
      <c r="H41" s="189"/>
      <c r="I41" s="189"/>
      <c r="J41" s="189"/>
    </row>
    <row r="42" spans="1:10" s="373" customFormat="1" ht="12.75" customHeight="1" x14ac:dyDescent="0.25">
      <c r="F42" s="374"/>
      <c r="G42" s="189"/>
      <c r="H42" s="189"/>
      <c r="I42" s="189"/>
      <c r="J42" s="189"/>
    </row>
    <row r="43" spans="1:10" s="373" customFormat="1" ht="12.75" customHeight="1" x14ac:dyDescent="0.25">
      <c r="F43" s="374"/>
      <c r="G43" s="189"/>
      <c r="H43" s="189"/>
      <c r="I43" s="189"/>
      <c r="J43" s="189"/>
    </row>
    <row r="44" spans="1:10" s="373" customFormat="1" ht="12.75" customHeight="1" x14ac:dyDescent="0.25">
      <c r="F44" s="374"/>
      <c r="G44" s="189"/>
      <c r="H44" s="189"/>
      <c r="I44" s="189"/>
      <c r="J44" s="189"/>
    </row>
    <row r="45" spans="1:10" s="373" customFormat="1" ht="12.75" customHeight="1" x14ac:dyDescent="0.25">
      <c r="F45" s="374"/>
      <c r="G45" s="189"/>
      <c r="H45" s="189"/>
      <c r="I45" s="189"/>
      <c r="J45" s="189"/>
    </row>
    <row r="46" spans="1:10" s="373" customFormat="1" ht="12.75" customHeight="1" x14ac:dyDescent="0.25">
      <c r="F46" s="374"/>
      <c r="G46" s="189"/>
      <c r="H46" s="189"/>
      <c r="I46" s="189"/>
      <c r="J46" s="189"/>
    </row>
    <row r="47" spans="1:10" s="373" customFormat="1" ht="12.75" customHeight="1" x14ac:dyDescent="0.25">
      <c r="F47" s="374"/>
      <c r="G47" s="189"/>
      <c r="H47" s="189"/>
      <c r="I47" s="189"/>
      <c r="J47" s="189"/>
    </row>
    <row r="48" spans="1:10" s="373" customFormat="1" ht="12.75" customHeight="1" x14ac:dyDescent="0.25">
      <c r="F48" s="374"/>
      <c r="G48" s="189"/>
      <c r="H48" s="189"/>
      <c r="I48" s="189"/>
      <c r="J48" s="189"/>
    </row>
    <row r="49" spans="6:10" s="373" customFormat="1" ht="12.75" customHeight="1" x14ac:dyDescent="0.25">
      <c r="F49" s="374"/>
      <c r="G49" s="189"/>
      <c r="H49" s="189"/>
      <c r="I49" s="189"/>
      <c r="J49" s="189"/>
    </row>
    <row r="50" spans="6:10" s="373" customFormat="1" ht="12.75" customHeight="1" x14ac:dyDescent="0.25">
      <c r="F50" s="374"/>
      <c r="G50" s="189"/>
      <c r="H50" s="189"/>
      <c r="I50" s="189"/>
      <c r="J50" s="189"/>
    </row>
    <row r="51" spans="6:10" s="373" customFormat="1" ht="12.75" customHeight="1" x14ac:dyDescent="0.25">
      <c r="F51" s="374"/>
      <c r="G51" s="189"/>
      <c r="H51" s="189"/>
      <c r="I51" s="189"/>
      <c r="J51" s="189"/>
    </row>
    <row r="52" spans="6:10" s="373" customFormat="1" ht="12.75" customHeight="1" x14ac:dyDescent="0.25">
      <c r="F52" s="374"/>
      <c r="G52" s="189"/>
      <c r="H52" s="189"/>
      <c r="I52" s="189"/>
      <c r="J52" s="189"/>
    </row>
    <row r="53" spans="6:10" s="373" customFormat="1" ht="12.75" customHeight="1" x14ac:dyDescent="0.25">
      <c r="F53" s="374"/>
      <c r="G53" s="189"/>
      <c r="H53" s="189"/>
      <c r="I53" s="189"/>
      <c r="J53" s="189"/>
    </row>
    <row r="54" spans="6:10" s="373" customFormat="1" ht="12.75" customHeight="1" x14ac:dyDescent="0.25">
      <c r="F54" s="374"/>
      <c r="G54" s="189"/>
      <c r="H54" s="189"/>
      <c r="I54" s="189"/>
      <c r="J54" s="189"/>
    </row>
    <row r="55" spans="6:10" s="373" customFormat="1" ht="12.75" customHeight="1" x14ac:dyDescent="0.25">
      <c r="F55" s="374"/>
      <c r="G55" s="189"/>
      <c r="H55" s="189"/>
      <c r="I55" s="189"/>
      <c r="J55" s="189"/>
    </row>
    <row r="56" spans="6:10" s="373" customFormat="1" ht="12.75" customHeight="1" x14ac:dyDescent="0.25">
      <c r="F56" s="374"/>
      <c r="G56" s="189"/>
      <c r="H56" s="189"/>
      <c r="I56" s="189"/>
      <c r="J56" s="189"/>
    </row>
    <row r="57" spans="6:10" s="373" customFormat="1" ht="12.75" customHeight="1" x14ac:dyDescent="0.25">
      <c r="F57" s="374"/>
      <c r="G57" s="189"/>
      <c r="H57" s="189"/>
      <c r="I57" s="189"/>
      <c r="J57" s="189"/>
    </row>
    <row r="58" spans="6:10" s="373" customFormat="1" ht="12.75" customHeight="1" x14ac:dyDescent="0.25">
      <c r="F58" s="374"/>
      <c r="G58" s="189"/>
      <c r="H58" s="189"/>
      <c r="I58" s="189"/>
      <c r="J58" s="189"/>
    </row>
    <row r="59" spans="6:10" s="373" customFormat="1" ht="12.75" customHeight="1" x14ac:dyDescent="0.25">
      <c r="F59" s="374"/>
      <c r="G59" s="189"/>
      <c r="H59" s="189"/>
      <c r="I59" s="189"/>
      <c r="J59" s="189"/>
    </row>
    <row r="60" spans="6:10" s="373" customFormat="1" ht="12.75" customHeight="1" x14ac:dyDescent="0.25">
      <c r="F60" s="374"/>
      <c r="G60" s="189"/>
      <c r="H60" s="189"/>
      <c r="I60" s="189"/>
      <c r="J60" s="189"/>
    </row>
    <row r="61" spans="6:10" s="373" customFormat="1" ht="12.75" customHeight="1" x14ac:dyDescent="0.25">
      <c r="F61" s="374"/>
      <c r="G61" s="189"/>
      <c r="H61" s="189"/>
      <c r="I61" s="189"/>
      <c r="J61" s="189"/>
    </row>
    <row r="62" spans="6:10" s="373" customFormat="1" ht="12.75" customHeight="1" x14ac:dyDescent="0.25">
      <c r="F62" s="374"/>
      <c r="G62" s="189"/>
      <c r="H62" s="189"/>
      <c r="I62" s="189"/>
      <c r="J62" s="189"/>
    </row>
    <row r="63" spans="6:10" s="373" customFormat="1" ht="12.75" customHeight="1" x14ac:dyDescent="0.25">
      <c r="F63" s="374"/>
      <c r="G63" s="189"/>
      <c r="H63" s="189"/>
      <c r="I63" s="189"/>
      <c r="J63" s="189"/>
    </row>
    <row r="64" spans="6:10" s="373" customFormat="1" ht="12.75" customHeight="1" x14ac:dyDescent="0.25">
      <c r="F64" s="374"/>
      <c r="G64" s="189"/>
      <c r="H64" s="189"/>
      <c r="I64" s="189"/>
      <c r="J64" s="189"/>
    </row>
    <row r="65" spans="2:10" s="373" customFormat="1" ht="12.75" customHeight="1" x14ac:dyDescent="0.25">
      <c r="F65" s="374"/>
      <c r="G65" s="189"/>
      <c r="H65" s="189"/>
      <c r="I65" s="189"/>
      <c r="J65" s="189"/>
    </row>
    <row r="66" spans="2:10" s="373" customFormat="1" ht="12.75" customHeight="1" x14ac:dyDescent="0.25">
      <c r="F66" s="374"/>
      <c r="G66" s="189"/>
      <c r="H66" s="189"/>
      <c r="I66" s="189"/>
      <c r="J66" s="189"/>
    </row>
    <row r="67" spans="2:10" s="373" customFormat="1" ht="12.75" customHeight="1" x14ac:dyDescent="0.25">
      <c r="F67" s="374"/>
      <c r="G67" s="189"/>
      <c r="H67" s="189"/>
      <c r="I67" s="189"/>
      <c r="J67" s="189"/>
    </row>
    <row r="68" spans="2:10" s="373" customFormat="1" ht="12.75" customHeight="1" x14ac:dyDescent="0.25">
      <c r="F68" s="374"/>
      <c r="G68" s="189"/>
      <c r="H68" s="189"/>
      <c r="I68" s="189"/>
      <c r="J68" s="189"/>
    </row>
    <row r="69" spans="2:10" s="373" customFormat="1" ht="12.75" customHeight="1" x14ac:dyDescent="0.25">
      <c r="F69" s="374"/>
      <c r="G69" s="189"/>
      <c r="H69" s="189"/>
      <c r="I69" s="189"/>
      <c r="J69" s="189"/>
    </row>
    <row r="70" spans="2:10" s="373" customFormat="1" ht="12.75" customHeight="1" x14ac:dyDescent="0.25">
      <c r="F70" s="374"/>
      <c r="G70" s="189"/>
      <c r="H70" s="189"/>
      <c r="I70" s="189"/>
      <c r="J70" s="189"/>
    </row>
    <row r="71" spans="2:10" s="373" customFormat="1" ht="12.75" customHeight="1" x14ac:dyDescent="0.25">
      <c r="F71" s="374"/>
      <c r="G71" s="189"/>
      <c r="H71" s="189"/>
      <c r="I71" s="189"/>
      <c r="J71" s="189"/>
    </row>
    <row r="72" spans="2:10" s="373" customFormat="1" ht="12.75" customHeight="1" x14ac:dyDescent="0.25">
      <c r="F72" s="374"/>
      <c r="G72" s="189"/>
      <c r="H72" s="189"/>
      <c r="I72" s="189"/>
      <c r="J72" s="189"/>
    </row>
    <row r="73" spans="2:10" s="373" customFormat="1" ht="12.75" customHeight="1" x14ac:dyDescent="0.25">
      <c r="B73" s="374"/>
      <c r="C73" s="376"/>
      <c r="D73" s="376"/>
      <c r="E73" s="377"/>
      <c r="F73" s="374"/>
      <c r="G73" s="189"/>
      <c r="H73" s="189"/>
      <c r="I73" s="189"/>
      <c r="J73" s="189"/>
    </row>
    <row r="74" spans="2:10" s="373" customFormat="1" ht="12.75" customHeight="1" x14ac:dyDescent="0.25">
      <c r="B74" s="374"/>
      <c r="C74" s="376"/>
      <c r="D74" s="378"/>
      <c r="E74" s="377"/>
      <c r="F74" s="374"/>
      <c r="G74" s="189"/>
      <c r="H74" s="189"/>
      <c r="I74" s="189"/>
      <c r="J74" s="189"/>
    </row>
    <row r="75" spans="2:10" s="373" customFormat="1" ht="12.75" customHeight="1" x14ac:dyDescent="0.25">
      <c r="B75" s="189"/>
      <c r="C75" s="361"/>
      <c r="D75" s="361"/>
      <c r="E75" s="369"/>
      <c r="F75" s="374"/>
      <c r="G75" s="189"/>
      <c r="H75" s="189"/>
      <c r="I75" s="189"/>
      <c r="J75" s="189"/>
    </row>
    <row r="76" spans="2:10" s="373" customFormat="1" ht="12.75" customHeight="1" x14ac:dyDescent="0.25">
      <c r="B76" s="189"/>
      <c r="C76" s="361"/>
      <c r="D76" s="361"/>
      <c r="E76" s="369"/>
      <c r="F76" s="374"/>
      <c r="G76" s="189"/>
      <c r="H76" s="189"/>
      <c r="I76" s="189"/>
      <c r="J76" s="189"/>
    </row>
    <row r="77" spans="2:10" s="373" customFormat="1" ht="12.75" customHeight="1" x14ac:dyDescent="0.25">
      <c r="B77" s="189"/>
      <c r="C77" s="361"/>
      <c r="D77" s="361"/>
      <c r="E77" s="369"/>
      <c r="F77" s="374"/>
      <c r="G77" s="189"/>
      <c r="H77" s="189"/>
      <c r="I77" s="189"/>
      <c r="J77" s="189"/>
    </row>
    <row r="78" spans="2:10" s="373" customFormat="1" ht="12.75" customHeight="1" x14ac:dyDescent="0.25">
      <c r="B78" s="189"/>
      <c r="C78" s="361"/>
      <c r="D78" s="361"/>
      <c r="E78" s="369"/>
      <c r="F78" s="374"/>
      <c r="G78" s="189"/>
      <c r="H78" s="189"/>
      <c r="I78" s="189"/>
      <c r="J78" s="189"/>
    </row>
    <row r="79" spans="2:10" s="373" customFormat="1" ht="12.75" customHeight="1" x14ac:dyDescent="0.25">
      <c r="B79" s="189"/>
      <c r="C79" s="361"/>
      <c r="D79" s="361"/>
      <c r="E79" s="369"/>
      <c r="F79" s="374"/>
      <c r="G79" s="189"/>
      <c r="H79" s="189"/>
      <c r="I79" s="189"/>
      <c r="J79" s="189"/>
    </row>
    <row r="80" spans="2:10" s="373" customFormat="1" ht="12.75" customHeight="1" x14ac:dyDescent="0.25">
      <c r="B80" s="189"/>
      <c r="C80" s="361"/>
      <c r="D80" s="361"/>
      <c r="E80" s="369"/>
      <c r="F80" s="374"/>
      <c r="G80" s="189"/>
      <c r="H80" s="189"/>
      <c r="I80" s="189"/>
      <c r="J80" s="189"/>
    </row>
    <row r="81" spans="2:10" s="373" customFormat="1" ht="12.75" customHeight="1" x14ac:dyDescent="0.25">
      <c r="B81" s="189"/>
      <c r="C81" s="361"/>
      <c r="D81" s="361"/>
      <c r="E81" s="369"/>
      <c r="F81" s="374"/>
      <c r="G81" s="189"/>
      <c r="H81" s="189"/>
      <c r="I81" s="189"/>
      <c r="J81" s="189"/>
    </row>
    <row r="82" spans="2:10" s="373" customFormat="1" ht="12.75" customHeight="1" x14ac:dyDescent="0.25">
      <c r="B82" s="189"/>
      <c r="C82" s="361"/>
      <c r="D82" s="361"/>
      <c r="E82" s="369"/>
      <c r="F82" s="374"/>
      <c r="G82" s="189"/>
      <c r="H82" s="189"/>
      <c r="I82" s="189"/>
      <c r="J82" s="189"/>
    </row>
    <row r="83" spans="2:10" s="373" customFormat="1" ht="12.75" customHeight="1" x14ac:dyDescent="0.25">
      <c r="B83" s="189"/>
      <c r="C83" s="361"/>
      <c r="D83" s="361"/>
      <c r="E83" s="369"/>
      <c r="F83" s="374"/>
      <c r="G83" s="189"/>
      <c r="H83" s="189"/>
      <c r="I83" s="189"/>
      <c r="J83" s="189"/>
    </row>
    <row r="84" spans="2:10" s="373" customFormat="1" ht="12.75" customHeight="1" x14ac:dyDescent="0.25">
      <c r="B84" s="189"/>
      <c r="C84" s="361"/>
      <c r="D84" s="361"/>
      <c r="E84" s="369"/>
      <c r="F84" s="374"/>
      <c r="G84" s="189"/>
      <c r="H84" s="189"/>
      <c r="I84" s="189"/>
      <c r="J84" s="189"/>
    </row>
    <row r="85" spans="2:10" s="373" customFormat="1" ht="12.75" customHeight="1" x14ac:dyDescent="0.25">
      <c r="B85" s="189"/>
      <c r="C85" s="361"/>
      <c r="D85" s="361"/>
      <c r="E85" s="369"/>
      <c r="F85" s="374"/>
      <c r="G85" s="189"/>
      <c r="H85" s="189"/>
      <c r="I85" s="189"/>
      <c r="J85" s="189"/>
    </row>
    <row r="86" spans="2:10" s="373" customFormat="1" ht="12.75" customHeight="1" x14ac:dyDescent="0.25">
      <c r="B86" s="189"/>
      <c r="C86" s="361"/>
      <c r="D86" s="361"/>
      <c r="E86" s="369"/>
      <c r="F86" s="374"/>
      <c r="G86" s="189"/>
      <c r="H86" s="189"/>
      <c r="I86" s="189"/>
      <c r="J86" s="189"/>
    </row>
    <row r="87" spans="2:10" s="373" customFormat="1" ht="12.75" customHeight="1" x14ac:dyDescent="0.25">
      <c r="B87" s="189"/>
      <c r="C87" s="361"/>
      <c r="D87" s="361"/>
      <c r="E87" s="369"/>
      <c r="F87" s="374"/>
      <c r="G87" s="189"/>
      <c r="H87" s="189"/>
      <c r="I87" s="189"/>
      <c r="J87" s="189"/>
    </row>
    <row r="88" spans="2:10" s="373" customFormat="1" ht="12.75" customHeight="1" x14ac:dyDescent="0.25">
      <c r="B88" s="189"/>
      <c r="C88" s="361"/>
      <c r="D88" s="361"/>
      <c r="E88" s="369"/>
      <c r="F88" s="374"/>
      <c r="G88" s="189"/>
      <c r="H88" s="189"/>
      <c r="I88" s="189"/>
      <c r="J88" s="189"/>
    </row>
    <row r="89" spans="2:10" s="373" customFormat="1" ht="12.75" customHeight="1" x14ac:dyDescent="0.25">
      <c r="B89" s="189"/>
      <c r="C89" s="361"/>
      <c r="D89" s="361"/>
      <c r="E89" s="369"/>
      <c r="F89" s="374"/>
      <c r="G89" s="189"/>
      <c r="H89" s="189"/>
      <c r="I89" s="189"/>
      <c r="J89" s="189"/>
    </row>
    <row r="90" spans="2:10" s="373" customFormat="1" ht="12.75" customHeight="1" x14ac:dyDescent="0.25">
      <c r="B90" s="189"/>
      <c r="C90" s="361"/>
      <c r="D90" s="361"/>
      <c r="E90" s="369"/>
      <c r="F90" s="374"/>
      <c r="G90" s="189"/>
      <c r="H90" s="189"/>
      <c r="I90" s="189"/>
      <c r="J90" s="189"/>
    </row>
    <row r="91" spans="2:10" s="373" customFormat="1" ht="12.75" customHeight="1" x14ac:dyDescent="0.25">
      <c r="B91" s="189"/>
      <c r="C91" s="361"/>
      <c r="D91" s="361"/>
      <c r="E91" s="369"/>
      <c r="F91" s="374"/>
      <c r="G91" s="189"/>
      <c r="H91" s="189"/>
      <c r="I91" s="189"/>
      <c r="J91" s="189"/>
    </row>
    <row r="92" spans="2:10" s="373" customFormat="1" ht="12.75" customHeight="1" x14ac:dyDescent="0.25">
      <c r="B92" s="189"/>
      <c r="C92" s="361"/>
      <c r="D92" s="361"/>
      <c r="E92" s="369"/>
      <c r="F92" s="374"/>
      <c r="G92" s="189"/>
      <c r="H92" s="189"/>
      <c r="I92" s="189"/>
      <c r="J92" s="189"/>
    </row>
    <row r="93" spans="2:10" s="373" customFormat="1" ht="12.75" customHeight="1" x14ac:dyDescent="0.25">
      <c r="B93" s="189"/>
      <c r="C93" s="361"/>
      <c r="D93" s="361"/>
      <c r="E93" s="369"/>
      <c r="F93" s="374"/>
      <c r="G93" s="189"/>
      <c r="H93" s="189"/>
      <c r="I93" s="189"/>
      <c r="J93" s="189"/>
    </row>
    <row r="94" spans="2:10" s="373" customFormat="1" ht="12.75" customHeight="1" x14ac:dyDescent="0.25">
      <c r="B94" s="189"/>
      <c r="C94" s="361"/>
      <c r="D94" s="361"/>
      <c r="E94" s="369"/>
      <c r="F94" s="374"/>
      <c r="G94" s="189"/>
      <c r="H94" s="189"/>
      <c r="I94" s="189"/>
      <c r="J94" s="189"/>
    </row>
    <row r="95" spans="2:10" s="373" customFormat="1" ht="12.75" customHeight="1" x14ac:dyDescent="0.25">
      <c r="B95" s="189"/>
      <c r="C95" s="361"/>
      <c r="D95" s="361"/>
      <c r="E95" s="369"/>
      <c r="F95" s="374"/>
      <c r="G95" s="189"/>
      <c r="H95" s="189"/>
      <c r="I95" s="189"/>
      <c r="J95" s="189"/>
    </row>
    <row r="96" spans="2:10" s="373" customFormat="1" ht="12.75" customHeight="1" x14ac:dyDescent="0.25">
      <c r="B96" s="189"/>
      <c r="C96" s="361"/>
      <c r="D96" s="361"/>
      <c r="E96" s="369"/>
      <c r="F96" s="374"/>
      <c r="G96" s="189"/>
      <c r="H96" s="189"/>
      <c r="I96" s="189"/>
      <c r="J96" s="189"/>
    </row>
    <row r="97" spans="2:10" s="373" customFormat="1" ht="12.75" customHeight="1" x14ac:dyDescent="0.25">
      <c r="B97" s="189"/>
      <c r="C97" s="361"/>
      <c r="D97" s="361"/>
      <c r="E97" s="369"/>
      <c r="F97" s="374"/>
      <c r="G97" s="189"/>
      <c r="H97" s="189"/>
      <c r="I97" s="189"/>
      <c r="J97" s="189"/>
    </row>
    <row r="98" spans="2:10" s="373" customFormat="1" ht="12.75" customHeight="1" x14ac:dyDescent="0.25">
      <c r="B98" s="189"/>
      <c r="C98" s="361"/>
      <c r="D98" s="361"/>
      <c r="E98" s="369"/>
      <c r="F98" s="374"/>
      <c r="G98" s="189"/>
      <c r="H98" s="189"/>
      <c r="I98" s="189"/>
      <c r="J98" s="189"/>
    </row>
    <row r="99" spans="2:10" s="373" customFormat="1" ht="12.75" customHeight="1" x14ac:dyDescent="0.25">
      <c r="B99" s="189"/>
      <c r="C99" s="361"/>
      <c r="D99" s="361"/>
      <c r="E99" s="369"/>
      <c r="F99" s="374"/>
      <c r="G99" s="189"/>
      <c r="H99" s="189"/>
      <c r="I99" s="189"/>
      <c r="J99" s="189"/>
    </row>
    <row r="100" spans="2:10" s="373" customFormat="1" ht="12.75" customHeight="1" x14ac:dyDescent="0.25">
      <c r="B100" s="189"/>
      <c r="C100" s="361"/>
      <c r="D100" s="361"/>
      <c r="E100" s="369"/>
      <c r="F100" s="374"/>
      <c r="G100" s="189"/>
      <c r="H100" s="189"/>
      <c r="I100" s="189"/>
      <c r="J100" s="189"/>
    </row>
    <row r="101" spans="2:10" s="373" customFormat="1" ht="12.75" customHeight="1" x14ac:dyDescent="0.25">
      <c r="B101" s="189"/>
      <c r="C101" s="361"/>
      <c r="D101" s="361"/>
      <c r="E101" s="369"/>
      <c r="F101" s="374"/>
      <c r="G101" s="189"/>
      <c r="H101" s="189"/>
      <c r="I101" s="189"/>
      <c r="J101" s="189"/>
    </row>
    <row r="102" spans="2:10" s="373" customFormat="1" ht="12.75" customHeight="1" x14ac:dyDescent="0.25">
      <c r="B102" s="189"/>
      <c r="C102" s="361"/>
      <c r="D102" s="361"/>
      <c r="E102" s="369"/>
      <c r="F102" s="374"/>
      <c r="G102" s="189"/>
      <c r="H102" s="189"/>
      <c r="I102" s="189"/>
      <c r="J102" s="189"/>
    </row>
    <row r="103" spans="2:10" s="373" customFormat="1" ht="12.75" customHeight="1" x14ac:dyDescent="0.25">
      <c r="B103" s="189"/>
      <c r="C103" s="361"/>
      <c r="D103" s="361"/>
      <c r="E103" s="369"/>
      <c r="F103" s="374"/>
      <c r="G103" s="189"/>
      <c r="H103" s="189"/>
      <c r="I103" s="189"/>
      <c r="J103" s="189"/>
    </row>
    <row r="104" spans="2:10" s="373" customFormat="1" ht="12.75" customHeight="1" x14ac:dyDescent="0.25">
      <c r="B104" s="189"/>
      <c r="C104" s="361"/>
      <c r="D104" s="361"/>
      <c r="E104" s="369"/>
      <c r="F104" s="374"/>
      <c r="G104" s="189"/>
      <c r="H104" s="189"/>
      <c r="I104" s="189"/>
      <c r="J104" s="189"/>
    </row>
    <row r="105" spans="2:10" s="373" customFormat="1" ht="12.75" customHeight="1" x14ac:dyDescent="0.25">
      <c r="B105" s="189"/>
      <c r="C105" s="361"/>
      <c r="D105" s="361"/>
      <c r="E105" s="369"/>
      <c r="F105" s="374"/>
      <c r="G105" s="189"/>
      <c r="H105" s="189"/>
      <c r="I105" s="189"/>
      <c r="J105" s="189"/>
    </row>
    <row r="106" spans="2:10" s="373" customFormat="1" ht="12.75" customHeight="1" x14ac:dyDescent="0.25">
      <c r="B106" s="189"/>
      <c r="C106" s="361"/>
      <c r="D106" s="361"/>
      <c r="E106" s="369"/>
      <c r="F106" s="374"/>
      <c r="G106" s="189"/>
      <c r="H106" s="189"/>
      <c r="I106" s="189"/>
      <c r="J106" s="189"/>
    </row>
    <row r="107" spans="2:10" s="373" customFormat="1" ht="12.75" customHeight="1" x14ac:dyDescent="0.25">
      <c r="B107" s="189"/>
      <c r="C107" s="361"/>
      <c r="D107" s="361"/>
      <c r="E107" s="369"/>
      <c r="F107" s="374"/>
      <c r="G107" s="189"/>
      <c r="H107" s="189"/>
      <c r="I107" s="189"/>
      <c r="J107" s="189"/>
    </row>
    <row r="108" spans="2:10" s="373" customFormat="1" ht="12.75" customHeight="1" x14ac:dyDescent="0.25">
      <c r="B108" s="189"/>
      <c r="C108" s="361"/>
      <c r="D108" s="361"/>
      <c r="E108" s="369"/>
      <c r="F108" s="374"/>
      <c r="G108" s="189"/>
      <c r="H108" s="189"/>
      <c r="I108" s="189"/>
      <c r="J108" s="189"/>
    </row>
    <row r="109" spans="2:10" s="373" customFormat="1" ht="12.75" customHeight="1" x14ac:dyDescent="0.25">
      <c r="B109" s="189"/>
      <c r="C109" s="361"/>
      <c r="D109" s="361"/>
      <c r="E109" s="369"/>
      <c r="F109" s="374"/>
      <c r="G109" s="189"/>
      <c r="H109" s="189"/>
      <c r="I109" s="189"/>
      <c r="J109" s="189"/>
    </row>
    <row r="110" spans="2:10" s="373" customFormat="1" ht="12.75" customHeight="1" x14ac:dyDescent="0.25">
      <c r="B110" s="189"/>
      <c r="C110" s="361"/>
      <c r="D110" s="361"/>
      <c r="E110" s="369"/>
      <c r="F110" s="374"/>
      <c r="G110" s="189"/>
      <c r="H110" s="189"/>
      <c r="I110" s="189"/>
      <c r="J110" s="189"/>
    </row>
    <row r="111" spans="2:10" s="373" customFormat="1" ht="12.75" customHeight="1" x14ac:dyDescent="0.25">
      <c r="B111" s="189"/>
      <c r="C111" s="361"/>
      <c r="D111" s="361"/>
      <c r="E111" s="369"/>
      <c r="F111" s="374"/>
      <c r="G111" s="189"/>
      <c r="H111" s="189"/>
      <c r="I111" s="189"/>
      <c r="J111" s="189"/>
    </row>
    <row r="112" spans="2:10" s="373" customFormat="1" ht="12.75" customHeight="1" x14ac:dyDescent="0.25">
      <c r="B112" s="189"/>
      <c r="C112" s="361"/>
      <c r="D112" s="361"/>
      <c r="E112" s="369"/>
      <c r="F112" s="374"/>
      <c r="G112" s="189"/>
      <c r="H112" s="189"/>
      <c r="I112" s="189"/>
      <c r="J112" s="189"/>
    </row>
    <row r="113" spans="2:10" s="373" customFormat="1" ht="12.75" customHeight="1" x14ac:dyDescent="0.25">
      <c r="B113" s="189"/>
      <c r="C113" s="361"/>
      <c r="D113" s="361"/>
      <c r="E113" s="369"/>
      <c r="F113" s="374"/>
      <c r="G113" s="189"/>
      <c r="H113" s="189"/>
      <c r="I113" s="189"/>
      <c r="J113" s="189"/>
    </row>
    <row r="114" spans="2:10" s="373" customFormat="1" ht="12.75" customHeight="1" x14ac:dyDescent="0.25">
      <c r="B114" s="189"/>
      <c r="C114" s="361"/>
      <c r="D114" s="361"/>
      <c r="E114" s="369"/>
      <c r="F114" s="374"/>
      <c r="G114" s="189"/>
      <c r="H114" s="189"/>
      <c r="I114" s="189"/>
      <c r="J114" s="189"/>
    </row>
    <row r="115" spans="2:10" s="373" customFormat="1" ht="12.75" customHeight="1" x14ac:dyDescent="0.25">
      <c r="B115" s="189"/>
      <c r="C115" s="361"/>
      <c r="D115" s="361"/>
      <c r="E115" s="369"/>
      <c r="F115" s="374"/>
      <c r="G115" s="189"/>
      <c r="H115" s="189"/>
      <c r="I115" s="189"/>
      <c r="J115" s="189"/>
    </row>
    <row r="116" spans="2:10" s="373" customFormat="1" ht="12.75" customHeight="1" x14ac:dyDescent="0.25">
      <c r="B116" s="189"/>
      <c r="C116" s="361"/>
      <c r="D116" s="361"/>
      <c r="E116" s="369"/>
      <c r="F116" s="374"/>
      <c r="G116" s="189"/>
      <c r="H116" s="189"/>
      <c r="I116" s="189"/>
      <c r="J116" s="189"/>
    </row>
    <row r="117" spans="2:10" s="373" customFormat="1" ht="12.75" customHeight="1" x14ac:dyDescent="0.25">
      <c r="B117" s="189"/>
      <c r="C117" s="361"/>
      <c r="D117" s="361"/>
      <c r="E117" s="369"/>
      <c r="F117" s="374"/>
      <c r="G117" s="189"/>
      <c r="H117" s="189"/>
      <c r="I117" s="189"/>
      <c r="J117" s="189"/>
    </row>
    <row r="118" spans="2:10" s="373" customFormat="1" ht="12.75" customHeight="1" x14ac:dyDescent="0.25">
      <c r="B118" s="189"/>
      <c r="C118" s="361"/>
      <c r="D118" s="361"/>
      <c r="E118" s="369"/>
      <c r="F118" s="374"/>
      <c r="G118" s="189"/>
      <c r="H118" s="189"/>
      <c r="I118" s="189"/>
      <c r="J118" s="189"/>
    </row>
    <row r="119" spans="2:10" s="373" customFormat="1" ht="12.75" customHeight="1" x14ac:dyDescent="0.25">
      <c r="B119" s="189"/>
      <c r="C119" s="361"/>
      <c r="D119" s="361"/>
      <c r="E119" s="369"/>
      <c r="F119" s="374"/>
      <c r="G119" s="189"/>
      <c r="H119" s="189"/>
      <c r="I119" s="189"/>
      <c r="J119" s="189"/>
    </row>
    <row r="120" spans="2:10" s="373" customFormat="1" ht="12.75" customHeight="1" x14ac:dyDescent="0.25">
      <c r="B120" s="189"/>
      <c r="C120" s="361"/>
      <c r="D120" s="361"/>
      <c r="E120" s="369"/>
      <c r="F120" s="374"/>
      <c r="G120" s="189"/>
      <c r="H120" s="189"/>
      <c r="I120" s="189"/>
      <c r="J120" s="189"/>
    </row>
    <row r="121" spans="2:10" s="373" customFormat="1" ht="12.75" customHeight="1" x14ac:dyDescent="0.25">
      <c r="B121" s="189"/>
      <c r="C121" s="361"/>
      <c r="D121" s="361"/>
      <c r="E121" s="369"/>
      <c r="F121" s="374"/>
      <c r="G121" s="189"/>
      <c r="H121" s="189"/>
      <c r="I121" s="189"/>
      <c r="J121" s="189"/>
    </row>
    <row r="122" spans="2:10" s="373" customFormat="1" ht="12.75" customHeight="1" x14ac:dyDescent="0.25">
      <c r="B122" s="189"/>
      <c r="C122" s="361"/>
      <c r="D122" s="361"/>
      <c r="E122" s="369"/>
      <c r="F122" s="374"/>
      <c r="G122" s="189"/>
      <c r="H122" s="189"/>
      <c r="I122" s="189"/>
      <c r="J122" s="189"/>
    </row>
    <row r="123" spans="2:10" s="373" customFormat="1" ht="12.75" customHeight="1" x14ac:dyDescent="0.25">
      <c r="B123" s="189"/>
      <c r="C123" s="361"/>
      <c r="D123" s="361"/>
      <c r="E123" s="369"/>
      <c r="F123" s="374"/>
      <c r="G123" s="189"/>
      <c r="H123" s="189"/>
      <c r="I123" s="189"/>
      <c r="J123" s="189"/>
    </row>
    <row r="124" spans="2:10" s="373" customFormat="1" ht="12.75" customHeight="1" x14ac:dyDescent="0.25">
      <c r="B124" s="189"/>
      <c r="C124" s="361"/>
      <c r="D124" s="361"/>
      <c r="E124" s="369"/>
      <c r="F124" s="374"/>
      <c r="G124" s="189"/>
      <c r="H124" s="189"/>
      <c r="I124" s="189"/>
      <c r="J124" s="189"/>
    </row>
    <row r="125" spans="2:10" s="373" customFormat="1" ht="12.75" customHeight="1" x14ac:dyDescent="0.25">
      <c r="B125" s="189"/>
      <c r="C125" s="361"/>
      <c r="D125" s="361"/>
      <c r="E125" s="369"/>
      <c r="F125" s="374"/>
      <c r="G125" s="189"/>
      <c r="H125" s="189"/>
      <c r="I125" s="189"/>
      <c r="J125" s="189"/>
    </row>
    <row r="126" spans="2:10" s="373" customFormat="1" ht="12.75" customHeight="1" x14ac:dyDescent="0.25">
      <c r="B126" s="189"/>
      <c r="C126" s="361"/>
      <c r="D126" s="361"/>
      <c r="E126" s="369"/>
      <c r="F126" s="374"/>
      <c r="G126" s="189"/>
      <c r="H126" s="189"/>
      <c r="I126" s="189"/>
      <c r="J126" s="189"/>
    </row>
    <row r="127" spans="2:10" s="373" customFormat="1" ht="12.75" customHeight="1" x14ac:dyDescent="0.25">
      <c r="B127" s="189"/>
      <c r="C127" s="361"/>
      <c r="D127" s="361"/>
      <c r="E127" s="369"/>
      <c r="F127" s="374"/>
      <c r="G127" s="189"/>
      <c r="H127" s="189"/>
      <c r="I127" s="189"/>
      <c r="J127" s="189"/>
    </row>
    <row r="128" spans="2:10" s="373" customFormat="1" ht="12.75" customHeight="1" x14ac:dyDescent="0.25">
      <c r="B128" s="189"/>
      <c r="C128" s="361"/>
      <c r="D128" s="361"/>
      <c r="E128" s="369"/>
      <c r="F128" s="374"/>
      <c r="G128" s="189"/>
      <c r="H128" s="189"/>
      <c r="I128" s="189"/>
      <c r="J128" s="189"/>
    </row>
    <row r="129" spans="2:10" s="373" customFormat="1" ht="12.75" customHeight="1" x14ac:dyDescent="0.25">
      <c r="B129" s="189"/>
      <c r="C129" s="361"/>
      <c r="D129" s="361"/>
      <c r="E129" s="369"/>
      <c r="F129" s="374"/>
      <c r="G129" s="189"/>
      <c r="H129" s="189"/>
      <c r="I129" s="189"/>
      <c r="J129" s="189"/>
    </row>
    <row r="130" spans="2:10" s="373" customFormat="1" ht="12.75" customHeight="1" x14ac:dyDescent="0.25">
      <c r="B130" s="189"/>
      <c r="C130" s="361"/>
      <c r="D130" s="361"/>
      <c r="E130" s="369"/>
      <c r="F130" s="374"/>
      <c r="G130" s="189"/>
      <c r="H130" s="189"/>
      <c r="I130" s="189"/>
      <c r="J130" s="189"/>
    </row>
    <row r="131" spans="2:10" s="373" customFormat="1" ht="12.75" customHeight="1" x14ac:dyDescent="0.25">
      <c r="B131" s="189"/>
      <c r="C131" s="361"/>
      <c r="D131" s="361"/>
      <c r="E131" s="369"/>
      <c r="F131" s="374"/>
      <c r="G131" s="189"/>
      <c r="H131" s="189"/>
      <c r="I131" s="189"/>
      <c r="J131" s="189"/>
    </row>
    <row r="132" spans="2:10" s="373" customFormat="1" ht="12.75" customHeight="1" x14ac:dyDescent="0.25">
      <c r="B132" s="189"/>
      <c r="C132" s="361"/>
      <c r="D132" s="361"/>
      <c r="E132" s="369"/>
      <c r="F132" s="374"/>
      <c r="G132" s="189"/>
      <c r="H132" s="189"/>
      <c r="I132" s="189"/>
      <c r="J132" s="189"/>
    </row>
    <row r="133" spans="2:10" s="373" customFormat="1" ht="12.75" customHeight="1" x14ac:dyDescent="0.25">
      <c r="B133" s="189"/>
      <c r="C133" s="361"/>
      <c r="D133" s="361"/>
      <c r="E133" s="369"/>
      <c r="F133" s="374"/>
      <c r="G133" s="189"/>
      <c r="H133" s="189"/>
      <c r="I133" s="189"/>
      <c r="J133" s="189"/>
    </row>
    <row r="134" spans="2:10" s="373" customFormat="1" ht="12.75" customHeight="1" x14ac:dyDescent="0.25">
      <c r="B134" s="189"/>
      <c r="C134" s="361"/>
      <c r="D134" s="361"/>
      <c r="E134" s="369"/>
      <c r="F134" s="374"/>
      <c r="G134" s="189"/>
      <c r="H134" s="189"/>
      <c r="I134" s="189"/>
      <c r="J134" s="189"/>
    </row>
    <row r="135" spans="2:10" s="373" customFormat="1" ht="12.75" customHeight="1" x14ac:dyDescent="0.25">
      <c r="B135" s="189"/>
      <c r="C135" s="361"/>
      <c r="D135" s="361"/>
      <c r="E135" s="369"/>
      <c r="F135" s="374"/>
      <c r="G135" s="189"/>
      <c r="H135" s="189"/>
      <c r="I135" s="189"/>
      <c r="J135" s="189"/>
    </row>
    <row r="136" spans="2:10" s="373" customFormat="1" ht="12.75" customHeight="1" x14ac:dyDescent="0.25">
      <c r="B136" s="189"/>
      <c r="C136" s="361"/>
      <c r="D136" s="361"/>
      <c r="E136" s="369"/>
      <c r="F136" s="374"/>
      <c r="G136" s="189"/>
      <c r="H136" s="189"/>
      <c r="I136" s="189"/>
      <c r="J136" s="189"/>
    </row>
    <row r="137" spans="2:10" s="373" customFormat="1" ht="12.75" customHeight="1" x14ac:dyDescent="0.25">
      <c r="B137" s="189"/>
      <c r="C137" s="361"/>
      <c r="D137" s="361"/>
      <c r="E137" s="369"/>
      <c r="F137" s="374"/>
      <c r="G137" s="189"/>
      <c r="H137" s="189"/>
      <c r="I137" s="189"/>
      <c r="J137" s="189"/>
    </row>
    <row r="138" spans="2:10" s="373" customFormat="1" ht="12.75" customHeight="1" x14ac:dyDescent="0.25">
      <c r="B138" s="189"/>
      <c r="C138" s="361"/>
      <c r="D138" s="361"/>
      <c r="E138" s="369"/>
      <c r="F138" s="374"/>
      <c r="G138" s="189"/>
      <c r="H138" s="189"/>
      <c r="I138" s="189"/>
      <c r="J138" s="189"/>
    </row>
    <row r="139" spans="2:10" s="373" customFormat="1" ht="12.75" customHeight="1" x14ac:dyDescent="0.25">
      <c r="B139" s="189"/>
      <c r="C139" s="361"/>
      <c r="D139" s="361"/>
      <c r="E139" s="369"/>
      <c r="F139" s="374"/>
      <c r="G139" s="189"/>
      <c r="H139" s="189"/>
      <c r="I139" s="189"/>
      <c r="J139" s="189"/>
    </row>
    <row r="140" spans="2:10" s="373" customFormat="1" ht="12.75" customHeight="1" x14ac:dyDescent="0.25">
      <c r="B140" s="189"/>
      <c r="C140" s="361"/>
      <c r="D140" s="361"/>
      <c r="E140" s="369"/>
      <c r="F140" s="374"/>
      <c r="G140" s="189"/>
      <c r="H140" s="189"/>
      <c r="I140" s="189"/>
      <c r="J140" s="189"/>
    </row>
    <row r="141" spans="2:10" s="373" customFormat="1" ht="12.75" customHeight="1" x14ac:dyDescent="0.25">
      <c r="B141" s="189"/>
      <c r="C141" s="361"/>
      <c r="D141" s="361"/>
      <c r="E141" s="369"/>
      <c r="F141" s="374"/>
      <c r="G141" s="189"/>
      <c r="H141" s="189"/>
      <c r="I141" s="189"/>
      <c r="J141" s="189"/>
    </row>
    <row r="142" spans="2:10" s="373" customFormat="1" ht="12.75" customHeight="1" x14ac:dyDescent="0.25">
      <c r="B142" s="189"/>
      <c r="C142" s="361"/>
      <c r="D142" s="361"/>
      <c r="E142" s="369"/>
      <c r="F142" s="374"/>
      <c r="G142" s="189"/>
      <c r="H142" s="189"/>
      <c r="I142" s="189"/>
      <c r="J142" s="189"/>
    </row>
    <row r="143" spans="2:10" s="373" customFormat="1" ht="12.75" customHeight="1" x14ac:dyDescent="0.25">
      <c r="B143" s="189"/>
      <c r="C143" s="361"/>
      <c r="D143" s="361"/>
      <c r="E143" s="369"/>
      <c r="F143" s="374"/>
      <c r="G143" s="189"/>
      <c r="H143" s="189"/>
      <c r="I143" s="189"/>
      <c r="J143" s="189"/>
    </row>
    <row r="144" spans="2:10" s="373" customFormat="1" ht="12.75" customHeight="1" x14ac:dyDescent="0.25">
      <c r="B144" s="189"/>
      <c r="C144" s="361"/>
      <c r="D144" s="361"/>
      <c r="E144" s="369"/>
      <c r="F144" s="374"/>
      <c r="G144" s="189"/>
      <c r="H144" s="189"/>
      <c r="I144" s="189"/>
      <c r="J144" s="189"/>
    </row>
    <row r="145" spans="2:10" s="373" customFormat="1" ht="12.75" customHeight="1" x14ac:dyDescent="0.25">
      <c r="B145" s="189"/>
      <c r="C145" s="361"/>
      <c r="D145" s="361"/>
      <c r="E145" s="369"/>
      <c r="F145" s="374"/>
      <c r="G145" s="189"/>
      <c r="H145" s="189"/>
      <c r="I145" s="189"/>
      <c r="J145" s="189"/>
    </row>
    <row r="146" spans="2:10" s="373" customFormat="1" ht="12.75" customHeight="1" x14ac:dyDescent="0.25">
      <c r="B146" s="189"/>
      <c r="C146" s="361"/>
      <c r="D146" s="361"/>
      <c r="E146" s="369"/>
      <c r="F146" s="374"/>
      <c r="G146" s="189"/>
      <c r="H146" s="189"/>
      <c r="I146" s="189"/>
      <c r="J146" s="189"/>
    </row>
    <row r="147" spans="2:10" s="373" customFormat="1" ht="12.75" customHeight="1" x14ac:dyDescent="0.25">
      <c r="B147" s="189"/>
      <c r="C147" s="361"/>
      <c r="D147" s="361"/>
      <c r="E147" s="369"/>
      <c r="F147" s="374"/>
      <c r="G147" s="189"/>
      <c r="H147" s="189"/>
      <c r="I147" s="189"/>
      <c r="J147" s="189"/>
    </row>
    <row r="148" spans="2:10" s="373" customFormat="1" ht="12.75" customHeight="1" x14ac:dyDescent="0.25">
      <c r="B148" s="189"/>
      <c r="C148" s="361"/>
      <c r="D148" s="361"/>
      <c r="E148" s="369"/>
      <c r="F148" s="374"/>
      <c r="G148" s="189"/>
      <c r="H148" s="189"/>
      <c r="I148" s="189"/>
      <c r="J148" s="189"/>
    </row>
    <row r="149" spans="2:10" s="373" customFormat="1" ht="12.75" customHeight="1" x14ac:dyDescent="0.25">
      <c r="B149" s="189"/>
      <c r="C149" s="361"/>
      <c r="D149" s="361"/>
      <c r="E149" s="369"/>
      <c r="F149" s="374"/>
      <c r="G149" s="189"/>
      <c r="H149" s="189"/>
      <c r="I149" s="189"/>
      <c r="J149" s="189"/>
    </row>
    <row r="150" spans="2:10" s="373" customFormat="1" ht="12.75" customHeight="1" x14ac:dyDescent="0.25">
      <c r="B150" s="189"/>
      <c r="C150" s="361"/>
      <c r="D150" s="361"/>
      <c r="E150" s="369"/>
      <c r="F150" s="374"/>
      <c r="G150" s="189"/>
      <c r="H150" s="189"/>
      <c r="I150" s="189"/>
      <c r="J150" s="189"/>
    </row>
    <row r="151" spans="2:10" s="373" customFormat="1" ht="12.75" customHeight="1" x14ac:dyDescent="0.25">
      <c r="B151" s="189"/>
      <c r="C151" s="361"/>
      <c r="D151" s="361"/>
      <c r="E151" s="369"/>
      <c r="F151" s="374"/>
      <c r="G151" s="189"/>
      <c r="H151" s="189"/>
      <c r="I151" s="189"/>
      <c r="J151" s="189"/>
    </row>
    <row r="152" spans="2:10" s="373" customFormat="1" ht="12.75" customHeight="1" x14ac:dyDescent="0.25">
      <c r="B152" s="189"/>
      <c r="C152" s="361"/>
      <c r="D152" s="361"/>
      <c r="E152" s="369"/>
      <c r="F152" s="374"/>
      <c r="G152" s="189"/>
      <c r="H152" s="189"/>
      <c r="I152" s="189"/>
      <c r="J152" s="189"/>
    </row>
    <row r="153" spans="2:10" s="373" customFormat="1" ht="12.75" customHeight="1" x14ac:dyDescent="0.25">
      <c r="B153" s="189"/>
      <c r="C153" s="361"/>
      <c r="D153" s="361"/>
      <c r="E153" s="369"/>
      <c r="F153" s="374"/>
      <c r="G153" s="189"/>
      <c r="H153" s="189"/>
      <c r="I153" s="189"/>
      <c r="J153" s="189"/>
    </row>
    <row r="154" spans="2:10" s="373" customFormat="1" ht="12.75" customHeight="1" x14ac:dyDescent="0.25">
      <c r="B154" s="189"/>
      <c r="C154" s="361"/>
      <c r="D154" s="361"/>
      <c r="E154" s="369"/>
      <c r="F154" s="374"/>
      <c r="G154" s="189"/>
      <c r="H154" s="189"/>
      <c r="I154" s="189"/>
      <c r="J154" s="189"/>
    </row>
    <row r="155" spans="2:10" s="373" customFormat="1" ht="12.75" customHeight="1" x14ac:dyDescent="0.25">
      <c r="B155" s="189"/>
      <c r="C155" s="361"/>
      <c r="D155" s="361"/>
      <c r="E155" s="369"/>
      <c r="F155" s="374"/>
      <c r="G155" s="189"/>
      <c r="H155" s="189"/>
      <c r="I155" s="189"/>
      <c r="J155" s="189"/>
    </row>
    <row r="156" spans="2:10" s="373" customFormat="1" ht="12.75" customHeight="1" x14ac:dyDescent="0.25">
      <c r="B156" s="189"/>
      <c r="C156" s="361"/>
      <c r="D156" s="361"/>
      <c r="E156" s="369"/>
      <c r="F156" s="374"/>
      <c r="G156" s="189"/>
      <c r="H156" s="189"/>
      <c r="I156" s="189"/>
      <c r="J156" s="189"/>
    </row>
    <row r="157" spans="2:10" s="373" customFormat="1" ht="12.75" customHeight="1" x14ac:dyDescent="0.25">
      <c r="B157" s="189"/>
      <c r="C157" s="361"/>
      <c r="D157" s="361"/>
      <c r="E157" s="369"/>
      <c r="F157" s="374"/>
      <c r="G157" s="189"/>
      <c r="H157" s="189"/>
      <c r="I157" s="189"/>
      <c r="J157" s="189"/>
    </row>
    <row r="158" spans="2:10" s="373" customFormat="1" ht="12.75" customHeight="1" x14ac:dyDescent="0.25">
      <c r="B158" s="189"/>
      <c r="C158" s="361"/>
      <c r="D158" s="361"/>
      <c r="E158" s="369"/>
      <c r="F158" s="374"/>
      <c r="G158" s="189"/>
      <c r="H158" s="189"/>
      <c r="I158" s="189"/>
      <c r="J158" s="189"/>
    </row>
    <row r="159" spans="2:10" s="373" customFormat="1" ht="12.75" customHeight="1" x14ac:dyDescent="0.25">
      <c r="B159" s="189"/>
      <c r="C159" s="361"/>
      <c r="D159" s="361"/>
      <c r="E159" s="369"/>
      <c r="F159" s="374"/>
      <c r="G159" s="189"/>
      <c r="H159" s="189"/>
      <c r="I159" s="189"/>
      <c r="J159" s="189"/>
    </row>
    <row r="160" spans="2:10" s="373" customFormat="1" ht="15" x14ac:dyDescent="0.25">
      <c r="B160" s="189"/>
      <c r="C160" s="361"/>
      <c r="D160" s="361"/>
      <c r="E160" s="369"/>
      <c r="F160" s="374"/>
      <c r="G160" s="189"/>
      <c r="H160" s="189"/>
      <c r="I160" s="189"/>
      <c r="J160" s="189"/>
    </row>
    <row r="161" spans="2:10" s="373" customFormat="1" ht="15" x14ac:dyDescent="0.25">
      <c r="B161" s="189"/>
      <c r="C161" s="361"/>
      <c r="D161" s="361"/>
      <c r="E161" s="369"/>
      <c r="F161" s="374"/>
      <c r="G161" s="189"/>
      <c r="H161" s="189"/>
      <c r="I161" s="189"/>
      <c r="J161" s="189"/>
    </row>
    <row r="162" spans="2:10" s="373" customFormat="1" ht="15" x14ac:dyDescent="0.25">
      <c r="B162" s="189"/>
      <c r="C162" s="361"/>
      <c r="D162" s="361"/>
      <c r="E162" s="369"/>
      <c r="F162" s="374"/>
      <c r="G162" s="189"/>
      <c r="H162" s="189"/>
      <c r="I162" s="189"/>
      <c r="J162" s="189"/>
    </row>
    <row r="163" spans="2:10" s="373" customFormat="1" ht="15" x14ac:dyDescent="0.25">
      <c r="B163" s="189"/>
      <c r="C163" s="361"/>
      <c r="D163" s="361"/>
      <c r="E163" s="369"/>
      <c r="F163" s="374"/>
      <c r="G163" s="189"/>
      <c r="H163" s="189"/>
      <c r="I163" s="189"/>
      <c r="J163" s="189"/>
    </row>
    <row r="164" spans="2:10" s="373" customFormat="1" ht="15" x14ac:dyDescent="0.25">
      <c r="B164" s="189"/>
      <c r="C164" s="361"/>
      <c r="D164" s="361"/>
      <c r="E164" s="369"/>
      <c r="F164" s="374"/>
      <c r="G164" s="189"/>
      <c r="H164" s="189"/>
      <c r="I164" s="189"/>
      <c r="J164" s="189"/>
    </row>
    <row r="165" spans="2:10" s="373" customFormat="1" ht="15" x14ac:dyDescent="0.25">
      <c r="B165" s="189"/>
      <c r="C165" s="361"/>
      <c r="D165" s="361"/>
      <c r="E165" s="369"/>
      <c r="F165" s="374"/>
      <c r="G165" s="189"/>
      <c r="H165" s="189"/>
      <c r="I165" s="189"/>
      <c r="J165" s="189"/>
    </row>
    <row r="166" spans="2:10" s="373" customFormat="1" ht="15" x14ac:dyDescent="0.25">
      <c r="B166" s="189"/>
      <c r="C166" s="361"/>
      <c r="D166" s="361"/>
      <c r="E166" s="369"/>
      <c r="F166" s="374"/>
      <c r="G166" s="189"/>
      <c r="H166" s="189"/>
      <c r="I166" s="189"/>
      <c r="J166" s="189"/>
    </row>
    <row r="167" spans="2:10" s="373" customFormat="1" ht="15" x14ac:dyDescent="0.25">
      <c r="B167" s="189"/>
      <c r="C167" s="361"/>
      <c r="D167" s="361"/>
      <c r="E167" s="369"/>
      <c r="F167" s="374"/>
      <c r="G167" s="189"/>
      <c r="H167" s="189"/>
      <c r="I167" s="189"/>
      <c r="J167" s="189"/>
    </row>
    <row r="168" spans="2:10" s="373" customFormat="1" ht="15" x14ac:dyDescent="0.25">
      <c r="B168" s="189"/>
      <c r="C168" s="361"/>
      <c r="D168" s="361"/>
      <c r="E168" s="369"/>
      <c r="F168" s="374"/>
      <c r="G168" s="189"/>
      <c r="H168" s="189"/>
      <c r="I168" s="189"/>
      <c r="J168" s="189"/>
    </row>
    <row r="169" spans="2:10" s="373" customFormat="1" ht="15" x14ac:dyDescent="0.25">
      <c r="B169" s="189"/>
      <c r="C169" s="361"/>
      <c r="D169" s="361"/>
      <c r="E169" s="369"/>
      <c r="F169" s="374"/>
      <c r="G169" s="189"/>
      <c r="H169" s="189"/>
      <c r="I169" s="189"/>
      <c r="J169" s="189"/>
    </row>
    <row r="170" spans="2:10" s="373" customFormat="1" ht="15" x14ac:dyDescent="0.25">
      <c r="B170" s="189"/>
      <c r="C170" s="361"/>
      <c r="D170" s="361"/>
      <c r="E170" s="369"/>
      <c r="F170" s="374"/>
      <c r="G170" s="189"/>
      <c r="H170" s="189"/>
      <c r="I170" s="189"/>
      <c r="J170" s="189"/>
    </row>
    <row r="171" spans="2:10" s="373" customFormat="1" ht="15" x14ac:dyDescent="0.25">
      <c r="B171" s="189"/>
      <c r="C171" s="361"/>
      <c r="D171" s="361"/>
      <c r="E171" s="369"/>
      <c r="F171" s="374"/>
      <c r="G171" s="189"/>
      <c r="H171" s="189"/>
      <c r="I171" s="189"/>
      <c r="J171" s="189"/>
    </row>
    <row r="172" spans="2:10" s="373" customFormat="1" ht="15" x14ac:dyDescent="0.25">
      <c r="B172" s="189"/>
      <c r="C172" s="361"/>
      <c r="D172" s="361"/>
      <c r="E172" s="369"/>
      <c r="F172" s="374"/>
      <c r="G172" s="189"/>
      <c r="H172" s="189"/>
      <c r="I172" s="189"/>
      <c r="J172" s="189"/>
    </row>
    <row r="173" spans="2:10" s="373" customFormat="1" ht="15" x14ac:dyDescent="0.25">
      <c r="B173" s="189"/>
      <c r="C173" s="361"/>
      <c r="D173" s="361"/>
      <c r="E173" s="369"/>
      <c r="F173" s="374"/>
      <c r="G173" s="189"/>
      <c r="H173" s="189"/>
      <c r="I173" s="189"/>
      <c r="J173" s="189"/>
    </row>
    <row r="174" spans="2:10" s="373" customFormat="1" ht="15" x14ac:dyDescent="0.25">
      <c r="B174" s="189"/>
      <c r="C174" s="361"/>
      <c r="D174" s="361"/>
      <c r="E174" s="369"/>
      <c r="F174" s="374"/>
      <c r="G174" s="189"/>
      <c r="H174" s="189"/>
      <c r="I174" s="189"/>
      <c r="J174" s="189"/>
    </row>
    <row r="175" spans="2:10" s="373" customFormat="1" ht="15" x14ac:dyDescent="0.25">
      <c r="B175" s="189"/>
      <c r="C175" s="361"/>
      <c r="D175" s="361"/>
      <c r="E175" s="369"/>
      <c r="F175" s="374"/>
      <c r="G175" s="189"/>
      <c r="H175" s="189"/>
      <c r="I175" s="189"/>
      <c r="J175" s="189"/>
    </row>
    <row r="176" spans="2:10" s="373" customFormat="1" ht="15" x14ac:dyDescent="0.25">
      <c r="B176" s="189"/>
      <c r="C176" s="361"/>
      <c r="D176" s="361"/>
      <c r="E176" s="369"/>
      <c r="F176" s="374"/>
      <c r="G176" s="189"/>
      <c r="H176" s="189"/>
      <c r="I176" s="189"/>
      <c r="J176" s="189"/>
    </row>
    <row r="177" spans="2:10" s="373" customFormat="1" ht="15" x14ac:dyDescent="0.25">
      <c r="B177" s="189"/>
      <c r="C177" s="361"/>
      <c r="D177" s="361"/>
      <c r="E177" s="369"/>
      <c r="F177" s="374"/>
      <c r="G177" s="189"/>
      <c r="H177" s="189"/>
      <c r="I177" s="189"/>
      <c r="J177" s="189"/>
    </row>
    <row r="178" spans="2:10" s="373" customFormat="1" ht="15" x14ac:dyDescent="0.25">
      <c r="B178" s="189"/>
      <c r="C178" s="361"/>
      <c r="D178" s="361"/>
      <c r="E178" s="369"/>
      <c r="F178" s="374"/>
      <c r="G178" s="189"/>
      <c r="H178" s="189"/>
      <c r="I178" s="189"/>
      <c r="J178" s="189"/>
    </row>
    <row r="179" spans="2:10" s="373" customFormat="1" ht="15" x14ac:dyDescent="0.25">
      <c r="B179" s="189"/>
      <c r="C179" s="361"/>
      <c r="D179" s="361"/>
      <c r="E179" s="369"/>
      <c r="F179" s="374"/>
      <c r="G179" s="189"/>
      <c r="H179" s="189"/>
      <c r="I179" s="189"/>
      <c r="J179" s="189"/>
    </row>
    <row r="180" spans="2:10" s="373" customFormat="1" ht="15" x14ac:dyDescent="0.25">
      <c r="B180" s="189"/>
      <c r="C180" s="361"/>
      <c r="D180" s="361"/>
      <c r="E180" s="369"/>
      <c r="F180" s="374"/>
      <c r="G180" s="189"/>
      <c r="H180" s="189"/>
      <c r="I180" s="189"/>
      <c r="J180" s="189"/>
    </row>
    <row r="181" spans="2:10" s="373" customFormat="1" ht="15" x14ac:dyDescent="0.25">
      <c r="B181" s="189"/>
      <c r="C181" s="361"/>
      <c r="D181" s="361"/>
      <c r="E181" s="369"/>
      <c r="F181" s="374"/>
      <c r="G181" s="189"/>
      <c r="H181" s="189"/>
      <c r="I181" s="189"/>
      <c r="J181" s="189"/>
    </row>
    <row r="182" spans="2:10" s="373" customFormat="1" ht="15" x14ac:dyDescent="0.25">
      <c r="B182" s="189"/>
      <c r="C182" s="361"/>
      <c r="D182" s="361"/>
      <c r="E182" s="369"/>
      <c r="F182" s="374"/>
      <c r="G182" s="189"/>
      <c r="H182" s="189"/>
      <c r="I182" s="189"/>
      <c r="J182" s="189"/>
    </row>
    <row r="183" spans="2:10" s="373" customFormat="1" ht="15" x14ac:dyDescent="0.25">
      <c r="B183" s="189"/>
      <c r="C183" s="361"/>
      <c r="D183" s="361"/>
      <c r="E183" s="369"/>
      <c r="F183" s="374"/>
      <c r="G183" s="189"/>
      <c r="H183" s="189"/>
      <c r="I183" s="189"/>
      <c r="J183" s="189"/>
    </row>
    <row r="184" spans="2:10" s="373" customFormat="1" ht="15" x14ac:dyDescent="0.25">
      <c r="B184" s="189"/>
      <c r="C184" s="361"/>
      <c r="D184" s="361"/>
      <c r="E184" s="369"/>
      <c r="F184" s="374"/>
      <c r="G184" s="189"/>
      <c r="H184" s="189"/>
      <c r="I184" s="189"/>
      <c r="J184" s="189"/>
    </row>
    <row r="185" spans="2:10" s="373" customFormat="1" ht="15" x14ac:dyDescent="0.25">
      <c r="B185" s="189"/>
      <c r="C185" s="361"/>
      <c r="D185" s="361"/>
      <c r="E185" s="369"/>
      <c r="F185" s="374"/>
      <c r="G185" s="189"/>
      <c r="H185" s="189"/>
      <c r="I185" s="189"/>
      <c r="J185" s="189"/>
    </row>
    <row r="186" spans="2:10" s="373" customFormat="1" ht="15" x14ac:dyDescent="0.25">
      <c r="B186" s="189"/>
      <c r="C186" s="361"/>
      <c r="D186" s="361"/>
      <c r="E186" s="369"/>
      <c r="F186" s="374"/>
      <c r="G186" s="189"/>
      <c r="H186" s="189"/>
      <c r="I186" s="189"/>
      <c r="J186" s="189"/>
    </row>
    <row r="187" spans="2:10" s="373" customFormat="1" ht="15" x14ac:dyDescent="0.25">
      <c r="B187" s="189"/>
      <c r="C187" s="361"/>
      <c r="D187" s="361"/>
      <c r="E187" s="369"/>
      <c r="F187" s="374"/>
      <c r="G187" s="189"/>
      <c r="H187" s="189"/>
      <c r="I187" s="189"/>
      <c r="J187" s="189"/>
    </row>
    <row r="188" spans="2:10" s="373" customFormat="1" ht="15" x14ac:dyDescent="0.25">
      <c r="B188" s="189"/>
      <c r="C188" s="361"/>
      <c r="D188" s="361"/>
      <c r="E188" s="369"/>
      <c r="F188" s="374"/>
      <c r="G188" s="189"/>
      <c r="H188" s="189"/>
      <c r="I188" s="189"/>
      <c r="J188" s="189"/>
    </row>
    <row r="189" spans="2:10" s="373" customFormat="1" ht="15" x14ac:dyDescent="0.25">
      <c r="B189" s="189"/>
      <c r="C189" s="361"/>
      <c r="D189" s="361"/>
      <c r="E189" s="369"/>
      <c r="F189" s="374"/>
      <c r="G189" s="189"/>
      <c r="H189" s="189"/>
      <c r="I189" s="189"/>
      <c r="J189" s="189"/>
    </row>
    <row r="190" spans="2:10" s="373" customFormat="1" ht="15" x14ac:dyDescent="0.25">
      <c r="B190" s="189"/>
      <c r="C190" s="361"/>
      <c r="D190" s="361"/>
      <c r="E190" s="369"/>
      <c r="F190" s="374"/>
      <c r="G190" s="189"/>
      <c r="H190" s="189"/>
      <c r="I190" s="189"/>
      <c r="J190" s="189"/>
    </row>
    <row r="191" spans="2:10" s="373" customFormat="1" ht="15" x14ac:dyDescent="0.25">
      <c r="B191" s="189"/>
      <c r="C191" s="361"/>
      <c r="D191" s="361"/>
      <c r="E191" s="369"/>
      <c r="F191" s="374"/>
      <c r="G191" s="189"/>
      <c r="H191" s="189"/>
      <c r="I191" s="189"/>
      <c r="J191" s="189"/>
    </row>
    <row r="192" spans="2:10" s="373" customFormat="1" ht="15" x14ac:dyDescent="0.25">
      <c r="B192" s="189"/>
      <c r="C192" s="361"/>
      <c r="D192" s="361"/>
      <c r="E192" s="369"/>
      <c r="F192" s="374"/>
      <c r="G192" s="189"/>
      <c r="H192" s="189"/>
      <c r="I192" s="189"/>
      <c r="J192" s="189"/>
    </row>
    <row r="193" spans="2:10" s="373" customFormat="1" ht="15" x14ac:dyDescent="0.25">
      <c r="B193" s="189"/>
      <c r="C193" s="361"/>
      <c r="D193" s="361"/>
      <c r="E193" s="369"/>
      <c r="F193" s="374"/>
      <c r="G193" s="189"/>
      <c r="H193" s="189"/>
      <c r="I193" s="189"/>
      <c r="J193" s="189"/>
    </row>
    <row r="194" spans="2:10" s="373" customFormat="1" ht="15" x14ac:dyDescent="0.25">
      <c r="B194" s="189"/>
      <c r="C194" s="361"/>
      <c r="D194" s="361"/>
      <c r="E194" s="369"/>
      <c r="F194" s="374"/>
      <c r="G194" s="189"/>
      <c r="H194" s="189"/>
      <c r="I194" s="189"/>
      <c r="J194" s="189"/>
    </row>
    <row r="195" spans="2:10" s="373" customFormat="1" ht="15" x14ac:dyDescent="0.25">
      <c r="B195" s="189"/>
      <c r="C195" s="361"/>
      <c r="D195" s="361"/>
      <c r="E195" s="369"/>
      <c r="F195" s="374"/>
      <c r="G195" s="189"/>
      <c r="H195" s="189"/>
      <c r="I195" s="189"/>
      <c r="J195" s="189"/>
    </row>
    <row r="196" spans="2:10" s="373" customFormat="1" ht="15" x14ac:dyDescent="0.25">
      <c r="B196" s="189"/>
      <c r="C196" s="361"/>
      <c r="D196" s="361"/>
      <c r="E196" s="369"/>
      <c r="F196" s="374"/>
      <c r="G196" s="189"/>
      <c r="H196" s="189"/>
      <c r="I196" s="189"/>
      <c r="J196" s="189"/>
    </row>
    <row r="197" spans="2:10" s="373" customFormat="1" ht="15" x14ac:dyDescent="0.25">
      <c r="B197" s="189"/>
      <c r="C197" s="361"/>
      <c r="D197" s="361"/>
      <c r="E197" s="369"/>
      <c r="F197" s="374"/>
      <c r="G197" s="189"/>
      <c r="H197" s="189"/>
      <c r="I197" s="189"/>
      <c r="J197" s="189"/>
    </row>
    <row r="198" spans="2:10" s="373" customFormat="1" ht="15" x14ac:dyDescent="0.25">
      <c r="B198" s="189"/>
      <c r="C198" s="361"/>
      <c r="D198" s="361"/>
      <c r="E198" s="369"/>
      <c r="F198" s="374"/>
      <c r="G198" s="189"/>
      <c r="H198" s="189"/>
      <c r="I198" s="189"/>
      <c r="J198" s="189"/>
    </row>
    <row r="199" spans="2:10" s="373" customFormat="1" ht="15" x14ac:dyDescent="0.25">
      <c r="B199" s="189"/>
      <c r="C199" s="361"/>
      <c r="D199" s="361"/>
      <c r="E199" s="369"/>
      <c r="F199" s="374"/>
      <c r="G199" s="189"/>
      <c r="H199" s="189"/>
      <c r="I199" s="189"/>
      <c r="J199" s="189"/>
    </row>
    <row r="200" spans="2:10" s="373" customFormat="1" ht="15" x14ac:dyDescent="0.25">
      <c r="B200" s="189"/>
      <c r="C200" s="361"/>
      <c r="D200" s="361"/>
      <c r="E200" s="369"/>
      <c r="F200" s="374"/>
      <c r="G200" s="189"/>
      <c r="H200" s="189"/>
      <c r="I200" s="189"/>
      <c r="J200" s="189"/>
    </row>
    <row r="201" spans="2:10" s="373" customFormat="1" ht="15" x14ac:dyDescent="0.25">
      <c r="B201" s="189"/>
      <c r="C201" s="361"/>
      <c r="D201" s="361"/>
      <c r="E201" s="369"/>
      <c r="F201" s="374"/>
      <c r="G201" s="189"/>
      <c r="H201" s="189"/>
      <c r="I201" s="189"/>
      <c r="J201" s="189"/>
    </row>
    <row r="202" spans="2:10" s="373" customFormat="1" ht="15" x14ac:dyDescent="0.25">
      <c r="B202" s="189"/>
      <c r="C202" s="361"/>
      <c r="D202" s="361"/>
      <c r="E202" s="369"/>
      <c r="F202" s="374"/>
      <c r="G202" s="189"/>
      <c r="H202" s="189"/>
      <c r="I202" s="189"/>
      <c r="J202" s="189"/>
    </row>
    <row r="203" spans="2:10" s="373" customFormat="1" ht="15" x14ac:dyDescent="0.25">
      <c r="B203" s="189"/>
      <c r="C203" s="361"/>
      <c r="D203" s="361"/>
      <c r="E203" s="369"/>
      <c r="F203" s="374"/>
      <c r="G203" s="189"/>
      <c r="H203" s="189"/>
      <c r="I203" s="189"/>
      <c r="J203" s="189"/>
    </row>
    <row r="204" spans="2:10" s="373" customFormat="1" ht="15" x14ac:dyDescent="0.25">
      <c r="B204" s="189"/>
      <c r="C204" s="361"/>
      <c r="D204" s="361"/>
      <c r="E204" s="369"/>
      <c r="F204" s="374"/>
      <c r="G204" s="189"/>
      <c r="H204" s="189"/>
      <c r="I204" s="189"/>
      <c r="J204" s="189"/>
    </row>
    <row r="205" spans="2:10" s="373" customFormat="1" ht="15" x14ac:dyDescent="0.25">
      <c r="B205" s="189"/>
      <c r="C205" s="361"/>
      <c r="D205" s="361"/>
      <c r="E205" s="369"/>
      <c r="F205" s="374"/>
      <c r="G205" s="189"/>
      <c r="H205" s="189"/>
      <c r="I205" s="189"/>
      <c r="J205" s="189"/>
    </row>
    <row r="206" spans="2:10" s="373" customFormat="1" ht="15" x14ac:dyDescent="0.25">
      <c r="B206" s="189"/>
      <c r="C206" s="361"/>
      <c r="D206" s="361"/>
      <c r="E206" s="369"/>
      <c r="F206" s="374"/>
      <c r="G206" s="189"/>
      <c r="H206" s="189"/>
      <c r="I206" s="189"/>
      <c r="J206" s="189"/>
    </row>
    <row r="207" spans="2:10" s="373" customFormat="1" ht="15" x14ac:dyDescent="0.25">
      <c r="B207" s="189"/>
      <c r="C207" s="361"/>
      <c r="D207" s="361"/>
      <c r="E207" s="369"/>
      <c r="F207" s="374"/>
      <c r="G207" s="189"/>
      <c r="H207" s="189"/>
      <c r="I207" s="189"/>
      <c r="J207" s="189"/>
    </row>
    <row r="208" spans="2:10" s="373" customFormat="1" ht="15" x14ac:dyDescent="0.25">
      <c r="B208" s="189"/>
      <c r="C208" s="361"/>
      <c r="D208" s="361"/>
      <c r="E208" s="369"/>
      <c r="F208" s="374"/>
      <c r="G208" s="189"/>
      <c r="H208" s="189"/>
      <c r="I208" s="189"/>
      <c r="J208" s="189"/>
    </row>
    <row r="209" spans="2:10" s="373" customFormat="1" ht="15" x14ac:dyDescent="0.25">
      <c r="B209" s="189"/>
      <c r="C209" s="361"/>
      <c r="D209" s="361"/>
      <c r="E209" s="369"/>
      <c r="F209" s="374"/>
      <c r="G209" s="189"/>
      <c r="H209" s="189"/>
      <c r="I209" s="189"/>
      <c r="J209" s="189"/>
    </row>
    <row r="210" spans="2:10" s="373" customFormat="1" ht="15" x14ac:dyDescent="0.25">
      <c r="B210" s="189"/>
      <c r="C210" s="361"/>
      <c r="D210" s="361"/>
      <c r="E210" s="369"/>
      <c r="F210" s="374"/>
      <c r="G210" s="189"/>
      <c r="H210" s="189"/>
      <c r="I210" s="189"/>
      <c r="J210" s="189"/>
    </row>
    <row r="211" spans="2:10" s="373" customFormat="1" ht="15" x14ac:dyDescent="0.25">
      <c r="B211" s="189"/>
      <c r="C211" s="361"/>
      <c r="D211" s="361"/>
      <c r="E211" s="369"/>
      <c r="F211" s="374"/>
      <c r="G211" s="189"/>
      <c r="H211" s="189"/>
      <c r="I211" s="189"/>
      <c r="J211" s="189"/>
    </row>
    <row r="212" spans="2:10" s="373" customFormat="1" ht="15" x14ac:dyDescent="0.25">
      <c r="B212" s="189"/>
      <c r="C212" s="361"/>
      <c r="D212" s="361"/>
      <c r="E212" s="369"/>
      <c r="F212" s="374"/>
      <c r="G212" s="189"/>
      <c r="H212" s="189"/>
      <c r="I212" s="189"/>
      <c r="J212" s="189"/>
    </row>
    <row r="213" spans="2:10" s="373" customFormat="1" ht="15" x14ac:dyDescent="0.25">
      <c r="B213" s="189"/>
      <c r="C213" s="361"/>
      <c r="D213" s="361"/>
      <c r="E213" s="369"/>
      <c r="F213" s="374"/>
      <c r="G213" s="189"/>
      <c r="H213" s="189"/>
      <c r="I213" s="189"/>
      <c r="J213" s="189"/>
    </row>
    <row r="214" spans="2:10" s="373" customFormat="1" ht="15" x14ac:dyDescent="0.25">
      <c r="B214" s="189"/>
      <c r="C214" s="361"/>
      <c r="D214" s="361"/>
      <c r="E214" s="369"/>
      <c r="F214" s="374"/>
      <c r="G214" s="189"/>
      <c r="H214" s="189"/>
      <c r="I214" s="189"/>
      <c r="J214" s="189"/>
    </row>
    <row r="215" spans="2:10" s="373" customFormat="1" ht="15" x14ac:dyDescent="0.25">
      <c r="B215" s="189"/>
      <c r="C215" s="361"/>
      <c r="D215" s="361"/>
      <c r="E215" s="369"/>
      <c r="F215" s="374"/>
      <c r="G215" s="189"/>
      <c r="H215" s="189"/>
      <c r="I215" s="189"/>
      <c r="J215" s="189"/>
    </row>
    <row r="216" spans="2:10" s="373" customFormat="1" ht="15" x14ac:dyDescent="0.25">
      <c r="B216" s="189"/>
      <c r="C216" s="361"/>
      <c r="D216" s="361"/>
      <c r="E216" s="369"/>
      <c r="F216" s="374"/>
      <c r="G216" s="189"/>
      <c r="H216" s="189"/>
      <c r="I216" s="189"/>
      <c r="J216" s="189"/>
    </row>
    <row r="217" spans="2:10" s="373" customFormat="1" ht="15" x14ac:dyDescent="0.25">
      <c r="B217" s="189"/>
      <c r="C217" s="361"/>
      <c r="D217" s="361"/>
      <c r="E217" s="369"/>
      <c r="F217" s="374"/>
      <c r="G217" s="189"/>
      <c r="H217" s="189"/>
      <c r="I217" s="189"/>
      <c r="J217" s="189"/>
    </row>
    <row r="218" spans="2:10" s="373" customFormat="1" ht="15" x14ac:dyDescent="0.25">
      <c r="B218" s="189"/>
      <c r="C218" s="361"/>
      <c r="D218" s="361"/>
      <c r="E218" s="369"/>
      <c r="F218" s="374"/>
      <c r="G218" s="189"/>
      <c r="H218" s="189"/>
      <c r="I218" s="189"/>
      <c r="J218" s="189"/>
    </row>
    <row r="219" spans="2:10" s="373" customFormat="1" ht="15" x14ac:dyDescent="0.25">
      <c r="B219" s="189"/>
      <c r="C219" s="361"/>
      <c r="D219" s="361"/>
      <c r="E219" s="369"/>
      <c r="F219" s="374"/>
      <c r="G219" s="189"/>
      <c r="H219" s="189"/>
      <c r="I219" s="189"/>
      <c r="J219" s="189"/>
    </row>
    <row r="220" spans="2:10" s="373" customFormat="1" ht="15" x14ac:dyDescent="0.25">
      <c r="B220" s="189"/>
      <c r="C220" s="361"/>
      <c r="D220" s="361"/>
      <c r="E220" s="369"/>
      <c r="F220" s="374"/>
      <c r="G220" s="189"/>
      <c r="H220" s="189"/>
      <c r="I220" s="189"/>
      <c r="J220" s="189"/>
    </row>
    <row r="221" spans="2:10" s="373" customFormat="1" ht="15" x14ac:dyDescent="0.25">
      <c r="B221" s="189"/>
      <c r="C221" s="361"/>
      <c r="D221" s="361"/>
      <c r="E221" s="369"/>
      <c r="F221" s="374"/>
      <c r="G221" s="189"/>
      <c r="H221" s="189"/>
      <c r="I221" s="189"/>
      <c r="J221" s="189"/>
    </row>
    <row r="222" spans="2:10" s="373" customFormat="1" ht="15" x14ac:dyDescent="0.25">
      <c r="B222" s="189"/>
      <c r="C222" s="361"/>
      <c r="D222" s="361"/>
      <c r="E222" s="369"/>
      <c r="F222" s="374"/>
      <c r="G222" s="189"/>
      <c r="H222" s="189"/>
      <c r="I222" s="189"/>
      <c r="J222" s="189"/>
    </row>
    <row r="223" spans="2:10" s="373" customFormat="1" ht="15" x14ac:dyDescent="0.25">
      <c r="B223" s="189"/>
      <c r="C223" s="361"/>
      <c r="D223" s="361"/>
      <c r="E223" s="369"/>
      <c r="F223" s="374"/>
      <c r="G223" s="189"/>
      <c r="H223" s="189"/>
      <c r="I223" s="189"/>
      <c r="J223" s="189"/>
    </row>
    <row r="224" spans="2:10" s="373" customFormat="1" ht="15" x14ac:dyDescent="0.25">
      <c r="B224" s="189"/>
      <c r="C224" s="361"/>
      <c r="D224" s="361"/>
      <c r="E224" s="369"/>
      <c r="F224" s="374"/>
      <c r="G224" s="189"/>
      <c r="H224" s="189"/>
      <c r="I224" s="189"/>
      <c r="J224" s="189"/>
    </row>
    <row r="225" spans="2:10" s="373" customFormat="1" ht="15" x14ac:dyDescent="0.25">
      <c r="B225" s="189"/>
      <c r="C225" s="361"/>
      <c r="D225" s="361"/>
      <c r="E225" s="369"/>
      <c r="F225" s="374"/>
      <c r="G225" s="189"/>
      <c r="H225" s="189"/>
      <c r="I225" s="189"/>
      <c r="J225" s="189"/>
    </row>
    <row r="226" spans="2:10" s="373" customFormat="1" ht="15" x14ac:dyDescent="0.25">
      <c r="B226" s="189"/>
      <c r="C226" s="361"/>
      <c r="D226" s="361"/>
      <c r="E226" s="369"/>
      <c r="F226" s="374"/>
      <c r="G226" s="189"/>
      <c r="H226" s="189"/>
      <c r="I226" s="189"/>
      <c r="J226" s="189"/>
    </row>
    <row r="227" spans="2:10" s="373" customFormat="1" ht="15" x14ac:dyDescent="0.25">
      <c r="B227" s="189"/>
      <c r="C227" s="361"/>
      <c r="D227" s="361"/>
      <c r="E227" s="369"/>
      <c r="F227" s="374"/>
      <c r="G227" s="189"/>
      <c r="H227" s="189"/>
      <c r="I227" s="189"/>
      <c r="J227" s="189"/>
    </row>
    <row r="228" spans="2:10" s="373" customFormat="1" ht="15" x14ac:dyDescent="0.25">
      <c r="B228" s="189"/>
      <c r="C228" s="361"/>
      <c r="D228" s="361"/>
      <c r="E228" s="369"/>
      <c r="F228" s="374"/>
      <c r="G228" s="189"/>
      <c r="H228" s="189"/>
      <c r="I228" s="189"/>
      <c r="J228" s="189"/>
    </row>
    <row r="229" spans="2:10" s="373" customFormat="1" ht="15" x14ac:dyDescent="0.25">
      <c r="B229" s="189"/>
      <c r="C229" s="361"/>
      <c r="D229" s="361"/>
      <c r="E229" s="369"/>
      <c r="F229" s="374"/>
      <c r="G229" s="189"/>
      <c r="H229" s="189"/>
      <c r="I229" s="189"/>
      <c r="J229" s="189"/>
    </row>
    <row r="230" spans="2:10" s="373" customFormat="1" ht="15" x14ac:dyDescent="0.25">
      <c r="B230" s="189"/>
      <c r="C230" s="361"/>
      <c r="D230" s="361"/>
      <c r="E230" s="369"/>
      <c r="F230" s="374"/>
      <c r="G230" s="189"/>
      <c r="H230" s="189"/>
      <c r="I230" s="189"/>
      <c r="J230" s="189"/>
    </row>
    <row r="231" spans="2:10" s="373" customFormat="1" ht="15" x14ac:dyDescent="0.25">
      <c r="B231" s="189"/>
      <c r="C231" s="361"/>
      <c r="D231" s="361"/>
      <c r="E231" s="369"/>
      <c r="F231" s="374"/>
      <c r="G231" s="189"/>
      <c r="H231" s="189"/>
      <c r="I231" s="189"/>
      <c r="J231" s="189"/>
    </row>
    <row r="232" spans="2:10" s="373" customFormat="1" ht="15" x14ac:dyDescent="0.25">
      <c r="B232" s="189"/>
      <c r="C232" s="361"/>
      <c r="D232" s="361"/>
      <c r="E232" s="369"/>
      <c r="F232" s="374"/>
      <c r="G232" s="189"/>
      <c r="H232" s="189"/>
      <c r="I232" s="189"/>
      <c r="J232" s="189"/>
    </row>
    <row r="233" spans="2:10" s="373" customFormat="1" ht="15" x14ac:dyDescent="0.25">
      <c r="B233" s="189"/>
      <c r="C233" s="361"/>
      <c r="D233" s="361"/>
      <c r="E233" s="369"/>
      <c r="F233" s="374"/>
      <c r="G233" s="189"/>
      <c r="H233" s="189"/>
      <c r="I233" s="189"/>
      <c r="J233" s="189"/>
    </row>
    <row r="234" spans="2:10" s="373" customFormat="1" ht="15" x14ac:dyDescent="0.25">
      <c r="B234" s="189"/>
      <c r="C234" s="361"/>
      <c r="D234" s="361"/>
      <c r="E234" s="369"/>
      <c r="F234" s="374"/>
      <c r="G234" s="189"/>
      <c r="H234" s="189"/>
      <c r="I234" s="189"/>
      <c r="J234" s="189"/>
    </row>
    <row r="235" spans="2:10" s="373" customFormat="1" ht="15" x14ac:dyDescent="0.25">
      <c r="B235" s="189"/>
      <c r="C235" s="361"/>
      <c r="D235" s="361"/>
      <c r="E235" s="369"/>
      <c r="F235" s="374"/>
      <c r="G235" s="189"/>
      <c r="H235" s="189"/>
      <c r="I235" s="189"/>
      <c r="J235" s="189"/>
    </row>
    <row r="236" spans="2:10" s="373" customFormat="1" ht="15" x14ac:dyDescent="0.25">
      <c r="B236" s="189"/>
      <c r="C236" s="361"/>
      <c r="D236" s="361"/>
      <c r="E236" s="369"/>
      <c r="F236" s="374"/>
      <c r="G236" s="189"/>
      <c r="H236" s="189"/>
      <c r="I236" s="189"/>
      <c r="J236" s="189"/>
    </row>
    <row r="237" spans="2:10" s="373" customFormat="1" ht="15" x14ac:dyDescent="0.25">
      <c r="B237" s="189"/>
      <c r="C237" s="361"/>
      <c r="D237" s="361"/>
      <c r="E237" s="369"/>
      <c r="F237" s="374"/>
      <c r="G237" s="189"/>
      <c r="H237" s="189"/>
      <c r="I237" s="189"/>
      <c r="J237" s="189"/>
    </row>
    <row r="238" spans="2:10" s="373" customFormat="1" ht="15" x14ac:dyDescent="0.25">
      <c r="B238" s="189"/>
      <c r="C238" s="361"/>
      <c r="D238" s="361"/>
      <c r="E238" s="369"/>
      <c r="F238" s="374"/>
      <c r="G238" s="189"/>
      <c r="H238" s="189"/>
      <c r="I238" s="189"/>
      <c r="J238" s="189"/>
    </row>
    <row r="239" spans="2:10" s="373" customFormat="1" ht="15" x14ac:dyDescent="0.25">
      <c r="B239" s="189"/>
      <c r="C239" s="361"/>
      <c r="D239" s="361"/>
      <c r="E239" s="369"/>
      <c r="F239" s="374"/>
      <c r="G239" s="189"/>
      <c r="H239" s="189"/>
      <c r="I239" s="189"/>
      <c r="J239" s="189"/>
    </row>
    <row r="240" spans="2:10" s="373" customFormat="1" ht="15" x14ac:dyDescent="0.25">
      <c r="B240" s="189"/>
      <c r="C240" s="361"/>
      <c r="D240" s="361"/>
      <c r="E240" s="369"/>
      <c r="F240" s="374"/>
      <c r="G240" s="189"/>
      <c r="H240" s="189"/>
      <c r="I240" s="189"/>
      <c r="J240" s="189"/>
    </row>
    <row r="241" spans="2:10" s="373" customFormat="1" ht="15" x14ac:dyDescent="0.25">
      <c r="B241" s="189"/>
      <c r="C241" s="361"/>
      <c r="D241" s="361"/>
      <c r="E241" s="369"/>
      <c r="F241" s="374"/>
      <c r="G241" s="189"/>
      <c r="H241" s="189"/>
      <c r="I241" s="189"/>
      <c r="J241" s="189"/>
    </row>
    <row r="242" spans="2:10" s="373" customFormat="1" ht="15" x14ac:dyDescent="0.25">
      <c r="B242" s="189"/>
      <c r="C242" s="361"/>
      <c r="D242" s="361"/>
      <c r="E242" s="369"/>
      <c r="F242" s="374"/>
      <c r="G242" s="189"/>
      <c r="H242" s="189"/>
      <c r="I242" s="189"/>
      <c r="J242" s="189"/>
    </row>
    <row r="243" spans="2:10" s="373" customFormat="1" ht="15" x14ac:dyDescent="0.25">
      <c r="B243" s="189"/>
      <c r="C243" s="361"/>
      <c r="D243" s="361"/>
      <c r="E243" s="369"/>
      <c r="F243" s="374"/>
      <c r="G243" s="189"/>
      <c r="H243" s="189"/>
      <c r="I243" s="189"/>
      <c r="J243" s="189"/>
    </row>
    <row r="244" spans="2:10" s="373" customFormat="1" ht="15" x14ac:dyDescent="0.25">
      <c r="B244" s="189"/>
      <c r="C244" s="361"/>
      <c r="D244" s="361"/>
      <c r="E244" s="369"/>
      <c r="F244" s="374"/>
      <c r="G244" s="189"/>
      <c r="H244" s="189"/>
      <c r="I244" s="189"/>
      <c r="J244" s="189"/>
    </row>
    <row r="245" spans="2:10" s="373" customFormat="1" ht="15" x14ac:dyDescent="0.25">
      <c r="B245" s="189"/>
      <c r="C245" s="361"/>
      <c r="D245" s="361"/>
      <c r="E245" s="369"/>
      <c r="F245" s="374"/>
      <c r="G245" s="189"/>
      <c r="H245" s="189"/>
      <c r="I245" s="189"/>
      <c r="J245" s="189"/>
    </row>
    <row r="246" spans="2:10" s="373" customFormat="1" ht="15" x14ac:dyDescent="0.25">
      <c r="B246" s="189"/>
      <c r="C246" s="361"/>
      <c r="D246" s="361"/>
      <c r="E246" s="369"/>
      <c r="F246" s="374"/>
      <c r="G246" s="189"/>
      <c r="H246" s="189"/>
      <c r="I246" s="189"/>
      <c r="J246" s="189"/>
    </row>
    <row r="247" spans="2:10" s="373" customFormat="1" ht="15" x14ac:dyDescent="0.25">
      <c r="B247" s="189"/>
      <c r="C247" s="361"/>
      <c r="D247" s="361"/>
      <c r="E247" s="369"/>
      <c r="F247" s="374"/>
      <c r="G247" s="189"/>
      <c r="H247" s="189"/>
      <c r="I247" s="189"/>
      <c r="J247" s="189"/>
    </row>
    <row r="248" spans="2:10" s="373" customFormat="1" ht="15" x14ac:dyDescent="0.25">
      <c r="B248" s="189"/>
      <c r="C248" s="361"/>
      <c r="D248" s="361"/>
      <c r="E248" s="369"/>
      <c r="F248" s="374"/>
      <c r="G248" s="189"/>
      <c r="H248" s="189"/>
      <c r="I248" s="189"/>
      <c r="J248" s="189"/>
    </row>
    <row r="249" spans="2:10" s="373" customFormat="1" ht="15" x14ac:dyDescent="0.25">
      <c r="B249" s="189"/>
      <c r="C249" s="361"/>
      <c r="D249" s="361"/>
      <c r="E249" s="369"/>
      <c r="F249" s="374"/>
      <c r="G249" s="189"/>
      <c r="H249" s="189"/>
      <c r="I249" s="189"/>
      <c r="J249" s="189"/>
    </row>
    <row r="250" spans="2:10" s="373" customFormat="1" ht="15" x14ac:dyDescent="0.25">
      <c r="B250" s="189"/>
      <c r="C250" s="361"/>
      <c r="D250" s="361"/>
      <c r="E250" s="369"/>
      <c r="F250" s="374"/>
      <c r="G250" s="189"/>
      <c r="H250" s="189"/>
      <c r="I250" s="189"/>
      <c r="J250" s="189"/>
    </row>
    <row r="251" spans="2:10" s="373" customFormat="1" ht="15" x14ac:dyDescent="0.25">
      <c r="B251" s="189"/>
      <c r="C251" s="361"/>
      <c r="D251" s="361"/>
      <c r="E251" s="369"/>
      <c r="F251" s="374"/>
      <c r="G251" s="189"/>
      <c r="H251" s="189"/>
      <c r="I251" s="189"/>
      <c r="J251" s="189"/>
    </row>
    <row r="252" spans="2:10" s="373" customFormat="1" ht="15" x14ac:dyDescent="0.25">
      <c r="B252" s="189"/>
      <c r="C252" s="361"/>
      <c r="D252" s="361"/>
      <c r="E252" s="369"/>
      <c r="F252" s="374"/>
      <c r="G252" s="189"/>
      <c r="H252" s="189"/>
      <c r="I252" s="189"/>
      <c r="J252" s="189"/>
    </row>
    <row r="253" spans="2:10" s="373" customFormat="1" ht="15" x14ac:dyDescent="0.25">
      <c r="B253" s="189"/>
      <c r="C253" s="361"/>
      <c r="D253" s="361"/>
      <c r="E253" s="369"/>
      <c r="F253" s="374"/>
      <c r="G253" s="189"/>
      <c r="H253" s="189"/>
      <c r="I253" s="189"/>
      <c r="J253" s="189"/>
    </row>
    <row r="254" spans="2:10" s="373" customFormat="1" ht="15" x14ac:dyDescent="0.25">
      <c r="B254" s="189"/>
      <c r="C254" s="361"/>
      <c r="D254" s="361"/>
      <c r="E254" s="369"/>
      <c r="F254" s="374"/>
      <c r="G254" s="189"/>
      <c r="H254" s="189"/>
      <c r="I254" s="189"/>
      <c r="J254" s="189"/>
    </row>
    <row r="255" spans="2:10" s="373" customFormat="1" ht="15" x14ac:dyDescent="0.25">
      <c r="B255" s="189"/>
      <c r="C255" s="361"/>
      <c r="D255" s="361"/>
      <c r="E255" s="369"/>
      <c r="F255" s="374"/>
      <c r="G255" s="189"/>
      <c r="H255" s="189"/>
      <c r="I255" s="189"/>
      <c r="J255" s="189"/>
    </row>
    <row r="256" spans="2:10" s="373" customFormat="1" ht="15" x14ac:dyDescent="0.25">
      <c r="B256" s="189"/>
      <c r="C256" s="361"/>
      <c r="D256" s="361"/>
      <c r="E256" s="369"/>
      <c r="F256" s="374"/>
      <c r="G256" s="189"/>
      <c r="H256" s="189"/>
      <c r="I256" s="189"/>
      <c r="J256" s="189"/>
    </row>
    <row r="257" spans="2:10" s="373" customFormat="1" ht="15" x14ac:dyDescent="0.25">
      <c r="B257" s="189"/>
      <c r="C257" s="361"/>
      <c r="D257" s="361"/>
      <c r="E257" s="369"/>
      <c r="F257" s="374"/>
      <c r="G257" s="189"/>
      <c r="H257" s="189"/>
      <c r="I257" s="189"/>
      <c r="J257" s="189"/>
    </row>
    <row r="258" spans="2:10" s="373" customFormat="1" ht="15" x14ac:dyDescent="0.25">
      <c r="B258" s="189"/>
      <c r="C258" s="361"/>
      <c r="D258" s="361"/>
      <c r="E258" s="369"/>
      <c r="F258" s="374"/>
      <c r="G258" s="189"/>
      <c r="H258" s="189"/>
      <c r="I258" s="189"/>
      <c r="J258" s="189"/>
    </row>
    <row r="259" spans="2:10" s="373" customFormat="1" ht="15" x14ac:dyDescent="0.25">
      <c r="B259" s="189"/>
      <c r="C259" s="361"/>
      <c r="D259" s="361"/>
      <c r="E259" s="369"/>
      <c r="F259" s="374"/>
      <c r="G259" s="189"/>
      <c r="H259" s="189"/>
      <c r="I259" s="189"/>
      <c r="J259" s="189"/>
    </row>
    <row r="260" spans="2:10" s="373" customFormat="1" ht="15" x14ac:dyDescent="0.25">
      <c r="B260" s="189"/>
      <c r="C260" s="361"/>
      <c r="D260" s="361"/>
      <c r="E260" s="369"/>
      <c r="F260" s="374"/>
      <c r="G260" s="189"/>
      <c r="H260" s="189"/>
      <c r="I260" s="189"/>
      <c r="J260" s="189"/>
    </row>
    <row r="261" spans="2:10" s="373" customFormat="1" ht="15" x14ac:dyDescent="0.25">
      <c r="B261" s="189"/>
      <c r="C261" s="361"/>
      <c r="D261" s="361"/>
      <c r="E261" s="369"/>
      <c r="F261" s="374"/>
      <c r="G261" s="189"/>
      <c r="H261" s="189"/>
      <c r="I261" s="189"/>
      <c r="J261" s="189"/>
    </row>
    <row r="262" spans="2:10" s="373" customFormat="1" ht="15" x14ac:dyDescent="0.25">
      <c r="B262" s="189"/>
      <c r="C262" s="361"/>
      <c r="D262" s="361"/>
      <c r="E262" s="369"/>
      <c r="F262" s="374"/>
      <c r="G262" s="189"/>
      <c r="H262" s="189"/>
      <c r="I262" s="189"/>
      <c r="J262" s="189"/>
    </row>
    <row r="263" spans="2:10" s="373" customFormat="1" ht="15" x14ac:dyDescent="0.25">
      <c r="B263" s="189"/>
      <c r="C263" s="361"/>
      <c r="D263" s="361"/>
      <c r="E263" s="369"/>
      <c r="F263" s="374"/>
      <c r="G263" s="189"/>
      <c r="H263" s="189"/>
      <c r="I263" s="189"/>
      <c r="J263" s="189"/>
    </row>
    <row r="264" spans="2:10" s="373" customFormat="1" ht="15" x14ac:dyDescent="0.25">
      <c r="B264" s="189"/>
      <c r="C264" s="361"/>
      <c r="D264" s="361"/>
      <c r="E264" s="369"/>
      <c r="F264" s="374"/>
      <c r="G264" s="189"/>
      <c r="H264" s="189"/>
      <c r="I264" s="189"/>
      <c r="J264" s="189"/>
    </row>
    <row r="265" spans="2:10" s="373" customFormat="1" ht="15" x14ac:dyDescent="0.25">
      <c r="B265" s="189"/>
      <c r="C265" s="361"/>
      <c r="D265" s="361"/>
      <c r="E265" s="369"/>
      <c r="F265" s="374"/>
      <c r="G265" s="189"/>
      <c r="H265" s="189"/>
      <c r="I265" s="189"/>
      <c r="J265" s="189"/>
    </row>
    <row r="266" spans="2:10" s="373" customFormat="1" ht="15" x14ac:dyDescent="0.25">
      <c r="B266" s="189"/>
      <c r="C266" s="361"/>
      <c r="D266" s="361"/>
      <c r="E266" s="369"/>
      <c r="F266" s="374"/>
      <c r="G266" s="189"/>
      <c r="H266" s="189"/>
      <c r="I266" s="189"/>
      <c r="J266" s="189"/>
    </row>
    <row r="267" spans="2:10" s="373" customFormat="1" ht="15" x14ac:dyDescent="0.25">
      <c r="B267" s="189"/>
      <c r="C267" s="361"/>
      <c r="D267" s="361"/>
      <c r="E267" s="369"/>
      <c r="F267" s="374"/>
      <c r="G267" s="189"/>
      <c r="H267" s="189"/>
      <c r="I267" s="189"/>
      <c r="J267" s="189"/>
    </row>
    <row r="268" spans="2:10" s="373" customFormat="1" ht="15" x14ac:dyDescent="0.25">
      <c r="B268" s="189"/>
      <c r="C268" s="361"/>
      <c r="D268" s="361"/>
      <c r="E268" s="369"/>
      <c r="F268" s="374"/>
      <c r="G268" s="189"/>
      <c r="H268" s="189"/>
      <c r="I268" s="189"/>
      <c r="J268" s="189"/>
    </row>
    <row r="269" spans="2:10" s="373" customFormat="1" ht="15" x14ac:dyDescent="0.25">
      <c r="B269" s="189"/>
      <c r="C269" s="361"/>
      <c r="D269" s="361"/>
      <c r="E269" s="369"/>
      <c r="F269" s="374"/>
      <c r="G269" s="189"/>
      <c r="H269" s="189"/>
      <c r="I269" s="189"/>
      <c r="J269" s="189"/>
    </row>
    <row r="270" spans="2:10" s="373" customFormat="1" ht="15" x14ac:dyDescent="0.25">
      <c r="B270" s="189"/>
      <c r="C270" s="361"/>
      <c r="D270" s="361"/>
      <c r="E270" s="369"/>
      <c r="F270" s="375" t="s">
        <v>21</v>
      </c>
      <c r="G270" s="189"/>
      <c r="H270" s="189"/>
      <c r="I270" s="189"/>
      <c r="J270" s="189"/>
    </row>
    <row r="271" spans="2:10" s="373" customFormat="1" ht="15" x14ac:dyDescent="0.25">
      <c r="B271" s="189"/>
      <c r="C271" s="361"/>
      <c r="D271" s="361"/>
      <c r="E271" s="369"/>
      <c r="F271" s="374"/>
      <c r="G271" s="189"/>
      <c r="H271" s="189"/>
      <c r="I271" s="189"/>
      <c r="J271" s="189"/>
    </row>
    <row r="272" spans="2:10" s="373" customFormat="1" ht="12.75" hidden="1" customHeight="1" x14ac:dyDescent="0.25">
      <c r="B272" s="189"/>
      <c r="C272" s="361"/>
      <c r="D272" s="361"/>
      <c r="E272" s="369"/>
      <c r="F272" s="374"/>
      <c r="G272" s="189"/>
      <c r="H272" s="189"/>
      <c r="I272" s="189"/>
      <c r="J272" s="189"/>
    </row>
    <row r="273" spans="2:10" s="373" customFormat="1" ht="12.75" hidden="1" customHeight="1" x14ac:dyDescent="0.25">
      <c r="B273" s="189"/>
      <c r="C273" s="361"/>
      <c r="D273" s="361"/>
      <c r="E273" s="369"/>
      <c r="F273" s="374"/>
      <c r="G273" s="189"/>
      <c r="H273" s="189"/>
      <c r="I273" s="189"/>
      <c r="J273" s="189"/>
    </row>
    <row r="274" spans="2:10" ht="27" hidden="1" customHeight="1" x14ac:dyDescent="0.25">
      <c r="F274" s="374"/>
    </row>
    <row r="275" spans="2:10" ht="15" hidden="1" customHeight="1" x14ac:dyDescent="0.25">
      <c r="F275" s="373"/>
    </row>
    <row r="276" spans="2:10" ht="15" hidden="1" customHeight="1" x14ac:dyDescent="0.25"/>
    <row r="277" spans="2:10" ht="13.35" hidden="1" customHeight="1" x14ac:dyDescent="0.25"/>
    <row r="278" spans="2:10" ht="13.35" hidden="1" customHeight="1" x14ac:dyDescent="0.25"/>
    <row r="279" spans="2:10" ht="13.35" hidden="1" customHeight="1" x14ac:dyDescent="0.25"/>
    <row r="280" spans="2:10" ht="13.35" hidden="1" customHeight="1" x14ac:dyDescent="0.25"/>
    <row r="281" spans="2:10" ht="13.35" hidden="1" customHeight="1" x14ac:dyDescent="0.25"/>
    <row r="282" spans="2:10" ht="13.35" hidden="1" customHeight="1" x14ac:dyDescent="0.25"/>
    <row r="283" spans="2:10" ht="13.35" hidden="1" customHeight="1" x14ac:dyDescent="0.25"/>
    <row r="284" spans="2:10" ht="13.35" hidden="1" customHeight="1" x14ac:dyDescent="0.25"/>
    <row r="285" spans="2:10" ht="13.35" hidden="1" customHeight="1" x14ac:dyDescent="0.25"/>
    <row r="286" spans="2:10" ht="13.35" hidden="1" customHeight="1" x14ac:dyDescent="0.25"/>
    <row r="287" spans="2:10" ht="13.35" hidden="1" customHeight="1" x14ac:dyDescent="0.25"/>
    <row r="288" spans="2:10" ht="13.35" hidden="1" customHeight="1" x14ac:dyDescent="0.25"/>
    <row r="289" ht="13.35" hidden="1" customHeight="1" x14ac:dyDescent="0.25"/>
    <row r="290" ht="13.35" hidden="1" customHeight="1" x14ac:dyDescent="0.25"/>
    <row r="291" ht="13.35" hidden="1" customHeight="1" x14ac:dyDescent="0.25"/>
    <row r="292" ht="13.35" hidden="1" customHeight="1" x14ac:dyDescent="0.25"/>
    <row r="293" ht="13.35" hidden="1" customHeight="1" x14ac:dyDescent="0.25"/>
    <row r="294" ht="13.35" hidden="1" customHeight="1" x14ac:dyDescent="0.25"/>
    <row r="295" ht="13.35" hidden="1" customHeight="1" x14ac:dyDescent="0.25"/>
    <row r="296" ht="13.35" hidden="1" customHeight="1" x14ac:dyDescent="0.25"/>
    <row r="297" ht="13.35" hidden="1" customHeight="1" x14ac:dyDescent="0.25"/>
    <row r="298" ht="13.35" hidden="1" customHeight="1" x14ac:dyDescent="0.25"/>
    <row r="299" ht="13.35" hidden="1" customHeight="1" x14ac:dyDescent="0.25"/>
    <row r="300" ht="13.35" hidden="1" customHeight="1" x14ac:dyDescent="0.25"/>
    <row r="301" ht="13.35" hidden="1" customHeight="1" x14ac:dyDescent="0.25"/>
    <row r="302" ht="13.35" hidden="1" customHeight="1" x14ac:dyDescent="0.25"/>
    <row r="303" ht="13.35" hidden="1" customHeight="1" x14ac:dyDescent="0.25"/>
    <row r="304" ht="13.35" hidden="1" customHeight="1" x14ac:dyDescent="0.25"/>
    <row r="305" ht="13.35" hidden="1" customHeight="1" x14ac:dyDescent="0.25"/>
    <row r="306" ht="13.35" hidden="1" customHeight="1" x14ac:dyDescent="0.25"/>
    <row r="307" ht="13.35" hidden="1" customHeight="1" x14ac:dyDescent="0.25"/>
    <row r="308" ht="13.35" hidden="1" customHeight="1" x14ac:dyDescent="0.25"/>
    <row r="309" ht="13.35" hidden="1" customHeight="1" x14ac:dyDescent="0.25"/>
    <row r="310" ht="13.35" hidden="1" customHeight="1" x14ac:dyDescent="0.25"/>
    <row r="311" ht="13.35" hidden="1" customHeight="1" x14ac:dyDescent="0.25"/>
    <row r="312" ht="13.35" hidden="1" customHeight="1" x14ac:dyDescent="0.25"/>
    <row r="313" ht="13.35" hidden="1" customHeight="1" x14ac:dyDescent="0.25"/>
    <row r="314" ht="13.35" hidden="1" customHeight="1" x14ac:dyDescent="0.25"/>
    <row r="315" ht="13.35" hidden="1" customHeight="1" x14ac:dyDescent="0.25"/>
    <row r="316" ht="13.35" hidden="1" customHeight="1" x14ac:dyDescent="0.25"/>
    <row r="317" ht="13.35" hidden="1" customHeight="1" x14ac:dyDescent="0.25"/>
    <row r="318" ht="13.35" hidden="1" customHeight="1" x14ac:dyDescent="0.25"/>
    <row r="319" ht="13.35" hidden="1" customHeight="1" x14ac:dyDescent="0.25"/>
    <row r="320" ht="13.35" hidden="1" customHeight="1" x14ac:dyDescent="0.25"/>
    <row r="321" ht="13.35" hidden="1" customHeight="1" x14ac:dyDescent="0.25"/>
    <row r="322" ht="13.35" hidden="1" customHeight="1" x14ac:dyDescent="0.25"/>
    <row r="323" ht="13.35" hidden="1" customHeight="1" x14ac:dyDescent="0.25"/>
    <row r="324" ht="13.35" hidden="1" customHeight="1" x14ac:dyDescent="0.25"/>
    <row r="325" ht="13.35" hidden="1" customHeight="1" x14ac:dyDescent="0.25"/>
    <row r="326" ht="13.35" hidden="1" customHeight="1" x14ac:dyDescent="0.25"/>
    <row r="327" ht="13.35" hidden="1" customHeight="1" x14ac:dyDescent="0.25"/>
    <row r="328" ht="13.35" hidden="1" customHeight="1" x14ac:dyDescent="0.25"/>
    <row r="329" ht="13.35" hidden="1" customHeight="1" x14ac:dyDescent="0.25"/>
    <row r="330" ht="13.35" hidden="1" customHeight="1" x14ac:dyDescent="0.25"/>
    <row r="331" ht="13.35" hidden="1" customHeight="1" x14ac:dyDescent="0.25"/>
    <row r="332" ht="13.35" hidden="1" customHeight="1" x14ac:dyDescent="0.25"/>
    <row r="333" ht="13.35" hidden="1" customHeight="1" x14ac:dyDescent="0.25"/>
    <row r="334" ht="13.35" hidden="1" customHeight="1" x14ac:dyDescent="0.25"/>
    <row r="335" ht="13.35" hidden="1" customHeight="1" x14ac:dyDescent="0.25"/>
    <row r="336" ht="13.35" hidden="1" customHeight="1" x14ac:dyDescent="0.25"/>
    <row r="337" ht="13.35" hidden="1" customHeight="1" x14ac:dyDescent="0.25"/>
    <row r="338" ht="13.35" hidden="1" customHeight="1" x14ac:dyDescent="0.25"/>
    <row r="339" ht="13.35" hidden="1" customHeight="1" x14ac:dyDescent="0.25"/>
    <row r="340" ht="13.35" hidden="1" customHeight="1" x14ac:dyDescent="0.25"/>
    <row r="341" ht="13.35" hidden="1" customHeight="1" x14ac:dyDescent="0.25"/>
    <row r="342" ht="13.35" hidden="1" customHeight="1" x14ac:dyDescent="0.25"/>
    <row r="343" ht="13.35" hidden="1" customHeight="1" x14ac:dyDescent="0.25"/>
    <row r="344" ht="13.35" hidden="1" customHeight="1" x14ac:dyDescent="0.25"/>
    <row r="345" ht="13.35" hidden="1" customHeight="1" x14ac:dyDescent="0.25"/>
    <row r="346" ht="13.35" hidden="1" customHeight="1" x14ac:dyDescent="0.25"/>
    <row r="347" ht="13.35" hidden="1" customHeight="1" x14ac:dyDescent="0.25"/>
    <row r="348" ht="13.35" hidden="1" customHeight="1" x14ac:dyDescent="0.25"/>
    <row r="349" ht="13.35" hidden="1" customHeight="1" x14ac:dyDescent="0.25"/>
    <row r="350" ht="13.35" hidden="1" customHeight="1" x14ac:dyDescent="0.25"/>
    <row r="351" ht="13.35" hidden="1" customHeight="1" x14ac:dyDescent="0.25"/>
    <row r="352" ht="13.35" hidden="1" customHeight="1" x14ac:dyDescent="0.25"/>
    <row r="353" ht="13.35" hidden="1" customHeight="1" x14ac:dyDescent="0.25"/>
    <row r="354" ht="13.35" hidden="1" customHeight="1" x14ac:dyDescent="0.25"/>
    <row r="355" ht="13.35" hidden="1" customHeight="1" x14ac:dyDescent="0.25"/>
    <row r="356" ht="13.35" hidden="1" customHeight="1" x14ac:dyDescent="0.25"/>
    <row r="357" ht="13.35" hidden="1" customHeight="1" x14ac:dyDescent="0.25"/>
    <row r="358" ht="13.35" hidden="1" customHeight="1" x14ac:dyDescent="0.25"/>
    <row r="359" ht="13.35" hidden="1" customHeight="1" x14ac:dyDescent="0.25"/>
    <row r="360" ht="13.35" hidden="1" customHeight="1" x14ac:dyDescent="0.25"/>
    <row r="361" ht="13.35" hidden="1" customHeight="1" x14ac:dyDescent="0.25"/>
    <row r="362" ht="13.35" hidden="1" customHeight="1" x14ac:dyDescent="0.25"/>
    <row r="363" ht="13.35" hidden="1" customHeight="1" x14ac:dyDescent="0.25"/>
    <row r="364" ht="13.35" hidden="1" customHeight="1" x14ac:dyDescent="0.25"/>
    <row r="365" ht="13.35" hidden="1" customHeight="1" x14ac:dyDescent="0.25"/>
    <row r="366" ht="13.35" hidden="1" customHeight="1" x14ac:dyDescent="0.25"/>
    <row r="367" ht="13.35" hidden="1" customHeight="1" x14ac:dyDescent="0.25"/>
    <row r="368" ht="13.35" hidden="1" customHeight="1" x14ac:dyDescent="0.25"/>
    <row r="369" ht="13.35" hidden="1" customHeight="1" x14ac:dyDescent="0.25"/>
    <row r="370" ht="13.35" hidden="1" customHeight="1" x14ac:dyDescent="0.25"/>
    <row r="371" ht="13.35" hidden="1" customHeight="1" x14ac:dyDescent="0.25"/>
    <row r="372" ht="13.35" hidden="1" customHeight="1" x14ac:dyDescent="0.25"/>
    <row r="373" ht="13.35" hidden="1" customHeight="1" x14ac:dyDescent="0.25"/>
    <row r="374" ht="13.35" hidden="1" customHeight="1" x14ac:dyDescent="0.25"/>
    <row r="375" ht="13.35" hidden="1" customHeight="1" x14ac:dyDescent="0.25"/>
    <row r="376" ht="13.35" hidden="1" customHeight="1" x14ac:dyDescent="0.25"/>
    <row r="377" ht="13.35" hidden="1" customHeight="1" x14ac:dyDescent="0.25"/>
    <row r="378" ht="13.35" hidden="1" customHeight="1" x14ac:dyDescent="0.25"/>
    <row r="379" ht="13.35" hidden="1" customHeight="1" x14ac:dyDescent="0.25"/>
    <row r="380" ht="13.35" hidden="1" customHeight="1" x14ac:dyDescent="0.25"/>
    <row r="381" ht="13.35" hidden="1" customHeight="1" x14ac:dyDescent="0.25"/>
    <row r="382" ht="13.35" hidden="1" customHeight="1" x14ac:dyDescent="0.25"/>
    <row r="383" ht="13.35" hidden="1" customHeight="1" x14ac:dyDescent="0.25"/>
    <row r="384" ht="13.35" hidden="1" customHeight="1" x14ac:dyDescent="0.25"/>
    <row r="385" ht="13.35" hidden="1" customHeight="1" x14ac:dyDescent="0.25"/>
    <row r="386" ht="13.35" hidden="1" customHeight="1" x14ac:dyDescent="0.25"/>
    <row r="387" ht="13.35" hidden="1" customHeight="1" x14ac:dyDescent="0.25"/>
    <row r="388" ht="13.35" hidden="1" customHeight="1" x14ac:dyDescent="0.25"/>
    <row r="389" ht="13.35" hidden="1" customHeight="1" x14ac:dyDescent="0.25"/>
    <row r="390" ht="13.35" hidden="1" customHeight="1" x14ac:dyDescent="0.25"/>
    <row r="391" ht="13.35" hidden="1" customHeight="1" x14ac:dyDescent="0.25"/>
    <row r="392" ht="13.35" hidden="1" customHeight="1" x14ac:dyDescent="0.25"/>
    <row r="393" ht="13.35" hidden="1" customHeight="1" x14ac:dyDescent="0.25"/>
    <row r="394" ht="13.35" hidden="1" customHeight="1" x14ac:dyDescent="0.25"/>
    <row r="395" ht="13.35" hidden="1" customHeight="1" x14ac:dyDescent="0.25"/>
    <row r="396" ht="13.35" hidden="1" customHeight="1" x14ac:dyDescent="0.25"/>
    <row r="397" ht="13.35" hidden="1" customHeight="1" x14ac:dyDescent="0.25"/>
    <row r="398" ht="13.35" hidden="1" customHeight="1" x14ac:dyDescent="0.25"/>
    <row r="399" ht="13.35" hidden="1" customHeight="1" x14ac:dyDescent="0.25"/>
    <row r="400" ht="13.35" hidden="1" customHeight="1" x14ac:dyDescent="0.25"/>
    <row r="401" ht="13.35" hidden="1" customHeight="1" x14ac:dyDescent="0.25"/>
    <row r="402" ht="13.35" hidden="1" customHeight="1" x14ac:dyDescent="0.25"/>
    <row r="403" ht="13.35" hidden="1" customHeight="1" x14ac:dyDescent="0.25"/>
    <row r="404" ht="13.35" hidden="1" customHeight="1" x14ac:dyDescent="0.25"/>
    <row r="405" ht="13.35" hidden="1" customHeight="1" x14ac:dyDescent="0.25"/>
    <row r="406" ht="13.35" hidden="1" customHeight="1" x14ac:dyDescent="0.25"/>
    <row r="407" ht="13.35" hidden="1" customHeight="1" x14ac:dyDescent="0.25"/>
    <row r="408" ht="13.35" hidden="1" customHeight="1" x14ac:dyDescent="0.25"/>
    <row r="409" ht="13.35" hidden="1" customHeight="1" x14ac:dyDescent="0.25"/>
    <row r="410" ht="13.35" hidden="1" customHeight="1" x14ac:dyDescent="0.25"/>
    <row r="411" ht="13.35" hidden="1" customHeight="1" x14ac:dyDescent="0.25"/>
    <row r="412" ht="13.35" hidden="1" customHeight="1" x14ac:dyDescent="0.25"/>
    <row r="413" ht="13.35" hidden="1" customHeight="1" x14ac:dyDescent="0.25"/>
    <row r="414" ht="13.35" hidden="1" customHeight="1" x14ac:dyDescent="0.25"/>
    <row r="415" ht="13.35" hidden="1" customHeight="1" x14ac:dyDescent="0.25"/>
    <row r="416" ht="13.35" hidden="1" customHeight="1" x14ac:dyDescent="0.25"/>
    <row r="417" ht="13.35" hidden="1" customHeight="1" x14ac:dyDescent="0.25"/>
    <row r="418" ht="13.35" hidden="1" customHeight="1" x14ac:dyDescent="0.25"/>
    <row r="419" ht="13.35" hidden="1" customHeight="1" x14ac:dyDescent="0.25"/>
    <row r="420" ht="13.35" hidden="1" customHeight="1" x14ac:dyDescent="0.25"/>
    <row r="421" ht="13.35" hidden="1" customHeight="1" x14ac:dyDescent="0.25"/>
    <row r="422" ht="13.35" hidden="1" customHeight="1" x14ac:dyDescent="0.25"/>
    <row r="423" ht="13.35" hidden="1" customHeight="1" x14ac:dyDescent="0.25"/>
    <row r="424" ht="13.35" hidden="1" customHeight="1" x14ac:dyDescent="0.25"/>
    <row r="425" ht="13.35" hidden="1" customHeight="1" x14ac:dyDescent="0.25"/>
    <row r="426" ht="13.35" hidden="1" customHeight="1" x14ac:dyDescent="0.25"/>
    <row r="427" ht="13.35" hidden="1" customHeight="1" x14ac:dyDescent="0.25"/>
    <row r="428" ht="13.35" hidden="1" customHeight="1" x14ac:dyDescent="0.25"/>
    <row r="429" ht="13.35" hidden="1" customHeight="1" x14ac:dyDescent="0.25"/>
    <row r="430" ht="13.35" hidden="1" customHeight="1" x14ac:dyDescent="0.25"/>
    <row r="431" ht="13.35" hidden="1" customHeight="1" x14ac:dyDescent="0.25"/>
    <row r="432" ht="13.35" hidden="1" customHeight="1" x14ac:dyDescent="0.25"/>
    <row r="433" ht="13.35" hidden="1" customHeight="1" x14ac:dyDescent="0.25"/>
    <row r="434" ht="13.35" hidden="1" customHeight="1" x14ac:dyDescent="0.25"/>
    <row r="435" ht="13.35" hidden="1" customHeight="1" x14ac:dyDescent="0.25"/>
    <row r="436" ht="13.35" hidden="1" customHeight="1" x14ac:dyDescent="0.25"/>
    <row r="437" ht="13.35" hidden="1" customHeight="1" x14ac:dyDescent="0.25"/>
    <row r="438" ht="13.35" hidden="1" customHeight="1" x14ac:dyDescent="0.25"/>
    <row r="439" ht="13.35" hidden="1" customHeight="1" x14ac:dyDescent="0.25"/>
    <row r="440" ht="13.35" hidden="1" customHeight="1" x14ac:dyDescent="0.25"/>
    <row r="441" ht="13.35" hidden="1" customHeight="1" x14ac:dyDescent="0.25"/>
    <row r="442" ht="13.35" hidden="1" customHeight="1" x14ac:dyDescent="0.25"/>
    <row r="443" ht="13.35" hidden="1" customHeight="1" x14ac:dyDescent="0.25"/>
    <row r="444" ht="13.35" hidden="1" customHeight="1" x14ac:dyDescent="0.25"/>
    <row r="445" ht="13.35" hidden="1" customHeight="1" x14ac:dyDescent="0.25"/>
    <row r="446" ht="13.35" hidden="1" customHeight="1" x14ac:dyDescent="0.25"/>
    <row r="447" ht="13.35" hidden="1" customHeight="1" x14ac:dyDescent="0.25"/>
    <row r="448" ht="13.35" hidden="1" customHeight="1" x14ac:dyDescent="0.25"/>
    <row r="449" ht="13.35" hidden="1" customHeight="1" x14ac:dyDescent="0.25"/>
    <row r="450" ht="13.35" hidden="1" customHeight="1" x14ac:dyDescent="0.25"/>
    <row r="451" ht="13.35" hidden="1" customHeight="1" x14ac:dyDescent="0.25"/>
    <row r="452" ht="13.35" hidden="1" customHeight="1" x14ac:dyDescent="0.25"/>
    <row r="453" ht="13.35" hidden="1" customHeight="1" x14ac:dyDescent="0.25"/>
    <row r="454" ht="13.35" hidden="1" customHeight="1" x14ac:dyDescent="0.25"/>
    <row r="455" ht="13.35" hidden="1" customHeight="1" x14ac:dyDescent="0.25"/>
    <row r="456" ht="15" hidden="1" customHeight="1" x14ac:dyDescent="0.25"/>
    <row r="457" ht="15" hidden="1" customHeight="1" x14ac:dyDescent="0.25"/>
    <row r="458" ht="15" hidden="1" customHeight="1" x14ac:dyDescent="0.25"/>
    <row r="459" ht="15" hidden="1" customHeight="1" x14ac:dyDescent="0.25"/>
    <row r="460" ht="15" hidden="1" customHeight="1" x14ac:dyDescent="0.25"/>
    <row r="461" ht="15" hidden="1" customHeight="1" x14ac:dyDescent="0.25"/>
    <row r="462" ht="15" hidden="1" customHeight="1" x14ac:dyDescent="0.25"/>
    <row r="463" ht="15" hidden="1" customHeight="1" x14ac:dyDescent="0.25"/>
    <row r="464" ht="15" hidden="1" customHeight="1" x14ac:dyDescent="0.25"/>
    <row r="465" ht="15" hidden="1" customHeight="1" x14ac:dyDescent="0.25"/>
    <row r="466" ht="15" hidden="1" customHeight="1" x14ac:dyDescent="0.25"/>
    <row r="467" ht="15" hidden="1" customHeight="1" x14ac:dyDescent="0.25"/>
    <row r="468" ht="15" hidden="1" customHeight="1" x14ac:dyDescent="0.25"/>
    <row r="469" ht="15" hidden="1" customHeight="1" x14ac:dyDescent="0.25"/>
    <row r="470" ht="15" hidden="1" customHeight="1" x14ac:dyDescent="0.25"/>
    <row r="471" ht="15" hidden="1" customHeight="1" x14ac:dyDescent="0.25"/>
    <row r="472" ht="15" hidden="1" customHeight="1" x14ac:dyDescent="0.25"/>
    <row r="473" ht="15" hidden="1" customHeight="1" x14ac:dyDescent="0.25"/>
    <row r="474" ht="15" hidden="1" customHeight="1" x14ac:dyDescent="0.25"/>
    <row r="475" ht="15" hidden="1" customHeight="1" x14ac:dyDescent="0.25"/>
    <row r="476" ht="15" hidden="1" customHeight="1" x14ac:dyDescent="0.25"/>
    <row r="477" ht="15" hidden="1" customHeight="1" x14ac:dyDescent="0.25"/>
    <row r="478" ht="15" hidden="1" customHeight="1" x14ac:dyDescent="0.25"/>
    <row r="479" ht="15" hidden="1" customHeight="1" x14ac:dyDescent="0.25"/>
    <row r="480" ht="15" hidden="1" customHeight="1" x14ac:dyDescent="0.25"/>
    <row r="481" ht="15" hidden="1" customHeight="1" x14ac:dyDescent="0.25"/>
    <row r="482" ht="15" hidden="1" customHeight="1" x14ac:dyDescent="0.25"/>
    <row r="483" ht="15" hidden="1" customHeight="1" x14ac:dyDescent="0.25"/>
    <row r="484" ht="15" hidden="1" customHeight="1" x14ac:dyDescent="0.25"/>
    <row r="485" ht="15" hidden="1" customHeight="1" x14ac:dyDescent="0.25"/>
    <row r="486" ht="15" hidden="1" customHeight="1" x14ac:dyDescent="0.25"/>
    <row r="487" ht="15" hidden="1" customHeight="1" x14ac:dyDescent="0.25"/>
    <row r="488" ht="15" hidden="1" customHeight="1" x14ac:dyDescent="0.25"/>
    <row r="489" ht="15" hidden="1" customHeight="1" x14ac:dyDescent="0.25"/>
    <row r="490" ht="15" hidden="1" customHeight="1" x14ac:dyDescent="0.25"/>
    <row r="491" ht="15" hidden="1" customHeight="1" x14ac:dyDescent="0.25"/>
    <row r="492" ht="15" hidden="1" customHeight="1" x14ac:dyDescent="0.25"/>
    <row r="493" ht="15" hidden="1" customHeight="1" x14ac:dyDescent="0.25"/>
    <row r="494" ht="15" hidden="1" customHeight="1" x14ac:dyDescent="0.25"/>
    <row r="495" ht="15" hidden="1" customHeight="1" x14ac:dyDescent="0.25"/>
    <row r="496" ht="15" hidden="1" customHeight="1" x14ac:dyDescent="0.25"/>
    <row r="497" ht="15" hidden="1" customHeight="1" x14ac:dyDescent="0.25"/>
    <row r="498" ht="15" hidden="1" customHeight="1" x14ac:dyDescent="0.25"/>
    <row r="499" ht="15" hidden="1" customHeight="1" x14ac:dyDescent="0.25"/>
    <row r="500" ht="15" hidden="1" customHeight="1" x14ac:dyDescent="0.25"/>
    <row r="501" ht="15" hidden="1" customHeight="1" x14ac:dyDescent="0.25"/>
    <row r="502" ht="15" hidden="1" customHeight="1" x14ac:dyDescent="0.25"/>
    <row r="503" ht="15" hidden="1" customHeight="1" x14ac:dyDescent="0.25"/>
    <row r="504" ht="15" hidden="1" customHeight="1" x14ac:dyDescent="0.25"/>
    <row r="505" ht="15" hidden="1" customHeight="1" x14ac:dyDescent="0.25"/>
    <row r="506" ht="15" hidden="1" customHeight="1" x14ac:dyDescent="0.25"/>
    <row r="507" ht="15" hidden="1" customHeight="1" x14ac:dyDescent="0.25"/>
    <row r="508" ht="15" hidden="1" customHeight="1" x14ac:dyDescent="0.25"/>
    <row r="509" ht="15" hidden="1" customHeight="1" x14ac:dyDescent="0.25"/>
    <row r="510" ht="15" hidden="1" customHeight="1" x14ac:dyDescent="0.25"/>
    <row r="511" ht="15" hidden="1" customHeight="1" x14ac:dyDescent="0.25"/>
    <row r="512" ht="15" hidden="1" customHeight="1" x14ac:dyDescent="0.25"/>
    <row r="513" ht="15" hidden="1" customHeight="1" x14ac:dyDescent="0.25"/>
    <row r="514" ht="15" hidden="1" customHeight="1" x14ac:dyDescent="0.25"/>
    <row r="515" ht="15" hidden="1" customHeight="1" x14ac:dyDescent="0.25"/>
    <row r="516" ht="15" hidden="1" customHeight="1" x14ac:dyDescent="0.25"/>
    <row r="517" ht="15" hidden="1" customHeight="1" x14ac:dyDescent="0.25"/>
    <row r="518" ht="15" hidden="1" customHeight="1" x14ac:dyDescent="0.25"/>
    <row r="519" ht="15" hidden="1" customHeight="1" x14ac:dyDescent="0.25"/>
    <row r="520" ht="15" hidden="1" customHeight="1" x14ac:dyDescent="0.25"/>
    <row r="521" ht="15" hidden="1" customHeight="1" x14ac:dyDescent="0.25"/>
    <row r="522" ht="15" hidden="1" customHeight="1" x14ac:dyDescent="0.25"/>
    <row r="523" ht="15" hidden="1" customHeight="1" x14ac:dyDescent="0.25"/>
    <row r="524" ht="15" hidden="1" customHeight="1" x14ac:dyDescent="0.25"/>
    <row r="525" ht="15" hidden="1" customHeight="1" x14ac:dyDescent="0.25"/>
    <row r="526" ht="15" hidden="1" customHeight="1" x14ac:dyDescent="0.25"/>
    <row r="527" ht="15" hidden="1" customHeight="1" x14ac:dyDescent="0.25"/>
    <row r="528" ht="15" hidden="1" customHeight="1" x14ac:dyDescent="0.25"/>
    <row r="529" ht="15" hidden="1" customHeight="1" x14ac:dyDescent="0.25"/>
    <row r="530" ht="15" hidden="1" customHeight="1" x14ac:dyDescent="0.25"/>
    <row r="531" ht="15" hidden="1" customHeight="1" x14ac:dyDescent="0.25"/>
    <row r="532" ht="15" hidden="1" customHeight="1" x14ac:dyDescent="0.25"/>
    <row r="533" ht="15" hidden="1" customHeight="1" x14ac:dyDescent="0.25"/>
    <row r="534" ht="15" hidden="1" customHeight="1" x14ac:dyDescent="0.25"/>
    <row r="535" ht="15" hidden="1" customHeight="1" x14ac:dyDescent="0.25"/>
    <row r="536" ht="15" hidden="1" customHeight="1" x14ac:dyDescent="0.25"/>
    <row r="537" ht="15" hidden="1" customHeight="1" x14ac:dyDescent="0.25"/>
    <row r="538" ht="15" hidden="1" customHeight="1" x14ac:dyDescent="0.25"/>
    <row r="539" ht="15" hidden="1" customHeight="1" x14ac:dyDescent="0.25"/>
    <row r="540" ht="15" hidden="1" customHeight="1" x14ac:dyDescent="0.25"/>
    <row r="541" ht="15" hidden="1" customHeight="1" x14ac:dyDescent="0.25"/>
    <row r="542" ht="15" hidden="1" customHeight="1" x14ac:dyDescent="0.25"/>
    <row r="543" ht="15" hidden="1" customHeight="1" x14ac:dyDescent="0.25"/>
    <row r="544" ht="15" hidden="1" customHeight="1" x14ac:dyDescent="0.25"/>
    <row r="545" ht="15" hidden="1" customHeight="1" x14ac:dyDescent="0.25"/>
    <row r="546" ht="15" hidden="1" customHeight="1" x14ac:dyDescent="0.25"/>
    <row r="547" ht="15" hidden="1" customHeight="1" x14ac:dyDescent="0.25"/>
    <row r="548" ht="15" hidden="1" customHeight="1" x14ac:dyDescent="0.25"/>
    <row r="549" ht="15" hidden="1" customHeight="1" x14ac:dyDescent="0.25"/>
    <row r="550" ht="15" hidden="1" customHeight="1" x14ac:dyDescent="0.25"/>
    <row r="551" ht="15" hidden="1" customHeight="1" x14ac:dyDescent="0.25"/>
    <row r="552" ht="15" hidden="1" customHeight="1" x14ac:dyDescent="0.25"/>
    <row r="553" ht="15" hidden="1" customHeight="1" x14ac:dyDescent="0.25"/>
    <row r="554" ht="15" hidden="1" customHeight="1" x14ac:dyDescent="0.25"/>
    <row r="555" ht="15" hidden="1" customHeight="1" x14ac:dyDescent="0.25"/>
    <row r="556" ht="15" hidden="1" customHeight="1" x14ac:dyDescent="0.25"/>
    <row r="557" ht="15" hidden="1" customHeight="1" x14ac:dyDescent="0.25"/>
    <row r="558" ht="15" hidden="1" customHeight="1" x14ac:dyDescent="0.25"/>
    <row r="559" ht="15" hidden="1" customHeight="1" x14ac:dyDescent="0.25"/>
    <row r="560" ht="15" hidden="1" customHeight="1" x14ac:dyDescent="0.25"/>
    <row r="561" ht="15" hidden="1" customHeight="1" x14ac:dyDescent="0.25"/>
    <row r="562" ht="15" hidden="1" customHeight="1" x14ac:dyDescent="0.25"/>
    <row r="563" ht="15" hidden="1" customHeight="1" x14ac:dyDescent="0.25"/>
    <row r="564" ht="15" hidden="1" customHeight="1" x14ac:dyDescent="0.25"/>
    <row r="565" ht="15" hidden="1" customHeight="1" x14ac:dyDescent="0.25"/>
    <row r="566" ht="15" hidden="1" customHeight="1" x14ac:dyDescent="0.25"/>
    <row r="567" ht="15" hidden="1" customHeight="1" x14ac:dyDescent="0.25"/>
    <row r="568" ht="15" hidden="1" customHeight="1" x14ac:dyDescent="0.25"/>
    <row r="569" ht="15" hidden="1" customHeight="1" x14ac:dyDescent="0.25"/>
    <row r="570" ht="15" hidden="1" customHeight="1" x14ac:dyDescent="0.25"/>
    <row r="571" ht="15" hidden="1" customHeight="1" x14ac:dyDescent="0.25"/>
    <row r="572" ht="15" hidden="1" customHeight="1" x14ac:dyDescent="0.25"/>
    <row r="573" ht="15" hidden="1" customHeight="1" x14ac:dyDescent="0.25"/>
    <row r="574" ht="15" hidden="1" customHeight="1" x14ac:dyDescent="0.25"/>
    <row r="575" ht="15" hidden="1" customHeight="1" x14ac:dyDescent="0.25"/>
    <row r="576" ht="15" hidden="1" customHeight="1" x14ac:dyDescent="0.25"/>
    <row r="577" ht="15" hidden="1" customHeight="1" x14ac:dyDescent="0.25"/>
    <row r="578" ht="15" hidden="1" customHeight="1" x14ac:dyDescent="0.25"/>
    <row r="579" ht="15" hidden="1" customHeight="1" x14ac:dyDescent="0.25"/>
    <row r="580" ht="15" hidden="1" customHeight="1" x14ac:dyDescent="0.25"/>
    <row r="581" ht="15" hidden="1" customHeight="1" x14ac:dyDescent="0.25"/>
    <row r="582" ht="15" hidden="1" customHeight="1" x14ac:dyDescent="0.25"/>
    <row r="583" ht="15" hidden="1" customHeight="1" x14ac:dyDescent="0.25"/>
    <row r="584" ht="15" hidden="1" customHeight="1" x14ac:dyDescent="0.25"/>
    <row r="585" ht="15" hidden="1" customHeight="1" x14ac:dyDescent="0.25"/>
    <row r="586" ht="15" hidden="1" customHeight="1" x14ac:dyDescent="0.25"/>
    <row r="587" ht="15" hidden="1" customHeight="1" x14ac:dyDescent="0.25"/>
    <row r="588" ht="15" hidden="1" customHeight="1" x14ac:dyDescent="0.25"/>
    <row r="589" ht="15" hidden="1" customHeight="1" x14ac:dyDescent="0.25"/>
    <row r="590" ht="15" hidden="1" customHeight="1" x14ac:dyDescent="0.25"/>
    <row r="591" ht="15" hidden="1" customHeight="1" x14ac:dyDescent="0.25"/>
    <row r="592" ht="15" hidden="1" customHeight="1" x14ac:dyDescent="0.25"/>
    <row r="593" ht="15" hidden="1" customHeight="1" x14ac:dyDescent="0.25"/>
    <row r="594" ht="15" hidden="1" customHeight="1" x14ac:dyDescent="0.25"/>
    <row r="595" ht="15" hidden="1" customHeight="1" x14ac:dyDescent="0.25"/>
    <row r="596" ht="15" hidden="1" customHeight="1" x14ac:dyDescent="0.25"/>
    <row r="597" ht="15" hidden="1" customHeight="1" x14ac:dyDescent="0.25"/>
    <row r="598" ht="15" hidden="1" customHeight="1" x14ac:dyDescent="0.25"/>
    <row r="599" ht="15" hidden="1" customHeight="1" x14ac:dyDescent="0.25"/>
    <row r="600" ht="15" hidden="1" customHeight="1" x14ac:dyDescent="0.25"/>
    <row r="601" ht="15" hidden="1" customHeight="1" x14ac:dyDescent="0.25"/>
    <row r="602" ht="15" hidden="1" customHeight="1" x14ac:dyDescent="0.25"/>
    <row r="603" ht="15" hidden="1" customHeight="1" x14ac:dyDescent="0.25"/>
    <row r="604" ht="15" hidden="1" customHeight="1" x14ac:dyDescent="0.25"/>
    <row r="605" ht="15" hidden="1" customHeight="1" x14ac:dyDescent="0.25"/>
    <row r="606" ht="15" hidden="1" customHeight="1" x14ac:dyDescent="0.25"/>
    <row r="607" ht="15" hidden="1" customHeight="1" x14ac:dyDescent="0.25"/>
    <row r="608" ht="15" hidden="1" customHeight="1" x14ac:dyDescent="0.25"/>
    <row r="609" ht="15" hidden="1" customHeight="1" x14ac:dyDescent="0.25"/>
    <row r="610" ht="15" hidden="1" customHeight="1" x14ac:dyDescent="0.25"/>
    <row r="611" ht="15" hidden="1" customHeight="1" x14ac:dyDescent="0.25"/>
    <row r="612" ht="15" hidden="1" customHeight="1" x14ac:dyDescent="0.25"/>
    <row r="613" ht="15" hidden="1" customHeight="1" x14ac:dyDescent="0.25"/>
    <row r="614" ht="15" hidden="1" customHeight="1" x14ac:dyDescent="0.25"/>
    <row r="615" ht="15" hidden="1" customHeight="1" x14ac:dyDescent="0.25"/>
    <row r="616" ht="15" hidden="1" customHeight="1" x14ac:dyDescent="0.25"/>
    <row r="617" ht="15" hidden="1" customHeight="1" x14ac:dyDescent="0.25"/>
    <row r="618" ht="15" hidden="1" customHeight="1" x14ac:dyDescent="0.25"/>
    <row r="619" ht="15" hidden="1" customHeight="1" x14ac:dyDescent="0.25"/>
    <row r="620" ht="15" hidden="1" customHeight="1" x14ac:dyDescent="0.25"/>
    <row r="621" ht="15" hidden="1" customHeight="1" x14ac:dyDescent="0.25"/>
    <row r="622" ht="15" hidden="1" customHeight="1" x14ac:dyDescent="0.25"/>
    <row r="623" ht="15" hidden="1" customHeight="1" x14ac:dyDescent="0.25"/>
    <row r="624" ht="15" hidden="1" customHeight="1" x14ac:dyDescent="0.25"/>
    <row r="625" spans="3:3" ht="15" hidden="1" customHeight="1" x14ac:dyDescent="0.25"/>
    <row r="626" spans="3:3" ht="15" hidden="1" customHeight="1" x14ac:dyDescent="0.25"/>
    <row r="627" spans="3:3" ht="15" hidden="1" customHeight="1" x14ac:dyDescent="0.25"/>
    <row r="628" spans="3:3" ht="15" hidden="1" customHeight="1" x14ac:dyDescent="0.25"/>
    <row r="629" spans="3:3" ht="15" hidden="1" customHeight="1" x14ac:dyDescent="0.25"/>
    <row r="630" spans="3:3" ht="15" hidden="1" customHeight="1" x14ac:dyDescent="0.25"/>
    <row r="631" spans="3:3" ht="15" hidden="1" customHeight="1" x14ac:dyDescent="0.25"/>
    <row r="632" spans="3:3" ht="15" hidden="1" customHeight="1" x14ac:dyDescent="0.25"/>
    <row r="633" spans="3:3" ht="15" hidden="1" customHeight="1" x14ac:dyDescent="0.25"/>
    <row r="634" spans="3:3" ht="15" hidden="1" customHeight="1" x14ac:dyDescent="0.25"/>
    <row r="635" spans="3:3" ht="15" hidden="1" customHeight="1" x14ac:dyDescent="0.25"/>
    <row r="636" spans="3:3" ht="15" hidden="1" customHeight="1" x14ac:dyDescent="0.25">
      <c r="C636" s="379"/>
    </row>
    <row r="637" spans="3:3" ht="15" hidden="1" customHeight="1" x14ac:dyDescent="0.25"/>
    <row r="638" spans="3:3" ht="15" hidden="1" customHeight="1" x14ac:dyDescent="0.25"/>
    <row r="639" spans="3:3" ht="15" hidden="1" customHeight="1" x14ac:dyDescent="0.25"/>
    <row r="640" spans="3:3" ht="15" hidden="1" customHeight="1" x14ac:dyDescent="0.25"/>
    <row r="641" ht="15" hidden="1" customHeight="1" x14ac:dyDescent="0.25"/>
    <row r="642" ht="15" hidden="1" customHeight="1" x14ac:dyDescent="0.25"/>
    <row r="643" ht="15" hidden="1" customHeight="1" x14ac:dyDescent="0.25"/>
    <row r="644" ht="15" hidden="1" customHeight="1" x14ac:dyDescent="0.25"/>
    <row r="645" ht="15" hidden="1" customHeight="1" x14ac:dyDescent="0.25"/>
    <row r="646" ht="15" hidden="1" customHeight="1" x14ac:dyDescent="0.25"/>
    <row r="647" ht="15" hidden="1" customHeight="1" x14ac:dyDescent="0.25"/>
    <row r="648" ht="15" hidden="1" customHeight="1" x14ac:dyDescent="0.25"/>
    <row r="649" ht="15" hidden="1" customHeight="1" x14ac:dyDescent="0.25"/>
    <row r="650" ht="15" hidden="1" customHeight="1" x14ac:dyDescent="0.25"/>
    <row r="651" ht="15" hidden="1" customHeight="1" x14ac:dyDescent="0.25"/>
    <row r="652" ht="15" hidden="1" customHeight="1" x14ac:dyDescent="0.25"/>
    <row r="653" ht="15" hidden="1" customHeight="1" x14ac:dyDescent="0.25"/>
    <row r="654" ht="15" hidden="1" customHeight="1" x14ac:dyDescent="0.25"/>
    <row r="655" ht="15" hidden="1" customHeight="1" x14ac:dyDescent="0.25"/>
    <row r="656" ht="15" hidden="1" customHeight="1" x14ac:dyDescent="0.25"/>
    <row r="657" ht="15" hidden="1" customHeight="1" x14ac:dyDescent="0.25"/>
    <row r="658" ht="15" hidden="1" customHeight="1" x14ac:dyDescent="0.25"/>
    <row r="659" ht="15" hidden="1" customHeight="1" x14ac:dyDescent="0.25"/>
    <row r="660" ht="15" hidden="1" customHeight="1" x14ac:dyDescent="0.25"/>
    <row r="661" ht="15" hidden="1" customHeight="1" x14ac:dyDescent="0.25"/>
    <row r="662" ht="15" hidden="1" customHeight="1" x14ac:dyDescent="0.25"/>
    <row r="663" ht="15" hidden="1" customHeight="1" x14ac:dyDescent="0.25"/>
    <row r="664" ht="15" hidden="1" customHeight="1" x14ac:dyDescent="0.25"/>
    <row r="665" ht="15" hidden="1" customHeight="1" x14ac:dyDescent="0.25"/>
    <row r="666" ht="15" hidden="1" customHeight="1" x14ac:dyDescent="0.25"/>
    <row r="667" ht="15" hidden="1" customHeight="1" x14ac:dyDescent="0.25"/>
    <row r="668" ht="15" hidden="1" customHeight="1" x14ac:dyDescent="0.25"/>
    <row r="669" ht="15" hidden="1" customHeight="1" x14ac:dyDescent="0.25"/>
    <row r="670" ht="15" hidden="1" customHeight="1" x14ac:dyDescent="0.25"/>
    <row r="671" ht="15" hidden="1" customHeight="1" x14ac:dyDescent="0.25"/>
    <row r="672" ht="15" hidden="1" customHeight="1" x14ac:dyDescent="0.25"/>
    <row r="673" ht="15" hidden="1" customHeight="1" x14ac:dyDescent="0.25"/>
    <row r="674" ht="15" hidden="1" customHeight="1" x14ac:dyDescent="0.25"/>
    <row r="675" ht="15" hidden="1" customHeight="1" x14ac:dyDescent="0.25"/>
    <row r="676" ht="15" hidden="1" customHeight="1" x14ac:dyDescent="0.25"/>
    <row r="677" ht="15" hidden="1" customHeight="1" x14ac:dyDescent="0.25"/>
    <row r="678" ht="15" hidden="1" customHeight="1" x14ac:dyDescent="0.25"/>
    <row r="679" ht="15" hidden="1" customHeight="1" x14ac:dyDescent="0.25"/>
    <row r="680" ht="15" hidden="1" customHeight="1" x14ac:dyDescent="0.25"/>
    <row r="681" ht="15" hidden="1" customHeight="1" x14ac:dyDescent="0.25"/>
    <row r="682" ht="15" hidden="1" customHeight="1" x14ac:dyDescent="0.25"/>
    <row r="683" ht="15" hidden="1" customHeight="1" x14ac:dyDescent="0.25"/>
    <row r="684" ht="15" hidden="1" customHeight="1" x14ac:dyDescent="0.25"/>
    <row r="685" ht="15" hidden="1" customHeight="1" x14ac:dyDescent="0.25"/>
    <row r="686" ht="15" hidden="1" customHeight="1" x14ac:dyDescent="0.25"/>
    <row r="687" ht="15" hidden="1" customHeight="1" x14ac:dyDescent="0.25"/>
    <row r="688" ht="15" hidden="1" customHeight="1" x14ac:dyDescent="0.25"/>
    <row r="689" ht="15" hidden="1" customHeight="1" x14ac:dyDescent="0.25"/>
    <row r="690" ht="15" hidden="1" customHeight="1" x14ac:dyDescent="0.25"/>
    <row r="691" ht="15" hidden="1" customHeight="1" x14ac:dyDescent="0.25"/>
    <row r="692" ht="15" hidden="1" customHeight="1" x14ac:dyDescent="0.25"/>
    <row r="693" ht="15" hidden="1" customHeight="1" x14ac:dyDescent="0.25"/>
    <row r="694" ht="15" hidden="1" customHeight="1" x14ac:dyDescent="0.25"/>
    <row r="695" ht="15" hidden="1" customHeight="1" x14ac:dyDescent="0.25"/>
    <row r="696" ht="15" hidden="1" customHeight="1" x14ac:dyDescent="0.25"/>
    <row r="697" ht="15" hidden="1" customHeight="1" x14ac:dyDescent="0.25"/>
    <row r="698" ht="15" hidden="1" customHeight="1" x14ac:dyDescent="0.25"/>
    <row r="699" ht="15" hidden="1" customHeight="1" x14ac:dyDescent="0.25"/>
    <row r="700" ht="15" hidden="1" customHeight="1" x14ac:dyDescent="0.25"/>
    <row r="701" ht="15" hidden="1" customHeight="1" x14ac:dyDescent="0.25"/>
    <row r="702" ht="15" hidden="1" customHeight="1" x14ac:dyDescent="0.25"/>
    <row r="703" ht="15" hidden="1" customHeight="1" x14ac:dyDescent="0.25"/>
    <row r="704" ht="15" hidden="1" customHeight="1" x14ac:dyDescent="0.25"/>
    <row r="705" ht="15" hidden="1" customHeight="1" x14ac:dyDescent="0.25"/>
    <row r="706" ht="15" hidden="1" customHeight="1" x14ac:dyDescent="0.25"/>
    <row r="707" ht="15" hidden="1" customHeight="1" x14ac:dyDescent="0.25"/>
    <row r="708" ht="15" hidden="1" customHeight="1" x14ac:dyDescent="0.25"/>
    <row r="709" ht="15" hidden="1" customHeight="1" x14ac:dyDescent="0.25"/>
    <row r="710" ht="15" hidden="1" customHeight="1" x14ac:dyDescent="0.25"/>
    <row r="711" ht="15" hidden="1" customHeight="1" x14ac:dyDescent="0.25"/>
    <row r="712" ht="15" hidden="1" customHeight="1" x14ac:dyDescent="0.25"/>
    <row r="713" ht="15" hidden="1" customHeight="1" x14ac:dyDescent="0.25"/>
    <row r="714" ht="15" hidden="1" customHeight="1" x14ac:dyDescent="0.25"/>
    <row r="715" ht="15" hidden="1" customHeight="1" x14ac:dyDescent="0.25"/>
    <row r="716" ht="15" hidden="1" customHeight="1" x14ac:dyDescent="0.25"/>
    <row r="717" ht="15" hidden="1" customHeight="1" x14ac:dyDescent="0.25"/>
    <row r="718" ht="15" hidden="1" customHeight="1" x14ac:dyDescent="0.25"/>
    <row r="719" ht="15" hidden="1" customHeight="1" x14ac:dyDescent="0.25"/>
    <row r="720" ht="15" hidden="1" customHeight="1" x14ac:dyDescent="0.25"/>
    <row r="721" ht="15" hidden="1" customHeight="1" x14ac:dyDescent="0.25"/>
    <row r="722" ht="15" hidden="1" customHeight="1" x14ac:dyDescent="0.25"/>
    <row r="723" ht="15" hidden="1" customHeight="1" x14ac:dyDescent="0.25"/>
    <row r="724" ht="15" hidden="1" customHeight="1" x14ac:dyDescent="0.25"/>
    <row r="725" ht="15" hidden="1" customHeight="1" x14ac:dyDescent="0.25"/>
    <row r="726" ht="15" hidden="1" customHeight="1" x14ac:dyDescent="0.25"/>
    <row r="727" ht="15" hidden="1" customHeight="1" x14ac:dyDescent="0.25"/>
    <row r="728" ht="15" hidden="1" customHeight="1" x14ac:dyDescent="0.25"/>
    <row r="729" ht="15" hidden="1" customHeight="1" x14ac:dyDescent="0.25"/>
    <row r="730" ht="15" hidden="1" customHeight="1" x14ac:dyDescent="0.25"/>
    <row r="731" ht="15" hidden="1" customHeight="1" x14ac:dyDescent="0.25"/>
    <row r="732" ht="15" hidden="1" customHeight="1" x14ac:dyDescent="0.25"/>
    <row r="733" ht="15" hidden="1" customHeight="1" x14ac:dyDescent="0.25"/>
    <row r="734" ht="15" hidden="1" customHeight="1" x14ac:dyDescent="0.25"/>
    <row r="735" ht="15" hidden="1" customHeight="1" x14ac:dyDescent="0.25"/>
    <row r="736" ht="15" hidden="1" customHeight="1" x14ac:dyDescent="0.25"/>
    <row r="737" ht="15" hidden="1" customHeight="1" x14ac:dyDescent="0.25"/>
    <row r="738" ht="15" hidden="1" customHeight="1" x14ac:dyDescent="0.25"/>
    <row r="739" ht="15" hidden="1" customHeight="1" x14ac:dyDescent="0.25"/>
    <row r="740" ht="15" hidden="1" customHeight="1" x14ac:dyDescent="0.25"/>
    <row r="741" ht="15" hidden="1" customHeight="1" x14ac:dyDescent="0.25"/>
    <row r="742" ht="15" hidden="1" customHeight="1" x14ac:dyDescent="0.25"/>
    <row r="743" ht="15" hidden="1" customHeight="1" x14ac:dyDescent="0.25"/>
    <row r="744" ht="15" hidden="1" customHeight="1" x14ac:dyDescent="0.25"/>
    <row r="745" ht="15" hidden="1" customHeight="1" x14ac:dyDescent="0.25"/>
    <row r="746" ht="15" hidden="1" customHeight="1" x14ac:dyDescent="0.25"/>
    <row r="747" ht="15" hidden="1" customHeight="1" x14ac:dyDescent="0.25"/>
    <row r="748" ht="15" hidden="1" customHeight="1" x14ac:dyDescent="0.25"/>
    <row r="749" ht="15" hidden="1" customHeight="1" x14ac:dyDescent="0.25"/>
    <row r="750" ht="15" hidden="1" customHeight="1" x14ac:dyDescent="0.25"/>
    <row r="751" ht="15" hidden="1" customHeight="1" x14ac:dyDescent="0.25"/>
    <row r="752" ht="15" hidden="1" customHeight="1" x14ac:dyDescent="0.25"/>
    <row r="753" ht="15" hidden="1" customHeight="1" x14ac:dyDescent="0.25"/>
    <row r="754" ht="15" hidden="1" customHeight="1" x14ac:dyDescent="0.25"/>
    <row r="755" ht="15" hidden="1" customHeight="1" x14ac:dyDescent="0.25"/>
    <row r="756" ht="15" hidden="1" customHeight="1" x14ac:dyDescent="0.25"/>
    <row r="757" ht="15" hidden="1" customHeight="1" x14ac:dyDescent="0.25"/>
    <row r="758" ht="15" hidden="1" customHeight="1" x14ac:dyDescent="0.25"/>
    <row r="759" ht="15" hidden="1" customHeight="1" x14ac:dyDescent="0.25"/>
    <row r="760" ht="15" hidden="1" customHeight="1" x14ac:dyDescent="0.25"/>
    <row r="761" ht="15" hidden="1" customHeight="1" x14ac:dyDescent="0.25"/>
    <row r="762" ht="15" hidden="1" customHeight="1" x14ac:dyDescent="0.25"/>
    <row r="763" ht="15" hidden="1" customHeight="1" x14ac:dyDescent="0.25"/>
    <row r="764" ht="15" hidden="1" customHeight="1" x14ac:dyDescent="0.25"/>
    <row r="765" ht="15" hidden="1" customHeight="1" x14ac:dyDescent="0.25"/>
    <row r="766" ht="15" hidden="1" customHeight="1" x14ac:dyDescent="0.25"/>
    <row r="767" ht="15" hidden="1" customHeight="1" x14ac:dyDescent="0.25"/>
    <row r="768" ht="15" hidden="1" customHeight="1" x14ac:dyDescent="0.25"/>
    <row r="769" ht="15" hidden="1" customHeight="1" x14ac:dyDescent="0.25"/>
    <row r="770" ht="15" hidden="1" customHeight="1" x14ac:dyDescent="0.25"/>
    <row r="771" ht="15" hidden="1" customHeight="1" x14ac:dyDescent="0.25"/>
    <row r="772" ht="15" hidden="1" customHeight="1" x14ac:dyDescent="0.25"/>
    <row r="773" ht="15" hidden="1" customHeight="1" x14ac:dyDescent="0.25"/>
    <row r="774" ht="15" hidden="1" customHeight="1" x14ac:dyDescent="0.25"/>
    <row r="775" ht="15" hidden="1" customHeight="1" x14ac:dyDescent="0.25"/>
    <row r="776" ht="15" hidden="1" customHeight="1" x14ac:dyDescent="0.25"/>
    <row r="777" ht="15" hidden="1" customHeight="1" x14ac:dyDescent="0.25"/>
    <row r="778" ht="15" hidden="1" customHeight="1" x14ac:dyDescent="0.25"/>
    <row r="779" ht="15" hidden="1" customHeight="1" x14ac:dyDescent="0.25"/>
    <row r="780" ht="15" hidden="1" customHeight="1" x14ac:dyDescent="0.25"/>
    <row r="781" ht="15" hidden="1" customHeight="1" x14ac:dyDescent="0.25"/>
    <row r="782" ht="15" hidden="1" customHeight="1" x14ac:dyDescent="0.25"/>
    <row r="783" ht="15" hidden="1" customHeight="1" x14ac:dyDescent="0.25"/>
    <row r="784" ht="15" hidden="1" customHeight="1" x14ac:dyDescent="0.25"/>
    <row r="785" ht="15" hidden="1" customHeight="1" x14ac:dyDescent="0.25"/>
    <row r="786" ht="15" hidden="1" customHeight="1" x14ac:dyDescent="0.25"/>
    <row r="787" ht="15" hidden="1" customHeight="1" x14ac:dyDescent="0.25"/>
    <row r="788" ht="15" hidden="1" customHeight="1" x14ac:dyDescent="0.25"/>
    <row r="789" ht="15" hidden="1" customHeight="1" x14ac:dyDescent="0.25"/>
    <row r="790" ht="15" hidden="1" customHeight="1" x14ac:dyDescent="0.25"/>
    <row r="791" ht="15" hidden="1" customHeight="1" x14ac:dyDescent="0.25"/>
    <row r="792" ht="15" hidden="1" customHeight="1" x14ac:dyDescent="0.25"/>
    <row r="793" ht="15" hidden="1" customHeight="1" x14ac:dyDescent="0.25"/>
    <row r="794" ht="15" hidden="1" customHeight="1" x14ac:dyDescent="0.25"/>
    <row r="795" ht="15" hidden="1" customHeight="1" x14ac:dyDescent="0.25"/>
    <row r="796" ht="15" hidden="1" customHeight="1" x14ac:dyDescent="0.25"/>
    <row r="797" ht="15" hidden="1" customHeight="1" x14ac:dyDescent="0.25"/>
    <row r="798" ht="15" hidden="1" customHeight="1" x14ac:dyDescent="0.25"/>
    <row r="799" ht="15" hidden="1" customHeight="1" x14ac:dyDescent="0.25"/>
    <row r="800" ht="15" hidden="1" customHeight="1" x14ac:dyDescent="0.25"/>
    <row r="801" ht="15" hidden="1" customHeight="1" x14ac:dyDescent="0.25"/>
    <row r="802" ht="15" hidden="1" customHeight="1" x14ac:dyDescent="0.25"/>
    <row r="803" ht="15" hidden="1" customHeight="1" x14ac:dyDescent="0.25"/>
    <row r="804" ht="15" hidden="1" customHeight="1" x14ac:dyDescent="0.25"/>
    <row r="805" ht="15" hidden="1" customHeight="1" x14ac:dyDescent="0.25"/>
    <row r="806" ht="15" hidden="1" customHeight="1" x14ac:dyDescent="0.25"/>
    <row r="807" ht="15" hidden="1" customHeight="1" x14ac:dyDescent="0.25"/>
    <row r="808" ht="15" hidden="1" customHeight="1" x14ac:dyDescent="0.25"/>
    <row r="809" ht="15" hidden="1" customHeight="1" x14ac:dyDescent="0.25"/>
    <row r="810" ht="15" hidden="1" customHeight="1" x14ac:dyDescent="0.25"/>
    <row r="811" ht="15" hidden="1" customHeight="1" x14ac:dyDescent="0.25"/>
    <row r="812" ht="15" hidden="1" customHeight="1" x14ac:dyDescent="0.25"/>
    <row r="813" ht="15" hidden="1" customHeight="1" x14ac:dyDescent="0.25"/>
    <row r="814" ht="15" hidden="1" customHeight="1" x14ac:dyDescent="0.25"/>
    <row r="815" ht="15" hidden="1" customHeight="1" x14ac:dyDescent="0.25"/>
    <row r="816" ht="15" hidden="1" customHeight="1" x14ac:dyDescent="0.25"/>
    <row r="817" ht="15" hidden="1" customHeight="1" x14ac:dyDescent="0.25"/>
    <row r="818" ht="15" hidden="1" customHeight="1" x14ac:dyDescent="0.25"/>
    <row r="819" ht="15" hidden="1" customHeight="1" x14ac:dyDescent="0.25"/>
    <row r="820" ht="15" hidden="1" customHeight="1" x14ac:dyDescent="0.25"/>
    <row r="821" ht="15" hidden="1" customHeight="1" x14ac:dyDescent="0.25"/>
    <row r="822" ht="15" hidden="1" customHeight="1" x14ac:dyDescent="0.25"/>
    <row r="823" ht="15" hidden="1" customHeight="1" x14ac:dyDescent="0.25"/>
    <row r="824" ht="15" hidden="1" customHeight="1" x14ac:dyDescent="0.25"/>
    <row r="825" ht="15" hidden="1" customHeight="1" x14ac:dyDescent="0.25"/>
    <row r="826" ht="15" hidden="1" customHeight="1" x14ac:dyDescent="0.25"/>
    <row r="827" ht="15" hidden="1" customHeight="1" x14ac:dyDescent="0.25"/>
    <row r="828" ht="15" hidden="1" customHeight="1" x14ac:dyDescent="0.25"/>
    <row r="829" ht="15" hidden="1" customHeight="1" x14ac:dyDescent="0.25"/>
    <row r="830" ht="15" hidden="1" customHeight="1" x14ac:dyDescent="0.25"/>
    <row r="831" ht="15" hidden="1" customHeight="1" x14ac:dyDescent="0.25"/>
    <row r="832" ht="15" hidden="1" customHeight="1" x14ac:dyDescent="0.25"/>
    <row r="833" ht="15" hidden="1" customHeight="1" x14ac:dyDescent="0.25"/>
    <row r="834" ht="15" hidden="1" customHeight="1" x14ac:dyDescent="0.25"/>
    <row r="835" ht="15" hidden="1" customHeight="1" x14ac:dyDescent="0.25"/>
    <row r="836" ht="15" hidden="1" customHeight="1" x14ac:dyDescent="0.25"/>
    <row r="837" ht="15" hidden="1" customHeight="1" x14ac:dyDescent="0.25"/>
    <row r="838" ht="15" hidden="1" customHeight="1" x14ac:dyDescent="0.25"/>
    <row r="839" ht="15" hidden="1" customHeight="1" x14ac:dyDescent="0.25"/>
    <row r="840" ht="15" hidden="1" customHeight="1" x14ac:dyDescent="0.25"/>
    <row r="841" ht="15" hidden="1" customHeight="1" x14ac:dyDescent="0.25"/>
    <row r="842" ht="15" hidden="1" customHeight="1" x14ac:dyDescent="0.25"/>
    <row r="843" ht="15" hidden="1" customHeight="1" x14ac:dyDescent="0.25"/>
    <row r="844" ht="15" hidden="1" customHeight="1" x14ac:dyDescent="0.25"/>
    <row r="845" ht="15" hidden="1" customHeight="1" x14ac:dyDescent="0.25"/>
    <row r="846" ht="15" hidden="1" customHeight="1" x14ac:dyDescent="0.25"/>
    <row r="847" ht="15" hidden="1" customHeight="1" x14ac:dyDescent="0.25"/>
    <row r="848" ht="15" hidden="1" customHeight="1" x14ac:dyDescent="0.25"/>
    <row r="849" ht="15" hidden="1" customHeight="1" x14ac:dyDescent="0.25"/>
    <row r="850" ht="15" hidden="1" customHeight="1" x14ac:dyDescent="0.25"/>
    <row r="851" ht="15" hidden="1" customHeight="1" x14ac:dyDescent="0.25"/>
    <row r="852" ht="15" hidden="1" customHeight="1" x14ac:dyDescent="0.25"/>
    <row r="853" ht="15" hidden="1" customHeight="1" x14ac:dyDescent="0.25"/>
    <row r="854" ht="15" hidden="1" customHeight="1" x14ac:dyDescent="0.25"/>
    <row r="855" ht="15" hidden="1" customHeight="1" x14ac:dyDescent="0.25"/>
    <row r="856" ht="15" hidden="1" customHeight="1" x14ac:dyDescent="0.25"/>
    <row r="857" ht="15" hidden="1" customHeight="1" x14ac:dyDescent="0.25"/>
    <row r="858" ht="15" hidden="1" customHeight="1" x14ac:dyDescent="0.25"/>
    <row r="859" ht="15" hidden="1" customHeight="1" x14ac:dyDescent="0.25"/>
    <row r="860" ht="15" hidden="1" customHeight="1" x14ac:dyDescent="0.25"/>
    <row r="861" ht="15" hidden="1" customHeight="1" x14ac:dyDescent="0.25"/>
    <row r="862" ht="15" hidden="1" customHeight="1" x14ac:dyDescent="0.25"/>
    <row r="863" ht="15" hidden="1" customHeight="1" x14ac:dyDescent="0.25"/>
    <row r="864" ht="15" hidden="1" customHeight="1" x14ac:dyDescent="0.25"/>
    <row r="865" ht="15" hidden="1" customHeight="1" x14ac:dyDescent="0.25"/>
    <row r="866" ht="15" hidden="1" customHeight="1" x14ac:dyDescent="0.25"/>
    <row r="867" ht="15" hidden="1" customHeight="1" x14ac:dyDescent="0.25"/>
    <row r="868" ht="15" hidden="1" customHeight="1" x14ac:dyDescent="0.25"/>
    <row r="869" ht="15" hidden="1" customHeight="1" x14ac:dyDescent="0.25"/>
    <row r="870" ht="15" hidden="1" customHeight="1" x14ac:dyDescent="0.25"/>
    <row r="871" ht="15" hidden="1" customHeight="1" x14ac:dyDescent="0.25"/>
    <row r="872" ht="15" hidden="1" customHeight="1" x14ac:dyDescent="0.25"/>
    <row r="873" ht="15" hidden="1" customHeight="1" x14ac:dyDescent="0.25"/>
    <row r="874" ht="15" hidden="1" customHeight="1" x14ac:dyDescent="0.25"/>
    <row r="875" ht="15" hidden="1" customHeight="1" x14ac:dyDescent="0.25"/>
    <row r="876" ht="15" hidden="1" customHeight="1" x14ac:dyDescent="0.25"/>
    <row r="877" ht="15" hidden="1" customHeight="1" x14ac:dyDescent="0.25"/>
    <row r="878" ht="15" hidden="1" customHeight="1" x14ac:dyDescent="0.25"/>
    <row r="879" ht="15" hidden="1" customHeight="1" x14ac:dyDescent="0.25"/>
    <row r="880" ht="15" hidden="1" customHeight="1" x14ac:dyDescent="0.25"/>
    <row r="881" ht="15" hidden="1" customHeight="1" x14ac:dyDescent="0.25"/>
    <row r="882" ht="15" hidden="1" customHeight="1" x14ac:dyDescent="0.25"/>
    <row r="883" ht="15" hidden="1" customHeight="1" x14ac:dyDescent="0.25"/>
    <row r="884" ht="15" hidden="1" customHeight="1" x14ac:dyDescent="0.25"/>
    <row r="885" ht="15" hidden="1" customHeight="1" x14ac:dyDescent="0.25"/>
    <row r="886" ht="15" hidden="1" customHeight="1" x14ac:dyDescent="0.25"/>
    <row r="887" ht="15" hidden="1" customHeight="1" x14ac:dyDescent="0.25"/>
    <row r="888" ht="15" hidden="1" customHeight="1" x14ac:dyDescent="0.25"/>
    <row r="889" ht="15" hidden="1" customHeight="1" x14ac:dyDescent="0.25"/>
    <row r="890" ht="15" hidden="1" customHeight="1" x14ac:dyDescent="0.25"/>
    <row r="891" ht="15" hidden="1" customHeight="1" x14ac:dyDescent="0.25"/>
    <row r="892" ht="15" hidden="1" customHeight="1" x14ac:dyDescent="0.25"/>
    <row r="893" ht="15" hidden="1" customHeight="1" x14ac:dyDescent="0.25"/>
    <row r="894" ht="15" hidden="1" customHeight="1" x14ac:dyDescent="0.25"/>
    <row r="895" ht="15" hidden="1" customHeight="1" x14ac:dyDescent="0.25"/>
    <row r="896" ht="15" hidden="1" customHeight="1" x14ac:dyDescent="0.25"/>
    <row r="897" ht="15" hidden="1" customHeight="1" x14ac:dyDescent="0.25"/>
    <row r="898" ht="15" hidden="1" customHeight="1" x14ac:dyDescent="0.25"/>
    <row r="899" ht="15" hidden="1" customHeight="1" x14ac:dyDescent="0.25"/>
    <row r="900" ht="15" hidden="1" customHeight="1" x14ac:dyDescent="0.25"/>
    <row r="901" ht="15" hidden="1" customHeight="1" x14ac:dyDescent="0.25"/>
    <row r="902" ht="15" hidden="1" customHeight="1" x14ac:dyDescent="0.25"/>
    <row r="903" ht="15" hidden="1" customHeight="1" x14ac:dyDescent="0.25"/>
    <row r="904" ht="15" hidden="1" customHeight="1" x14ac:dyDescent="0.25"/>
    <row r="905" ht="15" hidden="1" customHeight="1" x14ac:dyDescent="0.25"/>
    <row r="906" ht="15" hidden="1" customHeight="1" x14ac:dyDescent="0.25"/>
    <row r="907" ht="15" hidden="1" customHeight="1" x14ac:dyDescent="0.25"/>
    <row r="908" ht="15" hidden="1" customHeight="1" x14ac:dyDescent="0.25"/>
    <row r="909" ht="15" hidden="1" customHeight="1" x14ac:dyDescent="0.25"/>
    <row r="910" ht="15" hidden="1" customHeight="1" x14ac:dyDescent="0.25"/>
    <row r="911" ht="15" hidden="1" customHeight="1" x14ac:dyDescent="0.25"/>
    <row r="912" ht="15" hidden="1" customHeight="1" x14ac:dyDescent="0.25"/>
    <row r="913" ht="15" hidden="1" customHeight="1" x14ac:dyDescent="0.25"/>
    <row r="914" ht="15" hidden="1" customHeight="1" x14ac:dyDescent="0.25"/>
    <row r="915" ht="15" hidden="1" customHeight="1" x14ac:dyDescent="0.25"/>
    <row r="916" ht="15" hidden="1" customHeight="1" x14ac:dyDescent="0.25"/>
    <row r="917" ht="15" hidden="1" customHeight="1" x14ac:dyDescent="0.25"/>
    <row r="918" ht="15" hidden="1" customHeight="1" x14ac:dyDescent="0.25"/>
    <row r="919" ht="15" hidden="1" customHeight="1" x14ac:dyDescent="0.25"/>
    <row r="920" ht="15" hidden="1" customHeight="1" x14ac:dyDescent="0.25"/>
    <row r="921" ht="15" hidden="1" customHeight="1" x14ac:dyDescent="0.25"/>
    <row r="922" ht="15" hidden="1" customHeight="1" x14ac:dyDescent="0.25"/>
    <row r="923" ht="15" hidden="1" customHeight="1" x14ac:dyDescent="0.25"/>
    <row r="924" ht="15" hidden="1" customHeight="1" x14ac:dyDescent="0.25"/>
    <row r="925" ht="15" hidden="1" customHeight="1" x14ac:dyDescent="0.25"/>
    <row r="926" ht="15" hidden="1" customHeight="1" x14ac:dyDescent="0.25"/>
    <row r="927" ht="15" hidden="1" customHeight="1" x14ac:dyDescent="0.25"/>
    <row r="928" ht="15" hidden="1" customHeight="1" x14ac:dyDescent="0.25"/>
    <row r="929" ht="15" hidden="1" customHeight="1" x14ac:dyDescent="0.25"/>
    <row r="930" ht="15" hidden="1" customHeight="1" x14ac:dyDescent="0.25"/>
    <row r="931" ht="15" hidden="1" customHeight="1" x14ac:dyDescent="0.25"/>
    <row r="932" ht="15" hidden="1" customHeight="1" x14ac:dyDescent="0.25"/>
    <row r="933" ht="15" hidden="1" customHeight="1" x14ac:dyDescent="0.25"/>
    <row r="934" ht="15" hidden="1" customHeight="1" x14ac:dyDescent="0.25"/>
    <row r="935" ht="15" hidden="1" customHeight="1" x14ac:dyDescent="0.25"/>
    <row r="936" ht="15" hidden="1" customHeight="1" x14ac:dyDescent="0.25"/>
    <row r="937" ht="15" hidden="1" customHeight="1" x14ac:dyDescent="0.25"/>
    <row r="938" ht="15" hidden="1" customHeight="1" x14ac:dyDescent="0.25"/>
    <row r="939" ht="15" hidden="1" customHeight="1" x14ac:dyDescent="0.25"/>
    <row r="940" ht="15" hidden="1" customHeight="1" x14ac:dyDescent="0.25"/>
    <row r="941" ht="15" hidden="1" customHeight="1" x14ac:dyDescent="0.25"/>
    <row r="942" ht="15" hidden="1" customHeight="1" x14ac:dyDescent="0.25"/>
    <row r="943" ht="15" hidden="1" customHeight="1" x14ac:dyDescent="0.25"/>
    <row r="944" ht="15" hidden="1" customHeight="1" x14ac:dyDescent="0.25"/>
    <row r="945" ht="15" hidden="1" customHeight="1" x14ac:dyDescent="0.25"/>
    <row r="946" ht="15" hidden="1" customHeight="1" x14ac:dyDescent="0.25"/>
    <row r="947" ht="15" hidden="1" customHeight="1" x14ac:dyDescent="0.25"/>
    <row r="948" ht="15" hidden="1" customHeight="1" x14ac:dyDescent="0.25"/>
    <row r="949" ht="15" hidden="1" customHeight="1" x14ac:dyDescent="0.25"/>
    <row r="950" ht="15" hidden="1" customHeight="1" x14ac:dyDescent="0.25"/>
    <row r="951" ht="15" hidden="1" customHeight="1" x14ac:dyDescent="0.25"/>
    <row r="952" ht="15" hidden="1" customHeight="1" x14ac:dyDescent="0.25"/>
    <row r="953" ht="15" hidden="1" customHeight="1" x14ac:dyDescent="0.25"/>
    <row r="954" ht="15" hidden="1" customHeight="1" x14ac:dyDescent="0.25"/>
    <row r="955" ht="15" hidden="1" customHeight="1" x14ac:dyDescent="0.25"/>
    <row r="956" ht="15" hidden="1" customHeight="1" x14ac:dyDescent="0.25"/>
    <row r="957" ht="15" hidden="1" customHeight="1" x14ac:dyDescent="0.25"/>
    <row r="958" ht="15" hidden="1" customHeight="1" x14ac:dyDescent="0.25"/>
    <row r="959" ht="15" hidden="1" customHeight="1" x14ac:dyDescent="0.25"/>
    <row r="960" ht="15" hidden="1" customHeight="1" x14ac:dyDescent="0.25"/>
    <row r="961" ht="15" hidden="1" customHeight="1" x14ac:dyDescent="0.25"/>
    <row r="962" ht="15" hidden="1" customHeight="1" x14ac:dyDescent="0.25"/>
    <row r="963" ht="15" hidden="1" customHeight="1" x14ac:dyDescent="0.25"/>
    <row r="964" ht="15" hidden="1" customHeight="1" x14ac:dyDescent="0.25"/>
    <row r="965" ht="15" hidden="1" customHeight="1" x14ac:dyDescent="0.25"/>
    <row r="966" ht="15" hidden="1" customHeight="1" x14ac:dyDescent="0.25"/>
    <row r="967" ht="15" hidden="1" customHeight="1" x14ac:dyDescent="0.25"/>
    <row r="968" ht="15" hidden="1" customHeight="1" x14ac:dyDescent="0.25"/>
    <row r="969" ht="15" hidden="1" customHeight="1" x14ac:dyDescent="0.25"/>
    <row r="970" ht="15" hidden="1" customHeight="1" x14ac:dyDescent="0.25"/>
    <row r="971" ht="15" hidden="1" customHeight="1" x14ac:dyDescent="0.25"/>
    <row r="972" ht="15" hidden="1" customHeight="1" x14ac:dyDescent="0.25"/>
    <row r="973" ht="15" hidden="1" customHeight="1" x14ac:dyDescent="0.25"/>
    <row r="974" ht="15" hidden="1" customHeight="1" x14ac:dyDescent="0.25"/>
    <row r="975" ht="15" hidden="1" customHeight="1" x14ac:dyDescent="0.25"/>
    <row r="976" ht="15" hidden="1" customHeight="1" x14ac:dyDescent="0.25"/>
    <row r="977" ht="15" hidden="1" customHeight="1" x14ac:dyDescent="0.25"/>
    <row r="978" ht="15" hidden="1" customHeight="1" x14ac:dyDescent="0.25"/>
    <row r="979" ht="15" hidden="1" customHeight="1" x14ac:dyDescent="0.25"/>
    <row r="980" ht="15" hidden="1" customHeight="1" x14ac:dyDescent="0.25"/>
    <row r="981" ht="15" hidden="1" customHeight="1" x14ac:dyDescent="0.25"/>
    <row r="982" ht="15" hidden="1" customHeight="1" x14ac:dyDescent="0.25"/>
    <row r="983" ht="15" hidden="1" customHeight="1" x14ac:dyDescent="0.25"/>
    <row r="984" ht="15" hidden="1" customHeight="1" x14ac:dyDescent="0.25"/>
    <row r="985" ht="15" hidden="1" customHeight="1" x14ac:dyDescent="0.25"/>
    <row r="986" ht="15" hidden="1" customHeight="1" x14ac:dyDescent="0.25"/>
    <row r="987" ht="15" hidden="1" customHeight="1" x14ac:dyDescent="0.25"/>
    <row r="988" ht="15" hidden="1" customHeight="1" x14ac:dyDescent="0.25"/>
    <row r="989" ht="15" hidden="1" customHeight="1" x14ac:dyDescent="0.25"/>
    <row r="990" ht="15" hidden="1" customHeight="1" x14ac:dyDescent="0.25"/>
    <row r="991" ht="15" hidden="1" customHeight="1" x14ac:dyDescent="0.25"/>
    <row r="992" ht="15" hidden="1" customHeight="1" x14ac:dyDescent="0.25"/>
    <row r="993" ht="15" hidden="1" customHeight="1" x14ac:dyDescent="0.25"/>
    <row r="994" ht="15" hidden="1" customHeight="1" x14ac:dyDescent="0.25"/>
    <row r="995" ht="15" hidden="1" customHeight="1" x14ac:dyDescent="0.25"/>
    <row r="996" ht="15" hidden="1" customHeight="1" x14ac:dyDescent="0.25"/>
    <row r="997" ht="15" hidden="1" customHeight="1" x14ac:dyDescent="0.25"/>
    <row r="998" ht="15" hidden="1" customHeight="1" x14ac:dyDescent="0.25"/>
    <row r="999" ht="15" hidden="1" customHeight="1" x14ac:dyDescent="0.25"/>
    <row r="1000" ht="15" hidden="1" customHeight="1" x14ac:dyDescent="0.25"/>
    <row r="1001" ht="15" hidden="1" customHeight="1" x14ac:dyDescent="0.25"/>
    <row r="1002" ht="15" hidden="1" customHeight="1" x14ac:dyDescent="0.25"/>
    <row r="1003" ht="15" hidden="1" customHeight="1" x14ac:dyDescent="0.25"/>
    <row r="1004" ht="15" hidden="1" customHeight="1" x14ac:dyDescent="0.25"/>
    <row r="1005" ht="15" hidden="1" customHeight="1" x14ac:dyDescent="0.25"/>
    <row r="1006" ht="15" hidden="1" customHeight="1" x14ac:dyDescent="0.25"/>
    <row r="1007" ht="15" hidden="1" customHeight="1" x14ac:dyDescent="0.25"/>
    <row r="1008" ht="15" hidden="1" customHeight="1" x14ac:dyDescent="0.25"/>
    <row r="1009" ht="15" hidden="1" customHeight="1" x14ac:dyDescent="0.25"/>
    <row r="1010" ht="15" hidden="1" customHeight="1" x14ac:dyDescent="0.25"/>
    <row r="1011" ht="15" hidden="1" customHeight="1" x14ac:dyDescent="0.25"/>
    <row r="1012" ht="15" hidden="1" customHeight="1" x14ac:dyDescent="0.25"/>
    <row r="1013" ht="15" hidden="1" customHeight="1" x14ac:dyDescent="0.25"/>
    <row r="1014" ht="15" hidden="1" customHeight="1" x14ac:dyDescent="0.25"/>
    <row r="1015" ht="15" hidden="1" customHeight="1" x14ac:dyDescent="0.25"/>
    <row r="1016" ht="15" hidden="1" customHeight="1" x14ac:dyDescent="0.25"/>
    <row r="1017" ht="15" hidden="1" customHeight="1" x14ac:dyDescent="0.25"/>
    <row r="1018" ht="15" hidden="1" customHeight="1" x14ac:dyDescent="0.25"/>
    <row r="1019" ht="15" hidden="1" customHeight="1" x14ac:dyDescent="0.25"/>
    <row r="1020" ht="15" hidden="1" customHeight="1" x14ac:dyDescent="0.25"/>
    <row r="1021" ht="15" hidden="1" customHeight="1" x14ac:dyDescent="0.25"/>
    <row r="1022" ht="15" hidden="1" customHeight="1" x14ac:dyDescent="0.25"/>
    <row r="1023" ht="15" hidden="1" customHeight="1" x14ac:dyDescent="0.25"/>
    <row r="1024" ht="15" hidden="1" customHeight="1" x14ac:dyDescent="0.25"/>
    <row r="1025" ht="15" hidden="1" customHeight="1" x14ac:dyDescent="0.25"/>
    <row r="1026" ht="15" hidden="1" customHeight="1" x14ac:dyDescent="0.25"/>
    <row r="1027" ht="15" hidden="1" customHeight="1" x14ac:dyDescent="0.25"/>
    <row r="1028" ht="15" hidden="1" customHeight="1" x14ac:dyDescent="0.25"/>
    <row r="1029" ht="15" hidden="1" customHeight="1" x14ac:dyDescent="0.25"/>
    <row r="1030" ht="15" hidden="1" customHeight="1" x14ac:dyDescent="0.25"/>
    <row r="1031" ht="15" hidden="1" customHeight="1" x14ac:dyDescent="0.25"/>
    <row r="1032" ht="15" hidden="1" customHeight="1" x14ac:dyDescent="0.25"/>
    <row r="1033" ht="15" hidden="1" customHeight="1" x14ac:dyDescent="0.25"/>
    <row r="1034" ht="15" hidden="1" customHeight="1" x14ac:dyDescent="0.25"/>
    <row r="1035" ht="15" hidden="1" customHeight="1" x14ac:dyDescent="0.25"/>
    <row r="1036" ht="15" hidden="1" customHeight="1" x14ac:dyDescent="0.25"/>
    <row r="1037" ht="15" hidden="1" customHeight="1" x14ac:dyDescent="0.25"/>
    <row r="1038" ht="15" hidden="1" customHeight="1" x14ac:dyDescent="0.25"/>
    <row r="1039" ht="15" hidden="1" customHeight="1" x14ac:dyDescent="0.25"/>
    <row r="1040" ht="15" hidden="1" customHeight="1" x14ac:dyDescent="0.25"/>
    <row r="1041" ht="15" hidden="1" customHeight="1" x14ac:dyDescent="0.25"/>
    <row r="1042" ht="15" hidden="1" customHeight="1" x14ac:dyDescent="0.25"/>
    <row r="1043" ht="15" hidden="1" customHeight="1" x14ac:dyDescent="0.25"/>
    <row r="1044" ht="15" hidden="1" customHeight="1" x14ac:dyDescent="0.25"/>
    <row r="1045" ht="15" hidden="1" customHeight="1" x14ac:dyDescent="0.25"/>
    <row r="1046" ht="15" hidden="1" customHeight="1" x14ac:dyDescent="0.25"/>
    <row r="1047" ht="15" hidden="1" customHeight="1" x14ac:dyDescent="0.25"/>
    <row r="1048" ht="15" hidden="1" customHeight="1" x14ac:dyDescent="0.25"/>
    <row r="1049" ht="15" hidden="1" customHeight="1" x14ac:dyDescent="0.25"/>
    <row r="1050" ht="15" hidden="1" customHeight="1" x14ac:dyDescent="0.25"/>
    <row r="1051" ht="15" hidden="1" customHeight="1" x14ac:dyDescent="0.25"/>
    <row r="1052" ht="15" hidden="1" customHeight="1" x14ac:dyDescent="0.25"/>
    <row r="1053" ht="15" hidden="1" customHeight="1" x14ac:dyDescent="0.25"/>
    <row r="1054" ht="15" hidden="1" customHeight="1" x14ac:dyDescent="0.25"/>
    <row r="1055" ht="15" hidden="1" customHeight="1" x14ac:dyDescent="0.25"/>
    <row r="1056" ht="15" hidden="1" customHeight="1" x14ac:dyDescent="0.25"/>
    <row r="1057" ht="15" hidden="1" customHeight="1" x14ac:dyDescent="0.25"/>
    <row r="1058" ht="15" hidden="1" customHeight="1" x14ac:dyDescent="0.25"/>
    <row r="1059" ht="15" hidden="1" customHeight="1" x14ac:dyDescent="0.25"/>
    <row r="1060" ht="15" hidden="1" customHeight="1" x14ac:dyDescent="0.25"/>
    <row r="1061" ht="15" hidden="1" customHeight="1" x14ac:dyDescent="0.25"/>
    <row r="1062" ht="15" hidden="1" customHeight="1" x14ac:dyDescent="0.25"/>
    <row r="1063" ht="15" hidden="1" customHeight="1" x14ac:dyDescent="0.25"/>
    <row r="1064" ht="15" hidden="1" customHeight="1" x14ac:dyDescent="0.25"/>
    <row r="1065" ht="15" hidden="1" customHeight="1" x14ac:dyDescent="0.25"/>
    <row r="1066" ht="15" hidden="1" customHeight="1" x14ac:dyDescent="0.25"/>
    <row r="1067" ht="15" hidden="1" customHeight="1" x14ac:dyDescent="0.25"/>
    <row r="1068" ht="15" hidden="1" customHeight="1" x14ac:dyDescent="0.25"/>
    <row r="1069" ht="15" hidden="1" customHeight="1" x14ac:dyDescent="0.25"/>
    <row r="1070" ht="15" hidden="1" customHeight="1" x14ac:dyDescent="0.25"/>
    <row r="1071" ht="15" hidden="1" customHeight="1" x14ac:dyDescent="0.25"/>
    <row r="1072" ht="15" hidden="1" customHeight="1" x14ac:dyDescent="0.25"/>
    <row r="1073" ht="15" hidden="1" customHeight="1" x14ac:dyDescent="0.25"/>
    <row r="1074" ht="15" hidden="1" customHeight="1" x14ac:dyDescent="0.25"/>
    <row r="1075" ht="15" hidden="1" customHeight="1" x14ac:dyDescent="0.25"/>
    <row r="1076" ht="15" hidden="1" customHeight="1" x14ac:dyDescent="0.25"/>
    <row r="1077" ht="15" hidden="1" customHeight="1" x14ac:dyDescent="0.25"/>
    <row r="1078" ht="15" hidden="1" customHeight="1" x14ac:dyDescent="0.25"/>
    <row r="1079" ht="15" hidden="1" customHeight="1" x14ac:dyDescent="0.25"/>
    <row r="1080" ht="15" hidden="1" customHeight="1" x14ac:dyDescent="0.25"/>
    <row r="1081" ht="15" hidden="1" customHeight="1" x14ac:dyDescent="0.25"/>
    <row r="1082" ht="15" hidden="1" customHeight="1" x14ac:dyDescent="0.25"/>
    <row r="1083" ht="15" hidden="1" customHeight="1" x14ac:dyDescent="0.25"/>
    <row r="1084" ht="15" hidden="1" customHeight="1" x14ac:dyDescent="0.25"/>
    <row r="1085" ht="15" hidden="1" customHeight="1" x14ac:dyDescent="0.25"/>
    <row r="1086" ht="15" hidden="1" customHeight="1" x14ac:dyDescent="0.25"/>
    <row r="1087" ht="15" hidden="1" customHeight="1" x14ac:dyDescent="0.25"/>
    <row r="1088" ht="15" hidden="1" customHeight="1" x14ac:dyDescent="0.25"/>
    <row r="1089" ht="15" hidden="1" customHeight="1" x14ac:dyDescent="0.25"/>
    <row r="1090" ht="15" hidden="1" customHeight="1" x14ac:dyDescent="0.25"/>
    <row r="1091" ht="15" hidden="1" customHeight="1" x14ac:dyDescent="0.25"/>
    <row r="1092" ht="15" hidden="1" customHeight="1" x14ac:dyDescent="0.25"/>
    <row r="1093" ht="15" hidden="1" customHeight="1" x14ac:dyDescent="0.25"/>
    <row r="1094" ht="15" hidden="1" customHeight="1" x14ac:dyDescent="0.25"/>
    <row r="1095" ht="15" hidden="1" customHeight="1" x14ac:dyDescent="0.25"/>
    <row r="1096" ht="15" hidden="1" customHeight="1" x14ac:dyDescent="0.25"/>
    <row r="1097" ht="15" hidden="1" customHeight="1" x14ac:dyDescent="0.25"/>
    <row r="1098" ht="15" hidden="1" customHeight="1" x14ac:dyDescent="0.25"/>
    <row r="1099" ht="15" hidden="1" customHeight="1" x14ac:dyDescent="0.25"/>
    <row r="1100" ht="15" hidden="1" customHeight="1" x14ac:dyDescent="0.25"/>
    <row r="1101" ht="15" hidden="1" customHeight="1" x14ac:dyDescent="0.25"/>
    <row r="1102" ht="15" hidden="1" customHeight="1" x14ac:dyDescent="0.25"/>
    <row r="1103" ht="15" hidden="1" customHeight="1" x14ac:dyDescent="0.25"/>
    <row r="1104" ht="15" hidden="1" customHeight="1" x14ac:dyDescent="0.25"/>
    <row r="1105" ht="15" hidden="1" customHeight="1" x14ac:dyDescent="0.25"/>
    <row r="1106" ht="15" hidden="1" customHeight="1" x14ac:dyDescent="0.25"/>
    <row r="1107" ht="15" hidden="1" customHeight="1" x14ac:dyDescent="0.25"/>
    <row r="1108" ht="15" hidden="1" customHeight="1" x14ac:dyDescent="0.25"/>
    <row r="1109" ht="15" hidden="1" customHeight="1" x14ac:dyDescent="0.25"/>
    <row r="1110" ht="15" hidden="1" customHeight="1" x14ac:dyDescent="0.25"/>
    <row r="1111" ht="15" hidden="1" customHeight="1" x14ac:dyDescent="0.25"/>
    <row r="1112" ht="15" hidden="1" customHeight="1" x14ac:dyDescent="0.25"/>
    <row r="1113" ht="15" hidden="1" customHeight="1" x14ac:dyDescent="0.25"/>
    <row r="1114" ht="15" hidden="1" customHeight="1" x14ac:dyDescent="0.25"/>
    <row r="1115" ht="15" hidden="1" customHeight="1" x14ac:dyDescent="0.25"/>
    <row r="1116" ht="15" hidden="1" customHeight="1" x14ac:dyDescent="0.25"/>
    <row r="1117" ht="15" hidden="1" customHeight="1" x14ac:dyDescent="0.25"/>
    <row r="1118" ht="15" hidden="1" customHeight="1" x14ac:dyDescent="0.25"/>
    <row r="1119" ht="15" hidden="1" customHeight="1" x14ac:dyDescent="0.25"/>
    <row r="1120" ht="15" hidden="1" customHeight="1" x14ac:dyDescent="0.25"/>
    <row r="1121" ht="15" hidden="1" customHeight="1" x14ac:dyDescent="0.25"/>
    <row r="1122" ht="15" hidden="1" customHeight="1" x14ac:dyDescent="0.25"/>
    <row r="1123" ht="15" hidden="1" customHeight="1" x14ac:dyDescent="0.25"/>
    <row r="1124" ht="15" hidden="1" customHeight="1" x14ac:dyDescent="0.25"/>
    <row r="1125" ht="15" hidden="1" customHeight="1" x14ac:dyDescent="0.25"/>
    <row r="1126" ht="15" hidden="1" customHeight="1" x14ac:dyDescent="0.25"/>
    <row r="1127" ht="15" hidden="1" customHeight="1" x14ac:dyDescent="0.25"/>
    <row r="1128" ht="15" hidden="1" customHeight="1" x14ac:dyDescent="0.25"/>
    <row r="1129" ht="15" hidden="1" customHeight="1" x14ac:dyDescent="0.25"/>
    <row r="1130" ht="15" hidden="1" customHeight="1" x14ac:dyDescent="0.25"/>
    <row r="1131" ht="15" hidden="1" customHeight="1" x14ac:dyDescent="0.25"/>
    <row r="1132" ht="15" hidden="1" customHeight="1" x14ac:dyDescent="0.25"/>
    <row r="1133" ht="15" hidden="1" customHeight="1" x14ac:dyDescent="0.25"/>
    <row r="1134" ht="15" hidden="1" customHeight="1" x14ac:dyDescent="0.25"/>
    <row r="1135" ht="15" hidden="1" customHeight="1" x14ac:dyDescent="0.25"/>
    <row r="1136" ht="15" hidden="1" customHeight="1" x14ac:dyDescent="0.25"/>
    <row r="1137" ht="15" hidden="1" customHeight="1" x14ac:dyDescent="0.25"/>
    <row r="1138" ht="15" hidden="1" customHeight="1" x14ac:dyDescent="0.25"/>
    <row r="1139" ht="15" hidden="1" customHeight="1" x14ac:dyDescent="0.25"/>
    <row r="1140" ht="15" hidden="1" customHeight="1" x14ac:dyDescent="0.25"/>
    <row r="1141" ht="15" hidden="1" customHeight="1" x14ac:dyDescent="0.25"/>
    <row r="1142" ht="15" hidden="1" customHeight="1" x14ac:dyDescent="0.25"/>
    <row r="1143" ht="15" hidden="1" customHeight="1" x14ac:dyDescent="0.25"/>
    <row r="1144" ht="15" hidden="1" customHeight="1" x14ac:dyDescent="0.25"/>
    <row r="1145" ht="15" hidden="1" customHeight="1" x14ac:dyDescent="0.25"/>
    <row r="1146" ht="15" hidden="1" customHeight="1" x14ac:dyDescent="0.25"/>
    <row r="1147" ht="15" hidden="1" customHeight="1" x14ac:dyDescent="0.25"/>
    <row r="1148" ht="15" hidden="1" customHeight="1" x14ac:dyDescent="0.25"/>
    <row r="1149" ht="15" hidden="1" customHeight="1" x14ac:dyDescent="0.25"/>
    <row r="1150" ht="15" hidden="1" customHeight="1" x14ac:dyDescent="0.25"/>
    <row r="1151" ht="15" hidden="1" customHeight="1" x14ac:dyDescent="0.25"/>
    <row r="1152" ht="15" hidden="1" customHeight="1" x14ac:dyDescent="0.25"/>
    <row r="1153" ht="15" hidden="1" customHeight="1" x14ac:dyDescent="0.25"/>
    <row r="1154" ht="15" hidden="1" customHeight="1" x14ac:dyDescent="0.25"/>
    <row r="1155" ht="15" hidden="1" customHeight="1" x14ac:dyDescent="0.25"/>
    <row r="1156" ht="15" hidden="1" customHeight="1" x14ac:dyDescent="0.25"/>
    <row r="1157" ht="15" hidden="1" customHeight="1" x14ac:dyDescent="0.25"/>
    <row r="1158" ht="15" hidden="1" customHeight="1" x14ac:dyDescent="0.25"/>
    <row r="1159" ht="15" hidden="1" customHeight="1" x14ac:dyDescent="0.25"/>
    <row r="1160" ht="15" hidden="1" customHeight="1" x14ac:dyDescent="0.25"/>
    <row r="1161" ht="15" hidden="1" customHeight="1" x14ac:dyDescent="0.25"/>
    <row r="1162" ht="15" hidden="1" customHeight="1" x14ac:dyDescent="0.25"/>
    <row r="1163" ht="15" hidden="1" customHeight="1" x14ac:dyDescent="0.25"/>
    <row r="1164" ht="15" hidden="1" customHeight="1" x14ac:dyDescent="0.25"/>
    <row r="1165" ht="15" hidden="1" customHeight="1" x14ac:dyDescent="0.25"/>
    <row r="1166" ht="15" hidden="1" customHeight="1" x14ac:dyDescent="0.25"/>
    <row r="1167" ht="15" hidden="1" customHeight="1" x14ac:dyDescent="0.25"/>
    <row r="1168" ht="15" hidden="1" customHeight="1" x14ac:dyDescent="0.25"/>
    <row r="1169" ht="15" hidden="1" customHeight="1" x14ac:dyDescent="0.25"/>
    <row r="1170" ht="15" hidden="1" customHeight="1" x14ac:dyDescent="0.25"/>
    <row r="1171" ht="15" hidden="1" customHeight="1" x14ac:dyDescent="0.25"/>
    <row r="1172" ht="15" hidden="1" customHeight="1" x14ac:dyDescent="0.25"/>
    <row r="1173" ht="15" hidden="1" customHeight="1" x14ac:dyDescent="0.25"/>
    <row r="1174" ht="15" hidden="1" customHeight="1" x14ac:dyDescent="0.25"/>
    <row r="1175" ht="15" hidden="1" customHeight="1" x14ac:dyDescent="0.25"/>
    <row r="1176" ht="15" hidden="1" customHeight="1" x14ac:dyDescent="0.25"/>
    <row r="1177" ht="15" hidden="1" customHeight="1" x14ac:dyDescent="0.25"/>
    <row r="1178" ht="15" hidden="1" customHeight="1" x14ac:dyDescent="0.25"/>
    <row r="1179" ht="15" hidden="1" customHeight="1" x14ac:dyDescent="0.25"/>
    <row r="1180" ht="15" hidden="1" customHeight="1" x14ac:dyDescent="0.25"/>
    <row r="1181" ht="15" hidden="1" customHeight="1" x14ac:dyDescent="0.25"/>
    <row r="1182" ht="15" hidden="1" customHeight="1" x14ac:dyDescent="0.25"/>
    <row r="1183" ht="15" hidden="1" customHeight="1" x14ac:dyDescent="0.25"/>
    <row r="1184" ht="15" hidden="1" customHeight="1" x14ac:dyDescent="0.25"/>
    <row r="1185" ht="15" hidden="1" customHeight="1" x14ac:dyDescent="0.25"/>
    <row r="1186" ht="15" hidden="1" customHeight="1" x14ac:dyDescent="0.25"/>
    <row r="1187" ht="15" hidden="1" customHeight="1" x14ac:dyDescent="0.25"/>
    <row r="1188" ht="15" hidden="1" customHeight="1" x14ac:dyDescent="0.25"/>
    <row r="1189" ht="15" hidden="1" customHeight="1" x14ac:dyDescent="0.25"/>
    <row r="1190" ht="15" hidden="1" customHeight="1" x14ac:dyDescent="0.25"/>
    <row r="1191" ht="15" hidden="1" customHeight="1" x14ac:dyDescent="0.25"/>
    <row r="1192" ht="15" hidden="1" customHeight="1" x14ac:dyDescent="0.25"/>
    <row r="1193" ht="15" hidden="1" customHeight="1" x14ac:dyDescent="0.25"/>
    <row r="1194" ht="15" hidden="1" customHeight="1" x14ac:dyDescent="0.25"/>
    <row r="1195" ht="15" hidden="1" customHeight="1" x14ac:dyDescent="0.25"/>
    <row r="1196" ht="15" hidden="1" customHeight="1" x14ac:dyDescent="0.25"/>
    <row r="1197" ht="15" hidden="1" customHeight="1" x14ac:dyDescent="0.25"/>
    <row r="1198" ht="15" hidden="1" customHeight="1" x14ac:dyDescent="0.25"/>
    <row r="1199" ht="15" hidden="1" customHeight="1" x14ac:dyDescent="0.25"/>
    <row r="1200" ht="15" hidden="1" customHeight="1" x14ac:dyDescent="0.25"/>
    <row r="1201" ht="15" hidden="1" customHeight="1" x14ac:dyDescent="0.25"/>
    <row r="1202" ht="15" hidden="1" customHeight="1" x14ac:dyDescent="0.25"/>
    <row r="1203" ht="15" hidden="1" customHeight="1" x14ac:dyDescent="0.25"/>
    <row r="1204" ht="15" hidden="1" customHeight="1" x14ac:dyDescent="0.25"/>
    <row r="1205" ht="15" hidden="1" customHeight="1" x14ac:dyDescent="0.25"/>
    <row r="1206" ht="15" hidden="1" customHeight="1" x14ac:dyDescent="0.25"/>
    <row r="1207" ht="15" hidden="1" customHeight="1" x14ac:dyDescent="0.25"/>
    <row r="1208" ht="15" hidden="1" customHeight="1" x14ac:dyDescent="0.25"/>
    <row r="1209" ht="15" hidden="1" customHeight="1" x14ac:dyDescent="0.25"/>
    <row r="1210" ht="15" hidden="1" customHeight="1" x14ac:dyDescent="0.25"/>
    <row r="1211" ht="15" hidden="1" customHeight="1" x14ac:dyDescent="0.25"/>
    <row r="1212" ht="15" hidden="1" customHeight="1" x14ac:dyDescent="0.25"/>
    <row r="1213" ht="15" hidden="1" customHeight="1" x14ac:dyDescent="0.25"/>
    <row r="1214" ht="15" hidden="1" customHeight="1" x14ac:dyDescent="0.25"/>
    <row r="1215" ht="15" hidden="1" customHeight="1" x14ac:dyDescent="0.25"/>
    <row r="1216" ht="15" hidden="1" customHeight="1" x14ac:dyDescent="0.25"/>
    <row r="1217" ht="15" hidden="1" customHeight="1" x14ac:dyDescent="0.25"/>
    <row r="1218" ht="15" hidden="1" customHeight="1" x14ac:dyDescent="0.25"/>
    <row r="1219" ht="15" hidden="1" customHeight="1" x14ac:dyDescent="0.25"/>
  </sheetData>
  <mergeCells count="5">
    <mergeCell ref="B7:E7"/>
    <mergeCell ref="B2:E2"/>
    <mergeCell ref="B3:E3"/>
    <mergeCell ref="G7:J7"/>
    <mergeCell ref="B12:B13"/>
  </mergeCells>
  <phoneticPr fontId="70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scale="80" fitToHeight="0" orientation="portrait" r:id="rId1"/>
  <headerFooter alignWithMargins="0">
    <oddFooter>&amp;RElaborado por EQUILIBRIUM Inmobiliario S.A.S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16</vt:i4>
      </vt:variant>
    </vt:vector>
  </HeadingPairs>
  <TitlesOfParts>
    <vt:vector size="29" baseType="lpstr">
      <vt:lpstr>Datos globales </vt:lpstr>
      <vt:lpstr>Resumen Consolidado</vt:lpstr>
      <vt:lpstr>Detalle Clientes</vt:lpstr>
      <vt:lpstr>Ventas mes a mes</vt:lpstr>
      <vt:lpstr>Proyeccion Recaudos</vt:lpstr>
      <vt:lpstr>Proyeccion de saldos detallados</vt:lpstr>
      <vt:lpstr>Recaud</vt:lpstr>
      <vt:lpstr>Detalle inmueble</vt:lpstr>
      <vt:lpstr>Inventario</vt:lpstr>
      <vt:lpstr>Resumen Nuevos</vt:lpstr>
      <vt:lpstr>Resumen Usados</vt:lpstr>
      <vt:lpstr>Detalle Usado</vt:lpstr>
      <vt:lpstr> IM-2</vt:lpstr>
      <vt:lpstr>'Datos globales '!Área_de_impresión</vt:lpstr>
      <vt:lpstr>'Detalle Clientes'!Área_de_impresión</vt:lpstr>
      <vt:lpstr>'Detalle inmueble'!Área_de_impresión</vt:lpstr>
      <vt:lpstr>'Detalle Usado'!Área_de_impresión</vt:lpstr>
      <vt:lpstr>Inventario!Área_de_impresión</vt:lpstr>
      <vt:lpstr>'Proyeccion de saldos detallados'!Área_de_impresión</vt:lpstr>
      <vt:lpstr>'Proyeccion Recaudos'!Área_de_impresión</vt:lpstr>
      <vt:lpstr>Recaud!Área_de_impresión</vt:lpstr>
      <vt:lpstr>'Resumen Consolidado'!Área_de_impresión</vt:lpstr>
      <vt:lpstr>'Resumen Nuevos'!Área_de_impresión</vt:lpstr>
      <vt:lpstr>'Resumen Usados'!Área_de_impresión</vt:lpstr>
      <vt:lpstr>'Ventas mes a mes'!Área_de_impresión</vt:lpstr>
      <vt:lpstr>'Detalle Clientes'!Títulos_a_imprimir</vt:lpstr>
      <vt:lpstr>'Detalle inmueble'!Títulos_a_imprimir</vt:lpstr>
      <vt:lpstr>Inventario!Títulos_a_imprimir</vt:lpstr>
      <vt:lpstr>'Proyeccion de saldos detallados'!Títulos_a_imprimir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EQUILIBRIUM</dc:creator>
  <cp:lastModifiedBy>Claudia Quintero Ramirez</cp:lastModifiedBy>
  <cp:lastPrinted>2022-03-01T19:36:31Z</cp:lastPrinted>
  <dcterms:created xsi:type="dcterms:W3CDTF">2017-11-28T18:34:40Z</dcterms:created>
  <dcterms:modified xsi:type="dcterms:W3CDTF">2025-09-01T17:43:13Z</dcterms:modified>
</cp:coreProperties>
</file>