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YECTOS\GROW\PROYECTOS\SMART-VIEW\EXCEL A SUBIR\diciembre\promociones\"/>
    </mc:Choice>
  </mc:AlternateContent>
  <xr:revisionPtr revIDLastSave="0" documentId="13_ncr:1_{42BED832-9440-4083-87F5-028413286E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89" i="1" l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AO478" i="1"/>
  <c r="Y478" i="1"/>
  <c r="Y477" i="1"/>
  <c r="Y476" i="1"/>
  <c r="Y475" i="1"/>
  <c r="AO474" i="1"/>
  <c r="Y474" i="1"/>
  <c r="AO473" i="1"/>
  <c r="Y473" i="1"/>
  <c r="Y472" i="1"/>
  <c r="Y471" i="1"/>
  <c r="Y470" i="1"/>
  <c r="AO469" i="1"/>
  <c r="Y469" i="1"/>
  <c r="AO468" i="1"/>
  <c r="Y468" i="1"/>
  <c r="Y467" i="1"/>
  <c r="Y466" i="1"/>
  <c r="Y465" i="1"/>
  <c r="Y464" i="1"/>
  <c r="Y463" i="1"/>
  <c r="Y462" i="1"/>
  <c r="Y461" i="1"/>
  <c r="AO460" i="1"/>
  <c r="Y460" i="1"/>
  <c r="AO459" i="1"/>
  <c r="Y459" i="1"/>
  <c r="AO458" i="1"/>
  <c r="Y458" i="1"/>
  <c r="Y457" i="1"/>
  <c r="Y456" i="1"/>
  <c r="Y455" i="1"/>
  <c r="AO454" i="1"/>
  <c r="Y454" i="1"/>
  <c r="AO453" i="1"/>
  <c r="Y453" i="1"/>
  <c r="Y452" i="1"/>
  <c r="Y451" i="1"/>
  <c r="Y450" i="1"/>
  <c r="AO449" i="1"/>
  <c r="Y449" i="1"/>
  <c r="AO448" i="1"/>
  <c r="Y448" i="1"/>
  <c r="AO447" i="1"/>
  <c r="Y447" i="1"/>
  <c r="Y446" i="1"/>
  <c r="Y445" i="1"/>
  <c r="Y444" i="1"/>
  <c r="Y443" i="1"/>
  <c r="Y442" i="1"/>
  <c r="Y441" i="1"/>
  <c r="Y440" i="1"/>
  <c r="AO439" i="1"/>
  <c r="Y439" i="1"/>
  <c r="AO438" i="1"/>
  <c r="Y438" i="1"/>
  <c r="Y437" i="1"/>
  <c r="Y436" i="1"/>
  <c r="Y435" i="1"/>
  <c r="Y434" i="1"/>
  <c r="Y433" i="1"/>
  <c r="Y432" i="1"/>
  <c r="Y431" i="1"/>
  <c r="AO430" i="1"/>
  <c r="Y430" i="1"/>
  <c r="Y429" i="1"/>
  <c r="Y428" i="1"/>
  <c r="Y427" i="1"/>
  <c r="AO426" i="1"/>
  <c r="Y426" i="1"/>
  <c r="AO425" i="1"/>
  <c r="Y425" i="1"/>
  <c r="Y424" i="1"/>
  <c r="Y423" i="1"/>
  <c r="Y422" i="1"/>
  <c r="AO421" i="1"/>
  <c r="Y421" i="1"/>
  <c r="AO420" i="1"/>
  <c r="Y420" i="1"/>
  <c r="Y419" i="1"/>
  <c r="Y418" i="1"/>
  <c r="Y417" i="1"/>
  <c r="Y416" i="1"/>
  <c r="Y415" i="1"/>
  <c r="Y414" i="1"/>
  <c r="Y413" i="1"/>
  <c r="AO412" i="1"/>
  <c r="Y412" i="1"/>
  <c r="AO411" i="1"/>
  <c r="Y411" i="1"/>
  <c r="Y410" i="1"/>
  <c r="Y409" i="1"/>
  <c r="Y408" i="1"/>
  <c r="AO407" i="1"/>
  <c r="Y407" i="1"/>
  <c r="AO406" i="1"/>
  <c r="Y406" i="1"/>
  <c r="Y405" i="1"/>
  <c r="Y404" i="1"/>
  <c r="Y403" i="1"/>
  <c r="Y402" i="1"/>
  <c r="Y401" i="1"/>
  <c r="Y400" i="1"/>
  <c r="Y399" i="1"/>
  <c r="AO398" i="1"/>
  <c r="Y398" i="1"/>
  <c r="Y397" i="1"/>
  <c r="Y396" i="1"/>
  <c r="Y395" i="1"/>
  <c r="Y394" i="1"/>
  <c r="Y393" i="1"/>
  <c r="Y392" i="1"/>
  <c r="Y391" i="1"/>
  <c r="Y390" i="1"/>
  <c r="AO389" i="1"/>
  <c r="Y389" i="1"/>
  <c r="AO388" i="1"/>
  <c r="Y388" i="1"/>
  <c r="Y387" i="1"/>
  <c r="Y386" i="1"/>
  <c r="Y385" i="1"/>
  <c r="AO384" i="1"/>
  <c r="Y384" i="1"/>
  <c r="AO383" i="1"/>
  <c r="Y383" i="1"/>
  <c r="Y382" i="1"/>
  <c r="Y381" i="1"/>
  <c r="Y380" i="1"/>
  <c r="AO379" i="1"/>
  <c r="Y379" i="1"/>
  <c r="AO378" i="1"/>
  <c r="Y378" i="1"/>
  <c r="Y377" i="1"/>
  <c r="Y376" i="1"/>
  <c r="Y375" i="1"/>
  <c r="Y374" i="1"/>
  <c r="Y373" i="1"/>
  <c r="Y372" i="1"/>
  <c r="Y371" i="1"/>
  <c r="AO370" i="1"/>
  <c r="Y370" i="1"/>
  <c r="AO369" i="1"/>
  <c r="Y369" i="1"/>
  <c r="Y368" i="1"/>
  <c r="Y367" i="1"/>
  <c r="Y366" i="1"/>
  <c r="Y365" i="1"/>
  <c r="Y364" i="1"/>
  <c r="Y363" i="1"/>
  <c r="Y362" i="1"/>
  <c r="AO361" i="1"/>
  <c r="Y361" i="1"/>
  <c r="Y360" i="1"/>
  <c r="Y359" i="1"/>
  <c r="Y358" i="1"/>
  <c r="Y357" i="1"/>
  <c r="Y356" i="1"/>
  <c r="Y355" i="1"/>
  <c r="AO354" i="1"/>
  <c r="Y354" i="1"/>
  <c r="AO353" i="1"/>
  <c r="Y353" i="1"/>
  <c r="AO352" i="1"/>
  <c r="Y352" i="1"/>
  <c r="AQ351" i="1"/>
  <c r="AP351" i="1"/>
  <c r="Y351" i="1"/>
  <c r="AQ350" i="1"/>
  <c r="AP350" i="1"/>
  <c r="Y350" i="1"/>
  <c r="AQ349" i="1"/>
  <c r="AP349" i="1"/>
  <c r="Y349" i="1"/>
  <c r="AQ348" i="1"/>
  <c r="AP348" i="1"/>
  <c r="Y348" i="1"/>
  <c r="AQ347" i="1"/>
  <c r="AP347" i="1"/>
  <c r="Y347" i="1"/>
  <c r="AQ346" i="1"/>
  <c r="AP346" i="1"/>
  <c r="Y346" i="1"/>
  <c r="AQ345" i="1"/>
  <c r="AP345" i="1"/>
  <c r="Y345" i="1"/>
  <c r="AQ344" i="1"/>
  <c r="AP344" i="1"/>
  <c r="Y344" i="1"/>
  <c r="AQ343" i="1"/>
  <c r="AP343" i="1"/>
  <c r="Y343" i="1"/>
  <c r="AQ342" i="1"/>
  <c r="AP342" i="1"/>
  <c r="Y342" i="1"/>
  <c r="AQ341" i="1"/>
  <c r="AP341" i="1"/>
  <c r="Y341" i="1"/>
  <c r="AQ340" i="1"/>
  <c r="AP340" i="1"/>
  <c r="Y340" i="1"/>
  <c r="AQ339" i="1"/>
  <c r="AP339" i="1"/>
  <c r="Y339" i="1"/>
  <c r="AQ338" i="1"/>
  <c r="AP338" i="1"/>
  <c r="Y338" i="1"/>
  <c r="AQ337" i="1"/>
  <c r="AP337" i="1"/>
  <c r="Y337" i="1"/>
  <c r="AQ336" i="1"/>
  <c r="AP336" i="1"/>
  <c r="Y336" i="1"/>
  <c r="AQ335" i="1"/>
  <c r="AP335" i="1"/>
  <c r="Y335" i="1"/>
  <c r="AQ334" i="1"/>
  <c r="AP334" i="1"/>
  <c r="Y334" i="1"/>
  <c r="AQ333" i="1"/>
  <c r="AP333" i="1"/>
  <c r="Y333" i="1"/>
  <c r="AQ332" i="1"/>
  <c r="AP332" i="1"/>
  <c r="Y332" i="1"/>
  <c r="AQ331" i="1"/>
  <c r="AP331" i="1"/>
  <c r="Y331" i="1"/>
  <c r="AQ330" i="1"/>
  <c r="AP330" i="1"/>
  <c r="Y330" i="1"/>
  <c r="AQ329" i="1"/>
  <c r="AP329" i="1"/>
  <c r="Y329" i="1"/>
  <c r="AQ328" i="1"/>
  <c r="AP328" i="1"/>
  <c r="Y328" i="1"/>
  <c r="AQ327" i="1"/>
  <c r="AP327" i="1"/>
  <c r="Y327" i="1"/>
  <c r="AQ326" i="1"/>
  <c r="AP326" i="1"/>
  <c r="Y326" i="1"/>
  <c r="AQ325" i="1"/>
  <c r="AP325" i="1"/>
  <c r="Y325" i="1"/>
  <c r="AQ324" i="1"/>
  <c r="AP324" i="1"/>
  <c r="Y324" i="1"/>
  <c r="AQ323" i="1"/>
  <c r="AP323" i="1"/>
  <c r="Y323" i="1"/>
  <c r="AQ322" i="1"/>
  <c r="AP322" i="1"/>
  <c r="Y322" i="1"/>
  <c r="AQ321" i="1"/>
  <c r="AP321" i="1"/>
  <c r="Y321" i="1"/>
  <c r="AQ320" i="1"/>
  <c r="AP320" i="1"/>
  <c r="Y320" i="1"/>
  <c r="AQ319" i="1"/>
  <c r="AP319" i="1"/>
  <c r="Y319" i="1"/>
  <c r="AQ318" i="1"/>
  <c r="AP318" i="1"/>
  <c r="Y318" i="1"/>
  <c r="AQ317" i="1"/>
  <c r="AP317" i="1"/>
  <c r="Y317" i="1"/>
  <c r="AQ316" i="1"/>
  <c r="AP316" i="1"/>
  <c r="Y316" i="1"/>
  <c r="AQ315" i="1"/>
  <c r="AP315" i="1"/>
  <c r="Y315" i="1"/>
  <c r="AQ314" i="1"/>
  <c r="AP314" i="1"/>
  <c r="Y314" i="1"/>
  <c r="AQ313" i="1"/>
  <c r="AP313" i="1"/>
  <c r="Y313" i="1"/>
  <c r="AQ312" i="1"/>
  <c r="AP312" i="1"/>
  <c r="Y312" i="1"/>
  <c r="AQ311" i="1"/>
  <c r="AP311" i="1"/>
  <c r="Y311" i="1"/>
  <c r="AQ310" i="1"/>
  <c r="AP310" i="1"/>
  <c r="Y310" i="1"/>
  <c r="AQ309" i="1"/>
  <c r="AP309" i="1"/>
  <c r="Y309" i="1"/>
  <c r="AQ308" i="1"/>
  <c r="AP308" i="1"/>
  <c r="Y308" i="1"/>
  <c r="AQ307" i="1"/>
  <c r="AP307" i="1"/>
  <c r="Y307" i="1"/>
  <c r="AQ306" i="1"/>
  <c r="AP306" i="1"/>
  <c r="Y306" i="1"/>
  <c r="AQ305" i="1"/>
  <c r="AP305" i="1"/>
  <c r="Y305" i="1"/>
  <c r="AQ304" i="1"/>
  <c r="AP304" i="1"/>
  <c r="Y304" i="1"/>
  <c r="AQ303" i="1"/>
  <c r="AP303" i="1"/>
  <c r="Y303" i="1"/>
  <c r="AQ302" i="1"/>
  <c r="AP302" i="1"/>
  <c r="Y302" i="1"/>
  <c r="AQ301" i="1"/>
  <c r="AP301" i="1"/>
  <c r="Y301" i="1"/>
  <c r="AQ300" i="1"/>
  <c r="AP300" i="1"/>
  <c r="Y300" i="1"/>
  <c r="AQ299" i="1"/>
  <c r="AP299" i="1"/>
  <c r="Y299" i="1"/>
  <c r="AQ298" i="1"/>
  <c r="AP298" i="1"/>
  <c r="Y298" i="1"/>
  <c r="AQ297" i="1"/>
  <c r="AP297" i="1"/>
  <c r="Y297" i="1"/>
  <c r="AQ296" i="1"/>
  <c r="AP296" i="1"/>
  <c r="Y296" i="1"/>
  <c r="AQ295" i="1"/>
  <c r="AP295" i="1"/>
  <c r="Y295" i="1"/>
  <c r="AQ294" i="1"/>
  <c r="AP294" i="1"/>
  <c r="Y294" i="1"/>
  <c r="AQ293" i="1"/>
  <c r="AP293" i="1"/>
  <c r="Y293" i="1"/>
  <c r="AQ292" i="1"/>
  <c r="AP292" i="1"/>
  <c r="Y292" i="1"/>
  <c r="AQ291" i="1"/>
  <c r="AP291" i="1"/>
  <c r="Y291" i="1"/>
  <c r="AQ290" i="1"/>
  <c r="AP290" i="1"/>
  <c r="Y290" i="1"/>
  <c r="AQ289" i="1"/>
  <c r="AP289" i="1"/>
  <c r="Y289" i="1"/>
  <c r="AQ288" i="1"/>
  <c r="AP288" i="1"/>
  <c r="Y288" i="1"/>
  <c r="AQ287" i="1"/>
  <c r="AP287" i="1"/>
  <c r="Y287" i="1"/>
  <c r="AQ286" i="1"/>
  <c r="AP286" i="1"/>
  <c r="Y286" i="1"/>
  <c r="AQ285" i="1"/>
  <c r="AP285" i="1"/>
  <c r="Y285" i="1"/>
  <c r="AQ284" i="1"/>
  <c r="AP284" i="1"/>
  <c r="Y284" i="1"/>
  <c r="AQ283" i="1"/>
  <c r="AP283" i="1"/>
  <c r="Y283" i="1"/>
  <c r="AQ282" i="1"/>
  <c r="AP282" i="1"/>
  <c r="Y282" i="1"/>
  <c r="AQ281" i="1"/>
  <c r="AP281" i="1"/>
  <c r="Y281" i="1"/>
  <c r="AQ280" i="1"/>
  <c r="AP280" i="1"/>
  <c r="Y280" i="1"/>
  <c r="AQ279" i="1"/>
  <c r="AP279" i="1"/>
  <c r="Y279" i="1"/>
  <c r="AQ278" i="1"/>
  <c r="AP278" i="1"/>
  <c r="Y278" i="1"/>
  <c r="AQ277" i="1"/>
  <c r="AP277" i="1"/>
  <c r="Y277" i="1"/>
  <c r="AQ276" i="1"/>
  <c r="AP276" i="1"/>
  <c r="Y276" i="1"/>
  <c r="AQ275" i="1"/>
  <c r="AP275" i="1"/>
  <c r="Y275" i="1"/>
  <c r="AQ274" i="1"/>
  <c r="AP274" i="1"/>
  <c r="Y274" i="1"/>
  <c r="AQ273" i="1"/>
  <c r="AP273" i="1"/>
  <c r="Y273" i="1"/>
  <c r="AQ272" i="1"/>
  <c r="AP272" i="1"/>
  <c r="Y272" i="1"/>
  <c r="AQ271" i="1"/>
  <c r="AP271" i="1"/>
  <c r="Y271" i="1"/>
  <c r="AQ270" i="1"/>
  <c r="AP270" i="1"/>
  <c r="Y270" i="1"/>
  <c r="AQ269" i="1"/>
  <c r="AP269" i="1"/>
  <c r="Y269" i="1"/>
  <c r="AQ268" i="1"/>
  <c r="AP268" i="1"/>
  <c r="Y268" i="1"/>
  <c r="AQ267" i="1"/>
  <c r="AP267" i="1"/>
  <c r="Y267" i="1"/>
  <c r="AQ266" i="1"/>
  <c r="AP266" i="1"/>
  <c r="Y266" i="1"/>
  <c r="AQ265" i="1"/>
  <c r="AP265" i="1"/>
  <c r="Y265" i="1"/>
  <c r="AQ264" i="1"/>
  <c r="AP264" i="1"/>
  <c r="Y264" i="1"/>
  <c r="AQ263" i="1"/>
  <c r="AP263" i="1"/>
  <c r="Y263" i="1"/>
  <c r="AQ262" i="1"/>
  <c r="AP262" i="1"/>
  <c r="Y262" i="1"/>
  <c r="AQ261" i="1"/>
  <c r="AP261" i="1"/>
  <c r="Y261" i="1"/>
  <c r="AQ260" i="1"/>
  <c r="AP260" i="1"/>
  <c r="Y260" i="1"/>
  <c r="AQ259" i="1"/>
  <c r="AP259" i="1"/>
  <c r="Y259" i="1"/>
  <c r="AQ258" i="1"/>
  <c r="AP258" i="1"/>
  <c r="Y258" i="1"/>
  <c r="AQ257" i="1"/>
  <c r="AP257" i="1"/>
  <c r="Y257" i="1"/>
  <c r="AQ256" i="1"/>
  <c r="AP256" i="1"/>
  <c r="Y256" i="1"/>
  <c r="AQ255" i="1"/>
  <c r="AP255" i="1"/>
  <c r="Y255" i="1"/>
  <c r="AQ254" i="1"/>
  <c r="AP254" i="1"/>
  <c r="Y254" i="1"/>
  <c r="AQ253" i="1"/>
  <c r="AP253" i="1"/>
  <c r="Y253" i="1"/>
  <c r="AQ252" i="1"/>
  <c r="AP252" i="1"/>
  <c r="Y252" i="1"/>
  <c r="AQ251" i="1"/>
  <c r="AP251" i="1"/>
  <c r="Y251" i="1"/>
  <c r="AQ250" i="1"/>
  <c r="AP250" i="1"/>
  <c r="Y250" i="1"/>
  <c r="AQ249" i="1"/>
  <c r="AP249" i="1"/>
  <c r="Y249" i="1"/>
  <c r="AQ248" i="1"/>
  <c r="AP248" i="1"/>
  <c r="Y248" i="1"/>
  <c r="AQ247" i="1"/>
  <c r="AP247" i="1"/>
  <c r="Y247" i="1"/>
  <c r="AQ246" i="1"/>
  <c r="AP246" i="1"/>
  <c r="Y246" i="1"/>
  <c r="AQ245" i="1"/>
  <c r="AP245" i="1"/>
  <c r="Y245" i="1"/>
  <c r="AQ244" i="1"/>
  <c r="AP244" i="1"/>
  <c r="Y244" i="1"/>
  <c r="AQ243" i="1"/>
  <c r="AP243" i="1"/>
  <c r="Y243" i="1"/>
  <c r="AQ242" i="1"/>
  <c r="AP242" i="1"/>
  <c r="Y242" i="1"/>
  <c r="AQ241" i="1"/>
  <c r="AP241" i="1"/>
  <c r="Y241" i="1"/>
  <c r="AQ240" i="1"/>
  <c r="AP240" i="1"/>
  <c r="Y240" i="1"/>
  <c r="AQ239" i="1"/>
  <c r="AP239" i="1"/>
  <c r="Y239" i="1"/>
  <c r="AQ238" i="1"/>
  <c r="AP238" i="1"/>
  <c r="Y238" i="1"/>
  <c r="AQ237" i="1"/>
  <c r="AP237" i="1"/>
  <c r="Y237" i="1"/>
  <c r="AQ236" i="1"/>
  <c r="AP236" i="1"/>
  <c r="Y236" i="1"/>
  <c r="AQ235" i="1"/>
  <c r="AP235" i="1"/>
  <c r="Y235" i="1"/>
  <c r="AQ234" i="1"/>
  <c r="AP234" i="1"/>
  <c r="Y234" i="1"/>
  <c r="AQ233" i="1"/>
  <c r="AP233" i="1"/>
  <c r="Y233" i="1"/>
  <c r="AQ232" i="1"/>
  <c r="AP232" i="1"/>
  <c r="Y232" i="1"/>
  <c r="AQ231" i="1"/>
  <c r="AP231" i="1"/>
  <c r="Y231" i="1"/>
  <c r="AQ230" i="1"/>
  <c r="AP230" i="1"/>
  <c r="Y230" i="1"/>
  <c r="AQ229" i="1"/>
  <c r="AP229" i="1"/>
  <c r="Y229" i="1"/>
  <c r="AQ228" i="1"/>
  <c r="AP228" i="1"/>
  <c r="Y228" i="1"/>
  <c r="AQ227" i="1"/>
  <c r="AP227" i="1"/>
  <c r="Y227" i="1"/>
  <c r="AQ226" i="1"/>
  <c r="AP226" i="1"/>
  <c r="Y226" i="1"/>
  <c r="AQ225" i="1"/>
  <c r="AP225" i="1"/>
  <c r="Y225" i="1"/>
  <c r="AQ224" i="1"/>
  <c r="AP224" i="1"/>
  <c r="Y224" i="1"/>
  <c r="AQ223" i="1"/>
  <c r="AP223" i="1"/>
  <c r="Y223" i="1"/>
  <c r="AQ222" i="1"/>
  <c r="AP222" i="1"/>
  <c r="Y222" i="1"/>
  <c r="AQ221" i="1"/>
  <c r="AP221" i="1"/>
  <c r="Y221" i="1"/>
  <c r="AQ220" i="1"/>
  <c r="AP220" i="1"/>
  <c r="Y220" i="1"/>
  <c r="AQ219" i="1"/>
  <c r="AP219" i="1"/>
  <c r="Y219" i="1"/>
  <c r="AQ218" i="1"/>
  <c r="AP218" i="1"/>
  <c r="Y218" i="1"/>
  <c r="AQ217" i="1"/>
  <c r="AP217" i="1"/>
  <c r="Y217" i="1"/>
  <c r="AQ216" i="1"/>
  <c r="AP216" i="1"/>
  <c r="Y216" i="1"/>
  <c r="AQ215" i="1"/>
  <c r="AP215" i="1"/>
  <c r="Y215" i="1"/>
  <c r="AQ214" i="1"/>
  <c r="AP214" i="1"/>
  <c r="Y214" i="1"/>
  <c r="AQ213" i="1"/>
  <c r="AP213" i="1"/>
  <c r="Y213" i="1"/>
  <c r="AQ212" i="1"/>
  <c r="AP212" i="1"/>
  <c r="Y212" i="1"/>
  <c r="AQ211" i="1"/>
  <c r="AP211" i="1"/>
  <c r="Y211" i="1"/>
  <c r="AQ210" i="1"/>
  <c r="AP210" i="1"/>
  <c r="Y210" i="1"/>
  <c r="AQ209" i="1"/>
  <c r="AP209" i="1"/>
  <c r="Y209" i="1"/>
  <c r="AQ208" i="1"/>
  <c r="AP208" i="1"/>
  <c r="Y208" i="1"/>
  <c r="AQ207" i="1"/>
  <c r="AP207" i="1"/>
  <c r="Y207" i="1"/>
  <c r="AQ206" i="1"/>
  <c r="AP206" i="1"/>
  <c r="Y206" i="1"/>
  <c r="AQ205" i="1"/>
  <c r="AP205" i="1"/>
  <c r="Y205" i="1"/>
  <c r="AQ204" i="1"/>
  <c r="AP204" i="1"/>
  <c r="Y204" i="1"/>
  <c r="AQ203" i="1"/>
  <c r="AP203" i="1"/>
  <c r="Y203" i="1"/>
  <c r="AQ202" i="1"/>
  <c r="AP202" i="1"/>
  <c r="Y202" i="1"/>
  <c r="AQ201" i="1"/>
  <c r="AP201" i="1"/>
  <c r="Y201" i="1"/>
  <c r="AQ200" i="1"/>
  <c r="AP200" i="1"/>
  <c r="Y200" i="1"/>
  <c r="AQ199" i="1"/>
  <c r="AP199" i="1"/>
  <c r="Y199" i="1"/>
  <c r="AQ198" i="1"/>
  <c r="AP198" i="1"/>
  <c r="Y198" i="1"/>
  <c r="AQ197" i="1"/>
  <c r="AP197" i="1"/>
  <c r="Y197" i="1"/>
  <c r="AQ196" i="1"/>
  <c r="AP196" i="1"/>
  <c r="Y196" i="1"/>
  <c r="AQ195" i="1"/>
  <c r="AP195" i="1"/>
  <c r="Y195" i="1"/>
  <c r="AQ194" i="1"/>
  <c r="AP194" i="1"/>
  <c r="Y194" i="1"/>
  <c r="AQ193" i="1"/>
  <c r="AP193" i="1"/>
  <c r="Y193" i="1"/>
  <c r="AQ192" i="1"/>
  <c r="AP192" i="1"/>
  <c r="Y192" i="1"/>
  <c r="AQ191" i="1"/>
  <c r="AP191" i="1"/>
  <c r="Y191" i="1"/>
  <c r="AQ190" i="1"/>
  <c r="AP190" i="1"/>
  <c r="Y190" i="1"/>
  <c r="AQ189" i="1"/>
  <c r="AP189" i="1"/>
  <c r="Y189" i="1"/>
  <c r="AQ188" i="1"/>
  <c r="AP188" i="1"/>
  <c r="Y188" i="1"/>
  <c r="AQ187" i="1"/>
  <c r="AP187" i="1"/>
  <c r="Y187" i="1"/>
  <c r="AQ186" i="1"/>
  <c r="AP186" i="1"/>
  <c r="Y186" i="1"/>
  <c r="AQ185" i="1"/>
  <c r="AP185" i="1"/>
  <c r="Y185" i="1"/>
  <c r="AQ184" i="1"/>
  <c r="AP184" i="1"/>
  <c r="Y184" i="1"/>
  <c r="AQ183" i="1"/>
  <c r="AP183" i="1"/>
  <c r="Y183" i="1"/>
  <c r="AQ182" i="1"/>
  <c r="AP182" i="1"/>
  <c r="Y182" i="1"/>
  <c r="AQ181" i="1"/>
  <c r="AP181" i="1"/>
  <c r="Y181" i="1"/>
  <c r="AQ180" i="1"/>
  <c r="AP180" i="1"/>
  <c r="Y180" i="1"/>
  <c r="AQ179" i="1"/>
  <c r="AP179" i="1"/>
  <c r="Y179" i="1"/>
  <c r="AQ178" i="1"/>
  <c r="AP178" i="1"/>
  <c r="Y178" i="1"/>
  <c r="AQ177" i="1"/>
  <c r="AP177" i="1"/>
  <c r="Y177" i="1"/>
  <c r="AQ176" i="1"/>
  <c r="AP176" i="1"/>
  <c r="Y176" i="1"/>
  <c r="AP175" i="1" l="1"/>
  <c r="AD175" i="1"/>
  <c r="AP174" i="1"/>
  <c r="AP173" i="1"/>
  <c r="AP172" i="1"/>
  <c r="AP171" i="1"/>
  <c r="AP170" i="1"/>
  <c r="AD170" i="1"/>
  <c r="AP169" i="1"/>
  <c r="AD169" i="1"/>
  <c r="AD168" i="1"/>
  <c r="AP167" i="1"/>
  <c r="AD167" i="1"/>
  <c r="AP166" i="1"/>
  <c r="AD166" i="1"/>
  <c r="AP165" i="1"/>
  <c r="AD165" i="1"/>
  <c r="AP164" i="1"/>
  <c r="AD164" i="1"/>
  <c r="AP163" i="1"/>
  <c r="AD163" i="1"/>
  <c r="AP162" i="1"/>
  <c r="AD162" i="1"/>
  <c r="AP161" i="1"/>
  <c r="AD161" i="1"/>
  <c r="AP160" i="1"/>
  <c r="AD160" i="1"/>
  <c r="AP159" i="1"/>
  <c r="AP158" i="1"/>
  <c r="AP157" i="1"/>
  <c r="AP156" i="1"/>
  <c r="AD156" i="1"/>
  <c r="AP155" i="1"/>
  <c r="AD155" i="1"/>
  <c r="AD154" i="1"/>
  <c r="AP153" i="1"/>
  <c r="AD153" i="1"/>
  <c r="AP152" i="1"/>
  <c r="AD152" i="1"/>
  <c r="AP151" i="1"/>
  <c r="AD151" i="1"/>
  <c r="AP150" i="1"/>
  <c r="AP149" i="1"/>
  <c r="AD149" i="1"/>
  <c r="AP148" i="1"/>
  <c r="AD148" i="1"/>
  <c r="AP147" i="1"/>
  <c r="AD147" i="1"/>
  <c r="AP146" i="1"/>
  <c r="AD146" i="1"/>
  <c r="AP145" i="1"/>
  <c r="AP144" i="1"/>
  <c r="AD144" i="1"/>
  <c r="AP143" i="1"/>
  <c r="AP142" i="1"/>
  <c r="AP141" i="1"/>
  <c r="AP140" i="1"/>
  <c r="AD140" i="1"/>
  <c r="AP139" i="1"/>
  <c r="AD139" i="1"/>
  <c r="AD138" i="1"/>
  <c r="AP137" i="1"/>
  <c r="AD137" i="1"/>
  <c r="AP136" i="1"/>
  <c r="AD136" i="1"/>
  <c r="AP135" i="1"/>
  <c r="AD135" i="1"/>
  <c r="AP134" i="1"/>
  <c r="AP133" i="1"/>
  <c r="AD133" i="1"/>
  <c r="AP132" i="1"/>
  <c r="AD132" i="1"/>
  <c r="AP131" i="1"/>
  <c r="AD131" i="1"/>
  <c r="AP130" i="1"/>
  <c r="AD130" i="1"/>
  <c r="AP129" i="1"/>
  <c r="AD129" i="1"/>
  <c r="AP128" i="1"/>
  <c r="AD128" i="1"/>
  <c r="AP127" i="1"/>
  <c r="AP126" i="1"/>
  <c r="AD126" i="1"/>
  <c r="AP125" i="1"/>
  <c r="AD125" i="1"/>
  <c r="AP124" i="1"/>
  <c r="AD124" i="1"/>
  <c r="AP123" i="1"/>
  <c r="AD123" i="1"/>
  <c r="AP122" i="1"/>
  <c r="AA122" i="1"/>
  <c r="AP121" i="1"/>
  <c r="AD121" i="1"/>
  <c r="AP120" i="1"/>
  <c r="AD120" i="1"/>
  <c r="AP119" i="1"/>
  <c r="AD119" i="1"/>
  <c r="AP118" i="1"/>
  <c r="AD118" i="1"/>
  <c r="AP117" i="1"/>
  <c r="AP116" i="1"/>
  <c r="AD116" i="1"/>
  <c r="AP115" i="1"/>
  <c r="AD115" i="1"/>
  <c r="AP114" i="1"/>
  <c r="AD114" i="1"/>
  <c r="AP113" i="1"/>
  <c r="AD113" i="1"/>
  <c r="AP112" i="1"/>
  <c r="AD112" i="1"/>
  <c r="AP111" i="1"/>
  <c r="AP110" i="1"/>
  <c r="AP109" i="1"/>
  <c r="AD109" i="1"/>
  <c r="AP108" i="1"/>
  <c r="AD108" i="1"/>
  <c r="AP107" i="1"/>
  <c r="AP106" i="1"/>
  <c r="AD106" i="1"/>
  <c r="AP105" i="1"/>
  <c r="AD105" i="1"/>
  <c r="AP104" i="1"/>
  <c r="AD104" i="1"/>
  <c r="AP103" i="1"/>
  <c r="AP102" i="1"/>
  <c r="AP101" i="1"/>
  <c r="AP100" i="1"/>
  <c r="AP99" i="1"/>
  <c r="AD99" i="1"/>
  <c r="AP98" i="1"/>
  <c r="AD98" i="1"/>
  <c r="AP97" i="1"/>
  <c r="AD97" i="1"/>
  <c r="AP96" i="1"/>
  <c r="AD96" i="1"/>
  <c r="AP95" i="1"/>
  <c r="AD95" i="1"/>
  <c r="AP94" i="1"/>
  <c r="AD94" i="1"/>
  <c r="AP93" i="1"/>
  <c r="AP92" i="1"/>
  <c r="AP91" i="1"/>
  <c r="AD91" i="1"/>
  <c r="AP90" i="1"/>
  <c r="AD90" i="1"/>
  <c r="AP89" i="1"/>
  <c r="AD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P2" i="1"/>
  <c r="AO2" i="1"/>
</calcChain>
</file>

<file path=xl/sharedStrings.xml><?xml version="1.0" encoding="utf-8"?>
<sst xmlns="http://schemas.openxmlformats.org/spreadsheetml/2006/main" count="12937" uniqueCount="846">
  <si>
    <t>Año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</si>
  <si>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</si>
  <si>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</si>
  <si>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</si>
  <si>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</si>
  <si>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</si>
  <si>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</si>
  <si>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</si>
  <si>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</si>
  <si>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</si>
  <si>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</si>
  <si>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</si>
  <si>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</si>
  <si>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</si>
  <si>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</si>
  <si>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</si>
  <si>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</si>
  <si>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</si>
  <si>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</si>
  <si>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</si>
  <si>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</si>
  <si>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</si>
  <si>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CODIGO PROMOCION</t>
  </si>
  <si>
    <t>Código Principal</t>
  </si>
  <si>
    <t>SKU</t>
  </si>
  <si>
    <t>Producto</t>
  </si>
  <si>
    <t>Nom. Producto PPT</t>
  </si>
  <si>
    <t>Compra PPT</t>
  </si>
  <si>
    <t>Sku a Bonificar</t>
  </si>
  <si>
    <t>Nom. Producto Bonf. PPT</t>
  </si>
  <si>
    <t>Bonificado PPT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</si>
  <si>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</si>
  <si>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</si>
  <si>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</si>
  <si>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</si>
  <si>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</si>
  <si>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</si>
  <si>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</si>
  <si>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</si>
  <si>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</si>
  <si>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</si>
  <si>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</si>
  <si>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DIC</t>
  </si>
  <si>
    <t>FREDDY FENCO</t>
  </si>
  <si>
    <t>Grupo Peramás</t>
  </si>
  <si>
    <t>ALMACENES DE LA SELVA SAC JAEN</t>
  </si>
  <si>
    <t>20 + 0.5</t>
  </si>
  <si>
    <t>Por cada 20 pl de HNC se bonifica 0.5 pl(s) de HAF x16</t>
  </si>
  <si>
    <t>Infant Care</t>
  </si>
  <si>
    <t>S10HNC XG+HAF16</t>
  </si>
  <si>
    <t>HNC</t>
  </si>
  <si>
    <t>HNC XG</t>
  </si>
  <si>
    <t>20  pl(s)</t>
  </si>
  <si>
    <t>HAF x16</t>
  </si>
  <si>
    <t>0.5 pl(s)</t>
  </si>
  <si>
    <t>Sell out</t>
  </si>
  <si>
    <t>Mayorista</t>
  </si>
  <si>
    <t>9 + 4.5</t>
  </si>
  <si>
    <t>Por cada 9 pl de Niño/a se bonifica 4.5 pl(s) de HAS XPAD Singlepack</t>
  </si>
  <si>
    <t>S12 NIÑO(A)M+HPAD XG</t>
  </si>
  <si>
    <t>Niño/a</t>
  </si>
  <si>
    <t>HNC NIÑO (A) talla M</t>
  </si>
  <si>
    <t>9 pl(s)</t>
  </si>
  <si>
    <t>HAS XPAD Singlepack</t>
  </si>
  <si>
    <t>HAS XPAD XG</t>
  </si>
  <si>
    <t>4.5 pl(s)</t>
  </si>
  <si>
    <t>4 + 1</t>
  </si>
  <si>
    <t>Por cada 4 pl de Normal x10 se bonifica 1 pl(s) de Cuidado Completo x02</t>
  </si>
  <si>
    <t>Fem Care</t>
  </si>
  <si>
    <t>S6 KOT NORM+CCX2</t>
  </si>
  <si>
    <t>Normal x10</t>
  </si>
  <si>
    <t>4 pla</t>
  </si>
  <si>
    <t>Cuidado Completo x02</t>
  </si>
  <si>
    <t>1 pl</t>
  </si>
  <si>
    <t>8 + 0.0454545454545455</t>
  </si>
  <si>
    <t>Por cada 8 unids de HAF x16 se bonifica 0.0454545454545455 unid(s) de HAS XPAD Singlepack</t>
  </si>
  <si>
    <t>Infant &amp; Child Hygiene</t>
  </si>
  <si>
    <t>S4 8HAF16+XPAD XG</t>
  </si>
  <si>
    <t>8 unid(s)</t>
  </si>
  <si>
    <t>0.04545 unid(s)</t>
  </si>
  <si>
    <t>Bodega</t>
  </si>
  <si>
    <t>2 + 0.166666666666667</t>
  </si>
  <si>
    <t>Por cada 2 pl de HAF x16 se bonifica 0.166666666666667 pl(s) de HAF x16</t>
  </si>
  <si>
    <t>S3 HAF16+HAF16</t>
  </si>
  <si>
    <t>2 pl(s)</t>
  </si>
  <si>
    <t>0.1666 pl(s)</t>
  </si>
  <si>
    <t>50 + 1</t>
  </si>
  <si>
    <t>Por cada 50 pl de Cuidado Completo x02 se bonifica 1 pl(s) de Cuidado Completo x02</t>
  </si>
  <si>
    <t>Family Care</t>
  </si>
  <si>
    <t>S14 50CCX2+1CCX2</t>
  </si>
  <si>
    <t>50 pl(s)</t>
  </si>
  <si>
    <t>30 + 1</t>
  </si>
  <si>
    <t>Por cada 30 pl de Cuidado Completo x04 se bonifica 1 pl(s) de Extra x02</t>
  </si>
  <si>
    <t>S15 30CCX4+1EXT</t>
  </si>
  <si>
    <t>Cuidado Completo x04</t>
  </si>
  <si>
    <t>30 pl(s)</t>
  </si>
  <si>
    <t>Extra x02</t>
  </si>
  <si>
    <t>Extra x 2 y Aromas</t>
  </si>
  <si>
    <t>40 + 1</t>
  </si>
  <si>
    <t>Por cada 40 pl de Cuidado Completo x06 se bonifica 1 pl(s) de Cuidado Completo x06</t>
  </si>
  <si>
    <t>S15 40CCX6+1CCX6</t>
  </si>
  <si>
    <t>Cuidado Completo x06</t>
  </si>
  <si>
    <t>40 pla(s)</t>
  </si>
  <si>
    <t>-</t>
  </si>
  <si>
    <t>AUTOSERVICIOS EL CENTRO SAC</t>
  </si>
  <si>
    <t>6 + 1</t>
  </si>
  <si>
    <t>Por cada 6 unids de Normal x10 se bonifica 1 unid(s) de Extra x02</t>
  </si>
  <si>
    <t>S7 6NORM+1EXTRAX2</t>
  </si>
  <si>
    <t>6 uni(s)</t>
  </si>
  <si>
    <t>1 unid</t>
  </si>
  <si>
    <t>12 + 1</t>
  </si>
  <si>
    <t>Por cada 12 pl de Normal x10 se bonifica 1 pl(s) de Normal x10</t>
  </si>
  <si>
    <t>S6 KOT NORM+KOT NORM</t>
  </si>
  <si>
    <t>12 pl(s)</t>
  </si>
  <si>
    <t>1 pl(s)</t>
  </si>
  <si>
    <t>Por cada 6 unids de Noct x08 se bonifica 1 unid(s) de Extra x02</t>
  </si>
  <si>
    <t>S7 6NOCT+EXTRAX2</t>
  </si>
  <si>
    <t>Noct x08</t>
  </si>
  <si>
    <t xml:space="preserve">Nocturna tela </t>
  </si>
  <si>
    <t>1 uni(s)</t>
  </si>
  <si>
    <t>1 + 0.3</t>
  </si>
  <si>
    <t>Por cada 1 pl de Noct x08 se bonifica 0.3 pl(s) de Extra x02</t>
  </si>
  <si>
    <t>S6 KOT NOCT+EXTRA</t>
  </si>
  <si>
    <t>0.3 pla(s)</t>
  </si>
  <si>
    <t>8 + 1</t>
  </si>
  <si>
    <t>Por cada 8 unids de HAF x16 se bonifica 1 unid(s) de Extra x02</t>
  </si>
  <si>
    <t>S4 HAF16+EXTRAx2</t>
  </si>
  <si>
    <t>1 Unid</t>
  </si>
  <si>
    <t>3 + 1</t>
  </si>
  <si>
    <t>Por cada 3 pl de HAF x16 se bonifica 1 pl(s) de Cuidado Completo x02</t>
  </si>
  <si>
    <t>S4 HAF16+CCx2</t>
  </si>
  <si>
    <t>3 pl(s)</t>
  </si>
  <si>
    <t>2 + 1</t>
  </si>
  <si>
    <t>Por cada 2 unids de HAF x120 se bonifica 1 unid(s) de Extra x02</t>
  </si>
  <si>
    <t>S3 HAF120+EXTRAx2</t>
  </si>
  <si>
    <t>HAF x120</t>
  </si>
  <si>
    <t>2 unid</t>
  </si>
  <si>
    <t>0.916666666666667 + 0.0833333333333333</t>
  </si>
  <si>
    <t>Por cada 0.916666666666667 pl de HAF x120 se bonifica 0.0833333333333333 pl(s) de HAF x120</t>
  </si>
  <si>
    <t>S3 HAF120+HAF120</t>
  </si>
  <si>
    <t>0.91666 pl</t>
  </si>
  <si>
    <t xml:space="preserve"> 0.0833 pl (s)</t>
  </si>
  <si>
    <t>6 + 0.0568181818181818</t>
  </si>
  <si>
    <t>Por cada 6 pl de HAS XPAD Singlepack se bonifica 0.0568181818181818 pl(s) de HAS XPAD Singlepack</t>
  </si>
  <si>
    <t>S12 XPADXXG+XPADXXG</t>
  </si>
  <si>
    <t>HAS XPAD XXG</t>
  </si>
  <si>
    <t>6 pl(s)</t>
  </si>
  <si>
    <t>0.056818 pl(s)</t>
  </si>
  <si>
    <t>PDM</t>
  </si>
  <si>
    <t>10 + 0.25</t>
  </si>
  <si>
    <t>Por cada 10 pl de HAS XPAD Singlepack se bonifica 0.25 pl(s) de HAS XPAD Singlepack</t>
  </si>
  <si>
    <t>S8 XPAD+XPAD</t>
  </si>
  <si>
    <t>10 pl(s)</t>
  </si>
  <si>
    <t>0.25 pl(s)</t>
  </si>
  <si>
    <t>55 + 2</t>
  </si>
  <si>
    <t>Por cada 55 pl de HAS XPAD Singlepack se bonifica 2 pl(s) de HAS XPAD Singlepack</t>
  </si>
  <si>
    <t>S11XPADXXG+XPADXXG</t>
  </si>
  <si>
    <t>55 pl(s)</t>
  </si>
  <si>
    <t>Mayorista Power</t>
  </si>
  <si>
    <t>5 + 0.25</t>
  </si>
  <si>
    <t>Por cada 5 pl de HNC se bonifica 0.25 pl(s) de HAF x120</t>
  </si>
  <si>
    <t>S11HNC XG+HAFX120</t>
  </si>
  <si>
    <t>5 pla(s)</t>
  </si>
  <si>
    <t>50 + 4</t>
  </si>
  <si>
    <t>Por cada 50 pl de Cuidado Completo x02 se bonifica 4 pl(s) de Cuidado Completo x02</t>
  </si>
  <si>
    <t>S14 50CCX2+4CCX2</t>
  </si>
  <si>
    <t>4 pla(s)</t>
  </si>
  <si>
    <t>14 + 0.6</t>
  </si>
  <si>
    <t>Por cada 14 pl de Cuidado Completo x02 se bonifica 0.6 pl(s) de Cuidado Completo x02</t>
  </si>
  <si>
    <t>S14 CCX2+CCX2</t>
  </si>
  <si>
    <t>14 pl (s)</t>
  </si>
  <si>
    <t>0.6 pl(s)</t>
  </si>
  <si>
    <t>20 + 1</t>
  </si>
  <si>
    <t>Por cada 20 unids de Cuidado Completo x02 se bonifica 1 unid(s) de Cuidado Completo x02</t>
  </si>
  <si>
    <t>S14 20CCX2+1CCX2</t>
  </si>
  <si>
    <t>20 unid(s)</t>
  </si>
  <si>
    <t>40 + 4</t>
  </si>
  <si>
    <t>Por cada 40 pl de Cuidado Completo x06 se bonifica 4 pl(s) de Cuidado Completo x06</t>
  </si>
  <si>
    <t>S15 40CCX6+4CCX6</t>
  </si>
  <si>
    <t>15 + 1</t>
  </si>
  <si>
    <t>Por cada 15 pl de Cuidado Completo x06 se bonifica 1 pl(s) de Cuidado Completo x06</t>
  </si>
  <si>
    <t>S15 15CCX6+1CCX6</t>
  </si>
  <si>
    <t>15 pl(s)</t>
  </si>
  <si>
    <t>Por cada 8 unids de Cuidado Completo x06 se bonifica 1 unid(s) de Cuidado Completo x06</t>
  </si>
  <si>
    <t>S16 8UNCCX6+1UNCCX6</t>
  </si>
  <si>
    <t>8 uni(s)</t>
  </si>
  <si>
    <t>Grupo Chavez</t>
  </si>
  <si>
    <t>COMERC.Y DISTRIBUID RACSER S.A.</t>
  </si>
  <si>
    <t>4 + 0.25</t>
  </si>
  <si>
    <t>Por cada 4 pl de Normal x10 se bonifica 0.25 pl(s) de HAF x16</t>
  </si>
  <si>
    <t>S6 KOT NORM+HAFX16</t>
  </si>
  <si>
    <t>4 pl(s)</t>
  </si>
  <si>
    <t>DESPENSA PERUANA - CAJAMARCA</t>
  </si>
  <si>
    <t>4 + 2</t>
  </si>
  <si>
    <t>Por cada 4 pl de Niño/a se bonifica 2 pl(s) de HAS XPAD Singlepack</t>
  </si>
  <si>
    <t>S10HNC M+xpad xg</t>
  </si>
  <si>
    <t>4 pl (s)</t>
  </si>
  <si>
    <t>2 pl (s)</t>
  </si>
  <si>
    <t>DISTRIBUCIONES CHALI SRL</t>
  </si>
  <si>
    <t>1 + 0.0909090909090909</t>
  </si>
  <si>
    <t>Por cada 1 unids de HNC se bonifica 0.0909090909090909 unid(s) de HNC</t>
  </si>
  <si>
    <t>S12 1HNC XG+009HNC XG</t>
  </si>
  <si>
    <t>0.09090 unid(s)</t>
  </si>
  <si>
    <t>17.5 + 2</t>
  </si>
  <si>
    <t>Por cada 17.5 pl de HNC se bonifica 2 pl(s) de HNC</t>
  </si>
  <si>
    <t>S9 17.5HNC+2HNC</t>
  </si>
  <si>
    <t>17.5 pl(s)</t>
  </si>
  <si>
    <t>DISTRIBUCIONES Y REPRESENTACIONES '</t>
  </si>
  <si>
    <t>GIANCARLO CABALLERO</t>
  </si>
  <si>
    <t>ALMACENES DE LA SELVA SAC TARAPOTO</t>
  </si>
  <si>
    <t>5 + 2.5</t>
  </si>
  <si>
    <t>Por cada 5 pl de Niño/a se bonifica 2.5 pl(s) de HAS XPAD Singlepack</t>
  </si>
  <si>
    <t>S11HNC M+XPAD XG</t>
  </si>
  <si>
    <t>5 pl(s)</t>
  </si>
  <si>
    <t>2.5 pl(s)</t>
  </si>
  <si>
    <t>DESPENSA DE LA SELVA S.A.C.</t>
  </si>
  <si>
    <t>Por cada 5 pl de Niño/a se bonifica 2.5 pl(s) de HNC</t>
  </si>
  <si>
    <t>S11HNC M+HNC M</t>
  </si>
  <si>
    <t>HNC M</t>
  </si>
  <si>
    <t>GIOVANNI FIGARI</t>
  </si>
  <si>
    <t>DESPENSA PERUANA S.A - NUEVO CHIMBO</t>
  </si>
  <si>
    <t>11 + 7</t>
  </si>
  <si>
    <t>Por cada 11 pl de Niño/a se bonifica 7 pl(s) de Triple Protección</t>
  </si>
  <si>
    <t>S9 11HNC+7HTP</t>
  </si>
  <si>
    <t>11 pl(s)</t>
  </si>
  <si>
    <t>Triple Protección</t>
  </si>
  <si>
    <t>HTP XG</t>
  </si>
  <si>
    <t>7 pl(s)</t>
  </si>
  <si>
    <t>25 + 0.5</t>
  </si>
  <si>
    <t>Por cada 25 pl de Cuidado Completo x24 se bonifica 0.5 pl(s) de Cuidado Completo x24</t>
  </si>
  <si>
    <t>S16 25CCX24+CCX24</t>
  </si>
  <si>
    <t>Cuidado Completo x24</t>
  </si>
  <si>
    <t>25 pla(s)</t>
  </si>
  <si>
    <t>DISTRIBUIDORA JIMENEZ Y AVENDAÑO S.</t>
  </si>
  <si>
    <t>OK</t>
  </si>
  <si>
    <t>GRUPO RACCE S.R.L.</t>
  </si>
  <si>
    <t>10 + 0.5</t>
  </si>
  <si>
    <t>Por cada 10 pl de Cuidado Completo x24 se bonifica 0.5 pl(s) de Cuidado Completo x24</t>
  </si>
  <si>
    <t>S16 10CCX24+CCX24</t>
  </si>
  <si>
    <t>10 pla</t>
  </si>
  <si>
    <t>0.5 pla(s)</t>
  </si>
  <si>
    <t>DISTRIBUIDORA GUMI S.A.C.-CHIMBOTE</t>
  </si>
  <si>
    <t>MICHAEL GUEDES</t>
  </si>
  <si>
    <t>ALMACENES DE LA SELVA SAC PUCALPA</t>
  </si>
  <si>
    <t>10 + 6</t>
  </si>
  <si>
    <t>Por cada 10 pl de Niño/a se bonifica 6 pl(s) de Triple Protección</t>
  </si>
  <si>
    <t>S8 10HNC+6HTP</t>
  </si>
  <si>
    <t>DISTRIBUIDORA PATITA PUCALLPA S.A.C</t>
  </si>
  <si>
    <t>JUAN FRANCISCO LOAYZA</t>
  </si>
  <si>
    <t>CODIJISA - TUMBES</t>
  </si>
  <si>
    <t>DISTRIBUCIONES SILVIA E.I.R.L</t>
  </si>
  <si>
    <t>LEONEL PALACIOS</t>
  </si>
  <si>
    <t>CODIJISA - CHICLAYO</t>
  </si>
  <si>
    <t>Grupo Alvarez Bohl</t>
  </si>
  <si>
    <t>PUNTO BLANCO S.A.C.</t>
  </si>
  <si>
    <t>DESPENSA PERUANA S.A CHICLAYO</t>
  </si>
  <si>
    <t>10 + 5</t>
  </si>
  <si>
    <t>Por cada 10 pl de Niño/a se bonifica 5 pl(s) de HNC</t>
  </si>
  <si>
    <t>S8 10HNC+5HNC</t>
  </si>
  <si>
    <t>2 + 0.0454545454545455</t>
  </si>
  <si>
    <t>Por cada 2 unids de HAF x16 se bonifica 0.0454545454545455 unid(s) de HAS XPAD Singlepack</t>
  </si>
  <si>
    <t>S4 HAF16+XPAD XG</t>
  </si>
  <si>
    <t>ALONSO FERNÁNDEZ</t>
  </si>
  <si>
    <t>DESPENSA PERUANA SA TRUJILLO</t>
  </si>
  <si>
    <t>7 + 3.5</t>
  </si>
  <si>
    <t>Por cada 7 pl de Niño/a se bonifica 3.5 pl(s) de HNC</t>
  </si>
  <si>
    <t>S12 NIÑO(A)M+HNC XG</t>
  </si>
  <si>
    <t>3.5 pl(s)</t>
  </si>
  <si>
    <t>40179031 </t>
  </si>
  <si>
    <t>DISMAS SAC</t>
  </si>
  <si>
    <t>FARMIVENT SAC</t>
  </si>
  <si>
    <t>1 + 1</t>
  </si>
  <si>
    <t>Por cada 1 unids de HAF x184 se bonifica 1 unid(s) de Normal x10</t>
  </si>
  <si>
    <t>S3 HAF184+NORMX10</t>
  </si>
  <si>
    <t>HAF x184</t>
  </si>
  <si>
    <t>Cobertura</t>
  </si>
  <si>
    <t>4 + 0.0227272727272727</t>
  </si>
  <si>
    <t>Por cada 4 unids de HAF x16 se bonifica 0.0227272727272727 unid(s) de HAS XPAD Singlepack</t>
  </si>
  <si>
    <t>S5 4HAF16+XPAD XG</t>
  </si>
  <si>
    <t>4 unid</t>
  </si>
  <si>
    <t>0.0227272 unid(s)</t>
  </si>
  <si>
    <t>45 + 0.5</t>
  </si>
  <si>
    <t>Por cada 45 pl de HAS XPAD Singlepack se bonifica 0.5 pl(s) de HAS XPAD Singlepack</t>
  </si>
  <si>
    <t>S10 XPAD XG+xpad xg</t>
  </si>
  <si>
    <t>45 pl(s)</t>
  </si>
  <si>
    <t>2.5 + 0.5</t>
  </si>
  <si>
    <t>Por cada 2.5 pl de P x42 se bonifica 0.5 pl(s) de P x42</t>
  </si>
  <si>
    <t>S9 HASP+HASP</t>
  </si>
  <si>
    <t>P x42</t>
  </si>
  <si>
    <t>HAS P x 42</t>
  </si>
  <si>
    <t>0.8 + 0.2</t>
  </si>
  <si>
    <t>Por cada 0.8 pl de Rn 20 se bonifica 0.2 pl(s) de Rn 20</t>
  </si>
  <si>
    <t>S8 RN+RN</t>
  </si>
  <si>
    <t>Rn 20</t>
  </si>
  <si>
    <t>HNC RN x 20</t>
  </si>
  <si>
    <t>0.8 Pl</t>
  </si>
  <si>
    <t>0.2 pl(s)</t>
  </si>
  <si>
    <t>Luis Vasquez</t>
  </si>
  <si>
    <t>BRENMA SAC</t>
  </si>
  <si>
    <t>45 pla + 1 pla</t>
  </si>
  <si>
    <t>45 planchas</t>
  </si>
  <si>
    <t>1 plancha</t>
  </si>
  <si>
    <t>Por cada 45 planchas se bonifica 1 pl Naranja x2</t>
  </si>
  <si>
    <t>S4 Jumbo + Extrax2</t>
  </si>
  <si>
    <t>PH SUAVE CUIDADO COMPLETO</t>
  </si>
  <si>
    <t>Cuidado completo x2</t>
  </si>
  <si>
    <t>PH RINDEMAX</t>
  </si>
  <si>
    <t>Extra x2 y aromas</t>
  </si>
  <si>
    <t>Sell Out</t>
  </si>
  <si>
    <t>Volumen</t>
  </si>
  <si>
    <t>30 pla + 1 pla</t>
  </si>
  <si>
    <t>30 planchas</t>
  </si>
  <si>
    <t>Por cada 30 planchas, se bonifican 1 pl de extra x2</t>
  </si>
  <si>
    <t>S4 Cuidadox4 + Extra</t>
  </si>
  <si>
    <t>Cuidado completo x4</t>
  </si>
  <si>
    <t>1 Extra x2 y aromas</t>
  </si>
  <si>
    <t>41 pla + 1 pla</t>
  </si>
  <si>
    <t>41 planchas</t>
  </si>
  <si>
    <t>Por cada 41 planchas, se bonifican 1 plancha</t>
  </si>
  <si>
    <t>S5 J6X41 + 1J6</t>
  </si>
  <si>
    <t>Cuidado completo x 6</t>
  </si>
  <si>
    <t>1 pla + 1 unid</t>
  </si>
  <si>
    <t>1 Unidad</t>
  </si>
  <si>
    <t>Por la compra de 1 pl HAS + 1 ristra HAFX16 se bonifica 2 pañalitos</t>
  </si>
  <si>
    <t>S8 HAS+RISTRA</t>
  </si>
  <si>
    <t>PAÑALES Huggies ACTIVE SEC</t>
  </si>
  <si>
    <t>HAS EXTRA FLEX + HAFx16</t>
  </si>
  <si>
    <t>1 Plancha + 1 uni</t>
  </si>
  <si>
    <t>HAS XPAD</t>
  </si>
  <si>
    <t>HAS</t>
  </si>
  <si>
    <t>2 SP</t>
  </si>
  <si>
    <t>Combo Bodega</t>
  </si>
  <si>
    <t>Harlette Herrera</t>
  </si>
  <si>
    <t>COMERCIAL ARELLANO</t>
  </si>
  <si>
    <t>Por cada 30 planchas, se bonifican 1 plancha de Megarollox4</t>
  </si>
  <si>
    <t>S4 Jumbo x 6 Megarrollo</t>
  </si>
  <si>
    <t>Cuidado completo x6</t>
  </si>
  <si>
    <t>Megarrollo x4</t>
  </si>
  <si>
    <t>Jose Sevillano</t>
  </si>
  <si>
    <t>DIMEXA S.A.</t>
  </si>
  <si>
    <t>Por cada 30 planchas, se bonifican 1 plancha</t>
  </si>
  <si>
    <t>S4 Jumbox24</t>
  </si>
  <si>
    <t>Cuidado completo x24</t>
  </si>
  <si>
    <t>1 pla + 4 unid</t>
  </si>
  <si>
    <t>Por cada 1 plancha se bonifica 4 unidades hafx16</t>
  </si>
  <si>
    <t>Adult Care</t>
  </si>
  <si>
    <t>S2 pratipañal y HAFx16</t>
  </si>
  <si>
    <t>ADUPAD PLEN FEMME</t>
  </si>
  <si>
    <t>Practipañal Femme</t>
  </si>
  <si>
    <t>1 Plancha</t>
  </si>
  <si>
    <t>HAF x16 con ristra</t>
  </si>
  <si>
    <t>HAF x 16</t>
  </si>
  <si>
    <t>4 Unidades</t>
  </si>
  <si>
    <t>6 paq + Duopack</t>
  </si>
  <si>
    <t>6 paquetes</t>
  </si>
  <si>
    <t>1 Duopack</t>
  </si>
  <si>
    <t>Por cada 6 paquete, se bonifica 1 pack Naranja x2</t>
  </si>
  <si>
    <t>S2 practifemme y Aroma</t>
  </si>
  <si>
    <t>S/. 150 + 1 Und</t>
  </si>
  <si>
    <t>S/. 150 Productos Adult</t>
  </si>
  <si>
    <t>Combo 1:Por 150 soles de compra se bonifica 1 Practipañal x10</t>
  </si>
  <si>
    <t>S2Combo1+practip</t>
  </si>
  <si>
    <t>ADULT CARE PAÑAL PLENITUD PROTECT</t>
  </si>
  <si>
    <t>Productos Adult</t>
  </si>
  <si>
    <t>Practipañal x 10</t>
  </si>
  <si>
    <t>1 unidad</t>
  </si>
  <si>
    <t>Combo Farma</t>
  </si>
  <si>
    <t>Jair Barrantes</t>
  </si>
  <si>
    <t>DISEMER</t>
  </si>
  <si>
    <t>DISTRIBUIDORA GABRIELA EMPRESA INDI</t>
  </si>
  <si>
    <t>S/. 40 Extra + 1 Duo</t>
  </si>
  <si>
    <t>S/. 40 Extra x 2</t>
  </si>
  <si>
    <t>Por s/40.00 de compra llévate 1 pack aromas (Solo clientes autorizados)</t>
  </si>
  <si>
    <t>S5 S40rindem+1duo</t>
  </si>
  <si>
    <t>Combo Reincorporo</t>
  </si>
  <si>
    <t>DISTRIBUIDORA SANTA ROSA S.A.C.</t>
  </si>
  <si>
    <t>GLOSER S.A.C.</t>
  </si>
  <si>
    <t>Jose Juarez</t>
  </si>
  <si>
    <t>GRUPO ISC SOCIEDAD ANONIMA CERRADA</t>
  </si>
  <si>
    <t>S/. 50 Extra + 1 Duo</t>
  </si>
  <si>
    <t>S/. 50 Extra x 2</t>
  </si>
  <si>
    <t>Por s/50.00 de compra llévate 1 pack aromas (Solo clientes autorizados)</t>
  </si>
  <si>
    <t>S6 S50rindem+1duo</t>
  </si>
  <si>
    <t>JN SUR DISTRIBUCIONES EMPRESA INDIV</t>
  </si>
  <si>
    <t>PALMYRA DISTRIBUCIONES S.A.C.</t>
  </si>
  <si>
    <t>S/. 150 Adult + 1 Und</t>
  </si>
  <si>
    <t>S/. 500 Adult + 1 Und</t>
  </si>
  <si>
    <t>S/. 500 Productos Adult</t>
  </si>
  <si>
    <t>5 unidades</t>
  </si>
  <si>
    <t>Combo 2: Por 500 soles de compra se bonifica 5 Practipañal x10</t>
  </si>
  <si>
    <t>S2Combo2+practip</t>
  </si>
  <si>
    <t>21 pla + 1 pla</t>
  </si>
  <si>
    <t>21 planchas</t>
  </si>
  <si>
    <t>Por cada 21 planchas, se bonifican 1 plancha de Megarollox4</t>
  </si>
  <si>
    <t>S5 Jumbo x6 + Megarrollo</t>
  </si>
  <si>
    <t>Venta Frontera</t>
  </si>
  <si>
    <t>22 pla + 1 pla</t>
  </si>
  <si>
    <t>22 planchas</t>
  </si>
  <si>
    <t>Por cada 22 planchas, se bonifican 1 plancha</t>
  </si>
  <si>
    <t>S5 Jx24+Jx24</t>
  </si>
  <si>
    <t>Cuidado completox24</t>
  </si>
  <si>
    <t>2 pla + 1 unid</t>
  </si>
  <si>
    <t>2 planchas</t>
  </si>
  <si>
    <t>2 cajas + 1ristra</t>
  </si>
  <si>
    <t>S3  2HAFx16+1un</t>
  </si>
  <si>
    <t>WIPES Huggies ACTIVE FRESH</t>
  </si>
  <si>
    <t>2 Unid + 2 SP</t>
  </si>
  <si>
    <t>2 Unidades</t>
  </si>
  <si>
    <t>2 ristras + 2 sp</t>
  </si>
  <si>
    <t>S3  2HAFx16+2SP</t>
  </si>
  <si>
    <t>4 pla + 4 unid</t>
  </si>
  <si>
    <t>4 planchas</t>
  </si>
  <si>
    <t>4 planchas + 4 HAFX16 (1 RISTRA)</t>
  </si>
  <si>
    <t>S11 4normalx10+4Hafx16</t>
  </si>
  <si>
    <t>TOALLAS FEM Kotex</t>
  </si>
  <si>
    <t>Normal x 10</t>
  </si>
  <si>
    <t>4 pla + 2und</t>
  </si>
  <si>
    <t>2 unidades</t>
  </si>
  <si>
    <t>4 planchas + 2 HAFX16 unid</t>
  </si>
  <si>
    <t>S11 4normalx10+2Hafx16</t>
  </si>
  <si>
    <t>20 pla +2 unid</t>
  </si>
  <si>
    <t>20 planchas</t>
  </si>
  <si>
    <t>Por cada 20 planchas de pañal, se bonifican 2 ristras hafx16</t>
  </si>
  <si>
    <t>S8 HNCsp+1Hafx16</t>
  </si>
  <si>
    <t>PAÑALES Huggies NATURAL CARE</t>
  </si>
  <si>
    <t>DISALTI</t>
  </si>
  <si>
    <t>Prod.KC + dscto</t>
  </si>
  <si>
    <t>Productos KC</t>
  </si>
  <si>
    <t>1 Dscto</t>
  </si>
  <si>
    <t>Socios 1%</t>
  </si>
  <si>
    <t>S10 plansocios</t>
  </si>
  <si>
    <t>cuota</t>
  </si>
  <si>
    <t>HTP</t>
  </si>
  <si>
    <t>Descuento</t>
  </si>
  <si>
    <t>Socios</t>
  </si>
  <si>
    <t>Jesus Medina</t>
  </si>
  <si>
    <t>CONSORCIO ORION CUSCO SRL</t>
  </si>
  <si>
    <t>Prod.KC + 1 Unid</t>
  </si>
  <si>
    <t>S/50 Productos KC</t>
  </si>
  <si>
    <t>1 Paneton</t>
  </si>
  <si>
    <t>Promoción cruzada</t>
  </si>
  <si>
    <t>S10promcruza Cusco</t>
  </si>
  <si>
    <t xml:space="preserve"> </t>
  </si>
  <si>
    <t>Panetón</t>
  </si>
  <si>
    <t>Minimarket</t>
  </si>
  <si>
    <t>F &amp; J LA CANASTA S.R.L</t>
  </si>
  <si>
    <t>Sebastian Conroy</t>
  </si>
  <si>
    <t>GESA CENTRO SAC</t>
  </si>
  <si>
    <t>S/45 Productos KC</t>
  </si>
  <si>
    <t>S6 promocruza Hcyo</t>
  </si>
  <si>
    <t>1 + prec.bomba</t>
  </si>
  <si>
    <t>S/. 15.50</t>
  </si>
  <si>
    <t>PVP a 15.50 Bomba FDS (3 Fines)</t>
  </si>
  <si>
    <t>S6 BombaGesa</t>
  </si>
  <si>
    <t>Cuidado completox4 chullo</t>
  </si>
  <si>
    <t>Precio Bomba</t>
  </si>
  <si>
    <t>2020</t>
  </si>
  <si>
    <t>Grupo Resevica</t>
  </si>
  <si>
    <t>DISTRIBUIDORA GABRIEL ARCANGEL S.A</t>
  </si>
  <si>
    <t>Jumbo x06</t>
  </si>
  <si>
    <t>1 paq + 2uni  1pack</t>
  </si>
  <si>
    <t>1 paq + 2uni</t>
  </si>
  <si>
    <t>1 pack</t>
  </si>
  <si>
    <t>Por la compra de 1 paquete HAS + 2 unidades HAFX16 se bonifica 1 pack megarrollo x4</t>
  </si>
  <si>
    <t>S9 HAS +HAFx16 megarollo</t>
  </si>
  <si>
    <t>HAS Extra flex</t>
  </si>
  <si>
    <t>Megarrollo</t>
  </si>
  <si>
    <t>DISTRIBUIDORA SEÑOR DE POTOSI SCRL.</t>
  </si>
  <si>
    <t>120 pla + 12 pla</t>
  </si>
  <si>
    <t>120 planchas</t>
  </si>
  <si>
    <t>12 planchas</t>
  </si>
  <si>
    <t>Por cada 120 planchas se bonifican 12 planchas</t>
  </si>
  <si>
    <t>S7 120rindem+12 pla rindx</t>
  </si>
  <si>
    <t>Jumbo x02</t>
  </si>
  <si>
    <t>Jumbo x04</t>
  </si>
  <si>
    <t>REPRESENTACIONES Y SERVICIOS VIRGEN</t>
  </si>
  <si>
    <t>15 planchas</t>
  </si>
  <si>
    <t>15 planchas + 1 plancha de Kotex Normal x10</t>
  </si>
  <si>
    <t>S11 15KN+1KN</t>
  </si>
  <si>
    <t>Pads Normal x10</t>
  </si>
  <si>
    <t>Kotex normal x10</t>
  </si>
  <si>
    <t>DISTRIBUCIONES Y SERVICIOS ROMA – AYACUCHO</t>
  </si>
  <si>
    <t>Piero Oliva</t>
  </si>
  <si>
    <t>DISTRIBUCIONES Y SERVICIOS ROMA S.A</t>
  </si>
  <si>
    <t>4 pla + 1 pla</t>
  </si>
  <si>
    <t>4 planchas + 1 plancha verde x2</t>
  </si>
  <si>
    <t>S11 4 plan+1pCCx2</t>
  </si>
  <si>
    <t>Cuidado completo x 2</t>
  </si>
  <si>
    <t>1 paq + 1 SP</t>
  </si>
  <si>
    <t>1 paquete</t>
  </si>
  <si>
    <t>1 SP</t>
  </si>
  <si>
    <t>Por la compra de 1 paquete HAS se bonifica 1 pañalito</t>
  </si>
  <si>
    <t>S13 1paqHAS+1SPHAS</t>
  </si>
  <si>
    <t>1 Singlepack</t>
  </si>
  <si>
    <t>50 pla + 5 pla</t>
  </si>
  <si>
    <t>50 planchas</t>
  </si>
  <si>
    <t>5 planchas</t>
  </si>
  <si>
    <t>Por la compra de 50 planchas HAS se bonifican 5 planchas</t>
  </si>
  <si>
    <t>S13 50+5 plaHAS</t>
  </si>
  <si>
    <t>HASExtra flex</t>
  </si>
  <si>
    <t>8 pla + 1 paq</t>
  </si>
  <si>
    <t>8 planchas</t>
  </si>
  <si>
    <t>1 paq</t>
  </si>
  <si>
    <t>Por cada 8 planchas de pañal, se bonifica 1 paquete HTP</t>
  </si>
  <si>
    <t>S10 8plaHASXTRAF+1paqHTP</t>
  </si>
  <si>
    <t>Hiperpack</t>
  </si>
  <si>
    <t>HAS EXTRA FLEX</t>
  </si>
  <si>
    <t>15 pla + 1 pla</t>
  </si>
  <si>
    <t>Por cada 15 planchas de pañal, se bonifica 1 plancha</t>
  </si>
  <si>
    <t>S10 15pHNC+1 pHNC</t>
  </si>
  <si>
    <t>HNC Singlepack</t>
  </si>
  <si>
    <t>Grupo Arbeco</t>
  </si>
  <si>
    <t>CONSORCIO ARBECO S.A.C.</t>
  </si>
  <si>
    <t>1 Pla + 6 SP</t>
  </si>
  <si>
    <t>6 SP</t>
  </si>
  <si>
    <t>Por cada plancha de pañal, se bonificacn 6 pañalitos</t>
  </si>
  <si>
    <t xml:space="preserve">S8 HAS 1pl+6SP </t>
  </si>
  <si>
    <t>HAS Singlepack DTT</t>
  </si>
  <si>
    <t>68 pla + 8 pla</t>
  </si>
  <si>
    <t>68 planchas</t>
  </si>
  <si>
    <t>Por cada 68 planchas, se bonifican 8 adicionales</t>
  </si>
  <si>
    <t>S9 68HAS+8HAS8pl</t>
  </si>
  <si>
    <t>6 pla + 1 paq</t>
  </si>
  <si>
    <t>6 planchas</t>
  </si>
  <si>
    <t>Por cada 6 planchas, se bonifican 1 paquete</t>
  </si>
  <si>
    <t>S8 6pla+1Paq</t>
  </si>
  <si>
    <t>68 pla + 9 pla</t>
  </si>
  <si>
    <t>9 planchas</t>
  </si>
  <si>
    <t>Por cada 68 planchas , se bonifican 9 adicionales</t>
  </si>
  <si>
    <t>S9 HAS68+HAS9</t>
  </si>
  <si>
    <t>Amarres 1 pl de HAS + 1 HAFX16</t>
  </si>
  <si>
    <t>S9 amarre HAS+HAF</t>
  </si>
  <si>
    <t>HAS M</t>
  </si>
  <si>
    <t>Amarres</t>
  </si>
  <si>
    <t>DISTRIBUIDORA ARBECO S.A.C</t>
  </si>
  <si>
    <t>1 + dscto S/1.39</t>
  </si>
  <si>
    <t>Rindemax 12x4</t>
  </si>
  <si>
    <t>Plan Carretillas</t>
  </si>
  <si>
    <t>S6 plan carretilla</t>
  </si>
  <si>
    <t>Extra x04</t>
  </si>
  <si>
    <t>DISTRIBUIDORA GIANCARLO S.A.C.</t>
  </si>
  <si>
    <t>200 pla + 15.5 pla</t>
  </si>
  <si>
    <t>200 pla</t>
  </si>
  <si>
    <t>15.5 pla</t>
  </si>
  <si>
    <t>Por la compra de 200 planchas HAS se bonifica 15.5 planchas</t>
  </si>
  <si>
    <t>S13 200+15.5plaHAS</t>
  </si>
  <si>
    <t>200 planchas</t>
  </si>
  <si>
    <t>15.5 planchas</t>
  </si>
  <si>
    <t>Wipes</t>
  </si>
  <si>
    <t>Oscar Labbe</t>
  </si>
  <si>
    <t>ABARROTES FLORECIMIENTO PERU S.A.C.</t>
  </si>
  <si>
    <t>16 + 1</t>
  </si>
  <si>
    <t>16 unid PAÑ HUG ACTSEC XG HIPER 2X48 Xtra-Flex</t>
  </si>
  <si>
    <t>1 unid PAÑ HUG XG 2X52 HTP</t>
  </si>
  <si>
    <t>Por cada 16 unidades de PAÑ HUG ACTSEC XG HIPER 2X48 Xtra-Flex se bonifica 1 unidade(s) de PAÑ HUG XG 2X52 TRIPLE PROTECCIÓN</t>
  </si>
  <si>
    <t>S11XFLEXXG+HTPXG</t>
  </si>
  <si>
    <t>PAÑ HUG ACTSEC XG HIPER 2X48 Xtra-Flex</t>
  </si>
  <si>
    <t>HAS XFLEX XG</t>
  </si>
  <si>
    <t>16 unidades</t>
  </si>
  <si>
    <t>PAÑ HUG XG 2X52 TRIPLE PROTECCIÓN</t>
  </si>
  <si>
    <t>HTP Talla XG</t>
  </si>
  <si>
    <t>1  unidad</t>
  </si>
  <si>
    <t>Broker</t>
  </si>
  <si>
    <t>Fritz Quezada</t>
  </si>
  <si>
    <t>AUREN SA</t>
  </si>
  <si>
    <t>8 + 0.05</t>
  </si>
  <si>
    <t>8 unidades de HAF x16</t>
  </si>
  <si>
    <t>2 Singlepack de Xtra-Flex XXG</t>
  </si>
  <si>
    <t>Por cada 8 unidades de BW HUG LIMP EFECT PAQ 6X4 X16 C/RISTRA se bonifica 2 singlepack de PAÑ HUG ACTSEC XXG SINGLEPK 2X40 Xtra-Flex</t>
  </si>
  <si>
    <t>S3 8unHAFx16 + 2HASXLFEX</t>
  </si>
  <si>
    <t>BW HUG LIMP EFECT PAQ 6X4 X16 C/RISTRA</t>
  </si>
  <si>
    <t>8 unidades</t>
  </si>
  <si>
    <t>PAÑ HUG ACTSEC XXG SINGLEPK 2X40 Xtra-Flex</t>
  </si>
  <si>
    <t>HAS Xflex</t>
  </si>
  <si>
    <t>2 Single pack</t>
  </si>
  <si>
    <t>16 unidades de HAS XFLEX XG</t>
  </si>
  <si>
    <t>1 Unidad de HTP XG</t>
  </si>
  <si>
    <t>Por cada 16 unidades de PAÑ HUG ACTSEC XG HIPER 2X48 Xtra-Flex se bonifica 1 singlepack de PAÑ HUG XG 2X52 TRIPLE PROTECCIÓN</t>
  </si>
  <si>
    <t>16 Unidades</t>
  </si>
  <si>
    <t>HTP talla XG</t>
  </si>
  <si>
    <t>1 + 0.0217</t>
  </si>
  <si>
    <t>31 a mas planchas cuidado completo x6</t>
  </si>
  <si>
    <t>precio promoc. S/. 31</t>
  </si>
  <si>
    <t>Por la compra de 31 a mas planchas de Cuidado Completo x6 precio promoc.S/. 31.00</t>
  </si>
  <si>
    <t>S27CC6+31.00</t>
  </si>
  <si>
    <t>PH SUAVE RINDEM 2P 8X6 CUIDADO COMPLETO</t>
  </si>
  <si>
    <t>De 31 a mas pla</t>
  </si>
  <si>
    <t>Precio promocional</t>
  </si>
  <si>
    <t>NA</t>
  </si>
  <si>
    <t>1 + 0.012</t>
  </si>
  <si>
    <t>31 - mas pla Cuidado completo x4</t>
  </si>
  <si>
    <t>precio promoc. S/. 31.56</t>
  </si>
  <si>
    <t>Por la compra de 31 a mas planchas de Cuidado Completo x4 precio promoc.S/. 31.56</t>
  </si>
  <si>
    <t>S24 CC4+31.56</t>
  </si>
  <si>
    <t>PH SUAVE RINDEM 2P 12X4 CUIDADO COMPLETO</t>
  </si>
  <si>
    <t>1 + 0.0125</t>
  </si>
  <si>
    <t>40pl - + de Extra x2</t>
  </si>
  <si>
    <t>precio promoc. S/. 15.5</t>
  </si>
  <si>
    <t>Por la compra de 40 a mas planchas de Extra x2 precio promoc.S/. 15.50</t>
  </si>
  <si>
    <t>S24 CC2+15.50</t>
  </si>
  <si>
    <t>PH SUAVE RINDEM 2P 10X2 CUIDADO COMPLETO</t>
  </si>
  <si>
    <t>De 40 a mas pla</t>
  </si>
  <si>
    <t>Combo Plan Bodegas + Ticket G</t>
  </si>
  <si>
    <t>Combo Plan Bodegas</t>
  </si>
  <si>
    <t>1 unidad de Haf x16</t>
  </si>
  <si>
    <t>Por la compra de s/100 (Mínimo 2 categorías) se bonifica 1 Haf x16</t>
  </si>
  <si>
    <t>MultiCategoria</t>
  </si>
  <si>
    <t>S2Multicat + 1HAFx16</t>
  </si>
  <si>
    <t>Multicategoria</t>
  </si>
  <si>
    <t>Multicategoría</t>
  </si>
  <si>
    <t>BONIFICACIÓN</t>
  </si>
  <si>
    <t>Haf x16</t>
  </si>
  <si>
    <t>Combo Plan Bodegas + Ticket H</t>
  </si>
  <si>
    <t>1 Singlepack de HNC</t>
  </si>
  <si>
    <t>Por la compra de s/60 (Mínimo 2 categorías) se bonifica 1 SP HNC</t>
  </si>
  <si>
    <t>S2Multicat + 1SP HNC</t>
  </si>
  <si>
    <t>Alejandro Penny</t>
  </si>
  <si>
    <t>Grupo Jimenez</t>
  </si>
  <si>
    <t>COMERCIALIZ. Y DISTRIBUIDORA JIMENE</t>
  </si>
  <si>
    <t>1 + 0.0227272727272727</t>
  </si>
  <si>
    <t>1 unidad de HAS CRISTAL</t>
  </si>
  <si>
    <t>precio promoc. S/. 79.5</t>
  </si>
  <si>
    <t>Por la compra de una unidad de HAS CRISTAL precio promoc. S/. 79.50</t>
  </si>
  <si>
    <t>S21CRISTAL+79.50</t>
  </si>
  <si>
    <t>CRISTAL</t>
  </si>
  <si>
    <t>HAS Cristal</t>
  </si>
  <si>
    <t>Paola Eyzaguirre</t>
  </si>
  <si>
    <t>CORPORACION CODIFER S.R.L.</t>
  </si>
  <si>
    <t>1 + 0.027</t>
  </si>
  <si>
    <t>11 - 30 pla Cuidado completo x 6</t>
  </si>
  <si>
    <t>precio promoc. S/. 31.65</t>
  </si>
  <si>
    <t>Por la compra de 11 a 30 planchas de Cuidado Completo x6 precio promoc.S/.31.65</t>
  </si>
  <si>
    <t>S26CC6+31.65</t>
  </si>
  <si>
    <t>De 11 a 30 pla</t>
  </si>
  <si>
    <t>1pl - 15 pl Cuidado Completo x4</t>
  </si>
  <si>
    <t>precio promoc. S/. 31.94</t>
  </si>
  <si>
    <t>Por la compra de 1 a 15 planchas de Cuidado Completo x4 precio promoc.S/. 31.94</t>
  </si>
  <si>
    <t>S25CC4+31.94</t>
  </si>
  <si>
    <t>De 1 a 15 pla</t>
  </si>
  <si>
    <t>1pl - 15 pl Cuidado Completo x2</t>
  </si>
  <si>
    <t>precio promoc. S/. 15.34</t>
  </si>
  <si>
    <t>Por la compra de 1 a 15 planchas de Cuidado Completo x2 precio promoc. S/. 15.34</t>
  </si>
  <si>
    <t>S23 CC1A15+15.34</t>
  </si>
  <si>
    <t>Combo Plan Bodegas + Ticket E</t>
  </si>
  <si>
    <t>3 unidades de Haf x16</t>
  </si>
  <si>
    <t>Por la compra de s/270 (Mínimo 2 categorías) se bonifica 3 Haf x16</t>
  </si>
  <si>
    <t>S2Multicat + 3HAFx16</t>
  </si>
  <si>
    <t>3 unidades</t>
  </si>
  <si>
    <t>Combo Plan Bodegas + Ticket F</t>
  </si>
  <si>
    <t>2 unidades de Haf x16</t>
  </si>
  <si>
    <t>Por la compra de s/180 (Mínimo 2 categorías) se bonifica 2 Haf x16</t>
  </si>
  <si>
    <t>S2Multicat + 2HAFx16</t>
  </si>
  <si>
    <t>CORPORACION SAGRA S.A.</t>
  </si>
  <si>
    <t>Combo Plan Bodegas + Ticket D</t>
  </si>
  <si>
    <t>1 Panetón + chocolate</t>
  </si>
  <si>
    <t>Por la compra de s/380 (Mínimo 2 categorías) se bonifica 1 PANETON + CHOCOLATE</t>
  </si>
  <si>
    <t>S17Multicat + 1PANETON+CHOC</t>
  </si>
  <si>
    <t>1 Combo</t>
  </si>
  <si>
    <t>Rodrigo Balleta</t>
  </si>
  <si>
    <t>CORPORACION SAN RAFAELITO J Y M S.A</t>
  </si>
  <si>
    <t>Dilsia Galvez</t>
  </si>
  <si>
    <t>DISTRIBUIDORA EDUSA S.A.C.</t>
  </si>
  <si>
    <t>DISTRIBUIDORA MOLI S.A.C</t>
  </si>
  <si>
    <t>DISTRIBUIDORA GUMI S.A.C.</t>
  </si>
  <si>
    <t>ECONOMYSA S.A.C.</t>
  </si>
  <si>
    <t>G.W. YICHANG &amp; CIA S.A.</t>
  </si>
  <si>
    <t>Marcelo Moran</t>
  </si>
  <si>
    <t>GLOBAL SOLUCIONES EMPRESARIALES SOC</t>
  </si>
  <si>
    <t>R &amp; G DISTRIBUIDORA S.A.C.</t>
  </si>
  <si>
    <t>Nicolas Silva</t>
  </si>
  <si>
    <t>REDEXSA SAC</t>
  </si>
  <si>
    <t>TUIN F &amp; E S.A.C.</t>
  </si>
  <si>
    <t>Sergio Gomez</t>
  </si>
  <si>
    <t>INVERSIONES VIJISA S.A.</t>
  </si>
  <si>
    <t xml:space="preserve"> HNC</t>
  </si>
  <si>
    <t>Jose Hoyos</t>
  </si>
  <si>
    <t>INVERSIONES ZISCO SAC.</t>
  </si>
  <si>
    <t>Bruno Romero</t>
  </si>
  <si>
    <t>URIAFER S.A.C.</t>
  </si>
  <si>
    <t>JIMENEZ &amp; RUEDA S.A.-JIRUSA</t>
  </si>
  <si>
    <t>M &amp; S INVERSIONES TRADING S.A.C.</t>
  </si>
  <si>
    <t>1 + 0.022</t>
  </si>
  <si>
    <t>1 Rista de HAF x16</t>
  </si>
  <si>
    <t>2 unidad de Haf x16</t>
  </si>
  <si>
    <t>Por cada 1 unidades de BW HUG LIMP EFECT PAQ 6X4 X16 C/RISTRA se bonifica 2 singlepack de BW HUG LIMP EFECT PAQ 6X4 X16 C/RISTRA</t>
  </si>
  <si>
    <t>S3RistraHAFx16 + 2HAFx16</t>
  </si>
  <si>
    <t>REPRESENTACIONES JHOSEP SAC</t>
  </si>
  <si>
    <t>REPRESENTACIONES MA DI S.A.C</t>
  </si>
  <si>
    <t>REPRESENTACIONES Y DISTRIBUC.JIMENE</t>
  </si>
  <si>
    <t>ZV INVERSIONES GENERALES S.A.C.</t>
  </si>
  <si>
    <t>11pl - 30pl Papel Toalla</t>
  </si>
  <si>
    <t>precio promoc. S/. 19.15</t>
  </si>
  <si>
    <t>Por la compra de 11 a 30 planchas de Papel Toalla precio promoc.S/. 19.15</t>
  </si>
  <si>
    <t>S8Papeltoalla+19.15</t>
  </si>
  <si>
    <t>R COC SCOTT MULTIUSOS 12X1X100HJ</t>
  </si>
  <si>
    <t>Papel Toalla</t>
  </si>
  <si>
    <t>11 - 30 pla HAS XXG</t>
  </si>
  <si>
    <t>precio promoc. S/. 75.52</t>
  </si>
  <si>
    <t>Por la compra de 11 a 30 planchas de HAS XXG precio promoc. S/. 75.52</t>
  </si>
  <si>
    <t>S21HAS SP+75.52</t>
  </si>
  <si>
    <t>PAÑ HUG ACTSEC XXG SINGLEPK 2X40 X1 HULK</t>
  </si>
  <si>
    <t>HAS XXG</t>
  </si>
  <si>
    <t>1 + 0.029</t>
  </si>
  <si>
    <t>precio promoc. S/. 78.3</t>
  </si>
  <si>
    <t>Por la compra de 11 a 30 planchas de HNC XXG precio promoc. S/. 78.30</t>
  </si>
  <si>
    <t>S21HNC+78.30</t>
  </si>
  <si>
    <t>PAÑ HUG NATCARE XXG 2X40 X1 COT</t>
  </si>
  <si>
    <t>HNC XXG</t>
  </si>
  <si>
    <t>11 - 30 pla Normal x10</t>
  </si>
  <si>
    <t>precio promoc. S/. 127.1</t>
  </si>
  <si>
    <t>Por la compra de 11 a 30 planchas de K.Normal x10 precio promoc.S/. 127.10</t>
  </si>
  <si>
    <t>S16 Norm+127.10</t>
  </si>
  <si>
    <t>TOA FEM KOT NOR TELA 48X10 OT</t>
  </si>
  <si>
    <t>Kotex Normal</t>
  </si>
  <si>
    <t>1 + 0.12</t>
  </si>
  <si>
    <t>1 - 3 pla de HAF x16</t>
  </si>
  <si>
    <t>precio promoc. S/. 43.6</t>
  </si>
  <si>
    <t>Por la compra de 1 a 3 planchas de HAFx16 precio promoc.S/. 43.60</t>
  </si>
  <si>
    <t>S20 RistraHAFx16 + 43.60</t>
  </si>
  <si>
    <t>De 1 a 3 planchas</t>
  </si>
  <si>
    <t>1 + 0.023</t>
  </si>
  <si>
    <t>16 - 40 pla cuidado completo x 2</t>
  </si>
  <si>
    <t>precio promoc. S/. 15.15</t>
  </si>
  <si>
    <t>Por la compra de 16 a 40 planchas de Cuidado Completo x2 precio promoc. S/. 15.15</t>
  </si>
  <si>
    <t>S23CC2+15.15</t>
  </si>
  <si>
    <t>De 16 a 40 pla</t>
  </si>
  <si>
    <t>1 + 0.016</t>
  </si>
  <si>
    <t>Por la compra de 1 a 15 planchas de Cuidado Completo x2 precio promoc. S/. 15.50</t>
  </si>
  <si>
    <t>23CC1A15+15.50</t>
  </si>
  <si>
    <t>5 - 9 pla Cuidado completo x2</t>
  </si>
  <si>
    <t>precio promoc. S/. 15.8</t>
  </si>
  <si>
    <t>Por la compra de 5 a 9 planchas de Cuidado Completo x2 precio promoc. S/.15.80</t>
  </si>
  <si>
    <t>S24 CC2+15.80</t>
  </si>
  <si>
    <t>De 5 a 9 pla</t>
  </si>
  <si>
    <t>Bodega Power</t>
  </si>
  <si>
    <t>1 - 4 pla de Cuidado Completo x2</t>
  </si>
  <si>
    <t>precio promoc. S/. 16</t>
  </si>
  <si>
    <t>Por la compra de 1 a 4 planchas de Cuidado Completo x2 precio promoc. S/ 16</t>
  </si>
  <si>
    <t>S23CC2+16</t>
  </si>
  <si>
    <t>De 1 a 4 pla</t>
  </si>
  <si>
    <t>1 + 0.042</t>
  </si>
  <si>
    <t>11 - 30 pla Cuidado completo x 4</t>
  </si>
  <si>
    <t>precio promoc. S/. 30.94</t>
  </si>
  <si>
    <t>Por la compra de 11 a 30 planchas de Cuidado Completo x4 precio promoc.S/. 30.94</t>
  </si>
  <si>
    <t>S24 CC4+30.94</t>
  </si>
  <si>
    <t>1 + 0.045</t>
  </si>
  <si>
    <t>1 - 10 pla Cuidado Completo x4</t>
  </si>
  <si>
    <t>precio promoc. S/. 31.3</t>
  </si>
  <si>
    <t>Por la compra de 1 a 10 planchas de Cuidado Completo x4 precio promoc.S/. 31.30</t>
  </si>
  <si>
    <t>S25CC4+31.30</t>
  </si>
  <si>
    <t>De 1 a 10 pla</t>
  </si>
  <si>
    <t>1 + 0.057</t>
  </si>
  <si>
    <t>4 - 6 pla Cuidado completo x4</t>
  </si>
  <si>
    <t>precio promoc. S/. 31.8</t>
  </si>
  <si>
    <t>Por la compra de 4 a 6 planchas de Cuidado Completo x2 precio promoc. S/.31.80</t>
  </si>
  <si>
    <t>S26CC4+31.80</t>
  </si>
  <si>
    <t>De 4 a 6 pla</t>
  </si>
  <si>
    <t>1 - 4 pla de Cuidado Completo x4</t>
  </si>
  <si>
    <t>precio promoc. S/. 32.3</t>
  </si>
  <si>
    <t xml:space="preserve">Por la compra de 1 a 4 planchas de Cuidado Completo x4 precio promoc. S/32.30 </t>
  </si>
  <si>
    <t>S25CC4+32.30</t>
  </si>
  <si>
    <t>1 + 0.03</t>
  </si>
  <si>
    <t>31 a mas pla HAS XXG SP 2x40 Xtra-Flex</t>
  </si>
  <si>
    <t>precio promoc. S/. 55.55</t>
  </si>
  <si>
    <t>Por la compra de 31 a mas planchas de PAÑ HUG ACTSEC XXG SINGLEPK 2X40 Xtra-Flex precio promoc. S/.55.55</t>
  </si>
  <si>
    <t>S22XFLEXXXG+55.55</t>
  </si>
  <si>
    <t>HAS XXG Xflex</t>
  </si>
  <si>
    <t>31 a mas pla HNC XXG</t>
  </si>
  <si>
    <t>precio promoc. S/. 78.71</t>
  </si>
  <si>
    <t>Por la compra de 31 a mas planchas de HNC XXG precio promoc. S/. 78.71</t>
  </si>
  <si>
    <t>S21HNC+78.71</t>
  </si>
  <si>
    <t>Por cada 40 unidades de PH SUAVE RINDEM 2P 2X24 CUIDADO COMPLETO</t>
  </si>
  <si>
    <t>1 unid de PH SUAVE RINDEM 2P 2X24 CUIDADO COMPLETO</t>
  </si>
  <si>
    <t>Por cada 40 unidades de PH SUAVE RINDEM 2P 2X24 CUIDADO COMPLETO se bonifica 1 unidade(s) de PH SUAVE RINDEM 2P 2X24 CUIDADO COMPLETO</t>
  </si>
  <si>
    <t>S26CC24+40+1</t>
  </si>
  <si>
    <t>PH SUAVE RINDEM 2P 2X24 CUIDADO COMPLETO</t>
  </si>
  <si>
    <t>40 Unidades</t>
  </si>
  <si>
    <t>1 + 0.024</t>
  </si>
  <si>
    <t>precio promoc. S/. 32.81</t>
  </si>
  <si>
    <t>Por la compra de 1 a 10 planchas de Cuidado Completo x4 precio promoc.S/. 32.81</t>
  </si>
  <si>
    <t>S25CC4+32.81</t>
  </si>
  <si>
    <t>PDM Nuevo</t>
  </si>
  <si>
    <t>1 + 0.011</t>
  </si>
  <si>
    <t>1 - 10 pla PAÑ HUG ACTSEC XXG SINGLEPK 2X40 Xtra-Flex</t>
  </si>
  <si>
    <t>precio promoc. S/. 77.55</t>
  </si>
  <si>
    <t>Por la compra de 1 a 10 planchas de PAÑ HUG ACTSEC XXG SINGLEPK 2X40 Xtra-Flex precio promoc. S/.77.55</t>
  </si>
  <si>
    <t>S22XFLEXXXG+77.55</t>
  </si>
  <si>
    <t>1 + 0.017</t>
  </si>
  <si>
    <t>1 - 12 pla Normal x10</t>
  </si>
  <si>
    <t>precio promoc. S/. 130.68</t>
  </si>
  <si>
    <t>Por la compra de 1 a 12 planchas de Normal x10  precio promoc.S/. 130.68</t>
  </si>
  <si>
    <t>S16 Norm+130.68</t>
  </si>
  <si>
    <t>De 1 a 12 pla</t>
  </si>
  <si>
    <t>Por cada 30 unidades de PH SUAVE RINDEM 2P 2X24 CUIDADO COMPLETO se bonifica 1 unidade(s) de PH SUAVE RINDEM 2P 2X24 CUIDADO COMPLETO</t>
  </si>
  <si>
    <t>S26CC24+30+1</t>
  </si>
  <si>
    <t>30 Unidades</t>
  </si>
  <si>
    <t>1 - 20 pl HTP</t>
  </si>
  <si>
    <t>precio promoc. S/. 64</t>
  </si>
  <si>
    <t>Por la compra de  1 a 20 planchas de HTP precio promoc.S/. 64</t>
  </si>
  <si>
    <t>S18HTP+64</t>
  </si>
  <si>
    <t>PAÑ HUG G 2X64 TRIPLE PROTECCIÓN</t>
  </si>
  <si>
    <t>HTP M,G,XG,XXG</t>
  </si>
  <si>
    <t>De 1 a 20 pla</t>
  </si>
  <si>
    <t>x</t>
  </si>
  <si>
    <t>PAÑ HUG M 2X72 TRIPLE PROTECCIÓN</t>
  </si>
  <si>
    <t>PAÑ HUG XXG 2X48 TRIPLE PROTECCIÓN</t>
  </si>
  <si>
    <t>1 + 0.033</t>
  </si>
  <si>
    <t>31 a mas planchas HTP</t>
  </si>
  <si>
    <t>precio promoc. S/. 63</t>
  </si>
  <si>
    <t>Por la compra de  31 a mas  planchas de HTP precio promoc.S/. 63</t>
  </si>
  <si>
    <t>S18HTP+63</t>
  </si>
  <si>
    <t>S/. 63</t>
  </si>
  <si>
    <t>1 + 0.064</t>
  </si>
  <si>
    <t>11 a 30 pla HTP</t>
  </si>
  <si>
    <t>precio promoc. S/. 62.25</t>
  </si>
  <si>
    <t>Por la compra de  11 a 30  planchas de HTP precio promoc.S/. 62.25</t>
  </si>
  <si>
    <t>S18HTP+62.25</t>
  </si>
  <si>
    <t>1 - 6 pla planchas HTP</t>
  </si>
  <si>
    <t>precio promoc. S/. 67</t>
  </si>
  <si>
    <t>Por la compra de 1 a 6 planchas de HTP  precio promoc. S/.67</t>
  </si>
  <si>
    <t>S19 HTP+67</t>
  </si>
  <si>
    <t>De 1 a 6 pla</t>
  </si>
  <si>
    <t>1 a 10 planchas HTP</t>
  </si>
  <si>
    <t>Por la compra de  1 a 10 planchas de HTP precio promoc.S/. 64</t>
  </si>
  <si>
    <t>S18HTPG+64</t>
  </si>
  <si>
    <t>1 + 0.0571428571428572</t>
  </si>
  <si>
    <t>De 1 a mas pla HTP</t>
  </si>
  <si>
    <t>precio promoc.S/. 60</t>
  </si>
  <si>
    <t>Por la compra de 1 plancha a más de HTP precio promocional S/. 60</t>
  </si>
  <si>
    <t>S28 HTP 60 Jimenez</t>
  </si>
  <si>
    <t>De 1 a mas pla</t>
  </si>
  <si>
    <t>S/. 60</t>
  </si>
  <si>
    <t>Recoonocimiento Inventario</t>
  </si>
  <si>
    <t>De 1 a 10 pla HTP</t>
  </si>
  <si>
    <t>precio promoc. S/. 60</t>
  </si>
  <si>
    <t>Por la compra de 1 a 10 planchas de HTP precio promocional S/. 60</t>
  </si>
  <si>
    <t>S28 HTP 60 extrat</t>
  </si>
  <si>
    <t>precio promoc. S/.60</t>
  </si>
  <si>
    <t>Por la compra de 1 a 10 planchas de HTP precio promoc. S/. 60</t>
  </si>
  <si>
    <t>S28 HTP 60 tactic</t>
  </si>
  <si>
    <t>De1 a 30 pla</t>
  </si>
  <si>
    <t>precio promoc. S/. 59</t>
  </si>
  <si>
    <t>Por la compra de 1 a 30 planchas de HTP  precio promoc. S/.59</t>
  </si>
  <si>
    <t>S28 HTP 59 broker</t>
  </si>
  <si>
    <t>De 1 a 30 pla</t>
  </si>
  <si>
    <t>S/.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</si>
</sst>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S/&quot;#,##0.00;[Red]\-&quot;S/&quot;#,##0.00"/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8"/>
      <name val="Calibri"/>
      <family val="2"/>
      <scheme val="minor"/>
    </font>
    <font>
      <sz val="9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513BF7"/>
        <bgColor indexed="64"/>
      </patternFill>
    </fill>
    <fill>
      <patternFill patternType="solid">
        <fgColor rgb="FFF44A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C5CA4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44" fontId="2" fillId="4" borderId="1" xfId="2" applyFont="1" applyFill="1" applyBorder="1" applyAlignment="1">
      <alignment horizontal="center" vertical="center" wrapText="1"/>
    </xf>
    <xf numFmtId="44" fontId="2" fillId="8" borderId="1" xfId="2" applyFont="1" applyFill="1" applyBorder="1" applyAlignment="1">
      <alignment horizontal="center" vertical="center" wrapText="1"/>
    </xf>
    <xf numFmtId="44" fontId="4" fillId="2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top" readingOrder="1"/>
    </xf>
    <xf numFmtId="0" fontId="0" fillId="0" borderId="0" xfId="0" applyAlignment="1">
      <alignment vertical="center" readingOrder="1"/>
    </xf>
    <xf numFmtId="164" fontId="0" fillId="0" borderId="0" xfId="1" applyNumberFormat="1" applyFont="1" applyFill="1" applyBorder="1"/>
    <xf numFmtId="1" fontId="0" fillId="0" borderId="0" xfId="0" applyNumberFormat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0" fontId="2" fillId="11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readingOrder="1"/>
    </xf>
    <xf numFmtId="0" fontId="0" fillId="0" borderId="0" xfId="0" applyAlignment="1">
      <alignment horizontal="left"/>
    </xf>
    <xf numFmtId="0" fontId="2" fillId="12" borderId="0" xfId="0" applyFont="1" applyFill="1" applyAlignment="1">
      <alignment horizontal="center" vertical="center"/>
    </xf>
    <xf numFmtId="0" fontId="0" fillId="0" borderId="0" xfId="0" applyAlignment="1">
      <alignment horizontal="left" vertical="center" readingOrder="1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44" fontId="6" fillId="0" borderId="0" xfId="2" applyFont="1" applyAlignment="1">
      <alignment horizontal="left" vertical="center" readingOrder="1"/>
    </xf>
    <xf numFmtId="0" fontId="8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0" borderId="0" xfId="0" applyFont="1" applyFill="1" applyAlignment="1">
      <alignment horizontal="center" vertical="center"/>
    </xf>
    <xf numFmtId="0" fontId="1" fillId="0" borderId="0" xfId="0" applyFont="1"/>
    <xf numFmtId="0" fontId="9" fillId="9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4" fontId="1" fillId="0" borderId="0" xfId="1" applyNumberFormat="1" applyFont="1" applyFill="1" applyBorder="1"/>
    <xf numFmtId="164" fontId="1" fillId="0" borderId="0" xfId="1" applyNumberFormat="1" applyFont="1" applyFill="1"/>
    <xf numFmtId="1" fontId="1" fillId="0" borderId="0" xfId="0" applyNumberFormat="1" applyFont="1"/>
    <xf numFmtId="44" fontId="1" fillId="0" borderId="0" xfId="2"/>
    <xf numFmtId="8" fontId="0" fillId="0" borderId="0" xfId="0" applyNumberFormat="1" applyAlignment="1">
      <alignment horizontal="left"/>
    </xf>
    <xf numFmtId="44" fontId="1" fillId="0" borderId="0" xfId="1" applyNumberFormat="1" applyFont="1" applyFill="1" applyBorder="1" applyAlignment="1">
      <alignment horizontal="left"/>
    </xf>
    <xf numFmtId="8" fontId="0" fillId="0" borderId="0" xfId="0" applyNumberFormat="1" applyAlignment="1">
      <alignment horizontal="left" vertical="top"/>
    </xf>
    <xf numFmtId="44" fontId="1" fillId="0" borderId="0" xfId="2" applyFont="1" applyFill="1" applyBorder="1" applyAlignment="1">
      <alignment horizontal="left" vertical="top"/>
    </xf>
    <xf numFmtId="44" fontId="0" fillId="0" borderId="0" xfId="2" applyFont="1" applyFill="1" applyBorder="1" applyAlignment="1">
      <alignment horizontal="left" vertical="top"/>
    </xf>
    <xf numFmtId="0" fontId="8" fillId="21" borderId="0" xfId="0" applyFont="1" applyFill="1" applyAlignment="1">
      <alignment horizontal="center"/>
    </xf>
    <xf numFmtId="44" fontId="1" fillId="0" borderId="0" xfId="1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readingOrder="1"/>
    </xf>
    <xf numFmtId="18" fontId="1" fillId="0" borderId="0" xfId="1" applyNumberFormat="1" applyFont="1" applyFill="1" applyBorder="1" applyAlignment="1">
      <alignment horizontal="left"/>
    </xf>
    <xf numFmtId="0" fontId="11" fillId="21" borderId="0" xfId="0" applyFont="1" applyFill="1" applyAlignment="1">
      <alignment horizontal="center"/>
    </xf>
    <xf numFmtId="164" fontId="1" fillId="0" borderId="0" xfId="3" applyNumberFormat="1" applyFont="1" applyFill="1"/>
    <xf numFmtId="44" fontId="1" fillId="0" borderId="0" xfId="4"/>
    <xf numFmtId="17" fontId="0" fillId="22" borderId="0" xfId="0" quotePrefix="1" applyNumberFormat="1" applyFill="1"/>
    <xf numFmtId="0" fontId="12" fillId="14" borderId="0" xfId="0" applyFont="1" applyFill="1" applyAlignment="1">
      <alignment horizontal="center"/>
    </xf>
    <xf numFmtId="44" fontId="1" fillId="0" borderId="0" xfId="0" applyNumberFormat="1" applyFont="1"/>
    <xf numFmtId="0" fontId="13" fillId="23" borderId="0" xfId="0" applyFont="1" applyFill="1" applyAlignment="1">
      <alignment horizontal="center"/>
    </xf>
    <xf numFmtId="0" fontId="12" fillId="24" borderId="0" xfId="0" applyFont="1" applyFill="1" applyAlignment="1">
      <alignment horizontal="center"/>
    </xf>
    <xf numFmtId="0" fontId="0" fillId="25" borderId="0" xfId="0" applyFill="1"/>
    <xf numFmtId="0" fontId="12" fillId="11" borderId="0" xfId="0" applyFont="1" applyFill="1" applyAlignment="1">
      <alignment horizontal="center"/>
    </xf>
    <xf numFmtId="0" fontId="1" fillId="21" borderId="0" xfId="0" applyFont="1" applyFill="1"/>
    <xf numFmtId="0" fontId="12" fillId="4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0" fillId="21" borderId="0" xfId="0" applyFill="1"/>
    <xf numFmtId="0" fontId="12" fillId="10" borderId="0" xfId="0" applyFont="1" applyFill="1" applyAlignment="1">
      <alignment horizontal="center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right" vertical="center" indent="1" readingOrder="1"/>
    </xf>
    <xf numFmtId="3" fontId="1" fillId="0" borderId="0" xfId="1" applyNumberFormat="1" applyFont="1" applyFill="1" applyBorder="1" applyAlignment="1">
      <alignment horizontal="center"/>
    </xf>
    <xf numFmtId="44" fontId="1" fillId="0" borderId="0" xfId="2" applyFont="1" applyFill="1" applyBorder="1" applyAlignment="1">
      <alignment horizontal="center"/>
    </xf>
    <xf numFmtId="0" fontId="0" fillId="0" borderId="0" xfId="0" applyAlignment="1">
      <alignment horizontal="right" indent="1"/>
    </xf>
    <xf numFmtId="44" fontId="0" fillId="0" borderId="0" xfId="2" applyFont="1" applyFill="1" applyBorder="1" applyAlignment="1">
      <alignment horizontal="right" indent="1"/>
    </xf>
    <xf numFmtId="44" fontId="1" fillId="0" borderId="0" xfId="2" applyFont="1" applyFill="1" applyBorder="1" applyAlignment="1">
      <alignment horizontal="right" indent="1"/>
    </xf>
    <xf numFmtId="13" fontId="1" fillId="0" borderId="0" xfId="1" applyNumberFormat="1" applyFont="1" applyFill="1" applyBorder="1" applyAlignment="1">
      <alignment horizontal="left"/>
    </xf>
    <xf numFmtId="13" fontId="1" fillId="0" borderId="0" xfId="1" applyNumberFormat="1" applyFont="1" applyFill="1" applyBorder="1" applyAlignment="1"/>
    <xf numFmtId="13" fontId="1" fillId="0" borderId="0" xfId="1" applyNumberFormat="1" applyFont="1" applyFill="1" applyBorder="1" applyAlignment="1">
      <alignment horizontal="right" indent="1"/>
    </xf>
    <xf numFmtId="44" fontId="0" fillId="0" borderId="0" xfId="2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26" borderId="0" xfId="0" applyFont="1" applyFill="1" applyAlignment="1">
      <alignment horizontal="center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readingOrder="1"/>
    </xf>
    <xf numFmtId="0" fontId="15" fillId="27" borderId="0" xfId="0" applyFont="1" applyFill="1" applyAlignment="1">
      <alignment horizontal="center"/>
    </xf>
    <xf numFmtId="3" fontId="15" fillId="0" borderId="0" xfId="0" applyNumberFormat="1" applyFont="1" applyAlignment="1">
      <alignment horizontal="center"/>
    </xf>
    <xf numFmtId="3" fontId="15" fillId="0" borderId="2" xfId="0" applyNumberFormat="1" applyFont="1" applyBorder="1" applyAlignment="1">
      <alignment horizontal="center"/>
    </xf>
    <xf numFmtId="44" fontId="15" fillId="0" borderId="3" xfId="2" applyFont="1" applyFill="1" applyBorder="1" applyAlignment="1">
      <alignment horizontal="center"/>
    </xf>
    <xf numFmtId="0" fontId="17" fillId="0" borderId="0" xfId="0" applyFont="1" applyAlignment="1">
      <alignment horizontal="center" vertical="center" readingOrder="1"/>
    </xf>
  </cellXfs>
  <cellStyles count="5">
    <cellStyle name="Millares" xfId="1" builtinId="3"/>
    <cellStyle name="Millares 2" xfId="3" xr:uid="{9A664E03-56EF-4BA3-BADD-5D5CC2788252}"/>
    <cellStyle name="Moneda" xfId="2" builtinId="4"/>
    <cellStyle name="Moneda 2" xfId="4" xr:uid="{39FDFDAB-4C50-4EB1-9D36-922EC2ADC479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ZORRILLA-L60076\Merly%20Zorrilla%20-%20L60076\SALES%20ADMIN%20y%20TRADE%20MKT%202020\PROYECTO\DATA%20PROMOCIONES%20DIC%202020\DTT3\Plan%20de%20Trade%20Diciembre%20Sur%2030.11.2020%20v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s"/>
    </sheetNames>
    <sheetDataSet>
      <sheetData sheetId="0" refreshError="1">
        <row r="3">
          <cell r="S3">
            <v>30227271</v>
          </cell>
          <cell r="T3" t="str">
            <v>PH RINDEMAX</v>
          </cell>
        </row>
        <row r="4">
          <cell r="S4">
            <v>30227271</v>
          </cell>
          <cell r="T4" t="str">
            <v>PH RINDEMAX</v>
          </cell>
        </row>
        <row r="5">
          <cell r="S5">
            <v>30226613</v>
          </cell>
          <cell r="T5" t="str">
            <v>PH SUAVE CUIDADO COMPLETO</v>
          </cell>
        </row>
        <row r="6">
          <cell r="S6">
            <v>30229095</v>
          </cell>
          <cell r="T6" t="str">
            <v>HAS XPAD</v>
          </cell>
        </row>
        <row r="7">
          <cell r="S7">
            <v>30227271</v>
          </cell>
          <cell r="T7" t="str">
            <v>PH RINDEMAX</v>
          </cell>
        </row>
        <row r="8">
          <cell r="S8">
            <v>30228817</v>
          </cell>
          <cell r="T8" t="str">
            <v>HAS XPAD</v>
          </cell>
        </row>
        <row r="9">
          <cell r="S9">
            <v>30226793</v>
          </cell>
          <cell r="T9" t="str">
            <v>PAÑALES Huggies ACTIVE SEC</v>
          </cell>
        </row>
        <row r="10">
          <cell r="S10">
            <v>30226793</v>
          </cell>
          <cell r="T10" t="str">
            <v>PAÑALES Huggies ACTIVE SEC</v>
          </cell>
        </row>
        <row r="11">
          <cell r="S11">
            <v>30226793</v>
          </cell>
          <cell r="T11" t="str">
            <v>PAÑALES Huggies ACTIVE SEC</v>
          </cell>
        </row>
        <row r="12">
          <cell r="S12">
            <v>30226793</v>
          </cell>
          <cell r="T12" t="str">
            <v>PAÑALES Huggies ACTIVE SEC</v>
          </cell>
        </row>
        <row r="13">
          <cell r="S13">
            <v>30227271</v>
          </cell>
          <cell r="T13" t="str">
            <v>PH RINDEMAX</v>
          </cell>
        </row>
        <row r="14">
          <cell r="S14">
            <v>30227271</v>
          </cell>
          <cell r="T14" t="str">
            <v>PH RINDEMAX</v>
          </cell>
        </row>
        <row r="15">
          <cell r="S15">
            <v>30228817</v>
          </cell>
          <cell r="T15" t="str">
            <v>HAS XPAD</v>
          </cell>
        </row>
        <row r="16">
          <cell r="S16">
            <v>30227271</v>
          </cell>
          <cell r="T16" t="str">
            <v>PH RINDEMAX</v>
          </cell>
        </row>
        <row r="17">
          <cell r="S17">
            <v>30229095</v>
          </cell>
          <cell r="T17" t="str">
            <v>HAS XPAD</v>
          </cell>
        </row>
        <row r="18">
          <cell r="S18">
            <v>30227271</v>
          </cell>
          <cell r="T18" t="str">
            <v>PH RINDEMAX</v>
          </cell>
        </row>
        <row r="19">
          <cell r="S19">
            <v>30228817</v>
          </cell>
          <cell r="T19" t="str">
            <v>HAS XPAD</v>
          </cell>
        </row>
        <row r="20">
          <cell r="S20">
            <v>30226565</v>
          </cell>
          <cell r="T20" t="str">
            <v>PH SUAVE CUIDADO COMPLETO</v>
          </cell>
        </row>
        <row r="21">
          <cell r="S21">
            <v>30224402</v>
          </cell>
          <cell r="T21" t="str">
            <v>HAF x16 con ristra</v>
          </cell>
        </row>
        <row r="22">
          <cell r="S22">
            <v>30227271</v>
          </cell>
          <cell r="T22" t="str">
            <v>PH RINDEMAX</v>
          </cell>
        </row>
        <row r="23">
          <cell r="S23">
            <v>30225008</v>
          </cell>
          <cell r="T23" t="str">
            <v>HAF x16 con ristra</v>
          </cell>
        </row>
        <row r="24">
          <cell r="S24">
            <v>30229095</v>
          </cell>
          <cell r="T24" t="str">
            <v>HAS XPAD</v>
          </cell>
        </row>
        <row r="25">
          <cell r="S25">
            <v>30227271</v>
          </cell>
          <cell r="T25" t="str">
            <v>PH RINDEMAX</v>
          </cell>
        </row>
        <row r="26">
          <cell r="S26">
            <v>30228817</v>
          </cell>
          <cell r="T26" t="str">
            <v>HAS XPAD</v>
          </cell>
        </row>
        <row r="27">
          <cell r="S27">
            <v>30226565</v>
          </cell>
          <cell r="T27" t="str">
            <v>PH SUAVE CUIDADO COMPLETO</v>
          </cell>
        </row>
        <row r="28">
          <cell r="S28">
            <v>30229095</v>
          </cell>
          <cell r="T28" t="str">
            <v>HAS XPAD</v>
          </cell>
        </row>
        <row r="29">
          <cell r="S29">
            <v>30227271</v>
          </cell>
          <cell r="T29" t="str">
            <v>PH RINDEMAX</v>
          </cell>
        </row>
        <row r="30">
          <cell r="S30">
            <v>30226613</v>
          </cell>
          <cell r="T30" t="str">
            <v>PH SUAVE CUIDADO COMPLETO</v>
          </cell>
        </row>
        <row r="31">
          <cell r="S31">
            <v>30227271</v>
          </cell>
          <cell r="T31" t="str">
            <v>PH RINDEMAX</v>
          </cell>
        </row>
        <row r="32">
          <cell r="S32">
            <v>30229095</v>
          </cell>
          <cell r="T32" t="str">
            <v>HAS XPAD</v>
          </cell>
        </row>
        <row r="33">
          <cell r="S33">
            <v>30227271</v>
          </cell>
          <cell r="T33" t="str">
            <v>PH RINDEMAX</v>
          </cell>
        </row>
        <row r="34">
          <cell r="S34">
            <v>30227271</v>
          </cell>
          <cell r="T34" t="str">
            <v>PH RINDEMAX</v>
          </cell>
        </row>
        <row r="35">
          <cell r="S35">
            <v>30228817</v>
          </cell>
          <cell r="T35" t="str">
            <v>HAS XPAD</v>
          </cell>
        </row>
        <row r="36">
          <cell r="S36">
            <v>30227271</v>
          </cell>
          <cell r="T36" t="str">
            <v>PH RINDEMAX</v>
          </cell>
        </row>
        <row r="37">
          <cell r="S37">
            <v>30229095</v>
          </cell>
          <cell r="T37" t="str">
            <v>HAS XPAD</v>
          </cell>
        </row>
        <row r="38">
          <cell r="S38">
            <v>30226793</v>
          </cell>
          <cell r="T38" t="str">
            <v>PAÑALES Huggies ACTIVE SEC</v>
          </cell>
        </row>
        <row r="39">
          <cell r="S39">
            <v>30226793</v>
          </cell>
          <cell r="T39" t="str">
            <v>PAÑALES Huggies ACTIVE SEC</v>
          </cell>
        </row>
        <row r="40">
          <cell r="S40">
            <v>30226793</v>
          </cell>
          <cell r="T40" t="str">
            <v>PAÑALES Huggies ACTIVE SEC</v>
          </cell>
        </row>
        <row r="41">
          <cell r="T41" t="str">
            <v xml:space="preserve"> </v>
          </cell>
        </row>
        <row r="42">
          <cell r="S42">
            <v>30227271</v>
          </cell>
          <cell r="T42" t="str">
            <v>PH RINDEMAX</v>
          </cell>
        </row>
        <row r="43">
          <cell r="S43">
            <v>30227271</v>
          </cell>
          <cell r="T43" t="str">
            <v>PH RINDEMAX</v>
          </cell>
        </row>
        <row r="44">
          <cell r="S44">
            <v>30228817</v>
          </cell>
          <cell r="T44" t="str">
            <v>HAS XPAD</v>
          </cell>
        </row>
        <row r="45">
          <cell r="S45">
            <v>30227271</v>
          </cell>
          <cell r="T45" t="str">
            <v>PH RINDEMAX</v>
          </cell>
        </row>
        <row r="46">
          <cell r="S46">
            <v>30226793</v>
          </cell>
          <cell r="T46" t="str">
            <v>PAÑALES Huggies ACTIVE SEC</v>
          </cell>
        </row>
        <row r="47">
          <cell r="S47">
            <v>30229095</v>
          </cell>
          <cell r="T47" t="str">
            <v>HAS XPAD</v>
          </cell>
        </row>
        <row r="48">
          <cell r="S48">
            <v>30228817</v>
          </cell>
          <cell r="T48" t="str">
            <v>HAS XPAD</v>
          </cell>
        </row>
        <row r="49">
          <cell r="S49">
            <v>30229095</v>
          </cell>
          <cell r="T49" t="str">
            <v>HAS XPAD</v>
          </cell>
        </row>
        <row r="50">
          <cell r="S50">
            <v>30227271</v>
          </cell>
          <cell r="T50" t="str">
            <v>PH RINDEMAX</v>
          </cell>
        </row>
        <row r="51">
          <cell r="S51">
            <v>30227271</v>
          </cell>
          <cell r="T51" t="str">
            <v>PH RINDEMAX</v>
          </cell>
        </row>
        <row r="52">
          <cell r="S52">
            <v>30228817</v>
          </cell>
          <cell r="T52" t="str">
            <v>HAS XPAD</v>
          </cell>
        </row>
        <row r="53">
          <cell r="S53">
            <v>30227271</v>
          </cell>
          <cell r="T53" t="str">
            <v>PH RINDEMAX</v>
          </cell>
        </row>
        <row r="54">
          <cell r="S54">
            <v>30225008</v>
          </cell>
          <cell r="T54" t="str">
            <v>HAF x16 con ristra</v>
          </cell>
        </row>
        <row r="55">
          <cell r="S55">
            <v>30229095</v>
          </cell>
          <cell r="T55" t="str">
            <v>HAS XPAD</v>
          </cell>
        </row>
        <row r="56">
          <cell r="S56">
            <v>30227271</v>
          </cell>
          <cell r="T56" t="str">
            <v>PH RINDEMAX</v>
          </cell>
        </row>
        <row r="57">
          <cell r="S57">
            <v>30227271</v>
          </cell>
          <cell r="T57" t="str">
            <v>PH RINDEMAX</v>
          </cell>
        </row>
        <row r="58">
          <cell r="S58">
            <v>30228817</v>
          </cell>
          <cell r="T58" t="str">
            <v>HAS XPAD</v>
          </cell>
        </row>
        <row r="59">
          <cell r="S59">
            <v>30226793</v>
          </cell>
          <cell r="T59" t="str">
            <v>PAÑALES Huggies ACTIVE SEC</v>
          </cell>
        </row>
        <row r="60">
          <cell r="S60">
            <v>30226793</v>
          </cell>
          <cell r="T60" t="str">
            <v>PAÑALES Huggies ACTIVE SEC</v>
          </cell>
        </row>
        <row r="61">
          <cell r="S61">
            <v>30226793</v>
          </cell>
          <cell r="T61" t="str">
            <v>PAÑALES Huggies ACTIVE SEC</v>
          </cell>
        </row>
        <row r="62">
          <cell r="S62">
            <v>30226793</v>
          </cell>
          <cell r="T62" t="str">
            <v>PAÑALES Huggies ACTIVE SEC</v>
          </cell>
        </row>
        <row r="63">
          <cell r="S63">
            <v>30229095</v>
          </cell>
          <cell r="T63" t="str">
            <v>HAS XPAD</v>
          </cell>
        </row>
        <row r="64">
          <cell r="S64">
            <v>30227271</v>
          </cell>
          <cell r="T64" t="str">
            <v>PH RINDEMAX</v>
          </cell>
        </row>
        <row r="65">
          <cell r="S65">
            <v>30226613</v>
          </cell>
          <cell r="T65" t="str">
            <v>PH SUAVE CUIDADO COMPLETO</v>
          </cell>
        </row>
        <row r="66">
          <cell r="S66">
            <v>30229095</v>
          </cell>
          <cell r="T66" t="str">
            <v>HAS XPAD</v>
          </cell>
        </row>
        <row r="67">
          <cell r="S67">
            <v>30227271</v>
          </cell>
          <cell r="T67" t="str">
            <v>PH RINDEMAX</v>
          </cell>
        </row>
        <row r="68">
          <cell r="S68">
            <v>30227271</v>
          </cell>
          <cell r="T68" t="str">
            <v>PH RINDEMAX</v>
          </cell>
        </row>
        <row r="69">
          <cell r="S69">
            <v>30228817</v>
          </cell>
          <cell r="T69" t="str">
            <v>HAS XPAD</v>
          </cell>
        </row>
        <row r="70">
          <cell r="S70">
            <v>30229095</v>
          </cell>
          <cell r="T70" t="str">
            <v>HAS XPAD</v>
          </cell>
        </row>
        <row r="71">
          <cell r="S71">
            <v>30227271</v>
          </cell>
          <cell r="T71" t="str">
            <v>PH RINDEMAX</v>
          </cell>
        </row>
        <row r="72">
          <cell r="S72">
            <v>30227271</v>
          </cell>
          <cell r="T72" t="str">
            <v>PH RINDEMAX</v>
          </cell>
        </row>
        <row r="73">
          <cell r="S73">
            <v>30226613</v>
          </cell>
          <cell r="T73" t="str">
            <v>PH SUAVE CUIDADO COMPLETO</v>
          </cell>
        </row>
        <row r="74">
          <cell r="S74">
            <v>30229095</v>
          </cell>
          <cell r="T74" t="str">
            <v>HAS XPAD</v>
          </cell>
        </row>
        <row r="75">
          <cell r="S75">
            <v>30228817</v>
          </cell>
          <cell r="T75" t="str">
            <v>HAS XPAD</v>
          </cell>
        </row>
        <row r="76">
          <cell r="S76">
            <v>30227271</v>
          </cell>
          <cell r="T76" t="str">
            <v>PH RINDEMAX</v>
          </cell>
        </row>
        <row r="77">
          <cell r="S77">
            <v>30229095</v>
          </cell>
          <cell r="T77" t="str">
            <v>HAS XPAD</v>
          </cell>
        </row>
        <row r="78">
          <cell r="S78">
            <v>30227271</v>
          </cell>
          <cell r="T78" t="str">
            <v>PH RINDEMAX</v>
          </cell>
        </row>
        <row r="79">
          <cell r="S79">
            <v>30228817</v>
          </cell>
          <cell r="T79" t="str">
            <v>HAS XPAD</v>
          </cell>
        </row>
        <row r="80">
          <cell r="S80">
            <v>30226565</v>
          </cell>
          <cell r="T80" t="str">
            <v>PH SUAVE CUIDADO COMPLETO</v>
          </cell>
        </row>
        <row r="81">
          <cell r="S81">
            <v>30229095</v>
          </cell>
          <cell r="T81" t="str">
            <v>HAS XPAD</v>
          </cell>
        </row>
        <row r="82">
          <cell r="S82">
            <v>30227271</v>
          </cell>
          <cell r="T82" t="str">
            <v>PH RINDEMAX</v>
          </cell>
        </row>
        <row r="83">
          <cell r="S83">
            <v>30227271</v>
          </cell>
          <cell r="T83" t="str">
            <v>PH RINDEMAX</v>
          </cell>
        </row>
        <row r="84">
          <cell r="S84">
            <v>30228817</v>
          </cell>
          <cell r="T84" t="str">
            <v>HAS XPAD</v>
          </cell>
        </row>
        <row r="85">
          <cell r="S85">
            <v>30226565</v>
          </cell>
          <cell r="T85" t="str">
            <v>PH SUAVE CUIDADO COMPLETO</v>
          </cell>
        </row>
        <row r="86">
          <cell r="S86">
            <v>30224402</v>
          </cell>
          <cell r="T86" t="str">
            <v>HAF x16 con ristra</v>
          </cell>
        </row>
        <row r="87">
          <cell r="S87">
            <v>30227271</v>
          </cell>
          <cell r="T87" t="str">
            <v>PH RINDEMAX</v>
          </cell>
        </row>
        <row r="88">
          <cell r="S88">
            <v>30227271</v>
          </cell>
          <cell r="T88" t="str">
            <v>PH RINDEMAX</v>
          </cell>
        </row>
        <row r="89">
          <cell r="S89">
            <v>30225008</v>
          </cell>
          <cell r="T89" t="str">
            <v>HAF x16 con ristra</v>
          </cell>
        </row>
        <row r="90">
          <cell r="S90">
            <v>30225008</v>
          </cell>
          <cell r="T90" t="str">
            <v>HAF x16 con ristra</v>
          </cell>
        </row>
        <row r="91">
          <cell r="S91">
            <v>30229095</v>
          </cell>
          <cell r="T91" t="str">
            <v>HAS XPAD</v>
          </cell>
        </row>
        <row r="92">
          <cell r="S92">
            <v>30227271</v>
          </cell>
          <cell r="T92" t="str">
            <v>PH RINDEMAX</v>
          </cell>
        </row>
        <row r="93">
          <cell r="S93">
            <v>30228817</v>
          </cell>
          <cell r="T93" t="str">
            <v>HAS XPAD</v>
          </cell>
        </row>
        <row r="94">
          <cell r="S94">
            <v>30229095</v>
          </cell>
          <cell r="T94" t="str">
            <v>HAS XPAD</v>
          </cell>
        </row>
        <row r="95">
          <cell r="S95">
            <v>30228817</v>
          </cell>
          <cell r="T95" t="str">
            <v>HAS XPAD</v>
          </cell>
        </row>
        <row r="96">
          <cell r="S96">
            <v>30226565</v>
          </cell>
          <cell r="T96" t="str">
            <v>PH SUAVE CUIDADO COMPLETO</v>
          </cell>
        </row>
        <row r="97">
          <cell r="S97">
            <v>30228817</v>
          </cell>
          <cell r="T97" t="str">
            <v>HAS XPAD</v>
          </cell>
        </row>
        <row r="98">
          <cell r="S98">
            <v>30226565</v>
          </cell>
          <cell r="T98" t="str">
            <v>PH SUAVE CUIDADO COMPLETO</v>
          </cell>
        </row>
        <row r="99">
          <cell r="S99">
            <v>30228591</v>
          </cell>
          <cell r="T99" t="str">
            <v>PAÑALES Huggies ACTIVE SEC</v>
          </cell>
        </row>
        <row r="100">
          <cell r="S100">
            <v>30222751</v>
          </cell>
          <cell r="T100" t="str">
            <v>WIPES Huggies ACTIVE FRESH</v>
          </cell>
        </row>
        <row r="101">
          <cell r="S101">
            <v>30229095</v>
          </cell>
          <cell r="T101" t="str">
            <v>HAS XPAD</v>
          </cell>
        </row>
        <row r="102">
          <cell r="S102">
            <v>30222751</v>
          </cell>
          <cell r="T102" t="str">
            <v>WIPES Huggies ACTIVE FRESH</v>
          </cell>
        </row>
        <row r="103">
          <cell r="S103">
            <v>30222751</v>
          </cell>
          <cell r="T103" t="str">
            <v>WIPES Huggies ACTIVE FRESH</v>
          </cell>
        </row>
        <row r="104">
          <cell r="S104">
            <v>30222751</v>
          </cell>
          <cell r="T104" t="str">
            <v>WIPES Huggies ACTIVE FRESH</v>
          </cell>
        </row>
        <row r="105">
          <cell r="S105">
            <v>30222751</v>
          </cell>
          <cell r="T105" t="str">
            <v>WIPES Huggies ACTIVE FRESH</v>
          </cell>
        </row>
        <row r="106">
          <cell r="S106">
            <v>30222751</v>
          </cell>
          <cell r="T106" t="str">
            <v>WIPES Huggies ACTIVE FRESH</v>
          </cell>
        </row>
        <row r="107">
          <cell r="S107">
            <v>30222751</v>
          </cell>
          <cell r="T107" t="str">
            <v>WIPES Huggies ACTIVE FRESH</v>
          </cell>
        </row>
        <row r="108">
          <cell r="S108">
            <v>30222751</v>
          </cell>
          <cell r="T108" t="str">
            <v>WIPES Huggies ACTIVE FRESH</v>
          </cell>
        </row>
        <row r="109">
          <cell r="S109">
            <v>30222751</v>
          </cell>
          <cell r="T109" t="str">
            <v>WIPES Huggies ACTIVE FRESH</v>
          </cell>
        </row>
        <row r="110">
          <cell r="S110">
            <v>30222751</v>
          </cell>
          <cell r="T110" t="str">
            <v>WIPES Huggies ACTIVE FRESH</v>
          </cell>
        </row>
        <row r="111">
          <cell r="S111">
            <v>30222751</v>
          </cell>
          <cell r="T111" t="str">
            <v>WIPES Huggies ACTIVE FRESH</v>
          </cell>
        </row>
        <row r="112">
          <cell r="S112">
            <v>30222751</v>
          </cell>
          <cell r="T112" t="str">
            <v>WIPES Huggies ACTIVE FRESH</v>
          </cell>
        </row>
        <row r="113">
          <cell r="S113">
            <v>30222751</v>
          </cell>
          <cell r="T113" t="str">
            <v>WIPES Huggies ACTIVE FRESH</v>
          </cell>
        </row>
        <row r="114">
          <cell r="S114">
            <v>30222751</v>
          </cell>
          <cell r="T114" t="str">
            <v>WIPES Huggies ACTIVE FRESH</v>
          </cell>
        </row>
        <row r="115">
          <cell r="S115">
            <v>30222751</v>
          </cell>
          <cell r="T115" t="str">
            <v>WIPES Huggies ACTIVE FRESH</v>
          </cell>
        </row>
        <row r="116">
          <cell r="S116">
            <v>30222751</v>
          </cell>
          <cell r="T116" t="str">
            <v>WIPES Huggies ACTIVE FRESH</v>
          </cell>
        </row>
        <row r="117">
          <cell r="S117">
            <v>30222751</v>
          </cell>
          <cell r="T117" t="str">
            <v>WIPES Huggies ACTIVE FRESH</v>
          </cell>
        </row>
        <row r="118">
          <cell r="S118">
            <v>30222751</v>
          </cell>
          <cell r="T118" t="str">
            <v>WIPES Huggies ACTIVE FRESH</v>
          </cell>
        </row>
        <row r="119">
          <cell r="S119">
            <v>30224402</v>
          </cell>
          <cell r="T119" t="str">
            <v>HAF x16 con ristra</v>
          </cell>
        </row>
        <row r="120">
          <cell r="S120">
            <v>30224402</v>
          </cell>
          <cell r="T120" t="str">
            <v>HAF x16 con ristra</v>
          </cell>
        </row>
        <row r="121">
          <cell r="S121">
            <v>30224402</v>
          </cell>
          <cell r="T121" t="str">
            <v>HAF x16 con ristra</v>
          </cell>
        </row>
        <row r="122">
          <cell r="S122">
            <v>30224402</v>
          </cell>
          <cell r="T122" t="str">
            <v>HAF x16 con ristra</v>
          </cell>
        </row>
        <row r="123">
          <cell r="S123">
            <v>30224402</v>
          </cell>
          <cell r="T123" t="str">
            <v>HAF x16 con ristra</v>
          </cell>
        </row>
        <row r="124">
          <cell r="S124">
            <v>30224402</v>
          </cell>
          <cell r="T124" t="str">
            <v>HAF x16 con ristra</v>
          </cell>
        </row>
        <row r="125">
          <cell r="S125">
            <v>30224402</v>
          </cell>
          <cell r="T125" t="str">
            <v>HAF x16 con ristra</v>
          </cell>
        </row>
        <row r="126">
          <cell r="S126">
            <v>30224402</v>
          </cell>
          <cell r="T126" t="str">
            <v>HAF x16 con ristra</v>
          </cell>
        </row>
        <row r="127">
          <cell r="S127">
            <v>30224402</v>
          </cell>
          <cell r="T127" t="str">
            <v>HAF x16 con ristra</v>
          </cell>
        </row>
        <row r="128">
          <cell r="S128">
            <v>30224402</v>
          </cell>
          <cell r="T128" t="str">
            <v>HAF x16 con ristra</v>
          </cell>
        </row>
        <row r="129">
          <cell r="S129">
            <v>30229095</v>
          </cell>
          <cell r="T129" t="str">
            <v>HAS XPAD</v>
          </cell>
        </row>
        <row r="130">
          <cell r="S130">
            <v>30229095</v>
          </cell>
          <cell r="T130" t="str">
            <v>HAS XPAD</v>
          </cell>
        </row>
        <row r="131">
          <cell r="S131">
            <v>30229095</v>
          </cell>
          <cell r="T131" t="str">
            <v>HAS XPAD</v>
          </cell>
        </row>
        <row r="132">
          <cell r="S132">
            <v>30229095</v>
          </cell>
          <cell r="T132" t="str">
            <v>HAS XPAD</v>
          </cell>
        </row>
        <row r="133">
          <cell r="S133">
            <v>30229095</v>
          </cell>
          <cell r="T133" t="str">
            <v>HAS XPAD</v>
          </cell>
        </row>
        <row r="134">
          <cell r="S134">
            <v>30229095</v>
          </cell>
          <cell r="T134" t="str">
            <v>HAS XPAD</v>
          </cell>
        </row>
        <row r="135">
          <cell r="S135">
            <v>30229095</v>
          </cell>
          <cell r="T135" t="str">
            <v>HAS XPAD</v>
          </cell>
        </row>
        <row r="136">
          <cell r="S136">
            <v>30229095</v>
          </cell>
          <cell r="T136" t="str">
            <v>HAS XPAD</v>
          </cell>
        </row>
        <row r="137">
          <cell r="S137">
            <v>30229095</v>
          </cell>
          <cell r="T137" t="str">
            <v>HAS XPAD</v>
          </cell>
        </row>
        <row r="138">
          <cell r="S138">
            <v>30229095</v>
          </cell>
          <cell r="T138" t="str">
            <v>HAS XPAD</v>
          </cell>
        </row>
        <row r="139">
          <cell r="S139">
            <v>30229095</v>
          </cell>
          <cell r="T139" t="str">
            <v>HAS XPAD</v>
          </cell>
        </row>
        <row r="140">
          <cell r="S140">
            <v>30229095</v>
          </cell>
          <cell r="T140" t="str">
            <v>HAS XPAD</v>
          </cell>
        </row>
        <row r="141">
          <cell r="S141">
            <v>30229095</v>
          </cell>
          <cell r="T141" t="str">
            <v>HAS XPAD</v>
          </cell>
        </row>
        <row r="142">
          <cell r="S142">
            <v>30229095</v>
          </cell>
          <cell r="T142" t="str">
            <v>HAS XPAD</v>
          </cell>
        </row>
        <row r="143">
          <cell r="S143">
            <v>30229095</v>
          </cell>
          <cell r="T143" t="str">
            <v>HAS XPAD</v>
          </cell>
        </row>
        <row r="144">
          <cell r="S144">
            <v>30229095</v>
          </cell>
          <cell r="T144" t="str">
            <v>HAS XPAD</v>
          </cell>
        </row>
        <row r="145">
          <cell r="S145">
            <v>30229095</v>
          </cell>
          <cell r="T145" t="str">
            <v>HAS XPAD</v>
          </cell>
        </row>
        <row r="146">
          <cell r="S146">
            <v>30227553</v>
          </cell>
          <cell r="T146" t="str">
            <v>PAÑALES Huggies NATURAL CARE</v>
          </cell>
        </row>
        <row r="147">
          <cell r="S147">
            <v>30227553</v>
          </cell>
          <cell r="T147" t="str">
            <v>PAÑALES Huggies NATURAL CARE</v>
          </cell>
        </row>
        <row r="148">
          <cell r="S148">
            <v>30228817</v>
          </cell>
          <cell r="T148" t="str">
            <v>HAS XPAD</v>
          </cell>
        </row>
        <row r="149">
          <cell r="S149">
            <v>30229095</v>
          </cell>
          <cell r="T149" t="str">
            <v>HAS XPAD</v>
          </cell>
        </row>
        <row r="150">
          <cell r="S150">
            <v>30222751</v>
          </cell>
          <cell r="T150" t="str">
            <v>WIPES Huggies ACTIVE FRESH</v>
          </cell>
        </row>
        <row r="151">
          <cell r="S151">
            <v>30229095</v>
          </cell>
          <cell r="T151" t="str">
            <v>HAS XPAD</v>
          </cell>
        </row>
        <row r="152">
          <cell r="S152">
            <v>30227553</v>
          </cell>
          <cell r="T152" t="str">
            <v>PAÑALES Huggies NATURAL CARE</v>
          </cell>
        </row>
        <row r="153">
          <cell r="S153">
            <v>30228591</v>
          </cell>
          <cell r="T153" t="str">
            <v>PAÑALES Huggies ACTIVE SEC</v>
          </cell>
        </row>
        <row r="154">
          <cell r="S154">
            <v>30228591</v>
          </cell>
          <cell r="T154" t="str">
            <v>PAÑALES Huggies ACTIVE SEC</v>
          </cell>
        </row>
        <row r="155">
          <cell r="S155">
            <v>30228591</v>
          </cell>
          <cell r="T155" t="str">
            <v>PAÑALES Huggies ACTIVE SEC</v>
          </cell>
        </row>
        <row r="156">
          <cell r="S156">
            <v>30228591</v>
          </cell>
          <cell r="T156" t="str">
            <v>PAÑALES Huggies ACTIVE SEC</v>
          </cell>
        </row>
        <row r="157">
          <cell r="T157" t="str">
            <v xml:space="preserve"> </v>
          </cell>
        </row>
        <row r="158">
          <cell r="T158" t="str">
            <v xml:space="preserve"> </v>
          </cell>
        </row>
        <row r="159">
          <cell r="T159" t="str">
            <v xml:space="preserve"> </v>
          </cell>
        </row>
        <row r="160">
          <cell r="S160">
            <v>30225008</v>
          </cell>
          <cell r="T160" t="str">
            <v>HAF x16 con ristra</v>
          </cell>
        </row>
        <row r="161">
          <cell r="S161">
            <v>30225008</v>
          </cell>
          <cell r="T161" t="str">
            <v>HAF x16 con ristra</v>
          </cell>
        </row>
        <row r="162">
          <cell r="S162">
            <v>30227421</v>
          </cell>
          <cell r="T162" t="str">
            <v>HAS XPAD</v>
          </cell>
        </row>
        <row r="163">
          <cell r="S163">
            <v>30227421</v>
          </cell>
          <cell r="T163" t="str">
            <v>HAS XPAD</v>
          </cell>
        </row>
        <row r="164">
          <cell r="S164">
            <v>30227421</v>
          </cell>
          <cell r="T164" t="str">
            <v>HAS XPAD</v>
          </cell>
        </row>
        <row r="165">
          <cell r="T16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89"/>
  <sheetViews>
    <sheetView tabSelected="1" workbookViewId="0">
      <pane ySplit="1" topLeftCell="A350" activePane="bottomLeft" state="frozen"/>
      <selection activeCell="Q1" sqref="Q1"/>
      <selection pane="bottomLeft" sqref="A1:XFD1"/>
    </sheetView>
  </sheetViews>
  <sheetFormatPr baseColWidth="10" defaultColWidth="9.140625" defaultRowHeight="15" x14ac:dyDescent="0.25"/>
  <sheetData>
    <row r="1" spans="1:44" ht="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1" t="s">
        <v>9</v>
      </c>
      <c r="L1" s="3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4" t="s">
        <v>17</v>
      </c>
      <c r="T1" s="4" t="s">
        <v>18</v>
      </c>
      <c r="U1" s="1" t="s">
        <v>19</v>
      </c>
      <c r="V1" s="5" t="s">
        <v>20</v>
      </c>
      <c r="W1" s="1" t="s">
        <v>21</v>
      </c>
      <c r="X1" s="6" t="s">
        <v>22</v>
      </c>
      <c r="Y1" s="6" t="s">
        <v>23</v>
      </c>
      <c r="Z1" s="2" t="s">
        <v>24</v>
      </c>
      <c r="AA1" s="1" t="s">
        <v>25</v>
      </c>
      <c r="AB1" s="15" t="s">
        <v>26</v>
      </c>
      <c r="AC1" s="7" t="s">
        <v>27</v>
      </c>
      <c r="AD1" s="2" t="s">
        <v>28</v>
      </c>
      <c r="AE1" s="5" t="s">
        <v>25</v>
      </c>
      <c r="AF1" s="8" t="s">
        <v>29</v>
      </c>
      <c r="AG1" s="16" t="s">
        <v>30</v>
      </c>
      <c r="AH1" s="1" t="s">
        <v>31</v>
      </c>
      <c r="AI1" s="2" t="s">
        <v>32</v>
      </c>
      <c r="AJ1" s="9" t="s">
        <v>33</v>
      </c>
      <c r="AK1" s="10" t="s">
        <v>34</v>
      </c>
      <c r="AL1" s="9" t="s">
        <v>35</v>
      </c>
      <c r="AM1" s="2" t="s">
        <v>36</v>
      </c>
      <c r="AN1" s="11" t="s">
        <v>37</v>
      </c>
      <c r="AO1" s="9" t="s">
        <v>38</v>
      </c>
      <c r="AP1" s="12" t="s">
        <v>39</v>
      </c>
      <c r="AQ1" s="13" t="s">
        <v>40</v>
      </c>
      <c r="AR1" s="14" t="s">
        <v>41</v>
      </c>
    </row>
    <row r="2" spans="1:44" x14ac:dyDescent="0.25">
      <c r="A2" s="17">
        <v>2020</v>
      </c>
      <c r="B2" s="17" t="s">
        <v>42</v>
      </c>
      <c r="C2" s="17"/>
      <c r="D2" s="17"/>
      <c r="E2" s="17"/>
      <c r="F2" s="17"/>
      <c r="H2" s="17"/>
      <c r="I2" s="17"/>
      <c r="J2" s="17"/>
      <c r="K2" s="18"/>
      <c r="L2" s="17" t="s">
        <v>297</v>
      </c>
      <c r="M2" s="17" t="s">
        <v>297</v>
      </c>
      <c r="O2" s="17"/>
      <c r="P2" s="17">
        <v>40171725</v>
      </c>
      <c r="Q2" t="s">
        <v>298</v>
      </c>
      <c r="R2" s="17" t="s">
        <v>299</v>
      </c>
      <c r="S2" s="32" t="s">
        <v>300</v>
      </c>
      <c r="T2" s="32" t="s">
        <v>301</v>
      </c>
      <c r="V2" s="47" t="s">
        <v>302</v>
      </c>
      <c r="W2" s="48" t="s">
        <v>88</v>
      </c>
      <c r="X2" t="s">
        <v>303</v>
      </c>
      <c r="Y2" s="49">
        <v>30226606</v>
      </c>
      <c r="Z2" s="50" t="s">
        <v>304</v>
      </c>
      <c r="AA2" s="34" t="s">
        <v>305</v>
      </c>
      <c r="AB2" s="34" t="s">
        <v>300</v>
      </c>
      <c r="AC2" s="51">
        <v>30227271</v>
      </c>
      <c r="AD2" s="32" t="s">
        <v>306</v>
      </c>
      <c r="AE2" s="24" t="s">
        <v>307</v>
      </c>
      <c r="AF2" s="23" t="s">
        <v>301</v>
      </c>
      <c r="AG2" s="52" t="s">
        <v>308</v>
      </c>
      <c r="AH2" s="53"/>
      <c r="AJ2" s="17" t="s">
        <v>309</v>
      </c>
      <c r="AM2" s="54">
        <v>480</v>
      </c>
      <c r="AN2" s="55">
        <v>10.666666666666666</v>
      </c>
      <c r="AO2" s="28">
        <f>+AQ2/AN2</f>
        <v>10.870905229674568</v>
      </c>
      <c r="AP2" s="28">
        <f>+AQ2/AM2</f>
        <v>0.24157567177054595</v>
      </c>
      <c r="AQ2" s="56">
        <v>115.95632244986206</v>
      </c>
    </row>
    <row r="3" spans="1:44" x14ac:dyDescent="0.25">
      <c r="A3" s="17">
        <v>2020</v>
      </c>
      <c r="B3" s="17" t="s">
        <v>42</v>
      </c>
      <c r="C3" s="17"/>
      <c r="D3" s="17"/>
      <c r="E3" s="17"/>
      <c r="F3" s="17"/>
      <c r="H3" s="17"/>
      <c r="I3" s="17"/>
      <c r="J3" s="17"/>
      <c r="K3" s="18"/>
      <c r="L3" s="17" t="s">
        <v>297</v>
      </c>
      <c r="M3" s="17" t="s">
        <v>297</v>
      </c>
      <c r="O3" s="17"/>
      <c r="P3" s="17">
        <v>40171725</v>
      </c>
      <c r="Q3" t="s">
        <v>298</v>
      </c>
      <c r="R3" s="17" t="s">
        <v>310</v>
      </c>
      <c r="S3" s="32" t="s">
        <v>311</v>
      </c>
      <c r="T3" s="32" t="s">
        <v>301</v>
      </c>
      <c r="V3" s="47" t="s">
        <v>312</v>
      </c>
      <c r="W3" s="48" t="s">
        <v>88</v>
      </c>
      <c r="X3" t="s">
        <v>313</v>
      </c>
      <c r="Y3" s="49">
        <v>30226607</v>
      </c>
      <c r="Z3" s="50" t="s">
        <v>304</v>
      </c>
      <c r="AA3" s="32" t="s">
        <v>314</v>
      </c>
      <c r="AB3" s="57" t="s">
        <v>311</v>
      </c>
      <c r="AC3" s="51">
        <v>30227271</v>
      </c>
      <c r="AD3" s="32" t="s">
        <v>306</v>
      </c>
      <c r="AE3" t="s">
        <v>315</v>
      </c>
      <c r="AF3" s="45" t="s">
        <v>301</v>
      </c>
      <c r="AG3" s="52" t="s">
        <v>308</v>
      </c>
      <c r="AH3" s="53"/>
      <c r="AJ3" s="17" t="s">
        <v>309</v>
      </c>
      <c r="AM3" s="54">
        <v>660</v>
      </c>
      <c r="AN3" s="55">
        <v>22</v>
      </c>
      <c r="AO3" s="28">
        <f t="shared" ref="AO3:AO66" si="0">+AQ3/AN3</f>
        <v>10.870905229674568</v>
      </c>
      <c r="AP3" s="28">
        <f t="shared" ref="AP3:AP66" si="1">+AQ3/AM3</f>
        <v>0.36236350765581893</v>
      </c>
      <c r="AQ3" s="56">
        <v>239.15991505284049</v>
      </c>
    </row>
    <row r="4" spans="1:44" x14ac:dyDescent="0.25">
      <c r="A4" s="17">
        <v>2020</v>
      </c>
      <c r="B4" s="17" t="s">
        <v>42</v>
      </c>
      <c r="C4" s="17"/>
      <c r="D4" s="17"/>
      <c r="E4" s="17"/>
      <c r="F4" s="17"/>
      <c r="H4" s="17"/>
      <c r="I4" s="17"/>
      <c r="J4" s="17"/>
      <c r="K4" s="18"/>
      <c r="L4" s="17" t="s">
        <v>297</v>
      </c>
      <c r="M4" s="17" t="s">
        <v>297</v>
      </c>
      <c r="O4" s="17"/>
      <c r="P4" s="17">
        <v>40171725</v>
      </c>
      <c r="Q4" t="s">
        <v>298</v>
      </c>
      <c r="R4" s="17" t="s">
        <v>316</v>
      </c>
      <c r="S4" s="32" t="s">
        <v>317</v>
      </c>
      <c r="T4" s="58" t="s">
        <v>301</v>
      </c>
      <c r="V4" s="47" t="s">
        <v>318</v>
      </c>
      <c r="W4" s="48" t="s">
        <v>88</v>
      </c>
      <c r="X4" t="s">
        <v>319</v>
      </c>
      <c r="Y4" s="49">
        <v>30226613</v>
      </c>
      <c r="Z4" s="50" t="s">
        <v>304</v>
      </c>
      <c r="AA4" s="34" t="s">
        <v>320</v>
      </c>
      <c r="AB4" s="57" t="s">
        <v>317</v>
      </c>
      <c r="AC4" s="51">
        <v>30226613</v>
      </c>
      <c r="AD4" s="32" t="s">
        <v>304</v>
      </c>
      <c r="AE4" s="34" t="s">
        <v>320</v>
      </c>
      <c r="AF4" s="59" t="s">
        <v>301</v>
      </c>
      <c r="AG4" s="52" t="s">
        <v>308</v>
      </c>
      <c r="AH4" s="53"/>
      <c r="AJ4" s="17" t="s">
        <v>309</v>
      </c>
      <c r="AM4" s="54">
        <v>1950</v>
      </c>
      <c r="AN4" s="55">
        <v>47.560975609756099</v>
      </c>
      <c r="AO4" s="28">
        <f t="shared" si="0"/>
        <v>25.766701533873743</v>
      </c>
      <c r="AP4" s="28">
        <f t="shared" si="1"/>
        <v>0.62845613497253028</v>
      </c>
      <c r="AQ4" s="56">
        <v>1225.4894631964341</v>
      </c>
    </row>
    <row r="5" spans="1:44" x14ac:dyDescent="0.25">
      <c r="A5" s="17">
        <v>2020</v>
      </c>
      <c r="B5" s="17" t="s">
        <v>42</v>
      </c>
      <c r="C5" s="17"/>
      <c r="D5" s="17"/>
      <c r="E5" s="17"/>
      <c r="F5" s="17"/>
      <c r="H5" s="17"/>
      <c r="I5" s="17"/>
      <c r="J5" s="17"/>
      <c r="K5" s="18"/>
      <c r="L5" s="17" t="s">
        <v>297</v>
      </c>
      <c r="M5" s="17" t="s">
        <v>297</v>
      </c>
      <c r="O5" s="17"/>
      <c r="P5" s="17">
        <v>40171725</v>
      </c>
      <c r="Q5" t="s">
        <v>298</v>
      </c>
      <c r="R5" s="17" t="s">
        <v>321</v>
      </c>
      <c r="S5" s="32" t="s">
        <v>301</v>
      </c>
      <c r="T5" s="58" t="s">
        <v>322</v>
      </c>
      <c r="V5" s="47" t="s">
        <v>323</v>
      </c>
      <c r="W5" s="48" t="s">
        <v>48</v>
      </c>
      <c r="X5" t="s">
        <v>324</v>
      </c>
      <c r="Y5" s="49">
        <v>30226793</v>
      </c>
      <c r="Z5" s="50" t="s">
        <v>325</v>
      </c>
      <c r="AA5" s="34" t="s">
        <v>326</v>
      </c>
      <c r="AB5" s="57" t="s">
        <v>327</v>
      </c>
      <c r="AC5" s="51">
        <v>30229095</v>
      </c>
      <c r="AD5" s="32" t="s">
        <v>328</v>
      </c>
      <c r="AE5" t="s">
        <v>329</v>
      </c>
      <c r="AF5" s="60" t="s">
        <v>330</v>
      </c>
      <c r="AG5" s="52" t="s">
        <v>308</v>
      </c>
      <c r="AH5" s="53"/>
      <c r="AJ5" s="17" t="s">
        <v>331</v>
      </c>
      <c r="AM5" s="54">
        <v>170</v>
      </c>
      <c r="AN5" s="55">
        <v>170</v>
      </c>
      <c r="AO5" s="28">
        <f t="shared" si="0"/>
        <v>1.3971232082640839</v>
      </c>
      <c r="AP5" s="28">
        <f t="shared" si="1"/>
        <v>1.3971232082640839</v>
      </c>
      <c r="AQ5" s="56">
        <v>237.51094540489424</v>
      </c>
    </row>
    <row r="6" spans="1:44" x14ac:dyDescent="0.25">
      <c r="A6" s="17">
        <v>2020</v>
      </c>
      <c r="B6" s="17" t="s">
        <v>42</v>
      </c>
      <c r="C6" s="17"/>
      <c r="D6" s="17"/>
      <c r="E6" s="17"/>
      <c r="F6" s="17"/>
      <c r="H6" s="17"/>
      <c r="I6" s="17"/>
      <c r="J6" s="17"/>
      <c r="K6" s="18"/>
      <c r="L6" s="17" t="s">
        <v>332</v>
      </c>
      <c r="M6" s="17" t="s">
        <v>332</v>
      </c>
      <c r="O6" s="17"/>
      <c r="P6" s="17">
        <v>40165020</v>
      </c>
      <c r="Q6" t="s">
        <v>333</v>
      </c>
      <c r="R6" s="17" t="s">
        <v>310</v>
      </c>
      <c r="S6" s="32" t="s">
        <v>311</v>
      </c>
      <c r="T6" s="32" t="s">
        <v>301</v>
      </c>
      <c r="V6" s="47" t="s">
        <v>312</v>
      </c>
      <c r="W6" s="48" t="s">
        <v>88</v>
      </c>
      <c r="X6" t="s">
        <v>313</v>
      </c>
      <c r="Y6" s="49">
        <v>30226607</v>
      </c>
      <c r="Z6" s="50" t="s">
        <v>304</v>
      </c>
      <c r="AA6" s="32" t="s">
        <v>314</v>
      </c>
      <c r="AB6" s="57" t="s">
        <v>311</v>
      </c>
      <c r="AC6" s="51">
        <v>30227271</v>
      </c>
      <c r="AD6" s="32" t="s">
        <v>306</v>
      </c>
      <c r="AE6" t="s">
        <v>315</v>
      </c>
      <c r="AF6" s="45" t="s">
        <v>301</v>
      </c>
      <c r="AG6" s="52" t="s">
        <v>308</v>
      </c>
      <c r="AH6" s="53"/>
      <c r="AJ6" s="17" t="s">
        <v>309</v>
      </c>
      <c r="AM6" s="54">
        <v>300</v>
      </c>
      <c r="AN6" s="55">
        <v>10</v>
      </c>
      <c r="AO6" s="28">
        <f t="shared" si="0"/>
        <v>10.870905229674568</v>
      </c>
      <c r="AP6" s="28">
        <f t="shared" si="1"/>
        <v>0.36236350765581893</v>
      </c>
      <c r="AQ6" s="56">
        <v>108.70905229674568</v>
      </c>
    </row>
    <row r="7" spans="1:44" x14ac:dyDescent="0.25">
      <c r="A7" s="17">
        <v>2020</v>
      </c>
      <c r="B7" s="17" t="s">
        <v>42</v>
      </c>
      <c r="C7" s="17"/>
      <c r="D7" s="17"/>
      <c r="E7" s="17"/>
      <c r="F7" s="17"/>
      <c r="H7" s="17"/>
      <c r="I7" s="17"/>
      <c r="J7" s="17"/>
      <c r="K7" s="18"/>
      <c r="L7" s="17" t="s">
        <v>332</v>
      </c>
      <c r="M7" s="17" t="s">
        <v>332</v>
      </c>
      <c r="O7" s="17"/>
      <c r="P7" s="17">
        <v>40165020</v>
      </c>
      <c r="Q7" t="s">
        <v>333</v>
      </c>
      <c r="R7" s="17" t="s">
        <v>310</v>
      </c>
      <c r="S7" s="32" t="s">
        <v>311</v>
      </c>
      <c r="T7" s="58" t="s">
        <v>301</v>
      </c>
      <c r="V7" s="47" t="s">
        <v>334</v>
      </c>
      <c r="W7" s="48" t="s">
        <v>88</v>
      </c>
      <c r="X7" t="s">
        <v>335</v>
      </c>
      <c r="Y7" s="49">
        <v>30226613</v>
      </c>
      <c r="Z7" s="50" t="s">
        <v>304</v>
      </c>
      <c r="AA7" s="34" t="s">
        <v>336</v>
      </c>
      <c r="AB7" s="57" t="s">
        <v>311</v>
      </c>
      <c r="AC7" s="51">
        <v>30228817</v>
      </c>
      <c r="AD7" s="32" t="s">
        <v>328</v>
      </c>
      <c r="AE7" t="s">
        <v>337</v>
      </c>
      <c r="AF7" s="60" t="s">
        <v>301</v>
      </c>
      <c r="AG7" s="52" t="s">
        <v>308</v>
      </c>
      <c r="AH7" s="53"/>
      <c r="AJ7" s="17" t="s">
        <v>309</v>
      </c>
      <c r="AM7" s="54">
        <v>607.75000000000011</v>
      </c>
      <c r="AN7" s="55">
        <v>20.258333333333336</v>
      </c>
      <c r="AO7" s="28">
        <f t="shared" si="0"/>
        <v>18.519806108319742</v>
      </c>
      <c r="AP7" s="28">
        <f t="shared" si="1"/>
        <v>0.61732687027732469</v>
      </c>
      <c r="AQ7" s="56">
        <v>375.18040541104415</v>
      </c>
    </row>
    <row r="8" spans="1:44" x14ac:dyDescent="0.25">
      <c r="A8" s="17">
        <v>2020</v>
      </c>
      <c r="B8" s="17" t="s">
        <v>42</v>
      </c>
      <c r="C8" s="17"/>
      <c r="D8" s="17"/>
      <c r="E8" s="17"/>
      <c r="F8" s="17"/>
      <c r="H8" s="17"/>
      <c r="I8" s="17"/>
      <c r="J8" s="17"/>
      <c r="K8" s="18"/>
      <c r="L8" s="17" t="s">
        <v>338</v>
      </c>
      <c r="M8" s="17" t="s">
        <v>338</v>
      </c>
      <c r="O8" s="17"/>
      <c r="P8" s="17">
        <v>40033978</v>
      </c>
      <c r="Q8" t="s">
        <v>339</v>
      </c>
      <c r="R8" s="17" t="s">
        <v>299</v>
      </c>
      <c r="S8" s="32" t="s">
        <v>300</v>
      </c>
      <c r="T8" s="58" t="s">
        <v>301</v>
      </c>
      <c r="V8" s="47" t="s">
        <v>302</v>
      </c>
      <c r="W8" s="48" t="s">
        <v>88</v>
      </c>
      <c r="X8" t="s">
        <v>303</v>
      </c>
      <c r="Y8" s="49">
        <v>30226606</v>
      </c>
      <c r="Z8" s="50" t="s">
        <v>304</v>
      </c>
      <c r="AA8" s="34" t="s">
        <v>305</v>
      </c>
      <c r="AB8" s="57" t="s">
        <v>300</v>
      </c>
      <c r="AC8" s="51">
        <v>30227271</v>
      </c>
      <c r="AD8" s="32" t="s">
        <v>306</v>
      </c>
      <c r="AE8" t="s">
        <v>307</v>
      </c>
      <c r="AF8" s="60" t="s">
        <v>301</v>
      </c>
      <c r="AG8" s="52" t="s">
        <v>308</v>
      </c>
      <c r="AH8" s="53"/>
      <c r="AJ8" s="17" t="s">
        <v>309</v>
      </c>
      <c r="AM8" s="54">
        <v>420</v>
      </c>
      <c r="AN8" s="55">
        <v>9.3333333333333339</v>
      </c>
      <c r="AO8" s="28">
        <f t="shared" si="0"/>
        <v>10.870905229674568</v>
      </c>
      <c r="AP8" s="28">
        <f t="shared" si="1"/>
        <v>0.24157567177054598</v>
      </c>
      <c r="AQ8" s="56">
        <v>101.46178214362931</v>
      </c>
    </row>
    <row r="9" spans="1:44" x14ac:dyDescent="0.25">
      <c r="A9" s="17">
        <v>2020</v>
      </c>
      <c r="B9" s="17" t="s">
        <v>42</v>
      </c>
      <c r="C9" s="17"/>
      <c r="D9" s="17"/>
      <c r="E9" s="17"/>
      <c r="F9" s="17"/>
      <c r="H9" s="17"/>
      <c r="I9" s="17"/>
      <c r="J9" s="17"/>
      <c r="K9" s="18"/>
      <c r="L9" s="17" t="s">
        <v>338</v>
      </c>
      <c r="M9" s="17" t="s">
        <v>338</v>
      </c>
      <c r="O9" s="17"/>
      <c r="P9" s="17">
        <v>40033978</v>
      </c>
      <c r="Q9" t="s">
        <v>339</v>
      </c>
      <c r="R9" s="17" t="s">
        <v>310</v>
      </c>
      <c r="S9" s="32" t="s">
        <v>311</v>
      </c>
      <c r="T9" s="58" t="s">
        <v>301</v>
      </c>
      <c r="V9" s="47" t="s">
        <v>334</v>
      </c>
      <c r="W9" s="48" t="s">
        <v>88</v>
      </c>
      <c r="X9" t="s">
        <v>335</v>
      </c>
      <c r="Y9" s="49">
        <v>30226613</v>
      </c>
      <c r="Z9" s="50" t="s">
        <v>304</v>
      </c>
      <c r="AA9" s="34" t="s">
        <v>336</v>
      </c>
      <c r="AB9" s="57" t="s">
        <v>311</v>
      </c>
      <c r="AC9" s="51">
        <v>30228817</v>
      </c>
      <c r="AD9" s="32" t="s">
        <v>328</v>
      </c>
      <c r="AE9" t="s">
        <v>337</v>
      </c>
      <c r="AF9" s="61"/>
      <c r="AG9" s="52" t="s">
        <v>308</v>
      </c>
      <c r="AH9" s="53"/>
      <c r="AJ9" s="17" t="s">
        <v>309</v>
      </c>
      <c r="AM9" s="54">
        <v>1000</v>
      </c>
      <c r="AN9" s="55">
        <v>33.333333333333336</v>
      </c>
      <c r="AO9" s="28">
        <f t="shared" si="0"/>
        <v>18.519806108319742</v>
      </c>
      <c r="AP9" s="28">
        <f t="shared" si="1"/>
        <v>0.6173268702773248</v>
      </c>
      <c r="AQ9" s="56">
        <v>617.32687027732482</v>
      </c>
    </row>
    <row r="10" spans="1:44" x14ac:dyDescent="0.25">
      <c r="A10" s="17">
        <v>2020</v>
      </c>
      <c r="B10" s="17" t="s">
        <v>42</v>
      </c>
      <c r="C10" s="17"/>
      <c r="D10" s="17"/>
      <c r="E10" s="17"/>
      <c r="F10" s="17"/>
      <c r="H10" s="17"/>
      <c r="I10" s="17"/>
      <c r="J10" s="17"/>
      <c r="K10" s="18"/>
      <c r="L10" s="17" t="s">
        <v>338</v>
      </c>
      <c r="M10" s="17" t="s">
        <v>338</v>
      </c>
      <c r="O10" s="17"/>
      <c r="P10" s="17">
        <v>40033978</v>
      </c>
      <c r="Q10" t="s">
        <v>339</v>
      </c>
      <c r="R10" s="17" t="s">
        <v>310</v>
      </c>
      <c r="S10" s="32" t="s">
        <v>311</v>
      </c>
      <c r="T10" s="32" t="s">
        <v>301</v>
      </c>
      <c r="V10" s="47" t="s">
        <v>340</v>
      </c>
      <c r="W10" s="48" t="s">
        <v>88</v>
      </c>
      <c r="X10" t="s">
        <v>341</v>
      </c>
      <c r="Y10" s="49">
        <v>30226565</v>
      </c>
      <c r="Z10" s="50" t="s">
        <v>304</v>
      </c>
      <c r="AA10" s="32" t="s">
        <v>342</v>
      </c>
      <c r="AB10" s="57" t="s">
        <v>311</v>
      </c>
      <c r="AC10" s="51">
        <v>30226565</v>
      </c>
      <c r="AD10" s="32" t="s">
        <v>304</v>
      </c>
      <c r="AE10" t="s">
        <v>342</v>
      </c>
      <c r="AF10" s="59" t="s">
        <v>301</v>
      </c>
      <c r="AG10" s="52" t="s">
        <v>308</v>
      </c>
      <c r="AH10" s="53"/>
      <c r="AJ10" s="17" t="s">
        <v>309</v>
      </c>
      <c r="AM10" s="54">
        <v>1550</v>
      </c>
      <c r="AN10" s="55">
        <v>51.666666666666664</v>
      </c>
      <c r="AO10" s="28">
        <f t="shared" si="0"/>
        <v>26.411996068756956</v>
      </c>
      <c r="AP10" s="28">
        <f t="shared" si="1"/>
        <v>0.88039986895856515</v>
      </c>
      <c r="AQ10" s="56">
        <v>1364.6197968857759</v>
      </c>
    </row>
    <row r="11" spans="1:44" x14ac:dyDescent="0.25">
      <c r="A11" s="17">
        <v>2020</v>
      </c>
      <c r="B11" s="17" t="s">
        <v>42</v>
      </c>
      <c r="C11" s="17"/>
      <c r="D11" s="17"/>
      <c r="E11" s="17"/>
      <c r="F11" s="17"/>
      <c r="H11" s="17"/>
      <c r="I11" s="17"/>
      <c r="J11" s="17"/>
      <c r="K11" s="18"/>
      <c r="L11" s="17" t="s">
        <v>338</v>
      </c>
      <c r="M11" s="17" t="s">
        <v>338</v>
      </c>
      <c r="O11" s="17"/>
      <c r="P11" s="17">
        <v>40033978</v>
      </c>
      <c r="Q11" t="s">
        <v>339</v>
      </c>
      <c r="R11" s="17" t="s">
        <v>343</v>
      </c>
      <c r="S11" s="32" t="s">
        <v>301</v>
      </c>
      <c r="T11" s="58" t="s">
        <v>279</v>
      </c>
      <c r="V11" s="47" t="s">
        <v>344</v>
      </c>
      <c r="W11" s="48" t="s">
        <v>345</v>
      </c>
      <c r="X11" t="s">
        <v>346</v>
      </c>
      <c r="Y11" s="49">
        <v>30227185</v>
      </c>
      <c r="Z11" s="62" t="s">
        <v>347</v>
      </c>
      <c r="AA11" s="34" t="s">
        <v>348</v>
      </c>
      <c r="AB11" s="57" t="s">
        <v>349</v>
      </c>
      <c r="AC11" s="51">
        <v>30224402</v>
      </c>
      <c r="AD11" s="32" t="s">
        <v>350</v>
      </c>
      <c r="AE11" t="s">
        <v>351</v>
      </c>
      <c r="AF11" s="60" t="s">
        <v>352</v>
      </c>
      <c r="AG11" s="52" t="s">
        <v>308</v>
      </c>
      <c r="AH11" s="53"/>
      <c r="AJ11" s="17" t="s">
        <v>309</v>
      </c>
      <c r="AM11" s="54">
        <v>20</v>
      </c>
      <c r="AN11" s="55">
        <v>20</v>
      </c>
      <c r="AO11" s="28">
        <f t="shared" si="0"/>
        <v>6.3868489520643843</v>
      </c>
      <c r="AP11" s="28">
        <f t="shared" si="1"/>
        <v>6.3868489520643843</v>
      </c>
      <c r="AQ11" s="56">
        <v>127.73697904128768</v>
      </c>
    </row>
    <row r="12" spans="1:44" x14ac:dyDescent="0.25">
      <c r="A12" s="17">
        <v>2020</v>
      </c>
      <c r="B12" s="17" t="s">
        <v>42</v>
      </c>
      <c r="C12" s="17"/>
      <c r="D12" s="17"/>
      <c r="E12" s="17"/>
      <c r="F12" s="17"/>
      <c r="H12" s="17"/>
      <c r="I12" s="17"/>
      <c r="J12" s="17"/>
      <c r="K12" s="18"/>
      <c r="L12" s="17" t="s">
        <v>338</v>
      </c>
      <c r="M12" s="17" t="s">
        <v>338</v>
      </c>
      <c r="O12" s="17"/>
      <c r="P12" s="17">
        <v>40033978</v>
      </c>
      <c r="Q12" t="s">
        <v>339</v>
      </c>
      <c r="R12" s="17" t="s">
        <v>353</v>
      </c>
      <c r="S12" s="32" t="s">
        <v>354</v>
      </c>
      <c r="T12" s="58" t="s">
        <v>355</v>
      </c>
      <c r="V12" s="47" t="s">
        <v>356</v>
      </c>
      <c r="W12" s="48" t="s">
        <v>345</v>
      </c>
      <c r="X12" t="s">
        <v>357</v>
      </c>
      <c r="Y12" s="49">
        <v>30227185</v>
      </c>
      <c r="Z12" s="62" t="s">
        <v>347</v>
      </c>
      <c r="AA12" s="34" t="s">
        <v>348</v>
      </c>
      <c r="AB12" s="32" t="s">
        <v>354</v>
      </c>
      <c r="AC12" s="51">
        <v>30227271</v>
      </c>
      <c r="AD12" s="32" t="s">
        <v>306</v>
      </c>
      <c r="AE12" t="s">
        <v>307</v>
      </c>
      <c r="AF12" s="63" t="s">
        <v>355</v>
      </c>
      <c r="AG12" s="52" t="s">
        <v>308</v>
      </c>
      <c r="AH12" s="53"/>
      <c r="AJ12" s="17" t="s">
        <v>275</v>
      </c>
      <c r="AM12" s="54">
        <v>20</v>
      </c>
      <c r="AN12" s="55">
        <v>80</v>
      </c>
      <c r="AO12" s="28">
        <f t="shared" si="0"/>
        <v>1.0870905229674568</v>
      </c>
      <c r="AP12" s="28">
        <f t="shared" si="1"/>
        <v>4.3483620918698271</v>
      </c>
      <c r="AQ12" s="56">
        <v>86.967241837396543</v>
      </c>
    </row>
    <row r="13" spans="1:44" x14ac:dyDescent="0.25">
      <c r="A13" s="17">
        <v>2020</v>
      </c>
      <c r="B13" s="17" t="s">
        <v>42</v>
      </c>
      <c r="C13" s="17"/>
      <c r="D13" s="17"/>
      <c r="E13" s="17"/>
      <c r="F13" s="17"/>
      <c r="H13" s="17"/>
      <c r="I13" s="17"/>
      <c r="J13" s="17"/>
      <c r="K13" s="18"/>
      <c r="L13" s="17" t="s">
        <v>338</v>
      </c>
      <c r="M13" s="17" t="s">
        <v>338</v>
      </c>
      <c r="O13" s="17"/>
      <c r="P13" s="17">
        <v>40033978</v>
      </c>
      <c r="Q13" t="s">
        <v>339</v>
      </c>
      <c r="R13" s="17" t="s">
        <v>358</v>
      </c>
      <c r="S13" s="32" t="s">
        <v>359</v>
      </c>
      <c r="T13" s="58" t="s">
        <v>322</v>
      </c>
      <c r="V13" s="47" t="s">
        <v>360</v>
      </c>
      <c r="W13" s="48" t="s">
        <v>345</v>
      </c>
      <c r="X13" s="21" t="s">
        <v>361</v>
      </c>
      <c r="Y13" s="49"/>
      <c r="Z13" s="62" t="s">
        <v>362</v>
      </c>
      <c r="AA13" s="32" t="s">
        <v>363</v>
      </c>
      <c r="AB13" s="57">
        <v>150</v>
      </c>
      <c r="AC13" s="51">
        <v>30225008</v>
      </c>
      <c r="AD13" s="32" t="s">
        <v>350</v>
      </c>
      <c r="AE13" s="34" t="s">
        <v>364</v>
      </c>
      <c r="AF13" s="59" t="s">
        <v>365</v>
      </c>
      <c r="AG13" s="52" t="s">
        <v>308</v>
      </c>
      <c r="AH13" s="53"/>
      <c r="AJ13" s="17" t="s">
        <v>366</v>
      </c>
      <c r="AM13" s="54">
        <v>50</v>
      </c>
      <c r="AN13" s="55">
        <v>50</v>
      </c>
      <c r="AO13" s="28">
        <f t="shared" si="0"/>
        <v>2.3222659383772131</v>
      </c>
      <c r="AP13" s="28">
        <f t="shared" si="1"/>
        <v>2.3222659383772131</v>
      </c>
      <c r="AQ13" s="56">
        <v>116.11329691886066</v>
      </c>
    </row>
    <row r="14" spans="1:44" x14ac:dyDescent="0.25">
      <c r="A14" s="17">
        <v>2020</v>
      </c>
      <c r="B14" s="17" t="s">
        <v>42</v>
      </c>
      <c r="C14" s="17"/>
      <c r="D14" s="17"/>
      <c r="E14" s="17"/>
      <c r="F14" s="17"/>
      <c r="H14" s="17"/>
      <c r="I14" s="17"/>
      <c r="J14" s="17"/>
      <c r="K14" s="18"/>
      <c r="L14" s="17" t="s">
        <v>338</v>
      </c>
      <c r="M14" s="17" t="s">
        <v>338</v>
      </c>
      <c r="O14" s="17"/>
      <c r="P14" s="17">
        <v>40033978</v>
      </c>
      <c r="Q14" t="s">
        <v>339</v>
      </c>
      <c r="R14" s="17" t="s">
        <v>321</v>
      </c>
      <c r="S14" s="32" t="s">
        <v>301</v>
      </c>
      <c r="T14" s="58" t="s">
        <v>322</v>
      </c>
      <c r="V14" s="47" t="s">
        <v>323</v>
      </c>
      <c r="W14" s="48" t="s">
        <v>48</v>
      </c>
      <c r="X14" t="s">
        <v>324</v>
      </c>
      <c r="Y14" s="49">
        <v>30226793</v>
      </c>
      <c r="Z14" s="50" t="s">
        <v>325</v>
      </c>
      <c r="AA14" s="34" t="s">
        <v>326</v>
      </c>
      <c r="AB14" s="57" t="s">
        <v>327</v>
      </c>
      <c r="AC14" s="51">
        <v>30229095</v>
      </c>
      <c r="AD14" s="32" t="s">
        <v>328</v>
      </c>
      <c r="AE14" t="s">
        <v>329</v>
      </c>
      <c r="AF14" s="60" t="s">
        <v>330</v>
      </c>
      <c r="AG14" s="52" t="s">
        <v>308</v>
      </c>
      <c r="AH14" s="53"/>
      <c r="AJ14" s="17" t="s">
        <v>331</v>
      </c>
      <c r="AM14" s="54">
        <v>100</v>
      </c>
      <c r="AN14" s="55">
        <v>100</v>
      </c>
      <c r="AO14" s="28">
        <f t="shared" si="0"/>
        <v>1.3971232082640839</v>
      </c>
      <c r="AP14" s="28">
        <f t="shared" si="1"/>
        <v>1.3971232082640839</v>
      </c>
      <c r="AQ14" s="56">
        <v>139.71232082640839</v>
      </c>
    </row>
    <row r="15" spans="1:44" x14ac:dyDescent="0.25">
      <c r="A15" s="17">
        <v>2020</v>
      </c>
      <c r="B15" s="17" t="s">
        <v>42</v>
      </c>
      <c r="C15" s="17"/>
      <c r="D15" s="17"/>
      <c r="E15" s="17"/>
      <c r="F15" s="17"/>
      <c r="H15" s="17"/>
      <c r="I15" s="17"/>
      <c r="J15" s="17"/>
      <c r="K15" s="18"/>
      <c r="L15" s="17" t="s">
        <v>367</v>
      </c>
      <c r="M15" s="17" t="s">
        <v>367</v>
      </c>
      <c r="O15" s="17"/>
      <c r="P15" s="17">
        <v>40185552</v>
      </c>
      <c r="Q15" t="s">
        <v>368</v>
      </c>
      <c r="R15" s="17" t="s">
        <v>299</v>
      </c>
      <c r="S15" s="32" t="s">
        <v>300</v>
      </c>
      <c r="T15" s="58" t="s">
        <v>301</v>
      </c>
      <c r="V15" s="47" t="s">
        <v>302</v>
      </c>
      <c r="W15" s="48" t="s">
        <v>88</v>
      </c>
      <c r="X15" t="s">
        <v>303</v>
      </c>
      <c r="Y15" s="49">
        <v>30226606</v>
      </c>
      <c r="Z15" s="62" t="s">
        <v>304</v>
      </c>
      <c r="AA15" s="34" t="s">
        <v>305</v>
      </c>
      <c r="AB15" s="57" t="s">
        <v>300</v>
      </c>
      <c r="AC15" s="51">
        <v>30227271</v>
      </c>
      <c r="AD15" s="32" t="s">
        <v>306</v>
      </c>
      <c r="AE15" t="s">
        <v>307</v>
      </c>
      <c r="AF15" s="60" t="s">
        <v>301</v>
      </c>
      <c r="AG15" s="52" t="s">
        <v>308</v>
      </c>
      <c r="AH15" s="53"/>
      <c r="AJ15" s="17" t="s">
        <v>309</v>
      </c>
      <c r="AM15" s="54">
        <v>600</v>
      </c>
      <c r="AN15" s="55">
        <v>13.333333333333334</v>
      </c>
      <c r="AO15" s="28">
        <f t="shared" si="0"/>
        <v>10.870905229674568</v>
      </c>
      <c r="AP15" s="28">
        <f t="shared" si="1"/>
        <v>0.24157567177054598</v>
      </c>
      <c r="AQ15" s="56">
        <v>144.94540306232759</v>
      </c>
    </row>
    <row r="16" spans="1:44" x14ac:dyDescent="0.25">
      <c r="A16" s="17">
        <v>2020</v>
      </c>
      <c r="B16" s="17" t="s">
        <v>42</v>
      </c>
      <c r="C16" s="17"/>
      <c r="D16" s="17"/>
      <c r="E16" s="17"/>
      <c r="F16" s="17"/>
      <c r="H16" s="17"/>
      <c r="I16" s="17"/>
      <c r="J16" s="17"/>
      <c r="K16" s="18"/>
      <c r="L16" s="17" t="s">
        <v>367</v>
      </c>
      <c r="M16" s="17" t="s">
        <v>367</v>
      </c>
      <c r="O16" s="17"/>
      <c r="P16" s="17">
        <v>40185552</v>
      </c>
      <c r="Q16" t="s">
        <v>368</v>
      </c>
      <c r="R16" s="17" t="s">
        <v>310</v>
      </c>
      <c r="S16" s="32" t="s">
        <v>311</v>
      </c>
      <c r="T16" s="58" t="s">
        <v>301</v>
      </c>
      <c r="V16" s="47" t="s">
        <v>334</v>
      </c>
      <c r="W16" s="48" t="s">
        <v>88</v>
      </c>
      <c r="X16" t="s">
        <v>335</v>
      </c>
      <c r="Y16" s="49">
        <v>30226613</v>
      </c>
      <c r="Z16" s="62" t="s">
        <v>304</v>
      </c>
      <c r="AA16" s="34" t="s">
        <v>336</v>
      </c>
      <c r="AB16" s="57" t="s">
        <v>311</v>
      </c>
      <c r="AC16" s="51">
        <v>30228817</v>
      </c>
      <c r="AD16" s="32" t="s">
        <v>328</v>
      </c>
      <c r="AE16" t="s">
        <v>337</v>
      </c>
      <c r="AF16" s="60" t="s">
        <v>301</v>
      </c>
      <c r="AG16" s="52" t="s">
        <v>308</v>
      </c>
      <c r="AH16" s="53"/>
      <c r="AJ16" s="17" t="s">
        <v>309</v>
      </c>
      <c r="AM16" s="54">
        <v>650</v>
      </c>
      <c r="AN16" s="55">
        <v>21.666666666666668</v>
      </c>
      <c r="AO16" s="28">
        <f t="shared" si="0"/>
        <v>18.519806108319742</v>
      </c>
      <c r="AP16" s="28">
        <f t="shared" si="1"/>
        <v>0.61732687027732469</v>
      </c>
      <c r="AQ16" s="56">
        <v>401.26246568026107</v>
      </c>
    </row>
    <row r="17" spans="1:43" x14ac:dyDescent="0.25">
      <c r="A17" s="17">
        <v>2020</v>
      </c>
      <c r="B17" s="17" t="s">
        <v>42</v>
      </c>
      <c r="C17" s="17"/>
      <c r="D17" s="17"/>
      <c r="E17" s="17"/>
      <c r="F17" s="17"/>
      <c r="H17" s="17"/>
      <c r="I17" s="17"/>
      <c r="J17" s="17"/>
      <c r="K17" s="18"/>
      <c r="L17" s="17" t="s">
        <v>367</v>
      </c>
      <c r="M17" s="17" t="s">
        <v>367</v>
      </c>
      <c r="O17" s="17"/>
      <c r="P17" s="17">
        <v>40185552</v>
      </c>
      <c r="Q17" t="s">
        <v>368</v>
      </c>
      <c r="R17" s="17" t="s">
        <v>310</v>
      </c>
      <c r="S17" s="32" t="s">
        <v>311</v>
      </c>
      <c r="T17" s="32" t="s">
        <v>301</v>
      </c>
      <c r="V17" s="47" t="s">
        <v>340</v>
      </c>
      <c r="W17" s="48" t="s">
        <v>88</v>
      </c>
      <c r="X17" t="s">
        <v>341</v>
      </c>
      <c r="Y17" s="49">
        <v>30226565</v>
      </c>
      <c r="Z17" s="62" t="s">
        <v>304</v>
      </c>
      <c r="AA17" s="32" t="s">
        <v>342</v>
      </c>
      <c r="AB17" s="57" t="s">
        <v>311</v>
      </c>
      <c r="AC17" s="51">
        <v>30226565</v>
      </c>
      <c r="AD17" s="32" t="s">
        <v>304</v>
      </c>
      <c r="AE17" t="s">
        <v>342</v>
      </c>
      <c r="AF17" s="59" t="s">
        <v>301</v>
      </c>
      <c r="AG17" s="52" t="s">
        <v>308</v>
      </c>
      <c r="AH17" s="53"/>
      <c r="AJ17" s="17" t="s">
        <v>309</v>
      </c>
      <c r="AM17" s="54">
        <v>595</v>
      </c>
      <c r="AN17" s="55">
        <v>19.833333333333332</v>
      </c>
      <c r="AO17" s="28">
        <f t="shared" si="0"/>
        <v>26.411996068756956</v>
      </c>
      <c r="AP17" s="28">
        <f t="shared" si="1"/>
        <v>0.88039986895856515</v>
      </c>
      <c r="AQ17" s="56">
        <v>523.83792203034625</v>
      </c>
    </row>
    <row r="18" spans="1:43" x14ac:dyDescent="0.25">
      <c r="A18" s="17">
        <v>2020</v>
      </c>
      <c r="B18" s="17" t="s">
        <v>42</v>
      </c>
      <c r="C18" s="17"/>
      <c r="D18" s="17"/>
      <c r="E18" s="17"/>
      <c r="F18" s="17"/>
      <c r="H18" s="17"/>
      <c r="I18" s="17"/>
      <c r="J18" s="17"/>
      <c r="K18" s="18"/>
      <c r="L18" s="17" t="s">
        <v>367</v>
      </c>
      <c r="M18" s="17" t="s">
        <v>367</v>
      </c>
      <c r="O18" s="17"/>
      <c r="P18" s="17">
        <v>40185552</v>
      </c>
      <c r="Q18" t="s">
        <v>368</v>
      </c>
      <c r="R18" s="17" t="s">
        <v>321</v>
      </c>
      <c r="S18" s="32" t="s">
        <v>301</v>
      </c>
      <c r="T18" s="58" t="s">
        <v>322</v>
      </c>
      <c r="V18" s="47" t="s">
        <v>323</v>
      </c>
      <c r="W18" s="48" t="s">
        <v>48</v>
      </c>
      <c r="X18" t="s">
        <v>324</v>
      </c>
      <c r="Y18" s="49">
        <v>30226793</v>
      </c>
      <c r="Z18" s="50" t="s">
        <v>325</v>
      </c>
      <c r="AA18" s="34" t="s">
        <v>326</v>
      </c>
      <c r="AB18" s="57" t="s">
        <v>327</v>
      </c>
      <c r="AC18" s="51">
        <v>30229095</v>
      </c>
      <c r="AD18" s="32" t="s">
        <v>328</v>
      </c>
      <c r="AE18" t="s">
        <v>329</v>
      </c>
      <c r="AF18" s="60" t="s">
        <v>330</v>
      </c>
      <c r="AG18" s="52" t="s">
        <v>308</v>
      </c>
      <c r="AH18" s="53"/>
      <c r="AJ18" s="17" t="s">
        <v>331</v>
      </c>
      <c r="AM18" s="54">
        <v>100</v>
      </c>
      <c r="AN18" s="55">
        <v>100</v>
      </c>
      <c r="AO18" s="28">
        <f t="shared" si="0"/>
        <v>1.3971232082640839</v>
      </c>
      <c r="AP18" s="28">
        <f t="shared" si="1"/>
        <v>1.3971232082640839</v>
      </c>
      <c r="AQ18" s="56">
        <v>139.71232082640839</v>
      </c>
    </row>
    <row r="19" spans="1:43" x14ac:dyDescent="0.25">
      <c r="A19" s="17">
        <v>2020</v>
      </c>
      <c r="B19" s="17" t="s">
        <v>42</v>
      </c>
      <c r="C19" s="17"/>
      <c r="D19" s="17"/>
      <c r="E19" s="17"/>
      <c r="F19" s="17"/>
      <c r="H19" s="17"/>
      <c r="I19" s="17"/>
      <c r="J19" s="17"/>
      <c r="K19" s="18"/>
      <c r="L19" s="17" t="s">
        <v>332</v>
      </c>
      <c r="M19" s="17" t="s">
        <v>332</v>
      </c>
      <c r="O19" s="17"/>
      <c r="P19" s="17">
        <v>40089252</v>
      </c>
      <c r="Q19" t="s">
        <v>369</v>
      </c>
      <c r="R19" s="17" t="s">
        <v>299</v>
      </c>
      <c r="S19" s="32" t="s">
        <v>300</v>
      </c>
      <c r="T19" s="58" t="s">
        <v>301</v>
      </c>
      <c r="V19" s="47" t="s">
        <v>302</v>
      </c>
      <c r="W19" s="48" t="s">
        <v>88</v>
      </c>
      <c r="X19" t="s">
        <v>303</v>
      </c>
      <c r="Y19" s="49">
        <v>30226606</v>
      </c>
      <c r="Z19" s="50" t="s">
        <v>304</v>
      </c>
      <c r="AA19" s="34" t="s">
        <v>305</v>
      </c>
      <c r="AB19" s="57" t="s">
        <v>300</v>
      </c>
      <c r="AC19" s="51">
        <v>30227271</v>
      </c>
      <c r="AD19" s="32" t="s">
        <v>306</v>
      </c>
      <c r="AE19" t="s">
        <v>307</v>
      </c>
      <c r="AF19" s="60" t="s">
        <v>301</v>
      </c>
      <c r="AG19" s="52" t="s">
        <v>308</v>
      </c>
      <c r="AH19" s="53"/>
      <c r="AJ19" s="17" t="s">
        <v>309</v>
      </c>
      <c r="AM19" s="54">
        <v>1020</v>
      </c>
      <c r="AN19" s="55">
        <v>22.666666666666668</v>
      </c>
      <c r="AO19" s="28">
        <f t="shared" si="0"/>
        <v>10.754815301974583</v>
      </c>
      <c r="AP19" s="28">
        <f t="shared" si="1"/>
        <v>0.23899589559943521</v>
      </c>
      <c r="AQ19" s="56">
        <v>243.77581351142391</v>
      </c>
    </row>
    <row r="20" spans="1:43" x14ac:dyDescent="0.25">
      <c r="A20" s="17">
        <v>2020</v>
      </c>
      <c r="B20" s="17" t="s">
        <v>42</v>
      </c>
      <c r="C20" s="17"/>
      <c r="D20" s="17"/>
      <c r="E20" s="17"/>
      <c r="F20" s="17"/>
      <c r="H20" s="17"/>
      <c r="I20" s="17"/>
      <c r="J20" s="17"/>
      <c r="K20" s="18"/>
      <c r="L20" s="17" t="s">
        <v>332</v>
      </c>
      <c r="M20" s="17" t="s">
        <v>332</v>
      </c>
      <c r="O20" s="17"/>
      <c r="P20" s="17">
        <v>40089252</v>
      </c>
      <c r="Q20" t="s">
        <v>369</v>
      </c>
      <c r="R20" s="17" t="s">
        <v>310</v>
      </c>
      <c r="S20" s="32" t="s">
        <v>311</v>
      </c>
      <c r="T20" s="32" t="s">
        <v>301</v>
      </c>
      <c r="V20" s="47" t="s">
        <v>312</v>
      </c>
      <c r="W20" s="48" t="s">
        <v>88</v>
      </c>
      <c r="X20" t="s">
        <v>313</v>
      </c>
      <c r="Y20" s="49">
        <v>30226607</v>
      </c>
      <c r="Z20" s="50" t="s">
        <v>304</v>
      </c>
      <c r="AA20" s="32" t="s">
        <v>314</v>
      </c>
      <c r="AB20" s="57" t="s">
        <v>311</v>
      </c>
      <c r="AC20" s="51">
        <v>30227271</v>
      </c>
      <c r="AD20" s="32" t="s">
        <v>306</v>
      </c>
      <c r="AE20" t="s">
        <v>315</v>
      </c>
      <c r="AF20" s="45" t="s">
        <v>301</v>
      </c>
      <c r="AG20" s="52" t="s">
        <v>308</v>
      </c>
      <c r="AH20" s="53"/>
      <c r="AJ20" s="17" t="s">
        <v>309</v>
      </c>
      <c r="AM20" s="54">
        <v>540</v>
      </c>
      <c r="AN20" s="55">
        <v>18</v>
      </c>
      <c r="AO20" s="28">
        <f t="shared" si="0"/>
        <v>10.754815301974583</v>
      </c>
      <c r="AP20" s="28">
        <f t="shared" si="1"/>
        <v>0.3584938433991528</v>
      </c>
      <c r="AQ20" s="56">
        <v>193.5866754355425</v>
      </c>
    </row>
    <row r="21" spans="1:43" x14ac:dyDescent="0.25">
      <c r="A21" s="17">
        <v>2020</v>
      </c>
      <c r="B21" s="17" t="s">
        <v>42</v>
      </c>
      <c r="C21" s="17"/>
      <c r="D21" s="17"/>
      <c r="E21" s="17"/>
      <c r="F21" s="17"/>
      <c r="H21" s="17"/>
      <c r="I21" s="17"/>
      <c r="J21" s="17"/>
      <c r="K21" s="18"/>
      <c r="L21" s="17" t="s">
        <v>332</v>
      </c>
      <c r="M21" s="17" t="s">
        <v>332</v>
      </c>
      <c r="O21" s="17"/>
      <c r="P21" s="17">
        <v>40089252</v>
      </c>
      <c r="Q21" t="s">
        <v>369</v>
      </c>
      <c r="R21" s="17" t="s">
        <v>310</v>
      </c>
      <c r="S21" s="32" t="s">
        <v>311</v>
      </c>
      <c r="T21" s="58" t="s">
        <v>301</v>
      </c>
      <c r="V21" s="47" t="s">
        <v>334</v>
      </c>
      <c r="W21" s="48" t="s">
        <v>88</v>
      </c>
      <c r="X21" t="s">
        <v>335</v>
      </c>
      <c r="Y21" s="49">
        <v>30226613</v>
      </c>
      <c r="Z21" s="50" t="s">
        <v>304</v>
      </c>
      <c r="AA21" s="34" t="s">
        <v>336</v>
      </c>
      <c r="AB21" s="57" t="s">
        <v>311</v>
      </c>
      <c r="AC21" s="51">
        <v>30228817</v>
      </c>
      <c r="AD21" s="32" t="s">
        <v>328</v>
      </c>
      <c r="AE21" t="s">
        <v>337</v>
      </c>
      <c r="AF21" s="60" t="s">
        <v>301</v>
      </c>
      <c r="AG21" s="52" t="s">
        <v>308</v>
      </c>
      <c r="AH21" s="53"/>
      <c r="AJ21" s="17" t="s">
        <v>309</v>
      </c>
      <c r="AM21" s="54">
        <v>715</v>
      </c>
      <c r="AN21" s="55">
        <v>23.833333333333332</v>
      </c>
      <c r="AO21" s="28">
        <f t="shared" si="0"/>
        <v>18.322033898305087</v>
      </c>
      <c r="AP21" s="28">
        <f t="shared" si="1"/>
        <v>0.61073446327683611</v>
      </c>
      <c r="AQ21" s="56">
        <v>436.67514124293785</v>
      </c>
    </row>
    <row r="22" spans="1:43" x14ac:dyDescent="0.25">
      <c r="A22" s="17">
        <v>2020</v>
      </c>
      <c r="B22" s="17" t="s">
        <v>42</v>
      </c>
      <c r="C22" s="17"/>
      <c r="D22" s="17"/>
      <c r="E22" s="17"/>
      <c r="F22" s="17"/>
      <c r="H22" s="17"/>
      <c r="I22" s="17"/>
      <c r="J22" s="17"/>
      <c r="K22" s="18"/>
      <c r="L22" s="17" t="s">
        <v>332</v>
      </c>
      <c r="M22" s="17" t="s">
        <v>332</v>
      </c>
      <c r="O22" s="17"/>
      <c r="P22" s="17">
        <v>40089252</v>
      </c>
      <c r="Q22" t="s">
        <v>369</v>
      </c>
      <c r="R22" s="17" t="s">
        <v>370</v>
      </c>
      <c r="S22" s="32" t="s">
        <v>371</v>
      </c>
      <c r="T22" s="32" t="s">
        <v>355</v>
      </c>
      <c r="V22" s="47" t="s">
        <v>372</v>
      </c>
      <c r="W22" s="48" t="s">
        <v>88</v>
      </c>
      <c r="X22" s="64" t="s">
        <v>373</v>
      </c>
      <c r="Y22" s="49">
        <v>30227271</v>
      </c>
      <c r="Z22" s="62" t="s">
        <v>306</v>
      </c>
      <c r="AA22" s="32" t="s">
        <v>307</v>
      </c>
      <c r="AB22" s="57">
        <v>40</v>
      </c>
      <c r="AC22" s="51">
        <v>30227271</v>
      </c>
      <c r="AD22" s="32" t="s">
        <v>306</v>
      </c>
      <c r="AE22" t="s">
        <v>307</v>
      </c>
      <c r="AF22" s="45" t="s">
        <v>355</v>
      </c>
      <c r="AG22" s="52" t="s">
        <v>308</v>
      </c>
      <c r="AH22" s="53"/>
      <c r="AJ22" s="17" t="s">
        <v>374</v>
      </c>
      <c r="AM22" s="54">
        <v>500</v>
      </c>
      <c r="AN22" s="55">
        <v>500</v>
      </c>
      <c r="AO22" s="28">
        <f t="shared" si="0"/>
        <v>1.0754815301974583</v>
      </c>
      <c r="AP22" s="28">
        <f t="shared" si="1"/>
        <v>1.0754815301974583</v>
      </c>
      <c r="AQ22" s="56">
        <v>537.74076509872918</v>
      </c>
    </row>
    <row r="23" spans="1:43" x14ac:dyDescent="0.25">
      <c r="A23" s="17">
        <v>2020</v>
      </c>
      <c r="B23" s="17" t="s">
        <v>42</v>
      </c>
      <c r="C23" s="17"/>
      <c r="D23" s="17"/>
      <c r="E23" s="17"/>
      <c r="F23" s="17"/>
      <c r="H23" s="17"/>
      <c r="I23" s="17"/>
      <c r="J23" s="17"/>
      <c r="K23" s="18"/>
      <c r="L23" s="17" t="s">
        <v>332</v>
      </c>
      <c r="M23" s="17" t="s">
        <v>332</v>
      </c>
      <c r="O23" s="17"/>
      <c r="P23" s="17">
        <v>40089252</v>
      </c>
      <c r="Q23" t="s">
        <v>369</v>
      </c>
      <c r="R23" s="17" t="s">
        <v>358</v>
      </c>
      <c r="S23" s="32" t="s">
        <v>359</v>
      </c>
      <c r="T23" s="58" t="s">
        <v>322</v>
      </c>
      <c r="V23" s="47" t="s">
        <v>360</v>
      </c>
      <c r="W23" s="48" t="s">
        <v>345</v>
      </c>
      <c r="X23" s="21" t="s">
        <v>361</v>
      </c>
      <c r="Y23" s="49"/>
      <c r="Z23" s="62" t="s">
        <v>362</v>
      </c>
      <c r="AA23" s="32" t="s">
        <v>363</v>
      </c>
      <c r="AB23" s="57">
        <v>150</v>
      </c>
      <c r="AC23" s="51">
        <v>30225008</v>
      </c>
      <c r="AD23" s="32" t="s">
        <v>350</v>
      </c>
      <c r="AE23" s="34" t="s">
        <v>364</v>
      </c>
      <c r="AF23" s="59" t="s">
        <v>365</v>
      </c>
      <c r="AG23" s="52" t="s">
        <v>308</v>
      </c>
      <c r="AH23" s="53"/>
      <c r="AJ23" s="17" t="s">
        <v>366</v>
      </c>
      <c r="AM23" s="54">
        <v>50</v>
      </c>
      <c r="AN23" s="55">
        <v>50</v>
      </c>
      <c r="AO23" s="28">
        <f t="shared" si="0"/>
        <v>2.2974665606629778</v>
      </c>
      <c r="AP23" s="28">
        <f t="shared" si="1"/>
        <v>2.2974665606629778</v>
      </c>
      <c r="AQ23" s="56">
        <v>114.87332803314889</v>
      </c>
    </row>
    <row r="24" spans="1:43" x14ac:dyDescent="0.25">
      <c r="A24" s="17">
        <v>2020</v>
      </c>
      <c r="B24" s="17" t="s">
        <v>42</v>
      </c>
      <c r="C24" s="17"/>
      <c r="D24" s="17"/>
      <c r="E24" s="17"/>
      <c r="F24" s="17"/>
      <c r="H24" s="17"/>
      <c r="I24" s="17"/>
      <c r="J24" s="17"/>
      <c r="K24" s="18"/>
      <c r="L24" s="17" t="s">
        <v>332</v>
      </c>
      <c r="M24" s="17" t="s">
        <v>332</v>
      </c>
      <c r="O24" s="17"/>
      <c r="P24" s="17">
        <v>40089252</v>
      </c>
      <c r="Q24" t="s">
        <v>369</v>
      </c>
      <c r="R24" s="17" t="s">
        <v>321</v>
      </c>
      <c r="S24" s="32" t="s">
        <v>301</v>
      </c>
      <c r="T24" s="58" t="s">
        <v>322</v>
      </c>
      <c r="V24" s="47" t="s">
        <v>323</v>
      </c>
      <c r="W24" s="48" t="s">
        <v>48</v>
      </c>
      <c r="X24" t="s">
        <v>324</v>
      </c>
      <c r="Y24" s="49">
        <v>30226793</v>
      </c>
      <c r="Z24" s="50" t="s">
        <v>325</v>
      </c>
      <c r="AA24" s="34" t="s">
        <v>326</v>
      </c>
      <c r="AB24" s="57" t="s">
        <v>327</v>
      </c>
      <c r="AC24" s="51">
        <v>30229095</v>
      </c>
      <c r="AD24" s="32" t="s">
        <v>328</v>
      </c>
      <c r="AE24" t="s">
        <v>329</v>
      </c>
      <c r="AF24" s="60" t="s">
        <v>330</v>
      </c>
      <c r="AG24" s="52" t="s">
        <v>308</v>
      </c>
      <c r="AH24" s="53"/>
      <c r="AJ24" s="17" t="s">
        <v>331</v>
      </c>
      <c r="AM24" s="54">
        <v>250</v>
      </c>
      <c r="AN24" s="55">
        <v>250</v>
      </c>
      <c r="AO24" s="28">
        <f t="shared" si="0"/>
        <v>1.3822033898305084</v>
      </c>
      <c r="AP24" s="28">
        <f t="shared" si="1"/>
        <v>1.3822033898305084</v>
      </c>
      <c r="AQ24" s="56">
        <v>345.55084745762707</v>
      </c>
    </row>
    <row r="25" spans="1:43" x14ac:dyDescent="0.25">
      <c r="A25" s="17">
        <v>2020</v>
      </c>
      <c r="B25" s="17" t="s">
        <v>42</v>
      </c>
      <c r="C25" s="17"/>
      <c r="D25" s="17"/>
      <c r="E25" s="17"/>
      <c r="F25" s="17"/>
      <c r="H25" s="17"/>
      <c r="I25" s="17"/>
      <c r="J25" s="17"/>
      <c r="K25" s="18"/>
      <c r="L25" s="17" t="s">
        <v>297</v>
      </c>
      <c r="M25" s="17" t="s">
        <v>297</v>
      </c>
      <c r="O25" s="17"/>
      <c r="P25" s="17">
        <v>40061706</v>
      </c>
      <c r="Q25" t="s">
        <v>375</v>
      </c>
      <c r="R25" s="17" t="s">
        <v>299</v>
      </c>
      <c r="S25" s="32" t="s">
        <v>300</v>
      </c>
      <c r="T25" s="58" t="s">
        <v>301</v>
      </c>
      <c r="V25" s="47" t="s">
        <v>302</v>
      </c>
      <c r="W25" s="48" t="s">
        <v>88</v>
      </c>
      <c r="X25" t="s">
        <v>303</v>
      </c>
      <c r="Y25" s="49">
        <v>30226606</v>
      </c>
      <c r="Z25" s="50" t="s">
        <v>304</v>
      </c>
      <c r="AA25" s="34" t="s">
        <v>305</v>
      </c>
      <c r="AB25" s="57" t="s">
        <v>300</v>
      </c>
      <c r="AC25" s="51">
        <v>30227271</v>
      </c>
      <c r="AD25" s="32" t="s">
        <v>306</v>
      </c>
      <c r="AE25" t="s">
        <v>307</v>
      </c>
      <c r="AF25" s="60" t="s">
        <v>301</v>
      </c>
      <c r="AG25" s="52" t="s">
        <v>308</v>
      </c>
      <c r="AH25" s="53"/>
      <c r="AJ25" s="17" t="s">
        <v>309</v>
      </c>
      <c r="AM25" s="54">
        <v>420</v>
      </c>
      <c r="AN25" s="55">
        <v>9.3333333333333339</v>
      </c>
      <c r="AO25" s="28">
        <f t="shared" si="0"/>
        <v>10.870905229674568</v>
      </c>
      <c r="AP25" s="28">
        <f t="shared" si="1"/>
        <v>0.24157567177054598</v>
      </c>
      <c r="AQ25" s="56">
        <v>101.46178214362931</v>
      </c>
    </row>
    <row r="26" spans="1:43" x14ac:dyDescent="0.25">
      <c r="A26" s="17">
        <v>2020</v>
      </c>
      <c r="B26" s="17" t="s">
        <v>42</v>
      </c>
      <c r="C26" s="17"/>
      <c r="D26" s="17"/>
      <c r="E26" s="17"/>
      <c r="F26" s="17"/>
      <c r="H26" s="17"/>
      <c r="I26" s="17"/>
      <c r="J26" s="17"/>
      <c r="K26" s="18"/>
      <c r="L26" s="17" t="s">
        <v>297</v>
      </c>
      <c r="M26" s="17" t="s">
        <v>297</v>
      </c>
      <c r="O26" s="17"/>
      <c r="P26" s="17">
        <v>40061706</v>
      </c>
      <c r="Q26" t="s">
        <v>375</v>
      </c>
      <c r="R26" s="17" t="s">
        <v>316</v>
      </c>
      <c r="S26" s="32" t="s">
        <v>317</v>
      </c>
      <c r="T26" s="58" t="s">
        <v>301</v>
      </c>
      <c r="V26" s="47" t="s">
        <v>318</v>
      </c>
      <c r="W26" s="48" t="s">
        <v>88</v>
      </c>
      <c r="X26" t="s">
        <v>319</v>
      </c>
      <c r="Y26" s="49">
        <v>30226613</v>
      </c>
      <c r="Z26" s="50" t="s">
        <v>304</v>
      </c>
      <c r="AA26" s="34" t="s">
        <v>320</v>
      </c>
      <c r="AB26" s="57" t="s">
        <v>317</v>
      </c>
      <c r="AC26" s="51">
        <v>30226613</v>
      </c>
      <c r="AD26" s="32" t="s">
        <v>304</v>
      </c>
      <c r="AE26" s="34" t="s">
        <v>320</v>
      </c>
      <c r="AF26" s="59" t="s">
        <v>301</v>
      </c>
      <c r="AG26" s="52" t="s">
        <v>308</v>
      </c>
      <c r="AH26" s="53"/>
      <c r="AJ26" s="17" t="s">
        <v>309</v>
      </c>
      <c r="AM26" s="54">
        <v>1625</v>
      </c>
      <c r="AN26" s="55">
        <v>39.634146341463413</v>
      </c>
      <c r="AO26" s="28">
        <f t="shared" si="0"/>
        <v>25.766701533873743</v>
      </c>
      <c r="AP26" s="28">
        <f t="shared" si="1"/>
        <v>0.62845613497253028</v>
      </c>
      <c r="AQ26" s="56">
        <v>1021.2412193303617</v>
      </c>
    </row>
    <row r="27" spans="1:43" x14ac:dyDescent="0.25">
      <c r="A27" s="17">
        <v>2020</v>
      </c>
      <c r="B27" s="17" t="s">
        <v>42</v>
      </c>
      <c r="C27" s="17"/>
      <c r="D27" s="17"/>
      <c r="E27" s="17"/>
      <c r="F27" s="17"/>
      <c r="H27" s="17"/>
      <c r="I27" s="17"/>
      <c r="J27" s="17"/>
      <c r="K27" s="18"/>
      <c r="L27" s="17" t="s">
        <v>297</v>
      </c>
      <c r="M27" s="17" t="s">
        <v>297</v>
      </c>
      <c r="O27" s="17"/>
      <c r="P27" s="17">
        <v>40061706</v>
      </c>
      <c r="Q27" t="s">
        <v>375</v>
      </c>
      <c r="R27" s="17" t="s">
        <v>321</v>
      </c>
      <c r="S27" s="32" t="s">
        <v>301</v>
      </c>
      <c r="T27" s="58" t="s">
        <v>322</v>
      </c>
      <c r="V27" s="47" t="s">
        <v>323</v>
      </c>
      <c r="W27" s="48" t="s">
        <v>48</v>
      </c>
      <c r="X27" t="s">
        <v>324</v>
      </c>
      <c r="Y27" s="49">
        <v>30226793</v>
      </c>
      <c r="Z27" s="50" t="s">
        <v>325</v>
      </c>
      <c r="AA27" s="34" t="s">
        <v>326</v>
      </c>
      <c r="AB27" s="57" t="s">
        <v>327</v>
      </c>
      <c r="AC27" s="51">
        <v>30229095</v>
      </c>
      <c r="AD27" s="32" t="s">
        <v>328</v>
      </c>
      <c r="AE27" t="s">
        <v>329</v>
      </c>
      <c r="AF27" s="60" t="s">
        <v>330</v>
      </c>
      <c r="AG27" s="52" t="s">
        <v>308</v>
      </c>
      <c r="AH27" s="53"/>
      <c r="AJ27" s="17" t="s">
        <v>331</v>
      </c>
      <c r="AM27" s="54">
        <v>150</v>
      </c>
      <c r="AN27" s="55">
        <v>150</v>
      </c>
      <c r="AO27" s="28">
        <f t="shared" si="0"/>
        <v>1.3971232082640839</v>
      </c>
      <c r="AP27" s="28">
        <f t="shared" si="1"/>
        <v>1.3971232082640839</v>
      </c>
      <c r="AQ27" s="56">
        <v>209.56848123961259</v>
      </c>
    </row>
    <row r="28" spans="1:43" x14ac:dyDescent="0.25">
      <c r="A28" s="17">
        <v>2020</v>
      </c>
      <c r="B28" s="17" t="s">
        <v>42</v>
      </c>
      <c r="C28" s="17"/>
      <c r="D28" s="17"/>
      <c r="E28" s="17"/>
      <c r="F28" s="17"/>
      <c r="H28" s="17"/>
      <c r="I28" s="17"/>
      <c r="J28" s="17"/>
      <c r="K28" s="18"/>
      <c r="L28" s="17" t="s">
        <v>297</v>
      </c>
      <c r="M28" s="17" t="s">
        <v>297</v>
      </c>
      <c r="O28" s="17"/>
      <c r="P28" s="17">
        <v>40077998</v>
      </c>
      <c r="Q28" t="s">
        <v>376</v>
      </c>
      <c r="R28" s="17" t="s">
        <v>299</v>
      </c>
      <c r="S28" s="32" t="s">
        <v>300</v>
      </c>
      <c r="T28" s="58" t="s">
        <v>301</v>
      </c>
      <c r="V28" s="47" t="s">
        <v>302</v>
      </c>
      <c r="W28" s="48" t="s">
        <v>88</v>
      </c>
      <c r="X28" t="s">
        <v>303</v>
      </c>
      <c r="Y28" s="49">
        <v>30226606</v>
      </c>
      <c r="Z28" s="62" t="s">
        <v>304</v>
      </c>
      <c r="AA28" s="34" t="s">
        <v>305</v>
      </c>
      <c r="AB28" s="57" t="s">
        <v>300</v>
      </c>
      <c r="AC28" s="51">
        <v>30227271</v>
      </c>
      <c r="AD28" s="32" t="s">
        <v>306</v>
      </c>
      <c r="AE28" t="s">
        <v>307</v>
      </c>
      <c r="AF28" s="60" t="s">
        <v>301</v>
      </c>
      <c r="AG28" s="52" t="s">
        <v>308</v>
      </c>
      <c r="AH28" s="53"/>
      <c r="AJ28" s="17" t="s">
        <v>309</v>
      </c>
      <c r="AM28" s="54">
        <v>420</v>
      </c>
      <c r="AN28" s="55">
        <v>9.3333333333333339</v>
      </c>
      <c r="AO28" s="28">
        <f t="shared" si="0"/>
        <v>10.754815301974583</v>
      </c>
      <c r="AP28" s="28">
        <f t="shared" si="1"/>
        <v>0.23899589559943518</v>
      </c>
      <c r="AQ28" s="56">
        <v>100.37827615176278</v>
      </c>
    </row>
    <row r="29" spans="1:43" x14ac:dyDescent="0.25">
      <c r="A29" s="17">
        <v>2020</v>
      </c>
      <c r="B29" s="17" t="s">
        <v>42</v>
      </c>
      <c r="C29" s="17"/>
      <c r="D29" s="17"/>
      <c r="E29" s="17"/>
      <c r="F29" s="17"/>
      <c r="H29" s="17"/>
      <c r="I29" s="17"/>
      <c r="J29" s="17"/>
      <c r="K29" s="18"/>
      <c r="L29" s="17" t="s">
        <v>297</v>
      </c>
      <c r="M29" s="17" t="s">
        <v>297</v>
      </c>
      <c r="O29" s="17"/>
      <c r="P29" s="17">
        <v>40077998</v>
      </c>
      <c r="Q29" t="s">
        <v>376</v>
      </c>
      <c r="R29" s="17" t="s">
        <v>310</v>
      </c>
      <c r="S29" s="32" t="s">
        <v>311</v>
      </c>
      <c r="T29" s="32" t="s">
        <v>301</v>
      </c>
      <c r="V29" s="47" t="s">
        <v>312</v>
      </c>
      <c r="W29" s="48" t="s">
        <v>88</v>
      </c>
      <c r="X29" t="s">
        <v>313</v>
      </c>
      <c r="Y29" s="49">
        <v>30226607</v>
      </c>
      <c r="Z29" s="62" t="s">
        <v>304</v>
      </c>
      <c r="AA29" s="32" t="s">
        <v>314</v>
      </c>
      <c r="AB29" s="57" t="s">
        <v>311</v>
      </c>
      <c r="AC29" s="51">
        <v>30227271</v>
      </c>
      <c r="AD29" s="32" t="s">
        <v>306</v>
      </c>
      <c r="AE29" t="s">
        <v>315</v>
      </c>
      <c r="AF29" s="45" t="s">
        <v>301</v>
      </c>
      <c r="AG29" s="52" t="s">
        <v>308</v>
      </c>
      <c r="AH29" s="53"/>
      <c r="AJ29" s="17" t="s">
        <v>309</v>
      </c>
      <c r="AM29" s="54">
        <v>270</v>
      </c>
      <c r="AN29" s="55">
        <v>9</v>
      </c>
      <c r="AO29" s="28">
        <f t="shared" si="0"/>
        <v>10.754815301974583</v>
      </c>
      <c r="AP29" s="28">
        <f t="shared" si="1"/>
        <v>0.3584938433991528</v>
      </c>
      <c r="AQ29" s="56">
        <v>96.793337717771252</v>
      </c>
    </row>
    <row r="30" spans="1:43" x14ac:dyDescent="0.25">
      <c r="A30" s="17">
        <v>2020</v>
      </c>
      <c r="B30" s="17" t="s">
        <v>42</v>
      </c>
      <c r="C30" s="17"/>
      <c r="D30" s="17"/>
      <c r="E30" s="17"/>
      <c r="F30" s="17"/>
      <c r="H30" s="17"/>
      <c r="I30" s="17"/>
      <c r="J30" s="17"/>
      <c r="K30" s="18"/>
      <c r="L30" s="17" t="s">
        <v>297</v>
      </c>
      <c r="M30" s="17" t="s">
        <v>297</v>
      </c>
      <c r="O30" s="17"/>
      <c r="P30" s="17">
        <v>40077998</v>
      </c>
      <c r="Q30" t="s">
        <v>376</v>
      </c>
      <c r="R30" s="17" t="s">
        <v>316</v>
      </c>
      <c r="S30" s="32" t="s">
        <v>317</v>
      </c>
      <c r="T30" s="65" t="s">
        <v>301</v>
      </c>
      <c r="V30" s="47" t="s">
        <v>318</v>
      </c>
      <c r="W30" s="48" t="s">
        <v>88</v>
      </c>
      <c r="X30" t="s">
        <v>319</v>
      </c>
      <c r="Y30" s="49">
        <v>30226613</v>
      </c>
      <c r="Z30" s="62" t="s">
        <v>304</v>
      </c>
      <c r="AA30" s="34" t="s">
        <v>320</v>
      </c>
      <c r="AB30" s="57" t="s">
        <v>317</v>
      </c>
      <c r="AC30" s="51">
        <v>30226613</v>
      </c>
      <c r="AD30" s="32" t="s">
        <v>304</v>
      </c>
      <c r="AE30" s="34" t="s">
        <v>320</v>
      </c>
      <c r="AF30" s="59" t="s">
        <v>301</v>
      </c>
      <c r="AG30" s="52" t="s">
        <v>308</v>
      </c>
      <c r="AH30" s="53"/>
      <c r="AJ30" s="17" t="s">
        <v>309</v>
      </c>
      <c r="AM30" s="54">
        <v>3900</v>
      </c>
      <c r="AN30" s="55">
        <v>95.121951219512198</v>
      </c>
      <c r="AO30" s="28">
        <f t="shared" si="0"/>
        <v>25.491540040425225</v>
      </c>
      <c r="AP30" s="28">
        <f t="shared" si="1"/>
        <v>0.62174487903476161</v>
      </c>
      <c r="AQ30" s="56">
        <v>2424.8050282355703</v>
      </c>
    </row>
    <row r="31" spans="1:43" x14ac:dyDescent="0.25">
      <c r="A31" s="17">
        <v>2020</v>
      </c>
      <c r="B31" s="17" t="s">
        <v>42</v>
      </c>
      <c r="C31" s="17"/>
      <c r="D31" s="17"/>
      <c r="E31" s="17"/>
      <c r="F31" s="17"/>
      <c r="H31" s="17"/>
      <c r="I31" s="17"/>
      <c r="J31" s="17"/>
      <c r="K31" s="18"/>
      <c r="L31" s="17" t="s">
        <v>297</v>
      </c>
      <c r="M31" s="17" t="s">
        <v>297</v>
      </c>
      <c r="O31" s="17"/>
      <c r="P31" s="17">
        <v>40077998</v>
      </c>
      <c r="Q31" t="s">
        <v>376</v>
      </c>
      <c r="R31" s="17" t="s">
        <v>321</v>
      </c>
      <c r="S31" s="32" t="s">
        <v>301</v>
      </c>
      <c r="T31" s="58" t="s">
        <v>322</v>
      </c>
      <c r="V31" s="47" t="s">
        <v>323</v>
      </c>
      <c r="W31" s="48" t="s">
        <v>48</v>
      </c>
      <c r="X31" t="s">
        <v>324</v>
      </c>
      <c r="Y31" s="49">
        <v>30226793</v>
      </c>
      <c r="Z31" s="50" t="s">
        <v>325</v>
      </c>
      <c r="AA31" s="34" t="s">
        <v>326</v>
      </c>
      <c r="AB31" s="57" t="s">
        <v>327</v>
      </c>
      <c r="AC31" s="51">
        <v>30229095</v>
      </c>
      <c r="AD31" s="32" t="s">
        <v>328</v>
      </c>
      <c r="AE31" t="s">
        <v>329</v>
      </c>
      <c r="AF31" s="60" t="s">
        <v>330</v>
      </c>
      <c r="AG31" s="52" t="s">
        <v>308</v>
      </c>
      <c r="AH31" s="53"/>
      <c r="AJ31" s="17" t="s">
        <v>331</v>
      </c>
      <c r="AM31" s="54">
        <v>120</v>
      </c>
      <c r="AN31" s="55">
        <v>120</v>
      </c>
      <c r="AO31" s="28">
        <f t="shared" si="0"/>
        <v>1.3822033898305084</v>
      </c>
      <c r="AP31" s="28">
        <f t="shared" si="1"/>
        <v>1.3822033898305084</v>
      </c>
      <c r="AQ31" s="56">
        <v>165.86440677966101</v>
      </c>
    </row>
    <row r="32" spans="1:43" x14ac:dyDescent="0.25">
      <c r="A32" s="17">
        <v>2020</v>
      </c>
      <c r="B32" s="17" t="s">
        <v>42</v>
      </c>
      <c r="C32" s="17"/>
      <c r="D32" s="17"/>
      <c r="E32" s="17"/>
      <c r="F32" s="17"/>
      <c r="H32" s="17"/>
      <c r="I32" s="17"/>
      <c r="J32" s="17"/>
      <c r="K32" s="18"/>
      <c r="L32" s="17" t="s">
        <v>377</v>
      </c>
      <c r="M32" s="17" t="s">
        <v>377</v>
      </c>
      <c r="O32" s="17"/>
      <c r="P32" s="17">
        <v>40174003</v>
      </c>
      <c r="Q32" t="s">
        <v>378</v>
      </c>
      <c r="R32" s="17" t="s">
        <v>310</v>
      </c>
      <c r="S32" s="32" t="s">
        <v>311</v>
      </c>
      <c r="T32" s="58" t="s">
        <v>301</v>
      </c>
      <c r="V32" s="47" t="s">
        <v>334</v>
      </c>
      <c r="W32" s="48" t="s">
        <v>88</v>
      </c>
      <c r="X32" t="s">
        <v>335</v>
      </c>
      <c r="Y32" s="49">
        <v>30226613</v>
      </c>
      <c r="Z32" s="62" t="s">
        <v>304</v>
      </c>
      <c r="AA32" s="34" t="s">
        <v>336</v>
      </c>
      <c r="AB32" s="57" t="s">
        <v>311</v>
      </c>
      <c r="AC32" s="51">
        <v>30228817</v>
      </c>
      <c r="AD32" s="32" t="s">
        <v>328</v>
      </c>
      <c r="AE32" t="s">
        <v>337</v>
      </c>
      <c r="AF32" s="60" t="s">
        <v>301</v>
      </c>
      <c r="AG32" s="52" t="s">
        <v>308</v>
      </c>
      <c r="AH32" s="53"/>
      <c r="AJ32" s="17" t="s">
        <v>309</v>
      </c>
      <c r="AM32" s="54">
        <v>3900</v>
      </c>
      <c r="AN32" s="55">
        <v>130</v>
      </c>
      <c r="AO32" s="28">
        <f t="shared" si="0"/>
        <v>18.519806108319742</v>
      </c>
      <c r="AP32" s="28">
        <f t="shared" si="1"/>
        <v>0.61732687027732469</v>
      </c>
      <c r="AQ32" s="56">
        <v>2407.5747940815663</v>
      </c>
    </row>
    <row r="33" spans="1:43" x14ac:dyDescent="0.25">
      <c r="A33" s="17">
        <v>2020</v>
      </c>
      <c r="B33" s="17" t="s">
        <v>42</v>
      </c>
      <c r="C33" s="17"/>
      <c r="D33" s="17"/>
      <c r="E33" s="17"/>
      <c r="F33" s="17"/>
      <c r="H33" s="17"/>
      <c r="I33" s="17"/>
      <c r="J33" s="17"/>
      <c r="K33" s="18"/>
      <c r="L33" s="17" t="s">
        <v>377</v>
      </c>
      <c r="M33" s="17" t="s">
        <v>377</v>
      </c>
      <c r="O33" s="17"/>
      <c r="P33" s="17">
        <v>40174003</v>
      </c>
      <c r="Q33" t="s">
        <v>378</v>
      </c>
      <c r="R33" s="17" t="s">
        <v>379</v>
      </c>
      <c r="S33" s="32" t="s">
        <v>380</v>
      </c>
      <c r="T33" s="32" t="s">
        <v>355</v>
      </c>
      <c r="V33" s="47" t="s">
        <v>381</v>
      </c>
      <c r="W33" s="48" t="s">
        <v>88</v>
      </c>
      <c r="X33" s="64" t="s">
        <v>382</v>
      </c>
      <c r="Y33" s="49">
        <v>30227271</v>
      </c>
      <c r="Z33" s="50" t="s">
        <v>306</v>
      </c>
      <c r="AA33" s="32" t="s">
        <v>307</v>
      </c>
      <c r="AB33" s="57">
        <v>50</v>
      </c>
      <c r="AC33" s="51">
        <v>30227271</v>
      </c>
      <c r="AD33" s="32" t="s">
        <v>306</v>
      </c>
      <c r="AE33" t="s">
        <v>307</v>
      </c>
      <c r="AF33" s="45" t="s">
        <v>355</v>
      </c>
      <c r="AG33" s="52" t="s">
        <v>308</v>
      </c>
      <c r="AH33" s="53"/>
      <c r="AJ33" s="17" t="s">
        <v>374</v>
      </c>
      <c r="AM33" s="54">
        <v>1000</v>
      </c>
      <c r="AN33" s="55">
        <v>1000</v>
      </c>
      <c r="AO33" s="28">
        <f t="shared" si="0"/>
        <v>1.0870905229674568</v>
      </c>
      <c r="AP33" s="28">
        <f t="shared" si="1"/>
        <v>1.0870905229674568</v>
      </c>
      <c r="AQ33" s="56">
        <v>1087.0905229674568</v>
      </c>
    </row>
    <row r="34" spans="1:43" x14ac:dyDescent="0.25">
      <c r="A34" s="17">
        <v>2020</v>
      </c>
      <c r="B34" s="17" t="s">
        <v>42</v>
      </c>
      <c r="C34" s="17"/>
      <c r="D34" s="17"/>
      <c r="E34" s="17"/>
      <c r="F34" s="17"/>
      <c r="H34" s="17"/>
      <c r="I34" s="17"/>
      <c r="J34" s="17"/>
      <c r="K34" s="18"/>
      <c r="L34" s="17" t="s">
        <v>377</v>
      </c>
      <c r="M34" s="17" t="s">
        <v>377</v>
      </c>
      <c r="O34" s="17"/>
      <c r="P34" s="17">
        <v>40174003</v>
      </c>
      <c r="Q34" t="s">
        <v>378</v>
      </c>
      <c r="R34" s="17" t="s">
        <v>321</v>
      </c>
      <c r="S34" s="32" t="s">
        <v>301</v>
      </c>
      <c r="T34" s="58" t="s">
        <v>322</v>
      </c>
      <c r="V34" s="47" t="s">
        <v>323</v>
      </c>
      <c r="W34" s="48" t="s">
        <v>48</v>
      </c>
      <c r="X34" t="s">
        <v>324</v>
      </c>
      <c r="Y34" s="49">
        <v>30226793</v>
      </c>
      <c r="Z34" s="50" t="s">
        <v>325</v>
      </c>
      <c r="AA34" s="34" t="s">
        <v>326</v>
      </c>
      <c r="AB34" s="57" t="s">
        <v>327</v>
      </c>
      <c r="AC34" s="51">
        <v>30229095</v>
      </c>
      <c r="AD34" s="32" t="s">
        <v>328</v>
      </c>
      <c r="AE34" t="s">
        <v>329</v>
      </c>
      <c r="AF34" s="60" t="s">
        <v>330</v>
      </c>
      <c r="AG34" s="52" t="s">
        <v>308</v>
      </c>
      <c r="AH34" s="53"/>
      <c r="AJ34" s="17" t="s">
        <v>331</v>
      </c>
      <c r="AM34" s="54">
        <v>900</v>
      </c>
      <c r="AN34" s="55">
        <v>900</v>
      </c>
      <c r="AO34" s="28">
        <f t="shared" si="0"/>
        <v>1.3971232082640839</v>
      </c>
      <c r="AP34" s="28">
        <f t="shared" si="1"/>
        <v>1.3971232082640839</v>
      </c>
      <c r="AQ34" s="56">
        <v>1257.4108874376755</v>
      </c>
    </row>
    <row r="35" spans="1:43" x14ac:dyDescent="0.25">
      <c r="A35" s="17">
        <v>2020</v>
      </c>
      <c r="B35" s="17" t="s">
        <v>42</v>
      </c>
      <c r="C35" s="17"/>
      <c r="D35" s="17"/>
      <c r="E35" s="17"/>
      <c r="F35" s="17"/>
      <c r="H35" s="17"/>
      <c r="I35" s="17"/>
      <c r="J35" s="17"/>
      <c r="K35" s="18"/>
      <c r="L35" s="17" t="s">
        <v>338</v>
      </c>
      <c r="M35" s="17" t="s">
        <v>338</v>
      </c>
      <c r="O35" s="17"/>
      <c r="P35" s="17">
        <v>40179392</v>
      </c>
      <c r="Q35" t="s">
        <v>383</v>
      </c>
      <c r="R35" s="17" t="s">
        <v>299</v>
      </c>
      <c r="S35" s="32" t="s">
        <v>300</v>
      </c>
      <c r="T35" s="58" t="s">
        <v>301</v>
      </c>
      <c r="V35" s="47" t="s">
        <v>302</v>
      </c>
      <c r="W35" s="48" t="s">
        <v>88</v>
      </c>
      <c r="X35" t="s">
        <v>303</v>
      </c>
      <c r="Y35" s="49">
        <v>30226606</v>
      </c>
      <c r="Z35" s="62" t="s">
        <v>304</v>
      </c>
      <c r="AA35" s="34" t="s">
        <v>305</v>
      </c>
      <c r="AB35" s="57" t="s">
        <v>300</v>
      </c>
      <c r="AC35" s="51">
        <v>30227271</v>
      </c>
      <c r="AD35" s="32" t="s">
        <v>306</v>
      </c>
      <c r="AE35" t="s">
        <v>307</v>
      </c>
      <c r="AF35" s="60" t="s">
        <v>301</v>
      </c>
      <c r="AG35" s="52" t="s">
        <v>308</v>
      </c>
      <c r="AH35" s="53"/>
      <c r="AJ35" s="17" t="s">
        <v>309</v>
      </c>
      <c r="AM35" s="54">
        <v>300</v>
      </c>
      <c r="AN35" s="55">
        <v>6.666666666666667</v>
      </c>
      <c r="AO35" s="28">
        <f t="shared" si="0"/>
        <v>10.870905229674568</v>
      </c>
      <c r="AP35" s="28">
        <f t="shared" si="1"/>
        <v>0.24157567177054598</v>
      </c>
      <c r="AQ35" s="56">
        <v>72.472701531163793</v>
      </c>
    </row>
    <row r="36" spans="1:43" x14ac:dyDescent="0.25">
      <c r="A36" s="17">
        <v>2020</v>
      </c>
      <c r="B36" s="17" t="s">
        <v>42</v>
      </c>
      <c r="C36" s="17"/>
      <c r="D36" s="17"/>
      <c r="E36" s="17"/>
      <c r="F36" s="17"/>
      <c r="H36" s="17"/>
      <c r="I36" s="17"/>
      <c r="J36" s="17"/>
      <c r="K36" s="18"/>
      <c r="L36" s="17" t="s">
        <v>338</v>
      </c>
      <c r="M36" s="17" t="s">
        <v>338</v>
      </c>
      <c r="O36" s="17"/>
      <c r="P36" s="17">
        <v>40179392</v>
      </c>
      <c r="Q36" t="s">
        <v>383</v>
      </c>
      <c r="R36" s="17" t="s">
        <v>310</v>
      </c>
      <c r="S36" s="32" t="s">
        <v>311</v>
      </c>
      <c r="T36" s="58" t="s">
        <v>301</v>
      </c>
      <c r="V36" s="47" t="s">
        <v>334</v>
      </c>
      <c r="W36" s="48" t="s">
        <v>88</v>
      </c>
      <c r="X36" t="s">
        <v>335</v>
      </c>
      <c r="Y36" s="49">
        <v>30226613</v>
      </c>
      <c r="Z36" s="62" t="s">
        <v>304</v>
      </c>
      <c r="AA36" s="34" t="s">
        <v>336</v>
      </c>
      <c r="AB36" s="57" t="s">
        <v>311</v>
      </c>
      <c r="AC36" s="51">
        <v>30228817</v>
      </c>
      <c r="AD36" s="32" t="s">
        <v>328</v>
      </c>
      <c r="AE36" t="s">
        <v>337</v>
      </c>
      <c r="AF36" s="60" t="s">
        <v>301</v>
      </c>
      <c r="AG36" s="52" t="s">
        <v>308</v>
      </c>
      <c r="AH36" s="53"/>
      <c r="AJ36" s="17" t="s">
        <v>309</v>
      </c>
      <c r="AM36" s="54">
        <v>1125</v>
      </c>
      <c r="AN36" s="55">
        <v>37.5</v>
      </c>
      <c r="AO36" s="28">
        <f t="shared" si="0"/>
        <v>18.519806108319742</v>
      </c>
      <c r="AP36" s="28">
        <f t="shared" si="1"/>
        <v>0.61732687027732469</v>
      </c>
      <c r="AQ36" s="56">
        <v>694.4927290619903</v>
      </c>
    </row>
    <row r="37" spans="1:43" x14ac:dyDescent="0.25">
      <c r="A37" s="17">
        <v>2020</v>
      </c>
      <c r="B37" s="17" t="s">
        <v>42</v>
      </c>
      <c r="C37" s="17"/>
      <c r="D37" s="17"/>
      <c r="E37" s="17"/>
      <c r="F37" s="17"/>
      <c r="H37" s="17"/>
      <c r="I37" s="17"/>
      <c r="J37" s="17"/>
      <c r="K37" s="18"/>
      <c r="L37" s="17" t="s">
        <v>338</v>
      </c>
      <c r="M37" s="17" t="s">
        <v>338</v>
      </c>
      <c r="O37" s="17"/>
      <c r="P37" s="17">
        <v>40179392</v>
      </c>
      <c r="Q37" t="s">
        <v>383</v>
      </c>
      <c r="R37" s="17" t="s">
        <v>310</v>
      </c>
      <c r="S37" s="32" t="s">
        <v>311</v>
      </c>
      <c r="T37" s="32" t="s">
        <v>301</v>
      </c>
      <c r="V37" s="47" t="s">
        <v>340</v>
      </c>
      <c r="W37" s="48" t="s">
        <v>88</v>
      </c>
      <c r="X37" t="s">
        <v>341</v>
      </c>
      <c r="Y37" s="49">
        <v>30226565</v>
      </c>
      <c r="Z37" s="62" t="s">
        <v>304</v>
      </c>
      <c r="AA37" s="32" t="s">
        <v>342</v>
      </c>
      <c r="AB37" s="57" t="s">
        <v>311</v>
      </c>
      <c r="AC37" s="51">
        <v>30226565</v>
      </c>
      <c r="AD37" s="32" t="s">
        <v>304</v>
      </c>
      <c r="AE37" t="s">
        <v>342</v>
      </c>
      <c r="AF37" s="59" t="s">
        <v>301</v>
      </c>
      <c r="AG37" s="52" t="s">
        <v>308</v>
      </c>
      <c r="AH37" s="53"/>
      <c r="AJ37" s="17" t="s">
        <v>309</v>
      </c>
      <c r="AM37" s="54">
        <v>1250</v>
      </c>
      <c r="AN37" s="55">
        <v>41.666666666666664</v>
      </c>
      <c r="AO37" s="28">
        <f t="shared" si="0"/>
        <v>26.411996068756956</v>
      </c>
      <c r="AP37" s="28">
        <f t="shared" si="1"/>
        <v>0.88039986895856515</v>
      </c>
      <c r="AQ37" s="56">
        <v>1100.4998361982064</v>
      </c>
    </row>
    <row r="38" spans="1:43" x14ac:dyDescent="0.25">
      <c r="A38" s="17">
        <v>2020</v>
      </c>
      <c r="B38" s="17" t="s">
        <v>42</v>
      </c>
      <c r="C38" s="17"/>
      <c r="D38" s="17"/>
      <c r="E38" s="17"/>
      <c r="F38" s="17"/>
      <c r="H38" s="17"/>
      <c r="I38" s="17"/>
      <c r="J38" s="17"/>
      <c r="K38" s="18"/>
      <c r="L38" s="17" t="s">
        <v>338</v>
      </c>
      <c r="M38" s="17" t="s">
        <v>338</v>
      </c>
      <c r="O38" s="17"/>
      <c r="P38" s="17">
        <v>40179392</v>
      </c>
      <c r="Q38" t="s">
        <v>383</v>
      </c>
      <c r="R38" s="17" t="s">
        <v>321</v>
      </c>
      <c r="S38" s="32" t="s">
        <v>301</v>
      </c>
      <c r="T38" s="58" t="s">
        <v>322</v>
      </c>
      <c r="V38" s="47" t="s">
        <v>323</v>
      </c>
      <c r="W38" s="48" t="s">
        <v>48</v>
      </c>
      <c r="X38" t="s">
        <v>324</v>
      </c>
      <c r="Y38" s="49">
        <v>30226793</v>
      </c>
      <c r="Z38" s="50" t="s">
        <v>325</v>
      </c>
      <c r="AA38" s="34" t="s">
        <v>326</v>
      </c>
      <c r="AB38" s="57" t="s">
        <v>327</v>
      </c>
      <c r="AC38" s="51">
        <v>30229095</v>
      </c>
      <c r="AD38" s="32" t="s">
        <v>328</v>
      </c>
      <c r="AE38" t="s">
        <v>329</v>
      </c>
      <c r="AF38" s="60" t="s">
        <v>330</v>
      </c>
      <c r="AG38" s="52" t="s">
        <v>308</v>
      </c>
      <c r="AH38" s="53"/>
      <c r="AJ38" s="17" t="s">
        <v>331</v>
      </c>
      <c r="AM38" s="54">
        <v>85</v>
      </c>
      <c r="AN38" s="55">
        <v>85</v>
      </c>
      <c r="AO38" s="28">
        <f t="shared" si="0"/>
        <v>1.3971232082640839</v>
      </c>
      <c r="AP38" s="28">
        <f t="shared" si="1"/>
        <v>1.3971232082640839</v>
      </c>
      <c r="AQ38" s="56">
        <v>118.75547270244712</v>
      </c>
    </row>
    <row r="39" spans="1:43" x14ac:dyDescent="0.25">
      <c r="A39" s="17">
        <v>2020</v>
      </c>
      <c r="B39" s="17" t="s">
        <v>42</v>
      </c>
      <c r="C39" s="17"/>
      <c r="D39" s="17"/>
      <c r="E39" s="17"/>
      <c r="F39" s="17"/>
      <c r="H39" s="17"/>
      <c r="I39" s="17"/>
      <c r="J39" s="17"/>
      <c r="K39" s="18"/>
      <c r="L39" s="17" t="s">
        <v>367</v>
      </c>
      <c r="M39" s="17" t="s">
        <v>367</v>
      </c>
      <c r="O39" s="17"/>
      <c r="P39" s="17">
        <v>40093946</v>
      </c>
      <c r="Q39" t="s">
        <v>384</v>
      </c>
      <c r="R39" s="17" t="s">
        <v>299</v>
      </c>
      <c r="S39" s="32" t="s">
        <v>300</v>
      </c>
      <c r="T39" s="58" t="s">
        <v>301</v>
      </c>
      <c r="V39" s="47" t="s">
        <v>302</v>
      </c>
      <c r="W39" s="48" t="s">
        <v>88</v>
      </c>
      <c r="X39" t="s">
        <v>303</v>
      </c>
      <c r="Y39" s="49">
        <v>30226606</v>
      </c>
      <c r="Z39" s="62" t="s">
        <v>304</v>
      </c>
      <c r="AA39" s="34" t="s">
        <v>305</v>
      </c>
      <c r="AB39" s="57" t="s">
        <v>300</v>
      </c>
      <c r="AC39" s="51">
        <v>30227271</v>
      </c>
      <c r="AD39" s="32" t="s">
        <v>306</v>
      </c>
      <c r="AE39" t="s">
        <v>307</v>
      </c>
      <c r="AF39" s="60" t="s">
        <v>301</v>
      </c>
      <c r="AG39" s="52" t="s">
        <v>308</v>
      </c>
      <c r="AH39" s="53"/>
      <c r="AJ39" s="17" t="s">
        <v>309</v>
      </c>
      <c r="AM39" s="54">
        <v>1800</v>
      </c>
      <c r="AN39" s="55">
        <v>40</v>
      </c>
      <c r="AO39" s="28">
        <f t="shared" si="0"/>
        <v>10.870905229674568</v>
      </c>
      <c r="AP39" s="28">
        <f t="shared" si="1"/>
        <v>0.24157567177054595</v>
      </c>
      <c r="AQ39" s="56">
        <v>434.83620918698273</v>
      </c>
    </row>
    <row r="40" spans="1:43" x14ac:dyDescent="0.25">
      <c r="A40" s="17">
        <v>2020</v>
      </c>
      <c r="B40" s="17" t="s">
        <v>42</v>
      </c>
      <c r="C40" s="17"/>
      <c r="D40" s="17"/>
      <c r="E40" s="17"/>
      <c r="F40" s="17"/>
      <c r="H40" s="17"/>
      <c r="I40" s="17"/>
      <c r="J40" s="17"/>
      <c r="K40" s="18"/>
      <c r="L40" s="17" t="s">
        <v>367</v>
      </c>
      <c r="M40" s="17" t="s">
        <v>367</v>
      </c>
      <c r="O40" s="17"/>
      <c r="P40" s="17">
        <v>40093946</v>
      </c>
      <c r="Q40" t="s">
        <v>384</v>
      </c>
      <c r="R40" s="17" t="s">
        <v>310</v>
      </c>
      <c r="S40" s="32" t="s">
        <v>311</v>
      </c>
      <c r="T40" s="32" t="s">
        <v>301</v>
      </c>
      <c r="V40" s="47" t="s">
        <v>312</v>
      </c>
      <c r="W40" s="48" t="s">
        <v>88</v>
      </c>
      <c r="X40" t="s">
        <v>313</v>
      </c>
      <c r="Y40" s="49">
        <v>30226607</v>
      </c>
      <c r="Z40" s="62" t="s">
        <v>304</v>
      </c>
      <c r="AA40" s="32" t="s">
        <v>314</v>
      </c>
      <c r="AB40" s="57" t="s">
        <v>311</v>
      </c>
      <c r="AC40" s="51">
        <v>30227271</v>
      </c>
      <c r="AD40" s="32" t="s">
        <v>306</v>
      </c>
      <c r="AE40" t="s">
        <v>315</v>
      </c>
      <c r="AF40" s="45" t="s">
        <v>301</v>
      </c>
      <c r="AG40" s="52" t="s">
        <v>308</v>
      </c>
      <c r="AH40" s="53"/>
      <c r="AJ40" s="17" t="s">
        <v>309</v>
      </c>
      <c r="AM40" s="54">
        <v>360</v>
      </c>
      <c r="AN40" s="55">
        <v>12</v>
      </c>
      <c r="AO40" s="28">
        <f t="shared" si="0"/>
        <v>10.870905229674568</v>
      </c>
      <c r="AP40" s="28">
        <f t="shared" si="1"/>
        <v>0.36236350765581893</v>
      </c>
      <c r="AQ40" s="56">
        <v>130.45086275609481</v>
      </c>
    </row>
    <row r="41" spans="1:43" x14ac:dyDescent="0.25">
      <c r="A41" s="17">
        <v>2020</v>
      </c>
      <c r="B41" s="17" t="s">
        <v>42</v>
      </c>
      <c r="C41" s="17"/>
      <c r="D41" s="17"/>
      <c r="E41" s="17"/>
      <c r="F41" s="17"/>
      <c r="H41" s="17"/>
      <c r="I41" s="17"/>
      <c r="J41" s="17"/>
      <c r="K41" s="18"/>
      <c r="L41" s="17" t="s">
        <v>367</v>
      </c>
      <c r="M41" s="17" t="s">
        <v>367</v>
      </c>
      <c r="O41" s="17"/>
      <c r="P41" s="17">
        <v>40093946</v>
      </c>
      <c r="Q41" t="s">
        <v>384</v>
      </c>
      <c r="R41" s="17" t="s">
        <v>310</v>
      </c>
      <c r="S41" s="32" t="s">
        <v>311</v>
      </c>
      <c r="T41" s="58" t="s">
        <v>301</v>
      </c>
      <c r="V41" s="47" t="s">
        <v>334</v>
      </c>
      <c r="W41" s="48" t="s">
        <v>88</v>
      </c>
      <c r="X41" t="s">
        <v>335</v>
      </c>
      <c r="Y41" s="49">
        <v>30226613</v>
      </c>
      <c r="Z41" s="62" t="s">
        <v>304</v>
      </c>
      <c r="AA41" s="34" t="s">
        <v>336</v>
      </c>
      <c r="AB41" s="57" t="s">
        <v>311</v>
      </c>
      <c r="AC41" s="51">
        <v>30228817</v>
      </c>
      <c r="AD41" s="32" t="s">
        <v>328</v>
      </c>
      <c r="AE41" t="s">
        <v>337</v>
      </c>
      <c r="AF41" s="60" t="s">
        <v>301</v>
      </c>
      <c r="AG41" s="52" t="s">
        <v>308</v>
      </c>
      <c r="AH41" s="53"/>
      <c r="AJ41" s="17" t="s">
        <v>309</v>
      </c>
      <c r="AM41" s="54">
        <v>7800</v>
      </c>
      <c r="AN41" s="55">
        <v>260</v>
      </c>
      <c r="AO41" s="28">
        <f t="shared" si="0"/>
        <v>18.519806108319742</v>
      </c>
      <c r="AP41" s="28">
        <f t="shared" si="1"/>
        <v>0.61732687027732469</v>
      </c>
      <c r="AQ41" s="56">
        <v>4815.1495881631326</v>
      </c>
    </row>
    <row r="42" spans="1:43" x14ac:dyDescent="0.25">
      <c r="A42" s="17">
        <v>2020</v>
      </c>
      <c r="B42" s="17" t="s">
        <v>42</v>
      </c>
      <c r="C42" s="17"/>
      <c r="D42" s="17"/>
      <c r="E42" s="17"/>
      <c r="F42" s="17"/>
      <c r="H42" s="17"/>
      <c r="I42" s="17"/>
      <c r="J42" s="17"/>
      <c r="K42" s="18"/>
      <c r="L42" s="17" t="s">
        <v>367</v>
      </c>
      <c r="M42" s="17" t="s">
        <v>367</v>
      </c>
      <c r="O42" s="17"/>
      <c r="P42" s="17">
        <v>40093946</v>
      </c>
      <c r="Q42" t="s">
        <v>384</v>
      </c>
      <c r="R42" s="17" t="s">
        <v>310</v>
      </c>
      <c r="S42" s="32" t="s">
        <v>311</v>
      </c>
      <c r="T42" s="32" t="s">
        <v>301</v>
      </c>
      <c r="V42" s="47" t="s">
        <v>340</v>
      </c>
      <c r="W42" s="48" t="s">
        <v>88</v>
      </c>
      <c r="X42" t="s">
        <v>341</v>
      </c>
      <c r="Y42" s="49">
        <v>30226565</v>
      </c>
      <c r="Z42" s="62" t="s">
        <v>304</v>
      </c>
      <c r="AA42" s="32" t="s">
        <v>342</v>
      </c>
      <c r="AB42" s="57" t="s">
        <v>311</v>
      </c>
      <c r="AC42" s="51">
        <v>30226565</v>
      </c>
      <c r="AD42" s="32" t="s">
        <v>304</v>
      </c>
      <c r="AE42" t="s">
        <v>342</v>
      </c>
      <c r="AF42" s="59" t="s">
        <v>301</v>
      </c>
      <c r="AG42" s="52" t="s">
        <v>308</v>
      </c>
      <c r="AH42" s="53"/>
      <c r="AJ42" s="17" t="s">
        <v>309</v>
      </c>
      <c r="AM42" s="54">
        <v>6800</v>
      </c>
      <c r="AN42" s="55">
        <v>226.66666666666666</v>
      </c>
      <c r="AO42" s="28">
        <f t="shared" si="0"/>
        <v>26.411996068756956</v>
      </c>
      <c r="AP42" s="28">
        <f t="shared" si="1"/>
        <v>0.88039986895856515</v>
      </c>
      <c r="AQ42" s="56">
        <v>5986.7191089182434</v>
      </c>
    </row>
    <row r="43" spans="1:43" x14ac:dyDescent="0.25">
      <c r="A43" s="17">
        <v>2020</v>
      </c>
      <c r="B43" s="17" t="s">
        <v>42</v>
      </c>
      <c r="C43" s="17"/>
      <c r="D43" s="17"/>
      <c r="E43" s="17"/>
      <c r="F43" s="17"/>
      <c r="H43" s="17"/>
      <c r="I43" s="17"/>
      <c r="J43" s="17"/>
      <c r="K43" s="18"/>
      <c r="L43" s="17" t="s">
        <v>367</v>
      </c>
      <c r="M43" s="17" t="s">
        <v>367</v>
      </c>
      <c r="O43" s="17"/>
      <c r="P43" s="17">
        <v>40093946</v>
      </c>
      <c r="Q43" t="s">
        <v>384</v>
      </c>
      <c r="R43" s="17" t="s">
        <v>343</v>
      </c>
      <c r="S43" s="32" t="s">
        <v>301</v>
      </c>
      <c r="T43" s="58" t="s">
        <v>279</v>
      </c>
      <c r="V43" s="47" t="s">
        <v>344</v>
      </c>
      <c r="W43" s="48" t="s">
        <v>345</v>
      </c>
      <c r="X43" t="s">
        <v>346</v>
      </c>
      <c r="Y43" s="49">
        <v>30227185</v>
      </c>
      <c r="Z43" s="62" t="s">
        <v>347</v>
      </c>
      <c r="AA43" s="34" t="s">
        <v>348</v>
      </c>
      <c r="AB43" s="57" t="s">
        <v>349</v>
      </c>
      <c r="AC43" s="51">
        <v>30224402</v>
      </c>
      <c r="AD43" s="32" t="s">
        <v>350</v>
      </c>
      <c r="AE43" t="s">
        <v>351</v>
      </c>
      <c r="AF43" s="60" t="s">
        <v>352</v>
      </c>
      <c r="AG43" s="52" t="s">
        <v>308</v>
      </c>
      <c r="AH43" s="53"/>
      <c r="AJ43" s="17" t="s">
        <v>309</v>
      </c>
      <c r="AM43" s="54">
        <v>25</v>
      </c>
      <c r="AN43" s="55">
        <v>25</v>
      </c>
      <c r="AO43" s="28">
        <f t="shared" si="0"/>
        <v>6.3868489520643843</v>
      </c>
      <c r="AP43" s="28">
        <f t="shared" si="1"/>
        <v>6.3868489520643843</v>
      </c>
      <c r="AQ43" s="56">
        <v>159.67122380160961</v>
      </c>
    </row>
    <row r="44" spans="1:43" x14ac:dyDescent="0.25">
      <c r="A44" s="17">
        <v>2020</v>
      </c>
      <c r="B44" s="17" t="s">
        <v>42</v>
      </c>
      <c r="C44" s="17"/>
      <c r="D44" s="17"/>
      <c r="E44" s="17"/>
      <c r="F44" s="17"/>
      <c r="H44" s="17"/>
      <c r="I44" s="17"/>
      <c r="J44" s="17"/>
      <c r="K44" s="18"/>
      <c r="L44" s="17" t="s">
        <v>367</v>
      </c>
      <c r="M44" s="17" t="s">
        <v>367</v>
      </c>
      <c r="O44" s="17"/>
      <c r="P44" s="17">
        <v>40093946</v>
      </c>
      <c r="Q44" t="s">
        <v>384</v>
      </c>
      <c r="R44" s="17" t="s">
        <v>353</v>
      </c>
      <c r="S44" s="32" t="s">
        <v>354</v>
      </c>
      <c r="T44" s="58" t="s">
        <v>355</v>
      </c>
      <c r="V44" s="47" t="s">
        <v>356</v>
      </c>
      <c r="W44" s="48" t="s">
        <v>345</v>
      </c>
      <c r="X44" t="s">
        <v>357</v>
      </c>
      <c r="Y44" s="49">
        <v>30227185</v>
      </c>
      <c r="Z44" s="62" t="s">
        <v>347</v>
      </c>
      <c r="AA44" s="34" t="s">
        <v>348</v>
      </c>
      <c r="AB44" s="32" t="s">
        <v>354</v>
      </c>
      <c r="AC44" s="51">
        <v>30227271</v>
      </c>
      <c r="AD44" s="32" t="s">
        <v>306</v>
      </c>
      <c r="AE44" t="s">
        <v>307</v>
      </c>
      <c r="AF44" s="60" t="s">
        <v>355</v>
      </c>
      <c r="AG44" s="52" t="s">
        <v>308</v>
      </c>
      <c r="AH44" s="53"/>
      <c r="AJ44" s="17" t="s">
        <v>275</v>
      </c>
      <c r="AM44" s="54">
        <v>25</v>
      </c>
      <c r="AN44" s="55">
        <v>100</v>
      </c>
      <c r="AO44" s="28">
        <f t="shared" si="0"/>
        <v>1.0870905229674568</v>
      </c>
      <c r="AP44" s="28">
        <f t="shared" si="1"/>
        <v>4.3483620918698271</v>
      </c>
      <c r="AQ44" s="56">
        <v>108.70905229674568</v>
      </c>
    </row>
    <row r="45" spans="1:43" x14ac:dyDescent="0.25">
      <c r="A45" s="17">
        <v>2020</v>
      </c>
      <c r="B45" s="17" t="s">
        <v>42</v>
      </c>
      <c r="C45" s="17"/>
      <c r="D45" s="17"/>
      <c r="E45" s="17"/>
      <c r="F45" s="17"/>
      <c r="H45" s="17"/>
      <c r="I45" s="17"/>
      <c r="J45" s="17"/>
      <c r="K45" s="18"/>
      <c r="L45" s="17" t="s">
        <v>367</v>
      </c>
      <c r="M45" s="17" t="s">
        <v>367</v>
      </c>
      <c r="O45" s="17"/>
      <c r="P45" s="17">
        <v>40093946</v>
      </c>
      <c r="Q45" t="s">
        <v>384</v>
      </c>
      <c r="R45" s="17" t="s">
        <v>379</v>
      </c>
      <c r="S45" s="32" t="s">
        <v>380</v>
      </c>
      <c r="T45" s="32" t="s">
        <v>355</v>
      </c>
      <c r="V45" s="47" t="s">
        <v>381</v>
      </c>
      <c r="W45" s="48" t="s">
        <v>88</v>
      </c>
      <c r="X45" s="64" t="s">
        <v>382</v>
      </c>
      <c r="Y45" s="49">
        <v>30227271</v>
      </c>
      <c r="Z45" s="50" t="s">
        <v>306</v>
      </c>
      <c r="AA45" s="32" t="s">
        <v>307</v>
      </c>
      <c r="AB45" s="57">
        <v>50</v>
      </c>
      <c r="AC45" s="51">
        <v>30227271</v>
      </c>
      <c r="AD45" s="32" t="s">
        <v>306</v>
      </c>
      <c r="AE45" t="s">
        <v>307</v>
      </c>
      <c r="AF45" s="45" t="s">
        <v>355</v>
      </c>
      <c r="AG45" s="52" t="s">
        <v>308</v>
      </c>
      <c r="AH45" s="53"/>
      <c r="AJ45" s="17" t="s">
        <v>374</v>
      </c>
      <c r="AM45" s="54">
        <v>1500</v>
      </c>
      <c r="AN45" s="55">
        <v>1500</v>
      </c>
      <c r="AO45" s="28">
        <f t="shared" si="0"/>
        <v>1.0870905229674568</v>
      </c>
      <c r="AP45" s="28">
        <f t="shared" si="1"/>
        <v>1.0870905229674568</v>
      </c>
      <c r="AQ45" s="56">
        <v>1630.6357844511851</v>
      </c>
    </row>
    <row r="46" spans="1:43" x14ac:dyDescent="0.25">
      <c r="A46" s="17">
        <v>2020</v>
      </c>
      <c r="B46" s="17" t="s">
        <v>42</v>
      </c>
      <c r="C46" s="17"/>
      <c r="D46" s="17"/>
      <c r="E46" s="17"/>
      <c r="F46" s="17"/>
      <c r="H46" s="17"/>
      <c r="I46" s="17"/>
      <c r="J46" s="17"/>
      <c r="K46" s="18"/>
      <c r="L46" s="17" t="s">
        <v>367</v>
      </c>
      <c r="M46" s="17" t="s">
        <v>367</v>
      </c>
      <c r="O46" s="17"/>
      <c r="P46" s="17">
        <v>40093946</v>
      </c>
      <c r="Q46" t="s">
        <v>384</v>
      </c>
      <c r="R46" s="17" t="s">
        <v>385</v>
      </c>
      <c r="S46" s="32" t="s">
        <v>359</v>
      </c>
      <c r="T46" s="58" t="s">
        <v>322</v>
      </c>
      <c r="V46" s="47" t="s">
        <v>360</v>
      </c>
      <c r="W46" s="48" t="s">
        <v>345</v>
      </c>
      <c r="X46" s="21" t="s">
        <v>361</v>
      </c>
      <c r="Y46" s="49"/>
      <c r="Z46" s="62" t="s">
        <v>362</v>
      </c>
      <c r="AA46" s="32" t="s">
        <v>363</v>
      </c>
      <c r="AB46" s="57">
        <v>150</v>
      </c>
      <c r="AC46" s="51">
        <v>30225008</v>
      </c>
      <c r="AD46" s="32" t="s">
        <v>350</v>
      </c>
      <c r="AE46" s="34" t="s">
        <v>364</v>
      </c>
      <c r="AF46" s="59" t="s">
        <v>365</v>
      </c>
      <c r="AG46" s="52" t="s">
        <v>308</v>
      </c>
      <c r="AH46" s="53"/>
      <c r="AJ46" s="17" t="s">
        <v>366</v>
      </c>
      <c r="AM46" s="54">
        <v>100</v>
      </c>
      <c r="AN46" s="55">
        <v>100</v>
      </c>
      <c r="AO46" s="28">
        <f t="shared" si="0"/>
        <v>2.3222659383772131</v>
      </c>
      <c r="AP46" s="28">
        <f t="shared" si="1"/>
        <v>2.3222659383772131</v>
      </c>
      <c r="AQ46" s="56">
        <v>232.22659383772131</v>
      </c>
    </row>
    <row r="47" spans="1:43" x14ac:dyDescent="0.25">
      <c r="A47" s="17">
        <v>2020</v>
      </c>
      <c r="B47" s="17" t="s">
        <v>42</v>
      </c>
      <c r="C47" s="17"/>
      <c r="D47" s="17"/>
      <c r="E47" s="17"/>
      <c r="F47" s="17"/>
      <c r="H47" s="17"/>
      <c r="I47" s="17"/>
      <c r="J47" s="17"/>
      <c r="K47" s="18"/>
      <c r="L47" s="17" t="s">
        <v>367</v>
      </c>
      <c r="M47" s="17" t="s">
        <v>367</v>
      </c>
      <c r="O47" s="17"/>
      <c r="P47" s="17">
        <v>40093946</v>
      </c>
      <c r="Q47" t="s">
        <v>384</v>
      </c>
      <c r="R47" s="17" t="s">
        <v>386</v>
      </c>
      <c r="S47" s="32" t="s">
        <v>387</v>
      </c>
      <c r="T47" s="58" t="s">
        <v>388</v>
      </c>
      <c r="V47" s="47" t="s">
        <v>389</v>
      </c>
      <c r="W47" s="48" t="s">
        <v>345</v>
      </c>
      <c r="X47" s="21" t="s">
        <v>390</v>
      </c>
      <c r="Y47" s="49"/>
      <c r="Z47" s="62" t="s">
        <v>362</v>
      </c>
      <c r="AA47" s="32" t="s">
        <v>363</v>
      </c>
      <c r="AB47" s="57">
        <v>500</v>
      </c>
      <c r="AC47" s="51">
        <v>30225008</v>
      </c>
      <c r="AD47" s="32" t="s">
        <v>350</v>
      </c>
      <c r="AE47" s="34" t="s">
        <v>364</v>
      </c>
      <c r="AF47" s="59" t="s">
        <v>388</v>
      </c>
      <c r="AG47" s="52" t="s">
        <v>308</v>
      </c>
      <c r="AH47" s="53"/>
      <c r="AJ47" s="17" t="s">
        <v>366</v>
      </c>
      <c r="AM47" s="54">
        <v>30</v>
      </c>
      <c r="AN47" s="55">
        <v>30</v>
      </c>
      <c r="AO47" s="28">
        <f t="shared" si="0"/>
        <v>11.611329691886066</v>
      </c>
      <c r="AP47" s="28">
        <f t="shared" si="1"/>
        <v>11.611329691886066</v>
      </c>
      <c r="AQ47" s="56">
        <v>348.33989075658201</v>
      </c>
    </row>
    <row r="48" spans="1:43" x14ac:dyDescent="0.25">
      <c r="A48" s="17">
        <v>2020</v>
      </c>
      <c r="B48" s="17" t="s">
        <v>42</v>
      </c>
      <c r="C48" s="17"/>
      <c r="D48" s="17"/>
      <c r="E48" s="17"/>
      <c r="F48" s="17"/>
      <c r="H48" s="17"/>
      <c r="I48" s="17"/>
      <c r="J48" s="17"/>
      <c r="K48" s="18"/>
      <c r="L48" s="17" t="s">
        <v>367</v>
      </c>
      <c r="M48" s="17" t="s">
        <v>367</v>
      </c>
      <c r="O48" s="17"/>
      <c r="P48" s="17">
        <v>40093946</v>
      </c>
      <c r="Q48" t="s">
        <v>384</v>
      </c>
      <c r="R48" s="17" t="s">
        <v>321</v>
      </c>
      <c r="S48" s="32" t="s">
        <v>301</v>
      </c>
      <c r="T48" s="58" t="s">
        <v>322</v>
      </c>
      <c r="V48" s="47" t="s">
        <v>323</v>
      </c>
      <c r="W48" s="48" t="s">
        <v>48</v>
      </c>
      <c r="X48" t="s">
        <v>324</v>
      </c>
      <c r="Y48" s="49">
        <v>30226793</v>
      </c>
      <c r="Z48" s="50" t="s">
        <v>325</v>
      </c>
      <c r="AA48" s="34" t="s">
        <v>326</v>
      </c>
      <c r="AB48" s="57" t="s">
        <v>327</v>
      </c>
      <c r="AC48" s="51">
        <v>30229095</v>
      </c>
      <c r="AD48" s="32" t="s">
        <v>328</v>
      </c>
      <c r="AE48" t="s">
        <v>329</v>
      </c>
      <c r="AF48" s="60" t="s">
        <v>330</v>
      </c>
      <c r="AG48" s="52" t="s">
        <v>308</v>
      </c>
      <c r="AH48" s="53"/>
      <c r="AJ48" s="17" t="s">
        <v>331</v>
      </c>
      <c r="AM48" s="54">
        <v>1400</v>
      </c>
      <c r="AN48" s="55">
        <v>1400</v>
      </c>
      <c r="AO48" s="28">
        <f t="shared" si="0"/>
        <v>1.3971232082640839</v>
      </c>
      <c r="AP48" s="28">
        <f t="shared" si="1"/>
        <v>1.3971232082640839</v>
      </c>
      <c r="AQ48" s="56">
        <v>1955.9724915697175</v>
      </c>
    </row>
    <row r="49" spans="1:43" x14ac:dyDescent="0.25">
      <c r="A49" s="17">
        <v>2020</v>
      </c>
      <c r="B49" s="17" t="s">
        <v>42</v>
      </c>
      <c r="C49" s="17"/>
      <c r="D49" s="17"/>
      <c r="E49" s="17"/>
      <c r="F49" s="17"/>
      <c r="H49" s="17"/>
      <c r="I49" s="17"/>
      <c r="J49" s="17"/>
      <c r="K49" s="18"/>
      <c r="L49" s="17" t="s">
        <v>338</v>
      </c>
      <c r="M49" s="17" t="s">
        <v>338</v>
      </c>
      <c r="O49" s="17"/>
      <c r="P49" s="17">
        <v>40033978</v>
      </c>
      <c r="Q49" t="s">
        <v>339</v>
      </c>
      <c r="R49" s="17" t="s">
        <v>391</v>
      </c>
      <c r="S49" s="32" t="s">
        <v>392</v>
      </c>
      <c r="T49" s="58" t="s">
        <v>301</v>
      </c>
      <c r="V49" s="47" t="s">
        <v>393</v>
      </c>
      <c r="W49" s="48" t="s">
        <v>88</v>
      </c>
      <c r="X49" t="s">
        <v>394</v>
      </c>
      <c r="Y49" s="49">
        <v>30226613</v>
      </c>
      <c r="Z49" s="50" t="s">
        <v>304</v>
      </c>
      <c r="AA49" s="34" t="s">
        <v>336</v>
      </c>
      <c r="AB49" s="57" t="s">
        <v>392</v>
      </c>
      <c r="AC49" s="51">
        <v>30228817</v>
      </c>
      <c r="AD49" s="32" t="s">
        <v>328</v>
      </c>
      <c r="AE49" t="s">
        <v>337</v>
      </c>
      <c r="AF49" s="45" t="s">
        <v>301</v>
      </c>
      <c r="AG49" s="52" t="s">
        <v>308</v>
      </c>
      <c r="AH49" s="53"/>
      <c r="AJ49" s="17" t="s">
        <v>395</v>
      </c>
      <c r="AM49" s="54">
        <v>2000</v>
      </c>
      <c r="AN49" s="55">
        <v>95.238095238095241</v>
      </c>
      <c r="AO49" s="28">
        <f t="shared" si="0"/>
        <v>18.519806108319742</v>
      </c>
      <c r="AP49" s="28">
        <f t="shared" si="1"/>
        <v>0.88189552896760681</v>
      </c>
      <c r="AQ49" s="56">
        <v>1763.7910579352135</v>
      </c>
    </row>
    <row r="50" spans="1:43" x14ac:dyDescent="0.25">
      <c r="A50" s="17">
        <v>2020</v>
      </c>
      <c r="B50" s="17" t="s">
        <v>42</v>
      </c>
      <c r="C50" s="17"/>
      <c r="D50" s="17"/>
      <c r="E50" s="17"/>
      <c r="F50" s="17"/>
      <c r="H50" s="17"/>
      <c r="I50" s="17"/>
      <c r="J50" s="17"/>
      <c r="K50" s="18"/>
      <c r="L50" s="17" t="s">
        <v>338</v>
      </c>
      <c r="M50" s="17" t="s">
        <v>338</v>
      </c>
      <c r="O50" s="17"/>
      <c r="P50" s="17">
        <v>40033978</v>
      </c>
      <c r="Q50" t="s">
        <v>339</v>
      </c>
      <c r="R50" s="17" t="s">
        <v>396</v>
      </c>
      <c r="S50" s="32" t="s">
        <v>397</v>
      </c>
      <c r="T50" s="58" t="s">
        <v>301</v>
      </c>
      <c r="V50" s="47" t="s">
        <v>398</v>
      </c>
      <c r="W50" s="48" t="s">
        <v>88</v>
      </c>
      <c r="X50" t="s">
        <v>399</v>
      </c>
      <c r="Y50" s="49">
        <v>30226565</v>
      </c>
      <c r="Z50" s="50" t="s">
        <v>304</v>
      </c>
      <c r="AA50" s="32" t="s">
        <v>400</v>
      </c>
      <c r="AB50" s="57" t="s">
        <v>397</v>
      </c>
      <c r="AC50" s="51">
        <v>30226565</v>
      </c>
      <c r="AD50" s="32" t="s">
        <v>304</v>
      </c>
      <c r="AE50" t="s">
        <v>400</v>
      </c>
      <c r="AF50" s="61" t="s">
        <v>301</v>
      </c>
      <c r="AG50" s="52" t="s">
        <v>308</v>
      </c>
      <c r="AH50" s="53"/>
      <c r="AJ50" s="17" t="s">
        <v>395</v>
      </c>
      <c r="AM50" s="54">
        <v>3720</v>
      </c>
      <c r="AN50" s="55">
        <v>169.09090909090909</v>
      </c>
      <c r="AO50" s="28">
        <f t="shared" si="0"/>
        <v>26.411996068756956</v>
      </c>
      <c r="AP50" s="28">
        <f t="shared" si="1"/>
        <v>1.200545275852589</v>
      </c>
      <c r="AQ50" s="56">
        <v>4466.0284261716306</v>
      </c>
    </row>
    <row r="51" spans="1:43" x14ac:dyDescent="0.25">
      <c r="A51" s="17">
        <v>2020</v>
      </c>
      <c r="B51" s="17" t="s">
        <v>42</v>
      </c>
      <c r="C51" s="17"/>
      <c r="D51" s="17"/>
      <c r="E51" s="17"/>
      <c r="F51" s="17"/>
      <c r="H51" s="17"/>
      <c r="I51" s="17"/>
      <c r="J51" s="17"/>
      <c r="K51" s="18"/>
      <c r="L51" s="17" t="s">
        <v>338</v>
      </c>
      <c r="M51" s="17" t="s">
        <v>338</v>
      </c>
      <c r="O51" s="17"/>
      <c r="P51" s="17">
        <v>40179392</v>
      </c>
      <c r="Q51" t="s">
        <v>383</v>
      </c>
      <c r="R51" s="17" t="s">
        <v>391</v>
      </c>
      <c r="S51" s="32" t="s">
        <v>392</v>
      </c>
      <c r="T51" s="58" t="s">
        <v>301</v>
      </c>
      <c r="V51" s="47" t="s">
        <v>393</v>
      </c>
      <c r="W51" s="48" t="s">
        <v>88</v>
      </c>
      <c r="X51" t="s">
        <v>394</v>
      </c>
      <c r="Y51" s="49">
        <v>30226613</v>
      </c>
      <c r="Z51" s="62" t="s">
        <v>304</v>
      </c>
      <c r="AA51" s="34" t="s">
        <v>336</v>
      </c>
      <c r="AB51" s="57" t="s">
        <v>392</v>
      </c>
      <c r="AC51" s="51">
        <v>30228817</v>
      </c>
      <c r="AD51" s="32" t="s">
        <v>328</v>
      </c>
      <c r="AE51" t="s">
        <v>337</v>
      </c>
      <c r="AF51" s="45" t="s">
        <v>301</v>
      </c>
      <c r="AG51" s="52" t="s">
        <v>308</v>
      </c>
      <c r="AH51" s="53"/>
      <c r="AJ51" s="17" t="s">
        <v>395</v>
      </c>
      <c r="AM51" s="54">
        <v>2250</v>
      </c>
      <c r="AN51" s="55">
        <v>107.14285714285714</v>
      </c>
      <c r="AO51" s="28">
        <f t="shared" si="0"/>
        <v>18.519806108319742</v>
      </c>
      <c r="AP51" s="28">
        <f t="shared" si="1"/>
        <v>0.8818955289676067</v>
      </c>
      <c r="AQ51" s="56">
        <v>1984.264940177115</v>
      </c>
    </row>
    <row r="52" spans="1:43" x14ac:dyDescent="0.25">
      <c r="A52" s="17">
        <v>2020</v>
      </c>
      <c r="B52" s="17" t="s">
        <v>42</v>
      </c>
      <c r="C52" s="17"/>
      <c r="D52" s="17"/>
      <c r="E52" s="17"/>
      <c r="F52" s="17"/>
      <c r="H52" s="17"/>
      <c r="I52" s="17"/>
      <c r="J52" s="17"/>
      <c r="K52" s="18"/>
      <c r="L52" s="17" t="s">
        <v>338</v>
      </c>
      <c r="M52" s="17" t="s">
        <v>338</v>
      </c>
      <c r="O52" s="17"/>
      <c r="P52" s="17">
        <v>40179392</v>
      </c>
      <c r="Q52" t="s">
        <v>383</v>
      </c>
      <c r="R52" s="17" t="s">
        <v>396</v>
      </c>
      <c r="S52" s="32" t="s">
        <v>397</v>
      </c>
      <c r="T52" s="58" t="s">
        <v>301</v>
      </c>
      <c r="V52" s="47" t="s">
        <v>398</v>
      </c>
      <c r="W52" s="48" t="s">
        <v>88</v>
      </c>
      <c r="X52" t="s">
        <v>399</v>
      </c>
      <c r="Y52" s="49">
        <v>30226565</v>
      </c>
      <c r="Z52" s="62" t="s">
        <v>304</v>
      </c>
      <c r="AA52" s="32" t="s">
        <v>400</v>
      </c>
      <c r="AB52" s="57" t="s">
        <v>397</v>
      </c>
      <c r="AC52" s="51">
        <v>30226565</v>
      </c>
      <c r="AD52" s="32" t="s">
        <v>304</v>
      </c>
      <c r="AE52" t="s">
        <v>400</v>
      </c>
      <c r="AF52" s="61" t="s">
        <v>301</v>
      </c>
      <c r="AG52" s="52" t="s">
        <v>308</v>
      </c>
      <c r="AH52" s="53"/>
      <c r="AJ52" s="17" t="s">
        <v>395</v>
      </c>
      <c r="AM52" s="54">
        <v>8000</v>
      </c>
      <c r="AN52" s="55">
        <v>363.63636363636363</v>
      </c>
      <c r="AO52" s="28">
        <f t="shared" si="0"/>
        <v>26.411996068756956</v>
      </c>
      <c r="AP52" s="28">
        <f t="shared" si="1"/>
        <v>1.200545275852589</v>
      </c>
      <c r="AQ52" s="56">
        <v>9604.3622068207114</v>
      </c>
    </row>
    <row r="53" spans="1:43" x14ac:dyDescent="0.25">
      <c r="A53" s="17">
        <v>2020</v>
      </c>
      <c r="B53" s="17" t="s">
        <v>42</v>
      </c>
      <c r="C53" s="17"/>
      <c r="D53" s="17"/>
      <c r="E53" s="17"/>
      <c r="F53" s="17"/>
      <c r="H53" s="17"/>
      <c r="I53" s="17"/>
      <c r="J53" s="17"/>
      <c r="K53" s="18"/>
      <c r="L53" s="17" t="s">
        <v>297</v>
      </c>
      <c r="M53" s="17" t="s">
        <v>297</v>
      </c>
      <c r="O53" s="17"/>
      <c r="P53" s="17">
        <v>40171725</v>
      </c>
      <c r="Q53" t="s">
        <v>298</v>
      </c>
      <c r="R53" s="17" t="s">
        <v>401</v>
      </c>
      <c r="S53" s="32" t="s">
        <v>402</v>
      </c>
      <c r="T53" s="58" t="s">
        <v>322</v>
      </c>
      <c r="V53" s="47" t="s">
        <v>403</v>
      </c>
      <c r="W53" s="48" t="s">
        <v>548</v>
      </c>
      <c r="X53" t="s">
        <v>404</v>
      </c>
      <c r="Y53" s="49">
        <v>30222751</v>
      </c>
      <c r="Z53" s="66" t="s">
        <v>405</v>
      </c>
      <c r="AA53" s="34" t="s">
        <v>351</v>
      </c>
      <c r="AB53" s="57" t="s">
        <v>402</v>
      </c>
      <c r="AC53" s="51">
        <v>30222751</v>
      </c>
      <c r="AD53" s="32" t="s">
        <v>405</v>
      </c>
      <c r="AE53" s="34" t="s">
        <v>351</v>
      </c>
      <c r="AF53" s="60" t="s">
        <v>365</v>
      </c>
      <c r="AG53" s="52" t="s">
        <v>308</v>
      </c>
      <c r="AH53" s="53"/>
      <c r="AJ53" s="17" t="s">
        <v>309</v>
      </c>
      <c r="AM53" s="54">
        <v>60</v>
      </c>
      <c r="AN53" s="55">
        <v>30</v>
      </c>
      <c r="AO53" s="28">
        <f t="shared" si="0"/>
        <v>6.3868489520643843</v>
      </c>
      <c r="AP53" s="28">
        <f t="shared" si="1"/>
        <v>3.1934244760321921</v>
      </c>
      <c r="AQ53" s="56">
        <v>191.60546856193153</v>
      </c>
    </row>
    <row r="54" spans="1:43" x14ac:dyDescent="0.25">
      <c r="A54" s="17">
        <v>2020</v>
      </c>
      <c r="B54" s="17" t="s">
        <v>42</v>
      </c>
      <c r="C54" s="17"/>
      <c r="D54" s="17"/>
      <c r="E54" s="17"/>
      <c r="F54" s="17"/>
      <c r="H54" s="17"/>
      <c r="I54" s="17"/>
      <c r="J54" s="17"/>
      <c r="K54" s="18"/>
      <c r="L54" s="17" t="s">
        <v>297</v>
      </c>
      <c r="M54" s="17" t="s">
        <v>297</v>
      </c>
      <c r="O54" s="17"/>
      <c r="P54" s="17">
        <v>40171725</v>
      </c>
      <c r="Q54" t="s">
        <v>298</v>
      </c>
      <c r="R54" s="17" t="s">
        <v>406</v>
      </c>
      <c r="S54" s="32" t="s">
        <v>407</v>
      </c>
      <c r="T54" s="58" t="s">
        <v>330</v>
      </c>
      <c r="V54" s="47" t="s">
        <v>408</v>
      </c>
      <c r="W54" s="48" t="s">
        <v>548</v>
      </c>
      <c r="X54" t="s">
        <v>409</v>
      </c>
      <c r="Y54" s="49">
        <v>30222751</v>
      </c>
      <c r="Z54" s="66" t="s">
        <v>405</v>
      </c>
      <c r="AA54" s="34" t="s">
        <v>351</v>
      </c>
      <c r="AB54" s="57" t="s">
        <v>407</v>
      </c>
      <c r="AC54" s="51">
        <v>30229095</v>
      </c>
      <c r="AD54" s="32" t="s">
        <v>328</v>
      </c>
      <c r="AE54" t="s">
        <v>328</v>
      </c>
      <c r="AF54" s="60" t="s">
        <v>330</v>
      </c>
      <c r="AG54" s="52" t="s">
        <v>308</v>
      </c>
      <c r="AH54" s="53"/>
      <c r="AJ54" s="17" t="s">
        <v>309</v>
      </c>
      <c r="AM54" s="54">
        <v>40</v>
      </c>
      <c r="AN54" s="55">
        <v>120</v>
      </c>
      <c r="AO54" s="28">
        <f t="shared" si="0"/>
        <v>1.3971232082640839</v>
      </c>
      <c r="AP54" s="28">
        <f t="shared" si="1"/>
        <v>4.1913696247922516</v>
      </c>
      <c r="AQ54" s="56">
        <v>167.65478499169006</v>
      </c>
    </row>
    <row r="55" spans="1:43" x14ac:dyDescent="0.25">
      <c r="A55" s="17">
        <v>2020</v>
      </c>
      <c r="B55" s="17" t="s">
        <v>42</v>
      </c>
      <c r="C55" s="17"/>
      <c r="D55" s="17"/>
      <c r="E55" s="17"/>
      <c r="F55" s="17"/>
      <c r="H55" s="17"/>
      <c r="I55" s="17"/>
      <c r="J55" s="17"/>
      <c r="K55" s="18"/>
      <c r="L55" s="17" t="s">
        <v>332</v>
      </c>
      <c r="M55" s="17" t="s">
        <v>332</v>
      </c>
      <c r="O55" s="17"/>
      <c r="P55" s="17">
        <v>40165020</v>
      </c>
      <c r="Q55" t="s">
        <v>333</v>
      </c>
      <c r="R55" s="17" t="s">
        <v>401</v>
      </c>
      <c r="S55" s="32" t="s">
        <v>402</v>
      </c>
      <c r="T55" s="58" t="s">
        <v>322</v>
      </c>
      <c r="V55" s="47" t="s">
        <v>403</v>
      </c>
      <c r="W55" s="48" t="s">
        <v>548</v>
      </c>
      <c r="X55" t="s">
        <v>404</v>
      </c>
      <c r="Y55" s="49">
        <v>30222751</v>
      </c>
      <c r="Z55" s="66" t="s">
        <v>405</v>
      </c>
      <c r="AA55" s="34" t="s">
        <v>351</v>
      </c>
      <c r="AB55" s="57" t="s">
        <v>402</v>
      </c>
      <c r="AC55" s="51">
        <v>30222751</v>
      </c>
      <c r="AD55" s="32" t="s">
        <v>405</v>
      </c>
      <c r="AE55" s="34" t="s">
        <v>351</v>
      </c>
      <c r="AF55" s="60" t="s">
        <v>365</v>
      </c>
      <c r="AG55" s="52" t="s">
        <v>308</v>
      </c>
      <c r="AH55" s="53"/>
      <c r="AJ55" s="17" t="s">
        <v>309</v>
      </c>
      <c r="AM55" s="54">
        <v>6</v>
      </c>
      <c r="AN55" s="55">
        <v>3</v>
      </c>
      <c r="AO55" s="28">
        <f t="shared" si="0"/>
        <v>6.3868489520643843</v>
      </c>
      <c r="AP55" s="28">
        <f t="shared" si="1"/>
        <v>3.1934244760321921</v>
      </c>
      <c r="AQ55" s="56">
        <v>19.160546856193154</v>
      </c>
    </row>
    <row r="56" spans="1:43" x14ac:dyDescent="0.25">
      <c r="A56" s="17">
        <v>2020</v>
      </c>
      <c r="B56" s="17" t="s">
        <v>42</v>
      </c>
      <c r="C56" s="17"/>
      <c r="D56" s="17"/>
      <c r="E56" s="17"/>
      <c r="F56" s="17"/>
      <c r="H56" s="17"/>
      <c r="I56" s="17"/>
      <c r="J56" s="17"/>
      <c r="K56" s="18"/>
      <c r="L56" s="17" t="s">
        <v>338</v>
      </c>
      <c r="M56" s="17" t="s">
        <v>338</v>
      </c>
      <c r="O56" s="17"/>
      <c r="P56" s="17">
        <v>40033978</v>
      </c>
      <c r="Q56" t="s">
        <v>339</v>
      </c>
      <c r="R56" s="17" t="s">
        <v>401</v>
      </c>
      <c r="S56" s="32" t="s">
        <v>402</v>
      </c>
      <c r="T56" s="58" t="s">
        <v>322</v>
      </c>
      <c r="V56" s="47" t="s">
        <v>403</v>
      </c>
      <c r="W56" s="48" t="s">
        <v>548</v>
      </c>
      <c r="X56" t="s">
        <v>404</v>
      </c>
      <c r="Y56" s="49">
        <v>30222751</v>
      </c>
      <c r="Z56" s="66" t="s">
        <v>405</v>
      </c>
      <c r="AA56" s="34" t="s">
        <v>351</v>
      </c>
      <c r="AB56" s="57" t="s">
        <v>402</v>
      </c>
      <c r="AC56" s="51">
        <v>30222751</v>
      </c>
      <c r="AD56" s="32" t="s">
        <v>405</v>
      </c>
      <c r="AE56" s="34" t="s">
        <v>351</v>
      </c>
      <c r="AF56" s="60" t="s">
        <v>365</v>
      </c>
      <c r="AG56" s="52" t="s">
        <v>308</v>
      </c>
      <c r="AH56" s="53"/>
      <c r="AJ56" s="17" t="s">
        <v>309</v>
      </c>
      <c r="AM56" s="54">
        <v>24</v>
      </c>
      <c r="AN56" s="55">
        <v>12</v>
      </c>
      <c r="AO56" s="28">
        <f t="shared" si="0"/>
        <v>6.3868489520643843</v>
      </c>
      <c r="AP56" s="28">
        <f t="shared" si="1"/>
        <v>3.1934244760321921</v>
      </c>
      <c r="AQ56" s="56">
        <v>76.642187424772615</v>
      </c>
    </row>
    <row r="57" spans="1:43" x14ac:dyDescent="0.25">
      <c r="A57" s="17">
        <v>2020</v>
      </c>
      <c r="B57" s="17" t="s">
        <v>42</v>
      </c>
      <c r="C57" s="17"/>
      <c r="D57" s="17"/>
      <c r="E57" s="17"/>
      <c r="F57" s="17"/>
      <c r="H57" s="17"/>
      <c r="I57" s="17"/>
      <c r="J57" s="17"/>
      <c r="K57" s="18"/>
      <c r="L57" s="17" t="s">
        <v>367</v>
      </c>
      <c r="M57" s="17" t="s">
        <v>367</v>
      </c>
      <c r="O57" s="17"/>
      <c r="P57" s="17">
        <v>40185552</v>
      </c>
      <c r="Q57" t="s">
        <v>368</v>
      </c>
      <c r="R57" s="17" t="s">
        <v>401</v>
      </c>
      <c r="S57" s="32" t="s">
        <v>402</v>
      </c>
      <c r="T57" s="58" t="s">
        <v>322</v>
      </c>
      <c r="V57" s="47" t="s">
        <v>403</v>
      </c>
      <c r="W57" s="48" t="s">
        <v>548</v>
      </c>
      <c r="X57" t="s">
        <v>404</v>
      </c>
      <c r="Y57" s="49">
        <v>30222751</v>
      </c>
      <c r="Z57" s="62" t="s">
        <v>405</v>
      </c>
      <c r="AA57" s="34" t="s">
        <v>351</v>
      </c>
      <c r="AB57" s="57" t="s">
        <v>402</v>
      </c>
      <c r="AC57" s="51">
        <v>30222751</v>
      </c>
      <c r="AD57" s="32" t="s">
        <v>405</v>
      </c>
      <c r="AE57" s="34" t="s">
        <v>351</v>
      </c>
      <c r="AF57" s="60" t="s">
        <v>365</v>
      </c>
      <c r="AG57" s="52" t="s">
        <v>308</v>
      </c>
      <c r="AH57" s="53"/>
      <c r="AJ57" s="17" t="s">
        <v>309</v>
      </c>
      <c r="AM57" s="54">
        <v>36</v>
      </c>
      <c r="AN57" s="55">
        <v>18</v>
      </c>
      <c r="AO57" s="28">
        <f t="shared" si="0"/>
        <v>6.3868489520643843</v>
      </c>
      <c r="AP57" s="28">
        <f t="shared" si="1"/>
        <v>3.1934244760321921</v>
      </c>
      <c r="AQ57" s="56">
        <v>114.96328113715892</v>
      </c>
    </row>
    <row r="58" spans="1:43" x14ac:dyDescent="0.25">
      <c r="A58" s="17">
        <v>2020</v>
      </c>
      <c r="B58" s="17" t="s">
        <v>42</v>
      </c>
      <c r="C58" s="17"/>
      <c r="D58" s="17"/>
      <c r="E58" s="17"/>
      <c r="F58" s="17"/>
      <c r="H58" s="17"/>
      <c r="I58" s="17"/>
      <c r="J58" s="17"/>
      <c r="K58" s="18"/>
      <c r="L58" s="17" t="s">
        <v>332</v>
      </c>
      <c r="M58" s="17" t="s">
        <v>332</v>
      </c>
      <c r="O58" s="17"/>
      <c r="P58" s="17">
        <v>40089252</v>
      </c>
      <c r="Q58" t="s">
        <v>369</v>
      </c>
      <c r="R58" s="17" t="s">
        <v>401</v>
      </c>
      <c r="S58" s="32" t="s">
        <v>402</v>
      </c>
      <c r="T58" s="58" t="s">
        <v>322</v>
      </c>
      <c r="V58" s="47" t="s">
        <v>403</v>
      </c>
      <c r="W58" s="48" t="s">
        <v>548</v>
      </c>
      <c r="X58" t="s">
        <v>404</v>
      </c>
      <c r="Y58" s="49">
        <v>30222751</v>
      </c>
      <c r="Z58" s="66" t="s">
        <v>405</v>
      </c>
      <c r="AA58" s="34" t="s">
        <v>351</v>
      </c>
      <c r="AB58" s="57" t="s">
        <v>402</v>
      </c>
      <c r="AC58" s="51">
        <v>30222751</v>
      </c>
      <c r="AD58" s="32" t="s">
        <v>405</v>
      </c>
      <c r="AE58" s="34" t="s">
        <v>351</v>
      </c>
      <c r="AF58" s="60" t="s">
        <v>365</v>
      </c>
      <c r="AG58" s="52" t="s">
        <v>308</v>
      </c>
      <c r="AH58" s="53"/>
      <c r="AJ58" s="17" t="s">
        <v>309</v>
      </c>
      <c r="AM58" s="54">
        <v>42</v>
      </c>
      <c r="AN58" s="55">
        <v>21</v>
      </c>
      <c r="AO58" s="28">
        <f t="shared" si="0"/>
        <v>6.31864406779661</v>
      </c>
      <c r="AP58" s="28">
        <f t="shared" si="1"/>
        <v>3.159322033898305</v>
      </c>
      <c r="AQ58" s="56">
        <v>132.69152542372882</v>
      </c>
    </row>
    <row r="59" spans="1:43" x14ac:dyDescent="0.25">
      <c r="A59" s="17">
        <v>2020</v>
      </c>
      <c r="B59" s="17" t="s">
        <v>42</v>
      </c>
      <c r="C59" s="17"/>
      <c r="D59" s="17"/>
      <c r="E59" s="17"/>
      <c r="F59" s="17"/>
      <c r="H59" s="17"/>
      <c r="I59" s="17"/>
      <c r="J59" s="17"/>
      <c r="K59" s="18"/>
      <c r="L59" s="17" t="s">
        <v>297</v>
      </c>
      <c r="M59" s="17" t="s">
        <v>297</v>
      </c>
      <c r="O59" s="17"/>
      <c r="P59" s="17">
        <v>40061706</v>
      </c>
      <c r="Q59" t="s">
        <v>375</v>
      </c>
      <c r="R59" s="17" t="s">
        <v>401</v>
      </c>
      <c r="S59" s="32" t="s">
        <v>402</v>
      </c>
      <c r="T59" s="58" t="s">
        <v>322</v>
      </c>
      <c r="V59" s="47" t="s">
        <v>403</v>
      </c>
      <c r="W59" s="48" t="s">
        <v>548</v>
      </c>
      <c r="X59" t="s">
        <v>404</v>
      </c>
      <c r="Y59" s="49">
        <v>30222751</v>
      </c>
      <c r="Z59" s="66" t="s">
        <v>405</v>
      </c>
      <c r="AA59" s="34" t="s">
        <v>351</v>
      </c>
      <c r="AB59" s="57" t="s">
        <v>402</v>
      </c>
      <c r="AC59" s="51">
        <v>30222751</v>
      </c>
      <c r="AD59" s="32" t="s">
        <v>405</v>
      </c>
      <c r="AE59" s="34" t="s">
        <v>351</v>
      </c>
      <c r="AF59" s="60" t="s">
        <v>365</v>
      </c>
      <c r="AG59" s="52" t="s">
        <v>308</v>
      </c>
      <c r="AH59" s="53"/>
      <c r="AJ59" s="17" t="s">
        <v>309</v>
      </c>
      <c r="AM59" s="54">
        <v>30</v>
      </c>
      <c r="AN59" s="55">
        <v>15</v>
      </c>
      <c r="AO59" s="28">
        <f t="shared" si="0"/>
        <v>6.3868489520643843</v>
      </c>
      <c r="AP59" s="28">
        <f t="shared" si="1"/>
        <v>3.1934244760321921</v>
      </c>
      <c r="AQ59" s="56">
        <v>95.802734280965765</v>
      </c>
    </row>
    <row r="60" spans="1:43" x14ac:dyDescent="0.25">
      <c r="A60" s="17">
        <v>2020</v>
      </c>
      <c r="B60" s="17" t="s">
        <v>42</v>
      </c>
      <c r="C60" s="17"/>
      <c r="D60" s="17"/>
      <c r="E60" s="17"/>
      <c r="F60" s="17"/>
      <c r="H60" s="17"/>
      <c r="I60" s="17"/>
      <c r="J60" s="17"/>
      <c r="K60" s="18"/>
      <c r="L60" s="17" t="s">
        <v>297</v>
      </c>
      <c r="M60" s="17" t="s">
        <v>297</v>
      </c>
      <c r="O60" s="17"/>
      <c r="P60" s="17">
        <v>40077998</v>
      </c>
      <c r="Q60" t="s">
        <v>376</v>
      </c>
      <c r="R60" s="17" t="s">
        <v>401</v>
      </c>
      <c r="S60" s="32" t="s">
        <v>402</v>
      </c>
      <c r="T60" s="58" t="s">
        <v>322</v>
      </c>
      <c r="V60" s="47" t="s">
        <v>403</v>
      </c>
      <c r="W60" s="48" t="s">
        <v>548</v>
      </c>
      <c r="X60" t="s">
        <v>404</v>
      </c>
      <c r="Y60" s="49">
        <v>30222751</v>
      </c>
      <c r="Z60" s="62" t="s">
        <v>405</v>
      </c>
      <c r="AA60" s="34" t="s">
        <v>351</v>
      </c>
      <c r="AB60" s="57" t="s">
        <v>402</v>
      </c>
      <c r="AC60" s="51">
        <v>30222751</v>
      </c>
      <c r="AD60" s="32" t="s">
        <v>405</v>
      </c>
      <c r="AE60" s="34" t="s">
        <v>351</v>
      </c>
      <c r="AF60" s="60" t="s">
        <v>365</v>
      </c>
      <c r="AG60" s="52" t="s">
        <v>308</v>
      </c>
      <c r="AH60" s="53"/>
      <c r="AJ60" s="17" t="s">
        <v>309</v>
      </c>
      <c r="AM60" s="54">
        <v>27</v>
      </c>
      <c r="AN60" s="55">
        <v>13.5</v>
      </c>
      <c r="AO60" s="28">
        <f t="shared" si="0"/>
        <v>6.31864406779661</v>
      </c>
      <c r="AP60" s="28">
        <f t="shared" si="1"/>
        <v>3.159322033898305</v>
      </c>
      <c r="AQ60" s="56">
        <v>85.301694915254231</v>
      </c>
    </row>
    <row r="61" spans="1:43" x14ac:dyDescent="0.25">
      <c r="A61" s="17">
        <v>2020</v>
      </c>
      <c r="B61" s="17" t="s">
        <v>42</v>
      </c>
      <c r="C61" s="17"/>
      <c r="D61" s="17"/>
      <c r="E61" s="17"/>
      <c r="F61" s="17"/>
      <c r="H61" s="17"/>
      <c r="I61" s="17"/>
      <c r="J61" s="17"/>
      <c r="K61" s="18"/>
      <c r="L61" s="17" t="s">
        <v>377</v>
      </c>
      <c r="M61" s="17" t="s">
        <v>377</v>
      </c>
      <c r="O61" s="17"/>
      <c r="P61" s="17">
        <v>40174003</v>
      </c>
      <c r="Q61" t="s">
        <v>378</v>
      </c>
      <c r="R61" s="17" t="s">
        <v>401</v>
      </c>
      <c r="S61" s="32" t="s">
        <v>402</v>
      </c>
      <c r="T61" s="58" t="s">
        <v>322</v>
      </c>
      <c r="V61" s="47" t="s">
        <v>403</v>
      </c>
      <c r="W61" s="48" t="s">
        <v>548</v>
      </c>
      <c r="X61" t="s">
        <v>404</v>
      </c>
      <c r="Y61" s="49">
        <v>30222751</v>
      </c>
      <c r="Z61" s="62" t="s">
        <v>405</v>
      </c>
      <c r="AA61" s="34" t="s">
        <v>351</v>
      </c>
      <c r="AB61" s="57" t="s">
        <v>402</v>
      </c>
      <c r="AC61" s="51">
        <v>30222751</v>
      </c>
      <c r="AD61" s="32" t="s">
        <v>405</v>
      </c>
      <c r="AE61" s="34" t="s">
        <v>351</v>
      </c>
      <c r="AF61" s="60" t="s">
        <v>365</v>
      </c>
      <c r="AG61" s="52" t="s">
        <v>308</v>
      </c>
      <c r="AH61" s="53"/>
      <c r="AJ61" s="17" t="s">
        <v>309</v>
      </c>
      <c r="AM61" s="54">
        <v>96</v>
      </c>
      <c r="AN61" s="55">
        <v>48</v>
      </c>
      <c r="AO61" s="28">
        <f t="shared" si="0"/>
        <v>6.3868489520643843</v>
      </c>
      <c r="AP61" s="28">
        <f t="shared" si="1"/>
        <v>3.1934244760321921</v>
      </c>
      <c r="AQ61" s="56">
        <v>306.56874969909046</v>
      </c>
    </row>
    <row r="62" spans="1:43" x14ac:dyDescent="0.25">
      <c r="A62" s="17">
        <v>2020</v>
      </c>
      <c r="B62" s="17" t="s">
        <v>42</v>
      </c>
      <c r="C62" s="17"/>
      <c r="D62" s="17"/>
      <c r="E62" s="17"/>
      <c r="F62" s="17"/>
      <c r="H62" s="17"/>
      <c r="I62" s="17"/>
      <c r="J62" s="17"/>
      <c r="K62" s="18"/>
      <c r="L62" s="17" t="s">
        <v>338</v>
      </c>
      <c r="M62" s="17" t="s">
        <v>338</v>
      </c>
      <c r="O62" s="17"/>
      <c r="P62" s="17">
        <v>40179392</v>
      </c>
      <c r="Q62" t="s">
        <v>383</v>
      </c>
      <c r="R62" s="17" t="s">
        <v>401</v>
      </c>
      <c r="S62" s="32" t="s">
        <v>402</v>
      </c>
      <c r="T62" s="58" t="s">
        <v>322</v>
      </c>
      <c r="V62" s="47" t="s">
        <v>403</v>
      </c>
      <c r="W62" s="48" t="s">
        <v>548</v>
      </c>
      <c r="X62" t="s">
        <v>404</v>
      </c>
      <c r="Y62" s="49">
        <v>30222751</v>
      </c>
      <c r="Z62" s="62" t="s">
        <v>405</v>
      </c>
      <c r="AA62" s="34" t="s">
        <v>351</v>
      </c>
      <c r="AB62" s="57" t="s">
        <v>402</v>
      </c>
      <c r="AC62" s="51">
        <v>30222751</v>
      </c>
      <c r="AD62" s="32" t="s">
        <v>405</v>
      </c>
      <c r="AE62" s="34" t="s">
        <v>351</v>
      </c>
      <c r="AF62" s="60" t="s">
        <v>365</v>
      </c>
      <c r="AG62" s="52" t="s">
        <v>308</v>
      </c>
      <c r="AH62" s="53"/>
      <c r="AJ62" s="17" t="s">
        <v>309</v>
      </c>
      <c r="AM62" s="54">
        <v>36</v>
      </c>
      <c r="AN62" s="55">
        <v>18</v>
      </c>
      <c r="AO62" s="28">
        <f t="shared" si="0"/>
        <v>6.3868489520643843</v>
      </c>
      <c r="AP62" s="28">
        <f t="shared" si="1"/>
        <v>3.1934244760321921</v>
      </c>
      <c r="AQ62" s="56">
        <v>114.96328113715892</v>
      </c>
    </row>
    <row r="63" spans="1:43" x14ac:dyDescent="0.25">
      <c r="A63" s="17">
        <v>2020</v>
      </c>
      <c r="B63" s="17" t="s">
        <v>42</v>
      </c>
      <c r="C63" s="17"/>
      <c r="D63" s="17"/>
      <c r="E63" s="17"/>
      <c r="F63" s="17"/>
      <c r="H63" s="17"/>
      <c r="I63" s="17"/>
      <c r="J63" s="17"/>
      <c r="K63" s="18"/>
      <c r="L63" s="17" t="s">
        <v>367</v>
      </c>
      <c r="M63" s="17" t="s">
        <v>367</v>
      </c>
      <c r="O63" s="17"/>
      <c r="P63" s="17">
        <v>40093946</v>
      </c>
      <c r="Q63" t="s">
        <v>384</v>
      </c>
      <c r="R63" s="17" t="s">
        <v>401</v>
      </c>
      <c r="S63" s="32" t="s">
        <v>402</v>
      </c>
      <c r="T63" s="58" t="s">
        <v>322</v>
      </c>
      <c r="V63" s="47" t="s">
        <v>403</v>
      </c>
      <c r="W63" s="48" t="s">
        <v>548</v>
      </c>
      <c r="X63" t="s">
        <v>404</v>
      </c>
      <c r="Y63" s="49">
        <v>30222751</v>
      </c>
      <c r="Z63" s="62" t="s">
        <v>405</v>
      </c>
      <c r="AA63" s="34" t="s">
        <v>351</v>
      </c>
      <c r="AB63" s="57" t="s">
        <v>402</v>
      </c>
      <c r="AC63" s="51">
        <v>30222751</v>
      </c>
      <c r="AD63" s="32" t="s">
        <v>405</v>
      </c>
      <c r="AE63" s="34" t="s">
        <v>351</v>
      </c>
      <c r="AF63" s="60" t="s">
        <v>365</v>
      </c>
      <c r="AG63" s="52" t="s">
        <v>308</v>
      </c>
      <c r="AH63" s="53"/>
      <c r="AJ63" s="17" t="s">
        <v>309</v>
      </c>
      <c r="AM63" s="54">
        <v>120</v>
      </c>
      <c r="AN63" s="55">
        <v>60</v>
      </c>
      <c r="AO63" s="28">
        <f t="shared" si="0"/>
        <v>6.3868489520643843</v>
      </c>
      <c r="AP63" s="28">
        <f t="shared" si="1"/>
        <v>3.1934244760321921</v>
      </c>
      <c r="AQ63" s="56">
        <v>383.21093712386306</v>
      </c>
    </row>
    <row r="64" spans="1:43" x14ac:dyDescent="0.25">
      <c r="A64" s="17">
        <v>2020</v>
      </c>
      <c r="B64" s="17" t="s">
        <v>42</v>
      </c>
      <c r="C64" s="17"/>
      <c r="D64" s="17"/>
      <c r="E64" s="17"/>
      <c r="F64" s="17"/>
      <c r="H64" s="17"/>
      <c r="I64" s="17"/>
      <c r="J64" s="17"/>
      <c r="K64" s="18"/>
      <c r="L64" s="17" t="s">
        <v>338</v>
      </c>
      <c r="M64" s="17" t="s">
        <v>338</v>
      </c>
      <c r="O64" s="17"/>
      <c r="P64" s="17">
        <v>40033978</v>
      </c>
      <c r="Q64" t="s">
        <v>339</v>
      </c>
      <c r="R64" s="17" t="s">
        <v>410</v>
      </c>
      <c r="S64" s="32" t="s">
        <v>411</v>
      </c>
      <c r="T64" s="58" t="s">
        <v>352</v>
      </c>
      <c r="V64" t="s">
        <v>412</v>
      </c>
      <c r="W64" s="48" t="s">
        <v>68</v>
      </c>
      <c r="X64" t="s">
        <v>413</v>
      </c>
      <c r="Y64" s="49">
        <v>30226068</v>
      </c>
      <c r="Z64" s="62" t="s">
        <v>414</v>
      </c>
      <c r="AA64" s="34" t="s">
        <v>415</v>
      </c>
      <c r="AB64" s="57" t="s">
        <v>411</v>
      </c>
      <c r="AC64" s="51">
        <v>30224402</v>
      </c>
      <c r="AD64" s="32" t="s">
        <v>350</v>
      </c>
      <c r="AE64" s="32" t="s">
        <v>351</v>
      </c>
      <c r="AF64" s="60" t="s">
        <v>352</v>
      </c>
      <c r="AG64" s="52" t="s">
        <v>308</v>
      </c>
      <c r="AH64" s="53"/>
      <c r="AJ64" s="17" t="s">
        <v>309</v>
      </c>
      <c r="AM64" s="54">
        <v>70</v>
      </c>
      <c r="AN64" s="55">
        <v>17.5</v>
      </c>
      <c r="AO64" s="28">
        <f t="shared" si="0"/>
        <v>6.3868489520643843</v>
      </c>
      <c r="AP64" s="28">
        <f t="shared" si="1"/>
        <v>1.5967122380160961</v>
      </c>
      <c r="AQ64" s="56">
        <v>111.76985666112672</v>
      </c>
    </row>
    <row r="65" spans="1:43" x14ac:dyDescent="0.25">
      <c r="A65" s="17">
        <v>2020</v>
      </c>
      <c r="B65" s="17" t="s">
        <v>42</v>
      </c>
      <c r="C65" s="17"/>
      <c r="D65" s="17"/>
      <c r="E65" s="17"/>
      <c r="F65" s="17"/>
      <c r="H65" s="17"/>
      <c r="I65" s="17"/>
      <c r="J65" s="17"/>
      <c r="K65" s="18"/>
      <c r="L65" s="17" t="s">
        <v>332</v>
      </c>
      <c r="M65" s="17" t="s">
        <v>332</v>
      </c>
      <c r="O65" s="17"/>
      <c r="P65" s="17">
        <v>40089252</v>
      </c>
      <c r="Q65" t="s">
        <v>369</v>
      </c>
      <c r="R65" s="17" t="s">
        <v>410</v>
      </c>
      <c r="S65" s="32" t="s">
        <v>411</v>
      </c>
      <c r="T65" s="58" t="s">
        <v>352</v>
      </c>
      <c r="V65" t="s">
        <v>412</v>
      </c>
      <c r="W65" s="48" t="s">
        <v>68</v>
      </c>
      <c r="X65" t="s">
        <v>413</v>
      </c>
      <c r="Y65" s="49">
        <v>30226068</v>
      </c>
      <c r="Z65" s="62" t="s">
        <v>414</v>
      </c>
      <c r="AA65" s="34" t="s">
        <v>415</v>
      </c>
      <c r="AB65" s="57" t="s">
        <v>411</v>
      </c>
      <c r="AC65" s="51">
        <v>30224402</v>
      </c>
      <c r="AD65" s="32" t="s">
        <v>350</v>
      </c>
      <c r="AE65" s="32" t="s">
        <v>351</v>
      </c>
      <c r="AF65" s="60" t="s">
        <v>352</v>
      </c>
      <c r="AG65" s="52" t="s">
        <v>308</v>
      </c>
      <c r="AH65" s="53"/>
      <c r="AJ65" s="17" t="s">
        <v>309</v>
      </c>
      <c r="AM65" s="54">
        <v>50</v>
      </c>
      <c r="AN65" s="55">
        <v>12.5</v>
      </c>
      <c r="AO65" s="28">
        <f t="shared" si="0"/>
        <v>6.3186440677966091</v>
      </c>
      <c r="AP65" s="28">
        <f t="shared" si="1"/>
        <v>1.5796610169491523</v>
      </c>
      <c r="AQ65" s="56">
        <v>78.983050847457619</v>
      </c>
    </row>
    <row r="66" spans="1:43" x14ac:dyDescent="0.25">
      <c r="A66" s="17">
        <v>2020</v>
      </c>
      <c r="B66" s="17" t="s">
        <v>42</v>
      </c>
      <c r="C66" s="17"/>
      <c r="D66" s="17"/>
      <c r="E66" s="17"/>
      <c r="F66" s="17"/>
      <c r="H66" s="17"/>
      <c r="I66" s="17"/>
      <c r="J66" s="17"/>
      <c r="K66" s="18"/>
      <c r="L66" s="17" t="s">
        <v>377</v>
      </c>
      <c r="M66" s="17" t="s">
        <v>377</v>
      </c>
      <c r="O66" s="17"/>
      <c r="P66" s="17">
        <v>40174003</v>
      </c>
      <c r="Q66" t="s">
        <v>378</v>
      </c>
      <c r="R66" s="17" t="s">
        <v>410</v>
      </c>
      <c r="S66" s="32" t="s">
        <v>411</v>
      </c>
      <c r="T66" s="58" t="s">
        <v>352</v>
      </c>
      <c r="V66" t="s">
        <v>412</v>
      </c>
      <c r="W66" s="48" t="s">
        <v>68</v>
      </c>
      <c r="X66" t="s">
        <v>413</v>
      </c>
      <c r="Y66" s="49">
        <v>30226068</v>
      </c>
      <c r="Z66" s="62" t="s">
        <v>414</v>
      </c>
      <c r="AA66" s="34" t="s">
        <v>415</v>
      </c>
      <c r="AB66" s="57" t="s">
        <v>411</v>
      </c>
      <c r="AC66" s="51">
        <v>30224402</v>
      </c>
      <c r="AD66" s="32" t="s">
        <v>350</v>
      </c>
      <c r="AE66" s="32" t="s">
        <v>351</v>
      </c>
      <c r="AF66" s="60" t="s">
        <v>352</v>
      </c>
      <c r="AG66" s="52" t="s">
        <v>308</v>
      </c>
      <c r="AH66" s="53"/>
      <c r="AJ66" s="17" t="s">
        <v>309</v>
      </c>
      <c r="AM66" s="54">
        <v>540</v>
      </c>
      <c r="AN66" s="55">
        <v>135</v>
      </c>
      <c r="AO66" s="28">
        <f t="shared" si="0"/>
        <v>6.3868489520643843</v>
      </c>
      <c r="AP66" s="28">
        <f t="shared" si="1"/>
        <v>1.5967122380160961</v>
      </c>
      <c r="AQ66" s="56">
        <v>862.22460852869187</v>
      </c>
    </row>
    <row r="67" spans="1:43" x14ac:dyDescent="0.25">
      <c r="A67" s="17">
        <v>2020</v>
      </c>
      <c r="B67" s="17" t="s">
        <v>42</v>
      </c>
      <c r="C67" s="17"/>
      <c r="D67" s="17"/>
      <c r="E67" s="17"/>
      <c r="F67" s="17"/>
      <c r="H67" s="17"/>
      <c r="I67" s="17"/>
      <c r="J67" s="17"/>
      <c r="K67" s="18"/>
      <c r="L67" s="17" t="s">
        <v>338</v>
      </c>
      <c r="M67" s="17" t="s">
        <v>338</v>
      </c>
      <c r="O67" s="17"/>
      <c r="P67" s="17">
        <v>40179392</v>
      </c>
      <c r="Q67" t="s">
        <v>383</v>
      </c>
      <c r="R67" s="17" t="s">
        <v>410</v>
      </c>
      <c r="S67" s="32" t="s">
        <v>411</v>
      </c>
      <c r="T67" s="58" t="s">
        <v>352</v>
      </c>
      <c r="V67" t="s">
        <v>412</v>
      </c>
      <c r="W67" s="48" t="s">
        <v>68</v>
      </c>
      <c r="X67" t="s">
        <v>413</v>
      </c>
      <c r="Y67" s="49">
        <v>30226068</v>
      </c>
      <c r="Z67" s="62" t="s">
        <v>414</v>
      </c>
      <c r="AA67" s="34" t="s">
        <v>415</v>
      </c>
      <c r="AB67" s="57" t="s">
        <v>411</v>
      </c>
      <c r="AC67" s="51">
        <v>30224402</v>
      </c>
      <c r="AD67" s="32" t="s">
        <v>350</v>
      </c>
      <c r="AE67" s="32" t="s">
        <v>351</v>
      </c>
      <c r="AF67" s="60" t="s">
        <v>352</v>
      </c>
      <c r="AG67" s="52" t="s">
        <v>308</v>
      </c>
      <c r="AH67" s="53"/>
      <c r="AJ67" s="17" t="s">
        <v>309</v>
      </c>
      <c r="AM67" s="54">
        <v>40</v>
      </c>
      <c r="AN67" s="55">
        <v>10</v>
      </c>
      <c r="AO67" s="28">
        <f t="shared" ref="AO67:AO88" si="2">+AQ67/AN67</f>
        <v>6.3868489520643843</v>
      </c>
      <c r="AP67" s="28">
        <f t="shared" ref="AP67:AP88" si="3">+AQ67/AM67</f>
        <v>1.5967122380160961</v>
      </c>
      <c r="AQ67" s="56">
        <v>63.868489520643841</v>
      </c>
    </row>
    <row r="68" spans="1:43" x14ac:dyDescent="0.25">
      <c r="A68" s="17">
        <v>2020</v>
      </c>
      <c r="B68" s="17" t="s">
        <v>42</v>
      </c>
      <c r="C68" s="17"/>
      <c r="D68" s="17"/>
      <c r="E68" s="17"/>
      <c r="F68" s="17"/>
      <c r="H68" s="17"/>
      <c r="I68" s="17"/>
      <c r="J68" s="17"/>
      <c r="K68" s="18"/>
      <c r="L68" s="17" t="s">
        <v>367</v>
      </c>
      <c r="M68" s="17" t="s">
        <v>367</v>
      </c>
      <c r="O68" s="17"/>
      <c r="P68" s="17">
        <v>40093946</v>
      </c>
      <c r="Q68" t="s">
        <v>384</v>
      </c>
      <c r="R68" s="32" t="s">
        <v>416</v>
      </c>
      <c r="S68" s="32" t="s">
        <v>411</v>
      </c>
      <c r="T68" s="58" t="s">
        <v>417</v>
      </c>
      <c r="V68" t="s">
        <v>418</v>
      </c>
      <c r="W68" s="48" t="s">
        <v>68</v>
      </c>
      <c r="X68" t="s">
        <v>419</v>
      </c>
      <c r="Y68" s="49">
        <v>30226068</v>
      </c>
      <c r="Z68" s="62" t="s">
        <v>414</v>
      </c>
      <c r="AA68" s="34" t="s">
        <v>415</v>
      </c>
      <c r="AB68" s="57" t="s">
        <v>411</v>
      </c>
      <c r="AC68" s="51">
        <v>30224402</v>
      </c>
      <c r="AD68" s="32" t="s">
        <v>350</v>
      </c>
      <c r="AE68" t="s">
        <v>351</v>
      </c>
      <c r="AF68" s="60" t="s">
        <v>407</v>
      </c>
      <c r="AG68" s="52" t="s">
        <v>308</v>
      </c>
      <c r="AH68" s="53"/>
      <c r="AJ68" s="17" t="s">
        <v>309</v>
      </c>
      <c r="AM68" s="54">
        <v>600</v>
      </c>
      <c r="AN68" s="55">
        <v>150</v>
      </c>
      <c r="AO68" s="28">
        <f t="shared" si="2"/>
        <v>3.1934244760321921</v>
      </c>
      <c r="AP68" s="28">
        <f t="shared" si="3"/>
        <v>0.79835611900804804</v>
      </c>
      <c r="AQ68" s="56">
        <v>479.01367140482881</v>
      </c>
    </row>
    <row r="69" spans="1:43" x14ac:dyDescent="0.25">
      <c r="A69" s="17">
        <v>2020</v>
      </c>
      <c r="B69" s="17" t="s">
        <v>42</v>
      </c>
      <c r="C69" s="17"/>
      <c r="D69" s="17"/>
      <c r="E69" s="17"/>
      <c r="F69" s="17"/>
      <c r="H69" s="17"/>
      <c r="I69" s="17"/>
      <c r="J69" s="17"/>
      <c r="K69" s="18"/>
      <c r="L69" s="17" t="s">
        <v>332</v>
      </c>
      <c r="M69" s="17" t="s">
        <v>332</v>
      </c>
      <c r="O69" s="17"/>
      <c r="P69" s="17">
        <v>40165020</v>
      </c>
      <c r="Q69" t="s">
        <v>333</v>
      </c>
      <c r="R69" s="17" t="s">
        <v>406</v>
      </c>
      <c r="S69" s="32" t="s">
        <v>407</v>
      </c>
      <c r="T69" s="58" t="s">
        <v>330</v>
      </c>
      <c r="V69" s="47" t="s">
        <v>408</v>
      </c>
      <c r="W69" s="48" t="s">
        <v>548</v>
      </c>
      <c r="X69" t="s">
        <v>409</v>
      </c>
      <c r="Y69" s="49">
        <v>30222751</v>
      </c>
      <c r="Z69" s="66" t="s">
        <v>405</v>
      </c>
      <c r="AA69" s="34" t="s">
        <v>351</v>
      </c>
      <c r="AB69" s="57" t="s">
        <v>407</v>
      </c>
      <c r="AC69" s="51">
        <v>30229095</v>
      </c>
      <c r="AD69" s="32" t="s">
        <v>328</v>
      </c>
      <c r="AE69" t="s">
        <v>328</v>
      </c>
      <c r="AF69" s="60" t="s">
        <v>330</v>
      </c>
      <c r="AG69" s="52" t="s">
        <v>308</v>
      </c>
      <c r="AH69" s="53"/>
      <c r="AJ69" s="17" t="s">
        <v>309</v>
      </c>
      <c r="AM69" s="54">
        <v>40</v>
      </c>
      <c r="AN69" s="55">
        <v>120</v>
      </c>
      <c r="AO69" s="28">
        <f t="shared" si="2"/>
        <v>1.3971232082640839</v>
      </c>
      <c r="AP69" s="28">
        <f t="shared" si="3"/>
        <v>4.1913696247922516</v>
      </c>
      <c r="AQ69" s="56">
        <v>167.65478499169006</v>
      </c>
    </row>
    <row r="70" spans="1:43" x14ac:dyDescent="0.25">
      <c r="A70" s="17">
        <v>2020</v>
      </c>
      <c r="B70" s="17" t="s">
        <v>42</v>
      </c>
      <c r="C70" s="17"/>
      <c r="D70" s="17"/>
      <c r="E70" s="17"/>
      <c r="F70" s="17"/>
      <c r="H70" s="17"/>
      <c r="I70" s="17"/>
      <c r="J70" s="17"/>
      <c r="K70" s="18"/>
      <c r="L70" s="17" t="s">
        <v>338</v>
      </c>
      <c r="M70" s="17" t="s">
        <v>338</v>
      </c>
      <c r="O70" s="17"/>
      <c r="P70" s="17">
        <v>40033978</v>
      </c>
      <c r="Q70" t="s">
        <v>339</v>
      </c>
      <c r="R70" s="17" t="s">
        <v>406</v>
      </c>
      <c r="S70" s="32" t="s">
        <v>407</v>
      </c>
      <c r="T70" s="58" t="s">
        <v>330</v>
      </c>
      <c r="V70" s="47" t="s">
        <v>408</v>
      </c>
      <c r="W70" s="48" t="s">
        <v>548</v>
      </c>
      <c r="X70" t="s">
        <v>409</v>
      </c>
      <c r="Y70" s="49">
        <v>30222751</v>
      </c>
      <c r="Z70" s="66" t="s">
        <v>405</v>
      </c>
      <c r="AA70" s="34" t="s">
        <v>351</v>
      </c>
      <c r="AB70" s="57" t="s">
        <v>407</v>
      </c>
      <c r="AC70" s="51">
        <v>30229095</v>
      </c>
      <c r="AD70" s="32" t="s">
        <v>328</v>
      </c>
      <c r="AE70" t="s">
        <v>328</v>
      </c>
      <c r="AF70" s="60" t="s">
        <v>330</v>
      </c>
      <c r="AG70" s="52" t="s">
        <v>308</v>
      </c>
      <c r="AH70" s="53"/>
      <c r="AJ70" s="17" t="s">
        <v>309</v>
      </c>
      <c r="AM70" s="54">
        <v>16</v>
      </c>
      <c r="AN70" s="55">
        <v>48</v>
      </c>
      <c r="AO70" s="28">
        <f t="shared" si="2"/>
        <v>1.3971232082640839</v>
      </c>
      <c r="AP70" s="28">
        <f t="shared" si="3"/>
        <v>4.1913696247922516</v>
      </c>
      <c r="AQ70" s="56">
        <v>67.061913996676026</v>
      </c>
    </row>
    <row r="71" spans="1:43" x14ac:dyDescent="0.25">
      <c r="A71" s="17">
        <v>2020</v>
      </c>
      <c r="B71" s="17" t="s">
        <v>42</v>
      </c>
      <c r="C71" s="17"/>
      <c r="D71" s="17"/>
      <c r="E71" s="17"/>
      <c r="F71" s="17"/>
      <c r="H71" s="17"/>
      <c r="I71" s="17"/>
      <c r="J71" s="17"/>
      <c r="K71" s="18"/>
      <c r="L71" s="17" t="s">
        <v>367</v>
      </c>
      <c r="M71" s="17" t="s">
        <v>367</v>
      </c>
      <c r="O71" s="17"/>
      <c r="P71" s="17">
        <v>40185552</v>
      </c>
      <c r="Q71" t="s">
        <v>368</v>
      </c>
      <c r="R71" s="17" t="s">
        <v>406</v>
      </c>
      <c r="S71" s="32" t="s">
        <v>407</v>
      </c>
      <c r="T71" s="58" t="s">
        <v>330</v>
      </c>
      <c r="V71" s="47" t="s">
        <v>408</v>
      </c>
      <c r="W71" s="48" t="s">
        <v>548</v>
      </c>
      <c r="X71" t="s">
        <v>409</v>
      </c>
      <c r="Y71" s="49">
        <v>30222751</v>
      </c>
      <c r="Z71" s="66" t="s">
        <v>405</v>
      </c>
      <c r="AA71" s="34" t="s">
        <v>351</v>
      </c>
      <c r="AB71" s="57" t="s">
        <v>407</v>
      </c>
      <c r="AC71" s="51">
        <v>30229095</v>
      </c>
      <c r="AD71" s="32" t="s">
        <v>328</v>
      </c>
      <c r="AE71" t="s">
        <v>328</v>
      </c>
      <c r="AF71" s="60" t="s">
        <v>330</v>
      </c>
      <c r="AG71" s="52" t="s">
        <v>308</v>
      </c>
      <c r="AH71" s="53"/>
      <c r="AJ71" s="17" t="s">
        <v>309</v>
      </c>
      <c r="AM71" s="54">
        <v>24</v>
      </c>
      <c r="AN71" s="55">
        <v>72</v>
      </c>
      <c r="AO71" s="28">
        <f t="shared" si="2"/>
        <v>1.3971232082640839</v>
      </c>
      <c r="AP71" s="28">
        <f t="shared" si="3"/>
        <v>4.1913696247922516</v>
      </c>
      <c r="AQ71" s="56">
        <v>100.59287099501404</v>
      </c>
    </row>
    <row r="72" spans="1:43" x14ac:dyDescent="0.25">
      <c r="A72" s="17">
        <v>2020</v>
      </c>
      <c r="B72" s="17" t="s">
        <v>42</v>
      </c>
      <c r="C72" s="17"/>
      <c r="D72" s="17"/>
      <c r="E72" s="17"/>
      <c r="F72" s="17"/>
      <c r="H72" s="17"/>
      <c r="I72" s="17"/>
      <c r="J72" s="17"/>
      <c r="K72" s="18"/>
      <c r="L72" s="17" t="s">
        <v>332</v>
      </c>
      <c r="M72" s="17" t="s">
        <v>332</v>
      </c>
      <c r="O72" s="17"/>
      <c r="P72" s="17">
        <v>40089252</v>
      </c>
      <c r="Q72" t="s">
        <v>369</v>
      </c>
      <c r="R72" s="17" t="s">
        <v>406</v>
      </c>
      <c r="S72" s="32" t="s">
        <v>407</v>
      </c>
      <c r="T72" s="58" t="s">
        <v>330</v>
      </c>
      <c r="V72" s="47" t="s">
        <v>408</v>
      </c>
      <c r="W72" s="48" t="s">
        <v>548</v>
      </c>
      <c r="X72" t="s">
        <v>409</v>
      </c>
      <c r="Y72" s="49">
        <v>30222751</v>
      </c>
      <c r="Z72" s="66" t="s">
        <v>405</v>
      </c>
      <c r="AA72" s="34" t="s">
        <v>351</v>
      </c>
      <c r="AB72" s="57" t="s">
        <v>407</v>
      </c>
      <c r="AC72" s="51">
        <v>30229095</v>
      </c>
      <c r="AD72" s="32" t="s">
        <v>328</v>
      </c>
      <c r="AE72" t="s">
        <v>328</v>
      </c>
      <c r="AF72" s="60" t="s">
        <v>330</v>
      </c>
      <c r="AG72" s="52" t="s">
        <v>308</v>
      </c>
      <c r="AH72" s="53"/>
      <c r="AJ72" s="17" t="s">
        <v>309</v>
      </c>
      <c r="AM72" s="54">
        <v>28</v>
      </c>
      <c r="AN72" s="55">
        <v>84</v>
      </c>
      <c r="AO72" s="28">
        <f t="shared" si="2"/>
        <v>1.3822033898305084</v>
      </c>
      <c r="AP72" s="28">
        <f t="shared" si="3"/>
        <v>4.1466101694915256</v>
      </c>
      <c r="AQ72" s="56">
        <v>116.10508474576271</v>
      </c>
    </row>
    <row r="73" spans="1:43" x14ac:dyDescent="0.25">
      <c r="A73" s="17">
        <v>2020</v>
      </c>
      <c r="B73" s="17" t="s">
        <v>42</v>
      </c>
      <c r="C73" s="17"/>
      <c r="D73" s="17"/>
      <c r="E73" s="17"/>
      <c r="F73" s="17"/>
      <c r="H73" s="17"/>
      <c r="I73" s="17"/>
      <c r="J73" s="17"/>
      <c r="K73" s="18"/>
      <c r="L73" s="17" t="s">
        <v>297</v>
      </c>
      <c r="M73" s="17" t="s">
        <v>297</v>
      </c>
      <c r="O73" s="17"/>
      <c r="P73" s="17">
        <v>40061706</v>
      </c>
      <c r="Q73" t="s">
        <v>375</v>
      </c>
      <c r="R73" s="17" t="s">
        <v>406</v>
      </c>
      <c r="S73" s="32" t="s">
        <v>407</v>
      </c>
      <c r="T73" s="58" t="s">
        <v>330</v>
      </c>
      <c r="V73" s="47" t="s">
        <v>408</v>
      </c>
      <c r="W73" s="48" t="s">
        <v>548</v>
      </c>
      <c r="X73" t="s">
        <v>409</v>
      </c>
      <c r="Y73" s="49">
        <v>30222751</v>
      </c>
      <c r="Z73" s="66" t="s">
        <v>405</v>
      </c>
      <c r="AA73" s="34" t="s">
        <v>351</v>
      </c>
      <c r="AB73" s="57" t="s">
        <v>407</v>
      </c>
      <c r="AC73" s="51">
        <v>30229095</v>
      </c>
      <c r="AD73" s="32" t="s">
        <v>328</v>
      </c>
      <c r="AE73" t="s">
        <v>328</v>
      </c>
      <c r="AF73" s="60" t="s">
        <v>330</v>
      </c>
      <c r="AG73" s="52" t="s">
        <v>308</v>
      </c>
      <c r="AH73" s="53"/>
      <c r="AJ73" s="17" t="s">
        <v>309</v>
      </c>
      <c r="AM73" s="54">
        <v>20</v>
      </c>
      <c r="AN73" s="55">
        <v>60</v>
      </c>
      <c r="AO73" s="28">
        <f t="shared" si="2"/>
        <v>1.3971232082640839</v>
      </c>
      <c r="AP73" s="28">
        <f t="shared" si="3"/>
        <v>4.1913696247922516</v>
      </c>
      <c r="AQ73" s="56">
        <v>83.827392495845032</v>
      </c>
    </row>
    <row r="74" spans="1:43" x14ac:dyDescent="0.25">
      <c r="A74" s="17">
        <v>2020</v>
      </c>
      <c r="B74" s="17" t="s">
        <v>42</v>
      </c>
      <c r="C74" s="17"/>
      <c r="D74" s="17"/>
      <c r="E74" s="17"/>
      <c r="F74" s="17"/>
      <c r="H74" s="17"/>
      <c r="I74" s="17"/>
      <c r="J74" s="17"/>
      <c r="K74" s="18"/>
      <c r="L74" s="17" t="s">
        <v>297</v>
      </c>
      <c r="M74" s="17" t="s">
        <v>297</v>
      </c>
      <c r="O74" s="17"/>
      <c r="P74" s="17">
        <v>40077998</v>
      </c>
      <c r="Q74" t="s">
        <v>376</v>
      </c>
      <c r="R74" s="17" t="s">
        <v>406</v>
      </c>
      <c r="S74" s="32" t="s">
        <v>407</v>
      </c>
      <c r="T74" s="58" t="s">
        <v>330</v>
      </c>
      <c r="V74" s="47" t="s">
        <v>408</v>
      </c>
      <c r="W74" s="48" t="s">
        <v>548</v>
      </c>
      <c r="X74" t="s">
        <v>409</v>
      </c>
      <c r="Y74" s="49">
        <v>30222751</v>
      </c>
      <c r="Z74" s="66" t="s">
        <v>405</v>
      </c>
      <c r="AA74" s="34" t="s">
        <v>351</v>
      </c>
      <c r="AB74" s="57" t="s">
        <v>407</v>
      </c>
      <c r="AC74" s="51">
        <v>30229095</v>
      </c>
      <c r="AD74" s="32" t="s">
        <v>328</v>
      </c>
      <c r="AE74" t="s">
        <v>328</v>
      </c>
      <c r="AF74" s="60" t="s">
        <v>330</v>
      </c>
      <c r="AG74" s="52" t="s">
        <v>308</v>
      </c>
      <c r="AH74" s="53"/>
      <c r="AJ74" s="17" t="s">
        <v>309</v>
      </c>
      <c r="AM74" s="54">
        <v>18</v>
      </c>
      <c r="AN74" s="55">
        <v>54</v>
      </c>
      <c r="AO74" s="28">
        <f t="shared" si="2"/>
        <v>1.3822033898305084</v>
      </c>
      <c r="AP74" s="28">
        <f t="shared" si="3"/>
        <v>4.1466101694915256</v>
      </c>
      <c r="AQ74" s="56">
        <v>74.638983050847457</v>
      </c>
    </row>
    <row r="75" spans="1:43" x14ac:dyDescent="0.25">
      <c r="A75" s="17">
        <v>2020</v>
      </c>
      <c r="B75" s="17" t="s">
        <v>42</v>
      </c>
      <c r="C75" s="17"/>
      <c r="D75" s="17"/>
      <c r="E75" s="17"/>
      <c r="F75" s="17"/>
      <c r="H75" s="17"/>
      <c r="I75" s="17"/>
      <c r="J75" s="17"/>
      <c r="K75" s="18"/>
      <c r="L75" s="17" t="s">
        <v>377</v>
      </c>
      <c r="M75" s="17" t="s">
        <v>377</v>
      </c>
      <c r="O75" s="17"/>
      <c r="P75" s="17">
        <v>40174003</v>
      </c>
      <c r="Q75" t="s">
        <v>378</v>
      </c>
      <c r="R75" s="17" t="s">
        <v>406</v>
      </c>
      <c r="S75" s="32" t="s">
        <v>407</v>
      </c>
      <c r="T75" s="58" t="s">
        <v>330</v>
      </c>
      <c r="V75" s="47" t="s">
        <v>408</v>
      </c>
      <c r="W75" s="48" t="s">
        <v>548</v>
      </c>
      <c r="X75" t="s">
        <v>409</v>
      </c>
      <c r="Y75" s="49">
        <v>30222751</v>
      </c>
      <c r="Z75" s="66" t="s">
        <v>405</v>
      </c>
      <c r="AA75" s="34" t="s">
        <v>351</v>
      </c>
      <c r="AB75" s="57" t="s">
        <v>407</v>
      </c>
      <c r="AC75" s="51">
        <v>30229095</v>
      </c>
      <c r="AD75" s="32" t="s">
        <v>328</v>
      </c>
      <c r="AE75" t="s">
        <v>328</v>
      </c>
      <c r="AF75" s="60" t="s">
        <v>330</v>
      </c>
      <c r="AG75" s="52" t="s">
        <v>308</v>
      </c>
      <c r="AH75" s="53"/>
      <c r="AJ75" s="17" t="s">
        <v>309</v>
      </c>
      <c r="AM75" s="54">
        <v>64</v>
      </c>
      <c r="AN75" s="55">
        <v>192</v>
      </c>
      <c r="AO75" s="28">
        <f t="shared" si="2"/>
        <v>1.3971232082640839</v>
      </c>
      <c r="AP75" s="28">
        <f t="shared" si="3"/>
        <v>4.1913696247922516</v>
      </c>
      <c r="AQ75" s="56">
        <v>268.2476559867041</v>
      </c>
    </row>
    <row r="76" spans="1:43" x14ac:dyDescent="0.25">
      <c r="A76" s="17">
        <v>2020</v>
      </c>
      <c r="B76" s="17" t="s">
        <v>42</v>
      </c>
      <c r="C76" s="17"/>
      <c r="D76" s="17"/>
      <c r="E76" s="17"/>
      <c r="F76" s="17"/>
      <c r="H76" s="17"/>
      <c r="I76" s="17"/>
      <c r="J76" s="17"/>
      <c r="K76" s="18"/>
      <c r="L76" s="17" t="s">
        <v>338</v>
      </c>
      <c r="M76" s="17" t="s">
        <v>338</v>
      </c>
      <c r="O76" s="17"/>
      <c r="P76" s="17">
        <v>40179392</v>
      </c>
      <c r="Q76" t="s">
        <v>383</v>
      </c>
      <c r="R76" s="17" t="s">
        <v>406</v>
      </c>
      <c r="S76" s="32" t="s">
        <v>407</v>
      </c>
      <c r="T76" s="58" t="s">
        <v>330</v>
      </c>
      <c r="V76" s="47" t="s">
        <v>408</v>
      </c>
      <c r="W76" s="48" t="s">
        <v>548</v>
      </c>
      <c r="X76" t="s">
        <v>409</v>
      </c>
      <c r="Y76" s="49">
        <v>30222751</v>
      </c>
      <c r="Z76" s="66" t="s">
        <v>405</v>
      </c>
      <c r="AA76" s="34" t="s">
        <v>351</v>
      </c>
      <c r="AB76" s="57" t="s">
        <v>407</v>
      </c>
      <c r="AC76" s="51">
        <v>30229095</v>
      </c>
      <c r="AD76" s="32" t="s">
        <v>328</v>
      </c>
      <c r="AE76" t="s">
        <v>328</v>
      </c>
      <c r="AF76" s="60" t="s">
        <v>330</v>
      </c>
      <c r="AG76" s="52" t="s">
        <v>308</v>
      </c>
      <c r="AH76" s="53"/>
      <c r="AJ76" s="17" t="s">
        <v>309</v>
      </c>
      <c r="AM76" s="54">
        <v>24</v>
      </c>
      <c r="AN76" s="55">
        <v>72</v>
      </c>
      <c r="AO76" s="28">
        <f t="shared" si="2"/>
        <v>1.3971232082640839</v>
      </c>
      <c r="AP76" s="28">
        <f t="shared" si="3"/>
        <v>4.1913696247922516</v>
      </c>
      <c r="AQ76" s="56">
        <v>100.59287099501404</v>
      </c>
    </row>
    <row r="77" spans="1:43" x14ac:dyDescent="0.25">
      <c r="A77" s="17">
        <v>2020</v>
      </c>
      <c r="B77" s="17" t="s">
        <v>42</v>
      </c>
      <c r="C77" s="17"/>
      <c r="D77" s="17"/>
      <c r="E77" s="17"/>
      <c r="F77" s="17"/>
      <c r="H77" s="17"/>
      <c r="I77" s="17"/>
      <c r="J77" s="17"/>
      <c r="K77" s="18"/>
      <c r="L77" s="17" t="s">
        <v>367</v>
      </c>
      <c r="M77" s="17" t="s">
        <v>367</v>
      </c>
      <c r="O77" s="17"/>
      <c r="P77" s="17">
        <v>40093946</v>
      </c>
      <c r="Q77" t="s">
        <v>384</v>
      </c>
      <c r="R77" s="17" t="s">
        <v>406</v>
      </c>
      <c r="S77" s="32" t="s">
        <v>407</v>
      </c>
      <c r="T77" s="58" t="s">
        <v>330</v>
      </c>
      <c r="V77" s="47" t="s">
        <v>408</v>
      </c>
      <c r="W77" s="48" t="s">
        <v>548</v>
      </c>
      <c r="X77" t="s">
        <v>409</v>
      </c>
      <c r="Y77" s="49">
        <v>30222751</v>
      </c>
      <c r="Z77" s="66" t="s">
        <v>405</v>
      </c>
      <c r="AA77" s="34" t="s">
        <v>351</v>
      </c>
      <c r="AB77" s="57" t="s">
        <v>407</v>
      </c>
      <c r="AC77" s="51">
        <v>30229095</v>
      </c>
      <c r="AD77" s="32" t="s">
        <v>328</v>
      </c>
      <c r="AE77" t="s">
        <v>328</v>
      </c>
      <c r="AF77" s="60" t="s">
        <v>330</v>
      </c>
      <c r="AG77" s="52" t="s">
        <v>308</v>
      </c>
      <c r="AH77" s="53"/>
      <c r="AJ77" s="17" t="s">
        <v>309</v>
      </c>
      <c r="AM77" s="54">
        <v>80</v>
      </c>
      <c r="AN77" s="55">
        <v>240</v>
      </c>
      <c r="AO77" s="28">
        <f t="shared" si="2"/>
        <v>1.3971232082640839</v>
      </c>
      <c r="AP77" s="28">
        <f t="shared" si="3"/>
        <v>4.1913696247922516</v>
      </c>
      <c r="AQ77" s="56">
        <v>335.30956998338013</v>
      </c>
    </row>
    <row r="78" spans="1:43" x14ac:dyDescent="0.25">
      <c r="A78" s="17">
        <v>2020</v>
      </c>
      <c r="B78" s="17" t="s">
        <v>42</v>
      </c>
      <c r="C78" s="17"/>
      <c r="D78" s="17"/>
      <c r="E78" s="17"/>
      <c r="F78" s="17"/>
      <c r="H78" s="17"/>
      <c r="I78" s="17"/>
      <c r="J78" s="17"/>
      <c r="K78" s="18"/>
      <c r="L78" s="17" t="s">
        <v>377</v>
      </c>
      <c r="M78" s="17" t="s">
        <v>377</v>
      </c>
      <c r="O78" s="17"/>
      <c r="P78" s="17">
        <v>40174003</v>
      </c>
      <c r="Q78" t="s">
        <v>378</v>
      </c>
      <c r="R78" s="17" t="s">
        <v>420</v>
      </c>
      <c r="S78" s="32" t="s">
        <v>421</v>
      </c>
      <c r="T78" s="58" t="s">
        <v>417</v>
      </c>
      <c r="V78" s="47" t="s">
        <v>422</v>
      </c>
      <c r="W78" s="48" t="s">
        <v>48</v>
      </c>
      <c r="X78" t="s">
        <v>423</v>
      </c>
      <c r="Y78" s="49">
        <v>30227553</v>
      </c>
      <c r="Z78" s="50" t="s">
        <v>424</v>
      </c>
      <c r="AA78" s="34" t="s">
        <v>50</v>
      </c>
      <c r="AB78" s="57" t="s">
        <v>421</v>
      </c>
      <c r="AC78" s="51">
        <v>30227553</v>
      </c>
      <c r="AD78" s="32" t="s">
        <v>424</v>
      </c>
      <c r="AE78" t="s">
        <v>351</v>
      </c>
      <c r="AF78" s="60" t="s">
        <v>407</v>
      </c>
      <c r="AG78" s="52" t="s">
        <v>308</v>
      </c>
      <c r="AH78" s="53"/>
      <c r="AJ78" s="17" t="s">
        <v>309</v>
      </c>
      <c r="AM78" s="54">
        <v>1500</v>
      </c>
      <c r="AN78" s="55">
        <v>75</v>
      </c>
      <c r="AO78" s="28">
        <f t="shared" si="2"/>
        <v>21.289496506881278</v>
      </c>
      <c r="AP78" s="28">
        <f t="shared" si="3"/>
        <v>1.0644748253440639</v>
      </c>
      <c r="AQ78" s="56">
        <v>1596.7122380160959</v>
      </c>
    </row>
    <row r="79" spans="1:43" x14ac:dyDescent="0.25">
      <c r="A79" s="17">
        <v>2020</v>
      </c>
      <c r="B79" s="17" t="s">
        <v>42</v>
      </c>
      <c r="C79" s="17"/>
      <c r="D79" s="17"/>
      <c r="E79" s="17"/>
      <c r="F79" s="17"/>
      <c r="H79" s="17"/>
      <c r="I79" s="17"/>
      <c r="J79" s="17"/>
      <c r="K79" s="18"/>
      <c r="L79" s="17" t="s">
        <v>377</v>
      </c>
      <c r="M79" s="17" t="s">
        <v>377</v>
      </c>
      <c r="O79" s="17"/>
      <c r="P79" s="17">
        <v>40185762</v>
      </c>
      <c r="Q79" t="s">
        <v>425</v>
      </c>
      <c r="R79" s="17" t="s">
        <v>310</v>
      </c>
      <c r="S79" s="32" t="s">
        <v>311</v>
      </c>
      <c r="T79" s="58" t="s">
        <v>301</v>
      </c>
      <c r="V79" s="47" t="s">
        <v>334</v>
      </c>
      <c r="W79" s="48" t="s">
        <v>88</v>
      </c>
      <c r="X79" t="s">
        <v>335</v>
      </c>
      <c r="Y79" s="49">
        <v>30226613</v>
      </c>
      <c r="Z79" s="62" t="s">
        <v>304</v>
      </c>
      <c r="AA79" s="34" t="s">
        <v>336</v>
      </c>
      <c r="AB79" s="57" t="s">
        <v>311</v>
      </c>
      <c r="AC79" s="51">
        <v>30228817</v>
      </c>
      <c r="AD79" s="32" t="s">
        <v>328</v>
      </c>
      <c r="AE79" t="s">
        <v>337</v>
      </c>
      <c r="AF79" s="60" t="s">
        <v>301</v>
      </c>
      <c r="AG79" s="52" t="s">
        <v>308</v>
      </c>
      <c r="AH79" s="53"/>
      <c r="AJ79" s="17" t="s">
        <v>309</v>
      </c>
      <c r="AM79" s="54">
        <v>1300</v>
      </c>
      <c r="AN79" s="55">
        <v>43.333333333333336</v>
      </c>
      <c r="AO79" s="28">
        <f t="shared" si="2"/>
        <v>18.322033898305087</v>
      </c>
      <c r="AP79" s="28">
        <f t="shared" si="3"/>
        <v>0.61073446327683634</v>
      </c>
      <c r="AQ79" s="56">
        <v>793.95480225988717</v>
      </c>
    </row>
    <row r="80" spans="1:43" x14ac:dyDescent="0.25">
      <c r="A80" s="17">
        <v>2020</v>
      </c>
      <c r="B80" s="17" t="s">
        <v>42</v>
      </c>
      <c r="C80" s="17"/>
      <c r="D80" s="17"/>
      <c r="E80" s="17"/>
      <c r="F80" s="17"/>
      <c r="H80" s="17"/>
      <c r="I80" s="17"/>
      <c r="J80" s="17"/>
      <c r="K80" s="18"/>
      <c r="L80" s="17" t="s">
        <v>377</v>
      </c>
      <c r="M80" s="17" t="s">
        <v>377</v>
      </c>
      <c r="O80" s="17"/>
      <c r="P80" s="17">
        <v>40185762</v>
      </c>
      <c r="Q80" t="s">
        <v>425</v>
      </c>
      <c r="R80" s="17" t="s">
        <v>321</v>
      </c>
      <c r="S80" s="32" t="s">
        <v>301</v>
      </c>
      <c r="T80" s="58" t="s">
        <v>322</v>
      </c>
      <c r="V80" s="47" t="s">
        <v>323</v>
      </c>
      <c r="W80" s="48" t="s">
        <v>48</v>
      </c>
      <c r="X80" t="s">
        <v>324</v>
      </c>
      <c r="Y80" s="49">
        <v>30226793</v>
      </c>
      <c r="Z80" s="50" t="s">
        <v>325</v>
      </c>
      <c r="AA80" s="34" t="s">
        <v>326</v>
      </c>
      <c r="AB80" s="57" t="s">
        <v>327</v>
      </c>
      <c r="AC80" s="51">
        <v>30229095</v>
      </c>
      <c r="AD80" s="32" t="s">
        <v>328</v>
      </c>
      <c r="AE80" t="s">
        <v>329</v>
      </c>
      <c r="AF80" s="60" t="s">
        <v>330</v>
      </c>
      <c r="AG80" s="52" t="s">
        <v>308</v>
      </c>
      <c r="AH80" s="53"/>
      <c r="AJ80" s="17" t="s">
        <v>331</v>
      </c>
      <c r="AM80" s="54">
        <v>200</v>
      </c>
      <c r="AN80" s="55">
        <v>200</v>
      </c>
      <c r="AO80" s="28">
        <f t="shared" si="2"/>
        <v>1.3822033898305086</v>
      </c>
      <c r="AP80" s="28">
        <f t="shared" si="3"/>
        <v>1.3822033898305086</v>
      </c>
      <c r="AQ80" s="56">
        <v>276.4406779661017</v>
      </c>
    </row>
    <row r="81" spans="1:43" x14ac:dyDescent="0.25">
      <c r="A81" s="17">
        <v>2020</v>
      </c>
      <c r="B81" s="17" t="s">
        <v>42</v>
      </c>
      <c r="C81" s="17"/>
      <c r="D81" s="17"/>
      <c r="E81" s="17"/>
      <c r="F81" s="17"/>
      <c r="H81" s="17"/>
      <c r="I81" s="17"/>
      <c r="J81" s="17"/>
      <c r="K81" s="18"/>
      <c r="L81" s="17" t="s">
        <v>377</v>
      </c>
      <c r="M81" s="17" t="s">
        <v>377</v>
      </c>
      <c r="O81" s="17"/>
      <c r="P81" s="17">
        <v>40185762</v>
      </c>
      <c r="Q81" t="s">
        <v>425</v>
      </c>
      <c r="R81" s="17" t="s">
        <v>401</v>
      </c>
      <c r="S81" s="32" t="s">
        <v>402</v>
      </c>
      <c r="T81" s="58" t="s">
        <v>322</v>
      </c>
      <c r="V81" s="47" t="s">
        <v>403</v>
      </c>
      <c r="W81" s="48" t="s">
        <v>548</v>
      </c>
      <c r="X81" t="s">
        <v>404</v>
      </c>
      <c r="Y81" s="49">
        <v>30222751</v>
      </c>
      <c r="Z81" s="62" t="s">
        <v>405</v>
      </c>
      <c r="AA81" s="34" t="s">
        <v>351</v>
      </c>
      <c r="AB81" s="57" t="s">
        <v>402</v>
      </c>
      <c r="AC81" s="51">
        <v>30222751</v>
      </c>
      <c r="AD81" s="32" t="s">
        <v>405</v>
      </c>
      <c r="AE81" s="34" t="s">
        <v>351</v>
      </c>
      <c r="AF81" s="60" t="s">
        <v>365</v>
      </c>
      <c r="AG81" s="52" t="s">
        <v>308</v>
      </c>
      <c r="AH81" s="53"/>
      <c r="AJ81" s="17" t="s">
        <v>309</v>
      </c>
      <c r="AM81" s="54">
        <v>120</v>
      </c>
      <c r="AN81" s="55">
        <v>60</v>
      </c>
      <c r="AO81" s="28">
        <f t="shared" si="2"/>
        <v>6.31864406779661</v>
      </c>
      <c r="AP81" s="28">
        <f t="shared" si="3"/>
        <v>3.159322033898305</v>
      </c>
      <c r="AQ81" s="56">
        <v>379.11864406779659</v>
      </c>
    </row>
    <row r="82" spans="1:43" x14ac:dyDescent="0.25">
      <c r="A82" s="17">
        <v>2020</v>
      </c>
      <c r="B82" s="17" t="s">
        <v>42</v>
      </c>
      <c r="C82" s="17"/>
      <c r="D82" s="17"/>
      <c r="E82" s="17"/>
      <c r="F82" s="17"/>
      <c r="H82" s="17"/>
      <c r="I82" s="17"/>
      <c r="J82" s="17"/>
      <c r="K82" s="18"/>
      <c r="L82" s="17" t="s">
        <v>377</v>
      </c>
      <c r="M82" s="17" t="s">
        <v>377</v>
      </c>
      <c r="O82" s="17"/>
      <c r="P82" s="17">
        <v>40185762</v>
      </c>
      <c r="Q82" t="s">
        <v>425</v>
      </c>
      <c r="R82" s="17" t="s">
        <v>406</v>
      </c>
      <c r="S82" s="32" t="s">
        <v>407</v>
      </c>
      <c r="T82" s="58" t="s">
        <v>330</v>
      </c>
      <c r="V82" s="47" t="s">
        <v>408</v>
      </c>
      <c r="W82" s="48" t="s">
        <v>548</v>
      </c>
      <c r="X82" t="s">
        <v>409</v>
      </c>
      <c r="Y82" s="49">
        <v>30222751</v>
      </c>
      <c r="Z82" s="66" t="s">
        <v>405</v>
      </c>
      <c r="AA82" s="34" t="s">
        <v>351</v>
      </c>
      <c r="AB82" s="57" t="s">
        <v>407</v>
      </c>
      <c r="AC82" s="51">
        <v>30229095</v>
      </c>
      <c r="AD82" s="32" t="s">
        <v>328</v>
      </c>
      <c r="AE82" t="s">
        <v>328</v>
      </c>
      <c r="AF82" s="60" t="s">
        <v>330</v>
      </c>
      <c r="AG82" s="52" t="s">
        <v>308</v>
      </c>
      <c r="AH82" s="53"/>
      <c r="AJ82" s="17" t="s">
        <v>309</v>
      </c>
      <c r="AM82" s="54">
        <v>80</v>
      </c>
      <c r="AN82" s="55">
        <v>240</v>
      </c>
      <c r="AO82" s="28">
        <f t="shared" si="2"/>
        <v>1.3822033898305084</v>
      </c>
      <c r="AP82" s="28">
        <f t="shared" si="3"/>
        <v>4.1466101694915256</v>
      </c>
      <c r="AQ82" s="56">
        <v>331.72881355932202</v>
      </c>
    </row>
    <row r="83" spans="1:43" x14ac:dyDescent="0.25">
      <c r="A83" s="17">
        <v>2020</v>
      </c>
      <c r="B83" s="17" t="s">
        <v>42</v>
      </c>
      <c r="C83" s="17"/>
      <c r="D83" s="17"/>
      <c r="E83" s="17"/>
      <c r="F83" s="17"/>
      <c r="H83" s="17"/>
      <c r="I83" s="17"/>
      <c r="J83" s="17"/>
      <c r="K83" s="18"/>
      <c r="L83" s="17" t="s">
        <v>377</v>
      </c>
      <c r="M83" s="17" t="s">
        <v>377</v>
      </c>
      <c r="O83" s="17"/>
      <c r="P83" s="17">
        <v>40185762</v>
      </c>
      <c r="Q83" t="s">
        <v>425</v>
      </c>
      <c r="R83" s="17" t="s">
        <v>420</v>
      </c>
      <c r="S83" s="32" t="s">
        <v>421</v>
      </c>
      <c r="T83" s="58" t="s">
        <v>417</v>
      </c>
      <c r="V83" s="47" t="s">
        <v>422</v>
      </c>
      <c r="W83" s="48" t="s">
        <v>48</v>
      </c>
      <c r="X83" t="s">
        <v>423</v>
      </c>
      <c r="Y83" s="49">
        <v>30227553</v>
      </c>
      <c r="Z83" s="50" t="s">
        <v>424</v>
      </c>
      <c r="AA83" s="34" t="s">
        <v>50</v>
      </c>
      <c r="AB83" s="57" t="s">
        <v>421</v>
      </c>
      <c r="AC83" s="51">
        <v>30227553</v>
      </c>
      <c r="AD83" s="32" t="s">
        <v>424</v>
      </c>
      <c r="AE83" t="s">
        <v>351</v>
      </c>
      <c r="AF83" s="60" t="s">
        <v>407</v>
      </c>
      <c r="AG83" s="52" t="s">
        <v>308</v>
      </c>
      <c r="AH83" s="53"/>
      <c r="AJ83" s="17" t="s">
        <v>309</v>
      </c>
      <c r="AM83" s="54">
        <v>300</v>
      </c>
      <c r="AN83" s="55">
        <v>15</v>
      </c>
      <c r="AO83" s="28">
        <f t="shared" si="2"/>
        <v>21.062146892655367</v>
      </c>
      <c r="AP83" s="28">
        <f t="shared" si="3"/>
        <v>1.0531073446327683</v>
      </c>
      <c r="AQ83" s="56">
        <v>315.93220338983048</v>
      </c>
    </row>
    <row r="84" spans="1:43" x14ac:dyDescent="0.25">
      <c r="A84" s="17">
        <v>2020</v>
      </c>
      <c r="B84" s="17" t="s">
        <v>42</v>
      </c>
      <c r="C84" s="17"/>
      <c r="D84" s="17"/>
      <c r="E84" s="17"/>
      <c r="F84" s="17"/>
      <c r="H84" s="17"/>
      <c r="I84" s="17"/>
      <c r="J84" s="17"/>
      <c r="K84" s="18"/>
      <c r="L84" s="17" t="s">
        <v>332</v>
      </c>
      <c r="M84" s="17" t="s">
        <v>332</v>
      </c>
      <c r="O84" s="17"/>
      <c r="P84" s="17">
        <v>40089252</v>
      </c>
      <c r="Q84" t="s">
        <v>369</v>
      </c>
      <c r="R84" s="17" t="s">
        <v>426</v>
      </c>
      <c r="S84" s="32" t="s">
        <v>427</v>
      </c>
      <c r="T84" s="58" t="s">
        <v>428</v>
      </c>
      <c r="V84" s="47" t="s">
        <v>429</v>
      </c>
      <c r="W84" s="48" t="s">
        <v>48</v>
      </c>
      <c r="X84" s="21" t="s">
        <v>430</v>
      </c>
      <c r="Y84" s="49">
        <v>30228591</v>
      </c>
      <c r="Z84" s="50" t="s">
        <v>325</v>
      </c>
      <c r="AA84" s="34" t="s">
        <v>427</v>
      </c>
      <c r="AB84" s="57" t="s">
        <v>431</v>
      </c>
      <c r="AC84" s="51">
        <v>30228591</v>
      </c>
      <c r="AD84" s="32" t="s">
        <v>325</v>
      </c>
      <c r="AE84" t="s">
        <v>432</v>
      </c>
      <c r="AF84" s="60" t="s">
        <v>433</v>
      </c>
      <c r="AG84" s="52" t="s">
        <v>308</v>
      </c>
      <c r="AH84" s="53"/>
      <c r="AJ84" s="17" t="s">
        <v>434</v>
      </c>
      <c r="AM84" s="54">
        <v>16</v>
      </c>
      <c r="AN84" s="55">
        <v>16</v>
      </c>
      <c r="AO84" s="28">
        <f t="shared" si="2"/>
        <v>52.128813559322033</v>
      </c>
      <c r="AP84" s="28">
        <f t="shared" si="3"/>
        <v>52.128813559322033</v>
      </c>
      <c r="AQ84" s="56">
        <v>834.06101694915253</v>
      </c>
    </row>
    <row r="85" spans="1:43" x14ac:dyDescent="0.25">
      <c r="A85" s="17">
        <v>2020</v>
      </c>
      <c r="B85" s="17" t="s">
        <v>42</v>
      </c>
      <c r="C85" s="17"/>
      <c r="D85" s="17"/>
      <c r="E85" s="17"/>
      <c r="F85" s="17"/>
      <c r="H85" s="17"/>
      <c r="I85" s="17"/>
      <c r="J85" s="17"/>
      <c r="K85" s="18"/>
      <c r="L85" s="17" t="s">
        <v>435</v>
      </c>
      <c r="M85" s="17" t="s">
        <v>435</v>
      </c>
      <c r="O85" s="17"/>
      <c r="P85" s="17">
        <v>40167524</v>
      </c>
      <c r="Q85" t="s">
        <v>436</v>
      </c>
      <c r="R85" s="17" t="s">
        <v>437</v>
      </c>
      <c r="S85" s="32" t="s">
        <v>438</v>
      </c>
      <c r="T85" s="58" t="s">
        <v>439</v>
      </c>
      <c r="V85" s="47" t="s">
        <v>440</v>
      </c>
      <c r="W85" s="48" t="s">
        <v>48</v>
      </c>
      <c r="X85" s="21" t="s">
        <v>441</v>
      </c>
      <c r="Y85" s="49">
        <v>30226793</v>
      </c>
      <c r="Z85" s="50" t="s">
        <v>325</v>
      </c>
      <c r="AA85" s="34" t="s">
        <v>427</v>
      </c>
      <c r="AB85" s="57">
        <v>50</v>
      </c>
      <c r="AD85" s="32" t="s">
        <v>442</v>
      </c>
      <c r="AE85" t="s">
        <v>443</v>
      </c>
      <c r="AF85" s="60" t="s">
        <v>322</v>
      </c>
      <c r="AG85" s="52" t="s">
        <v>308</v>
      </c>
      <c r="AH85" s="53"/>
      <c r="AJ85" s="17" t="s">
        <v>444</v>
      </c>
      <c r="AM85" s="54">
        <v>360</v>
      </c>
      <c r="AN85" s="55">
        <v>360</v>
      </c>
      <c r="AO85" s="28">
        <f t="shared" si="2"/>
        <v>12</v>
      </c>
      <c r="AP85" s="28">
        <f t="shared" si="3"/>
        <v>12</v>
      </c>
      <c r="AQ85" s="56">
        <v>4320</v>
      </c>
    </row>
    <row r="86" spans="1:43" x14ac:dyDescent="0.25">
      <c r="A86" s="17">
        <v>2020</v>
      </c>
      <c r="B86" s="17" t="s">
        <v>42</v>
      </c>
      <c r="C86" s="17"/>
      <c r="D86" s="17"/>
      <c r="E86" s="17"/>
      <c r="F86" s="17"/>
      <c r="H86" s="17"/>
      <c r="I86" s="17"/>
      <c r="J86" s="17"/>
      <c r="K86" s="18"/>
      <c r="L86" s="17" t="s">
        <v>435</v>
      </c>
      <c r="M86" s="17" t="s">
        <v>435</v>
      </c>
      <c r="O86" s="17"/>
      <c r="P86" s="17">
        <v>40096832</v>
      </c>
      <c r="Q86" t="s">
        <v>445</v>
      </c>
      <c r="R86" s="17" t="s">
        <v>437</v>
      </c>
      <c r="S86" s="32" t="s">
        <v>438</v>
      </c>
      <c r="T86" s="58" t="s">
        <v>439</v>
      </c>
      <c r="V86" s="47" t="s">
        <v>440</v>
      </c>
      <c r="W86" s="48" t="s">
        <v>48</v>
      </c>
      <c r="X86" s="21" t="s">
        <v>441</v>
      </c>
      <c r="Y86" s="49">
        <v>30226793</v>
      </c>
      <c r="Z86" s="50" t="s">
        <v>325</v>
      </c>
      <c r="AA86" s="34" t="s">
        <v>427</v>
      </c>
      <c r="AB86" s="57">
        <v>50</v>
      </c>
      <c r="AD86" s="32" t="s">
        <v>442</v>
      </c>
      <c r="AE86" t="s">
        <v>443</v>
      </c>
      <c r="AF86" s="60" t="s">
        <v>322</v>
      </c>
      <c r="AG86" s="52" t="s">
        <v>308</v>
      </c>
      <c r="AH86" s="53"/>
      <c r="AJ86" s="17" t="s">
        <v>444</v>
      </c>
      <c r="AM86" s="54">
        <v>360</v>
      </c>
      <c r="AN86" s="55">
        <v>360</v>
      </c>
      <c r="AO86" s="28">
        <f t="shared" si="2"/>
        <v>12</v>
      </c>
      <c r="AP86" s="28">
        <f t="shared" si="3"/>
        <v>12</v>
      </c>
      <c r="AQ86" s="56">
        <v>4320</v>
      </c>
    </row>
    <row r="87" spans="1:43" x14ac:dyDescent="0.25">
      <c r="A87" s="17">
        <v>2020</v>
      </c>
      <c r="B87" s="17" t="s">
        <v>42</v>
      </c>
      <c r="C87" s="17"/>
      <c r="D87" s="17"/>
      <c r="E87" s="17"/>
      <c r="F87" s="17"/>
      <c r="H87" s="17"/>
      <c r="I87" s="17"/>
      <c r="J87" s="17"/>
      <c r="K87" s="18"/>
      <c r="L87" s="17" t="s">
        <v>446</v>
      </c>
      <c r="M87" s="17" t="s">
        <v>446</v>
      </c>
      <c r="O87" s="17"/>
      <c r="P87" s="17">
        <v>40071929</v>
      </c>
      <c r="Q87" t="s">
        <v>447</v>
      </c>
      <c r="R87" s="17" t="s">
        <v>437</v>
      </c>
      <c r="S87" s="32" t="s">
        <v>448</v>
      </c>
      <c r="T87" s="58" t="s">
        <v>439</v>
      </c>
      <c r="V87" s="47" t="s">
        <v>440</v>
      </c>
      <c r="W87" s="48" t="s">
        <v>88</v>
      </c>
      <c r="X87" s="21" t="s">
        <v>449</v>
      </c>
      <c r="Y87" s="49">
        <v>30228307</v>
      </c>
      <c r="Z87" s="62" t="s">
        <v>304</v>
      </c>
      <c r="AA87" s="34" t="s">
        <v>427</v>
      </c>
      <c r="AB87" s="57">
        <v>45</v>
      </c>
      <c r="AD87" s="32" t="s">
        <v>442</v>
      </c>
      <c r="AE87" t="s">
        <v>443</v>
      </c>
      <c r="AF87" s="60" t="s">
        <v>322</v>
      </c>
      <c r="AG87" s="52" t="s">
        <v>308</v>
      </c>
      <c r="AH87" s="53"/>
      <c r="AJ87" s="17" t="s">
        <v>444</v>
      </c>
      <c r="AM87" s="54">
        <v>360</v>
      </c>
      <c r="AN87" s="55">
        <v>360</v>
      </c>
      <c r="AO87" s="28">
        <f t="shared" si="2"/>
        <v>9</v>
      </c>
      <c r="AP87" s="28">
        <f t="shared" si="3"/>
        <v>9</v>
      </c>
      <c r="AQ87" s="56">
        <v>3240</v>
      </c>
    </row>
    <row r="88" spans="1:43" x14ac:dyDescent="0.25">
      <c r="A88" s="17">
        <v>2020</v>
      </c>
      <c r="B88" s="17" t="s">
        <v>42</v>
      </c>
      <c r="C88" s="17"/>
      <c r="D88" s="17"/>
      <c r="E88" s="17"/>
      <c r="F88" s="17"/>
      <c r="H88" s="17"/>
      <c r="I88" s="17"/>
      <c r="J88" s="17"/>
      <c r="K88" s="18"/>
      <c r="L88" s="17" t="s">
        <v>446</v>
      </c>
      <c r="M88" s="17" t="s">
        <v>446</v>
      </c>
      <c r="O88" s="17"/>
      <c r="P88" s="17">
        <v>40071929</v>
      </c>
      <c r="Q88" t="s">
        <v>447</v>
      </c>
      <c r="R88" s="17" t="s">
        <v>450</v>
      </c>
      <c r="S88" s="32" t="s">
        <v>301</v>
      </c>
      <c r="T88" s="58" t="s">
        <v>451</v>
      </c>
      <c r="V88" s="47" t="s">
        <v>452</v>
      </c>
      <c r="W88" s="48" t="s">
        <v>88</v>
      </c>
      <c r="X88" s="64" t="s">
        <v>453</v>
      </c>
      <c r="Y88" s="49">
        <v>30228307</v>
      </c>
      <c r="Z88" s="62" t="s">
        <v>304</v>
      </c>
      <c r="AA88" s="34" t="s">
        <v>454</v>
      </c>
      <c r="AB88" s="57" t="s">
        <v>349</v>
      </c>
      <c r="AD88" s="32" t="s">
        <v>442</v>
      </c>
      <c r="AE88" t="s">
        <v>455</v>
      </c>
      <c r="AF88" s="60">
        <v>15.5</v>
      </c>
      <c r="AG88" s="52" t="s">
        <v>308</v>
      </c>
      <c r="AH88" s="53"/>
      <c r="AJ88" s="17" t="s">
        <v>444</v>
      </c>
      <c r="AM88" s="67">
        <v>500</v>
      </c>
      <c r="AN88" s="55">
        <v>500</v>
      </c>
      <c r="AO88" s="28">
        <f t="shared" si="2"/>
        <v>2.12</v>
      </c>
      <c r="AP88" s="28">
        <f t="shared" si="3"/>
        <v>2.12</v>
      </c>
      <c r="AQ88" s="68">
        <v>1060</v>
      </c>
    </row>
    <row r="89" spans="1:43" x14ac:dyDescent="0.25">
      <c r="A89" s="69" t="s">
        <v>456</v>
      </c>
      <c r="B89" s="17" t="s">
        <v>42</v>
      </c>
      <c r="C89" s="17"/>
      <c r="D89" s="17"/>
      <c r="E89" s="17"/>
      <c r="F89" s="17"/>
      <c r="H89" s="17"/>
      <c r="I89" s="17"/>
      <c r="J89" s="17"/>
      <c r="K89" s="18"/>
      <c r="L89" s="17" t="s">
        <v>435</v>
      </c>
      <c r="M89" s="17" t="s">
        <v>435</v>
      </c>
      <c r="O89" s="17" t="s">
        <v>457</v>
      </c>
      <c r="P89" s="17">
        <v>40155105</v>
      </c>
      <c r="Q89" t="s">
        <v>458</v>
      </c>
      <c r="R89" s="17" t="s">
        <v>310</v>
      </c>
      <c r="S89" s="32" t="s">
        <v>311</v>
      </c>
      <c r="T89" s="58" t="s">
        <v>301</v>
      </c>
      <c r="V89" s="47" t="s">
        <v>334</v>
      </c>
      <c r="W89" s="48" t="s">
        <v>88</v>
      </c>
      <c r="X89" t="s">
        <v>335</v>
      </c>
      <c r="Y89" s="49">
        <v>30226613</v>
      </c>
      <c r="Z89" s="70" t="s">
        <v>459</v>
      </c>
      <c r="AA89" s="32" t="s">
        <v>336</v>
      </c>
      <c r="AB89" s="57" t="s">
        <v>311</v>
      </c>
      <c r="AC89" s="51">
        <v>30228817</v>
      </c>
      <c r="AD89" s="32" t="str">
        <f>VLOOKUP(AC89,[1]Nuevos!$S$3:$T$165,2,0)</f>
        <v>HAS XPAD</v>
      </c>
      <c r="AE89" t="s">
        <v>337</v>
      </c>
      <c r="AF89" s="61" t="s">
        <v>301</v>
      </c>
      <c r="AG89" s="52" t="s">
        <v>308</v>
      </c>
      <c r="AH89" s="53"/>
      <c r="AJ89" s="17" t="s">
        <v>309</v>
      </c>
      <c r="AM89" s="54">
        <v>1105</v>
      </c>
      <c r="AN89" s="55">
        <v>36.833333333333336</v>
      </c>
      <c r="AO89" s="71">
        <v>18.322033898305087</v>
      </c>
      <c r="AP89" s="28">
        <f>+AQ89/AM89</f>
        <v>0.61073446327683623</v>
      </c>
      <c r="AQ89" s="56">
        <v>674.86158192090409</v>
      </c>
    </row>
    <row r="90" spans="1:43" x14ac:dyDescent="0.25">
      <c r="A90" s="69" t="s">
        <v>456</v>
      </c>
      <c r="B90" s="17" t="s">
        <v>42</v>
      </c>
      <c r="C90" s="17"/>
      <c r="D90" s="17"/>
      <c r="E90" s="17"/>
      <c r="F90" s="17"/>
      <c r="H90" s="17"/>
      <c r="I90" s="17"/>
      <c r="J90" s="17"/>
      <c r="K90" s="18"/>
      <c r="L90" s="17" t="s">
        <v>435</v>
      </c>
      <c r="M90" s="17" t="s">
        <v>435</v>
      </c>
      <c r="O90" s="17" t="s">
        <v>457</v>
      </c>
      <c r="P90" s="17">
        <v>40155105</v>
      </c>
      <c r="Q90" t="s">
        <v>458</v>
      </c>
      <c r="R90" s="17" t="s">
        <v>401</v>
      </c>
      <c r="S90" s="32" t="s">
        <v>402</v>
      </c>
      <c r="T90" s="58" t="s">
        <v>322</v>
      </c>
      <c r="V90" s="47" t="s">
        <v>403</v>
      </c>
      <c r="W90" s="48" t="s">
        <v>548</v>
      </c>
      <c r="X90" t="s">
        <v>404</v>
      </c>
      <c r="Y90" s="49">
        <v>30222751</v>
      </c>
      <c r="Z90" s="72" t="s">
        <v>350</v>
      </c>
      <c r="AA90" s="32" t="s">
        <v>351</v>
      </c>
      <c r="AB90" s="57" t="s">
        <v>402</v>
      </c>
      <c r="AC90" s="51">
        <v>30222751</v>
      </c>
      <c r="AD90" s="32" t="str">
        <f>VLOOKUP(AC90,[1]Nuevos!$S$3:$T$165,2,0)</f>
        <v>WIPES Huggies ACTIVE FRESH</v>
      </c>
      <c r="AE90" t="s">
        <v>351</v>
      </c>
      <c r="AF90" s="61" t="s">
        <v>365</v>
      </c>
      <c r="AG90" s="52" t="s">
        <v>308</v>
      </c>
      <c r="AH90" s="53"/>
      <c r="AJ90" s="17" t="s">
        <v>309</v>
      </c>
      <c r="AM90" s="54">
        <v>18</v>
      </c>
      <c r="AN90" s="55">
        <v>9</v>
      </c>
      <c r="AO90" s="71">
        <v>6.31864406779661</v>
      </c>
      <c r="AP90" s="28">
        <f t="shared" ref="AP90:AP153" si="4">+AQ90/AM90</f>
        <v>3.159322033898305</v>
      </c>
      <c r="AQ90" s="56">
        <v>56.867796610169492</v>
      </c>
    </row>
    <row r="91" spans="1:43" x14ac:dyDescent="0.25">
      <c r="A91" s="69" t="s">
        <v>456</v>
      </c>
      <c r="B91" s="17" t="s">
        <v>42</v>
      </c>
      <c r="C91" s="17"/>
      <c r="D91" s="17"/>
      <c r="E91" s="17"/>
      <c r="F91" s="17"/>
      <c r="H91" s="17"/>
      <c r="I91" s="17"/>
      <c r="J91" s="17"/>
      <c r="K91" s="18"/>
      <c r="L91" s="17" t="s">
        <v>435</v>
      </c>
      <c r="M91" s="17" t="s">
        <v>435</v>
      </c>
      <c r="O91" s="17" t="s">
        <v>457</v>
      </c>
      <c r="P91" s="17">
        <v>40155105</v>
      </c>
      <c r="Q91" t="s">
        <v>458</v>
      </c>
      <c r="R91" s="17" t="s">
        <v>406</v>
      </c>
      <c r="S91" s="32" t="s">
        <v>407</v>
      </c>
      <c r="T91" s="58" t="s">
        <v>330</v>
      </c>
      <c r="V91" s="47" t="s">
        <v>408</v>
      </c>
      <c r="W91" s="48" t="s">
        <v>548</v>
      </c>
      <c r="X91" t="s">
        <v>409</v>
      </c>
      <c r="Y91" s="49">
        <v>30222751</v>
      </c>
      <c r="Z91" s="72" t="s">
        <v>350</v>
      </c>
      <c r="AA91" s="32" t="s">
        <v>351</v>
      </c>
      <c r="AB91" s="57" t="s">
        <v>407</v>
      </c>
      <c r="AC91" s="51">
        <v>30229095</v>
      </c>
      <c r="AD91" s="32" t="str">
        <f>VLOOKUP(AC91,[1]Nuevos!$S$3:$T$165,2,0)</f>
        <v>HAS XPAD</v>
      </c>
      <c r="AE91" t="s">
        <v>328</v>
      </c>
      <c r="AF91" s="61" t="s">
        <v>330</v>
      </c>
      <c r="AG91" s="52" t="s">
        <v>308</v>
      </c>
      <c r="AH91" s="53"/>
      <c r="AJ91" s="17" t="s">
        <v>309</v>
      </c>
      <c r="AM91" s="54">
        <v>12</v>
      </c>
      <c r="AN91" s="55">
        <v>36</v>
      </c>
      <c r="AO91" s="71">
        <v>1.3822033898305084</v>
      </c>
      <c r="AP91" s="28">
        <f t="shared" si="4"/>
        <v>4.1466101694915247</v>
      </c>
      <c r="AQ91" s="56">
        <v>49.7593220338983</v>
      </c>
    </row>
    <row r="92" spans="1:43" x14ac:dyDescent="0.25">
      <c r="A92" s="69" t="s">
        <v>456</v>
      </c>
      <c r="B92" s="17" t="s">
        <v>42</v>
      </c>
      <c r="C92" s="17"/>
      <c r="D92" s="17"/>
      <c r="E92" s="17"/>
      <c r="F92" s="17"/>
      <c r="H92" s="17"/>
      <c r="I92" s="17"/>
      <c r="J92" s="17"/>
      <c r="K92" s="18"/>
      <c r="L92" s="17" t="s">
        <v>435</v>
      </c>
      <c r="M92" s="17" t="s">
        <v>435</v>
      </c>
      <c r="O92" s="17" t="s">
        <v>457</v>
      </c>
      <c r="P92" s="17">
        <v>40155105</v>
      </c>
      <c r="Q92" t="s">
        <v>458</v>
      </c>
      <c r="R92" s="17" t="s">
        <v>460</v>
      </c>
      <c r="S92" s="17" t="s">
        <v>461</v>
      </c>
      <c r="T92" s="58" t="s">
        <v>462</v>
      </c>
      <c r="V92" s="47" t="s">
        <v>463</v>
      </c>
      <c r="W92" s="48" t="s">
        <v>48</v>
      </c>
      <c r="X92" s="21" t="s">
        <v>464</v>
      </c>
      <c r="Y92" s="49">
        <v>30226793</v>
      </c>
      <c r="Z92" s="73" t="s">
        <v>328</v>
      </c>
      <c r="AA92" s="32" t="s">
        <v>465</v>
      </c>
      <c r="AB92" s="17" t="s">
        <v>461</v>
      </c>
      <c r="AC92" s="51">
        <v>30228817</v>
      </c>
      <c r="AD92" s="32" t="s">
        <v>466</v>
      </c>
      <c r="AE92" t="s">
        <v>337</v>
      </c>
      <c r="AF92" s="61" t="s">
        <v>462</v>
      </c>
      <c r="AG92" s="52" t="s">
        <v>308</v>
      </c>
      <c r="AH92" s="53"/>
      <c r="AJ92" s="17" t="s">
        <v>331</v>
      </c>
      <c r="AM92" s="54">
        <v>100</v>
      </c>
      <c r="AN92" s="55">
        <v>100</v>
      </c>
      <c r="AO92" s="71">
        <v>1.5268361581920904</v>
      </c>
      <c r="AP92" s="28">
        <f t="shared" si="4"/>
        <v>1.5268361581920906</v>
      </c>
      <c r="AQ92" s="56">
        <v>152.68361581920905</v>
      </c>
    </row>
    <row r="93" spans="1:43" x14ac:dyDescent="0.25">
      <c r="A93" s="69" t="s">
        <v>456</v>
      </c>
      <c r="B93" s="17" t="s">
        <v>42</v>
      </c>
      <c r="C93" s="17"/>
      <c r="D93" s="17"/>
      <c r="E93" s="17"/>
      <c r="F93" s="17"/>
      <c r="H93" s="17"/>
      <c r="I93" s="17"/>
      <c r="J93" s="17"/>
      <c r="K93" s="18"/>
      <c r="L93" s="17" t="s">
        <v>435</v>
      </c>
      <c r="M93" s="17" t="s">
        <v>435</v>
      </c>
      <c r="O93" s="17" t="s">
        <v>457</v>
      </c>
      <c r="P93" s="17">
        <v>40155105</v>
      </c>
      <c r="Q93" s="74" t="s">
        <v>458</v>
      </c>
      <c r="R93" s="17" t="s">
        <v>426</v>
      </c>
      <c r="S93" s="32" t="s">
        <v>427</v>
      </c>
      <c r="T93" s="58" t="s">
        <v>428</v>
      </c>
      <c r="V93" s="47" t="s">
        <v>429</v>
      </c>
      <c r="W93" s="48" t="s">
        <v>48</v>
      </c>
      <c r="X93" t="s">
        <v>430</v>
      </c>
      <c r="Y93" s="49">
        <v>30228591</v>
      </c>
      <c r="Z93" s="75" t="s">
        <v>432</v>
      </c>
      <c r="AA93" s="32" t="s">
        <v>427</v>
      </c>
      <c r="AB93" s="57" t="s">
        <v>431</v>
      </c>
      <c r="AC93" s="51">
        <v>30228591</v>
      </c>
      <c r="AD93" s="32" t="s">
        <v>432</v>
      </c>
      <c r="AE93" t="s">
        <v>432</v>
      </c>
      <c r="AF93" s="61" t="s">
        <v>433</v>
      </c>
      <c r="AG93" s="52" t="s">
        <v>308</v>
      </c>
      <c r="AH93" s="53"/>
      <c r="AJ93" s="17" t="s">
        <v>434</v>
      </c>
      <c r="AM93" s="54">
        <v>36</v>
      </c>
      <c r="AN93" s="55">
        <v>36</v>
      </c>
      <c r="AO93" s="71">
        <v>52.128813559322033</v>
      </c>
      <c r="AP93" s="28">
        <f t="shared" si="4"/>
        <v>52.128813559322033</v>
      </c>
      <c r="AQ93" s="56">
        <v>1876.6372881355933</v>
      </c>
    </row>
    <row r="94" spans="1:43" x14ac:dyDescent="0.25">
      <c r="A94" s="69" t="s">
        <v>456</v>
      </c>
      <c r="B94" s="17" t="s">
        <v>42</v>
      </c>
      <c r="C94" s="17"/>
      <c r="D94" s="17"/>
      <c r="E94" s="17"/>
      <c r="F94" s="17"/>
      <c r="H94" s="17"/>
      <c r="I94" s="17"/>
      <c r="J94" s="17"/>
      <c r="K94" s="18"/>
      <c r="L94" s="17" t="s">
        <v>435</v>
      </c>
      <c r="M94" s="17" t="s">
        <v>435</v>
      </c>
      <c r="O94" s="17" t="s">
        <v>457</v>
      </c>
      <c r="P94" s="17">
        <v>40176528</v>
      </c>
      <c r="Q94" t="s">
        <v>467</v>
      </c>
      <c r="R94" s="17" t="s">
        <v>468</v>
      </c>
      <c r="S94" s="32" t="s">
        <v>469</v>
      </c>
      <c r="T94" s="58" t="s">
        <v>470</v>
      </c>
      <c r="V94" s="76" t="s">
        <v>471</v>
      </c>
      <c r="W94" s="48" t="s">
        <v>88</v>
      </c>
      <c r="X94" s="64" t="s">
        <v>472</v>
      </c>
      <c r="Y94" s="49">
        <v>30227271</v>
      </c>
      <c r="Z94" s="77" t="s">
        <v>96</v>
      </c>
      <c r="AA94" s="32" t="s">
        <v>307</v>
      </c>
      <c r="AB94" s="57" t="s">
        <v>469</v>
      </c>
      <c r="AC94" s="51">
        <v>30227271</v>
      </c>
      <c r="AD94" s="32" t="str">
        <f>VLOOKUP(AC94,[1]Nuevos!$S$3:$T$165,2,0)</f>
        <v>PH RINDEMAX</v>
      </c>
      <c r="AE94" t="s">
        <v>307</v>
      </c>
      <c r="AF94" s="61" t="s">
        <v>470</v>
      </c>
      <c r="AG94" s="52" t="s">
        <v>308</v>
      </c>
      <c r="AH94" s="53"/>
      <c r="AJ94" s="17" t="s">
        <v>309</v>
      </c>
      <c r="AM94" s="54">
        <v>3500</v>
      </c>
      <c r="AN94" s="55">
        <v>29.166666666666668</v>
      </c>
      <c r="AO94" s="71">
        <v>129.057783623695</v>
      </c>
      <c r="AP94" s="28">
        <f t="shared" si="4"/>
        <v>1.0754815301974583</v>
      </c>
      <c r="AQ94" s="56">
        <v>3764.1853556911042</v>
      </c>
    </row>
    <row r="95" spans="1:43" x14ac:dyDescent="0.25">
      <c r="A95" s="69" t="s">
        <v>456</v>
      </c>
      <c r="B95" s="17" t="s">
        <v>42</v>
      </c>
      <c r="C95" s="17"/>
      <c r="D95" s="17"/>
      <c r="E95" s="17"/>
      <c r="F95" s="17"/>
      <c r="H95" s="17"/>
      <c r="I95" s="17"/>
      <c r="J95" s="17"/>
      <c r="K95" s="18"/>
      <c r="L95" s="17" t="s">
        <v>435</v>
      </c>
      <c r="M95" s="17" t="s">
        <v>435</v>
      </c>
      <c r="O95" s="17" t="s">
        <v>457</v>
      </c>
      <c r="P95" s="17">
        <v>40176528</v>
      </c>
      <c r="Q95" t="s">
        <v>467</v>
      </c>
      <c r="R95" s="17" t="s">
        <v>299</v>
      </c>
      <c r="S95" s="32" t="s">
        <v>300</v>
      </c>
      <c r="T95" s="58" t="s">
        <v>301</v>
      </c>
      <c r="V95" s="47" t="s">
        <v>302</v>
      </c>
      <c r="W95" s="48" t="s">
        <v>88</v>
      </c>
      <c r="X95" t="s">
        <v>303</v>
      </c>
      <c r="Y95" s="49">
        <v>30226606</v>
      </c>
      <c r="Z95" s="70" t="s">
        <v>473</v>
      </c>
      <c r="AA95" s="32" t="s">
        <v>305</v>
      </c>
      <c r="AB95" s="57" t="s">
        <v>300</v>
      </c>
      <c r="AC95" s="51">
        <v>30227271</v>
      </c>
      <c r="AD95" s="32" t="str">
        <f>VLOOKUP(AC95,[1]Nuevos!$S$3:$T$165,2,0)</f>
        <v>PH RINDEMAX</v>
      </c>
      <c r="AE95" t="s">
        <v>307</v>
      </c>
      <c r="AF95" s="61" t="s">
        <v>301</v>
      </c>
      <c r="AG95" s="52" t="s">
        <v>308</v>
      </c>
      <c r="AH95" s="53"/>
      <c r="AJ95" s="17" t="s">
        <v>309</v>
      </c>
      <c r="AM95" s="54">
        <v>900</v>
      </c>
      <c r="AN95" s="55">
        <v>20</v>
      </c>
      <c r="AO95" s="71">
        <v>10.754815301974583</v>
      </c>
      <c r="AP95" s="28">
        <f t="shared" si="4"/>
        <v>0.23899589559943515</v>
      </c>
      <c r="AQ95" s="56">
        <v>215.09630603949165</v>
      </c>
    </row>
    <row r="96" spans="1:43" x14ac:dyDescent="0.25">
      <c r="A96" s="69" t="s">
        <v>456</v>
      </c>
      <c r="B96" s="17" t="s">
        <v>42</v>
      </c>
      <c r="C96" s="17"/>
      <c r="D96" s="17"/>
      <c r="E96" s="17"/>
      <c r="F96" s="17"/>
      <c r="H96" s="17"/>
      <c r="I96" s="17"/>
      <c r="J96" s="17"/>
      <c r="K96" s="18"/>
      <c r="L96" s="17" t="s">
        <v>435</v>
      </c>
      <c r="M96" s="17" t="s">
        <v>435</v>
      </c>
      <c r="O96" s="17" t="s">
        <v>457</v>
      </c>
      <c r="P96" s="17">
        <v>40176528</v>
      </c>
      <c r="Q96" t="s">
        <v>467</v>
      </c>
      <c r="R96" s="17" t="s">
        <v>310</v>
      </c>
      <c r="S96" s="32" t="s">
        <v>311</v>
      </c>
      <c r="T96" s="58" t="s">
        <v>301</v>
      </c>
      <c r="V96" s="47" t="s">
        <v>312</v>
      </c>
      <c r="W96" s="48" t="s">
        <v>88</v>
      </c>
      <c r="X96" t="s">
        <v>313</v>
      </c>
      <c r="Y96" s="49">
        <v>30226607</v>
      </c>
      <c r="Z96" s="70" t="s">
        <v>474</v>
      </c>
      <c r="AA96" s="32" t="s">
        <v>314</v>
      </c>
      <c r="AB96" s="57" t="s">
        <v>311</v>
      </c>
      <c r="AC96" s="51">
        <v>30227271</v>
      </c>
      <c r="AD96" s="32" t="str">
        <f>VLOOKUP(AC96,[1]Nuevos!$S$3:$T$165,2,0)</f>
        <v>PH RINDEMAX</v>
      </c>
      <c r="AE96" t="s">
        <v>307</v>
      </c>
      <c r="AF96" s="61" t="s">
        <v>301</v>
      </c>
      <c r="AG96" s="52" t="s">
        <v>308</v>
      </c>
      <c r="AH96" s="53"/>
      <c r="AJ96" s="17" t="s">
        <v>309</v>
      </c>
      <c r="AM96" s="54">
        <v>600</v>
      </c>
      <c r="AN96" s="55">
        <v>20</v>
      </c>
      <c r="AO96" s="71">
        <v>10.754815301974583</v>
      </c>
      <c r="AP96" s="28">
        <f t="shared" si="4"/>
        <v>0.35849384339915275</v>
      </c>
      <c r="AQ96" s="56">
        <v>215.09630603949165</v>
      </c>
    </row>
    <row r="97" spans="1:43" x14ac:dyDescent="0.25">
      <c r="A97" s="69" t="s">
        <v>456</v>
      </c>
      <c r="B97" s="17" t="s">
        <v>42</v>
      </c>
      <c r="C97" s="17"/>
      <c r="D97" s="17"/>
      <c r="E97" s="17"/>
      <c r="F97" s="17"/>
      <c r="H97" s="17"/>
      <c r="I97" s="17"/>
      <c r="J97" s="17"/>
      <c r="K97" s="18"/>
      <c r="L97" s="17" t="s">
        <v>435</v>
      </c>
      <c r="M97" s="17" t="s">
        <v>435</v>
      </c>
      <c r="O97" s="17" t="s">
        <v>457</v>
      </c>
      <c r="P97" s="17">
        <v>40176528</v>
      </c>
      <c r="Q97" t="s">
        <v>467</v>
      </c>
      <c r="R97" s="17" t="s">
        <v>310</v>
      </c>
      <c r="S97" s="32" t="s">
        <v>311</v>
      </c>
      <c r="T97" s="58" t="s">
        <v>301</v>
      </c>
      <c r="V97" s="47" t="s">
        <v>334</v>
      </c>
      <c r="W97" s="48" t="s">
        <v>88</v>
      </c>
      <c r="X97" t="s">
        <v>335</v>
      </c>
      <c r="Y97" s="49">
        <v>30226613</v>
      </c>
      <c r="Z97" s="70" t="s">
        <v>459</v>
      </c>
      <c r="AA97" s="32" t="s">
        <v>336</v>
      </c>
      <c r="AB97" s="57" t="s">
        <v>311</v>
      </c>
      <c r="AC97" s="51">
        <v>30228817</v>
      </c>
      <c r="AD97" s="32" t="str">
        <f>VLOOKUP(AC97,[1]Nuevos!$S$3:$T$165,2,0)</f>
        <v>HAS XPAD</v>
      </c>
      <c r="AE97" t="s">
        <v>337</v>
      </c>
      <c r="AF97" s="61" t="s">
        <v>301</v>
      </c>
      <c r="AG97" s="52" t="s">
        <v>308</v>
      </c>
      <c r="AH97" s="53"/>
      <c r="AJ97" s="17" t="s">
        <v>309</v>
      </c>
      <c r="AM97" s="54">
        <v>1950</v>
      </c>
      <c r="AN97" s="55">
        <v>65</v>
      </c>
      <c r="AO97" s="71">
        <v>18.322033898305087</v>
      </c>
      <c r="AP97" s="28">
        <f t="shared" si="4"/>
        <v>0.61073446327683623</v>
      </c>
      <c r="AQ97" s="56">
        <v>1190.9322033898306</v>
      </c>
    </row>
    <row r="98" spans="1:43" x14ac:dyDescent="0.25">
      <c r="A98" s="69" t="s">
        <v>456</v>
      </c>
      <c r="B98" s="17" t="s">
        <v>42</v>
      </c>
      <c r="C98" s="17"/>
      <c r="D98" s="17"/>
      <c r="E98" s="17"/>
      <c r="F98" s="17"/>
      <c r="H98" s="17"/>
      <c r="I98" s="17"/>
      <c r="J98" s="17"/>
      <c r="K98" s="18"/>
      <c r="L98" s="17" t="s">
        <v>435</v>
      </c>
      <c r="M98" s="17" t="s">
        <v>435</v>
      </c>
      <c r="O98" s="17" t="s">
        <v>457</v>
      </c>
      <c r="P98" s="17">
        <v>40176528</v>
      </c>
      <c r="Q98" t="s">
        <v>467</v>
      </c>
      <c r="R98" s="17" t="s">
        <v>401</v>
      </c>
      <c r="S98" s="32" t="s">
        <v>402</v>
      </c>
      <c r="T98" s="58" t="s">
        <v>322</v>
      </c>
      <c r="V98" s="47" t="s">
        <v>403</v>
      </c>
      <c r="W98" s="48" t="s">
        <v>548</v>
      </c>
      <c r="X98" t="s">
        <v>404</v>
      </c>
      <c r="Y98" s="49">
        <v>30222751</v>
      </c>
      <c r="Z98" s="72" t="s">
        <v>350</v>
      </c>
      <c r="AA98" s="32" t="s">
        <v>351</v>
      </c>
      <c r="AB98" s="57" t="s">
        <v>402</v>
      </c>
      <c r="AC98" s="51">
        <v>30222751</v>
      </c>
      <c r="AD98" s="32" t="str">
        <f>VLOOKUP(AC98,[1]Nuevos!$S$3:$T$165,2,0)</f>
        <v>WIPES Huggies ACTIVE FRESH</v>
      </c>
      <c r="AE98" t="s">
        <v>351</v>
      </c>
      <c r="AF98" s="61" t="s">
        <v>365</v>
      </c>
      <c r="AG98" s="52" t="s">
        <v>308</v>
      </c>
      <c r="AH98" s="53"/>
      <c r="AJ98" s="17" t="s">
        <v>309</v>
      </c>
      <c r="AM98" s="54">
        <v>30</v>
      </c>
      <c r="AN98" s="55">
        <v>15</v>
      </c>
      <c r="AO98" s="71">
        <v>6.31864406779661</v>
      </c>
      <c r="AP98" s="28">
        <f t="shared" si="4"/>
        <v>3.159322033898305</v>
      </c>
      <c r="AQ98" s="56">
        <v>94.779661016949149</v>
      </c>
    </row>
    <row r="99" spans="1:43" x14ac:dyDescent="0.25">
      <c r="A99" s="69" t="s">
        <v>456</v>
      </c>
      <c r="B99" s="17" t="s">
        <v>42</v>
      </c>
      <c r="C99" s="17"/>
      <c r="D99" s="17"/>
      <c r="E99" s="17"/>
      <c r="F99" s="17"/>
      <c r="H99" s="17"/>
      <c r="I99" s="17"/>
      <c r="J99" s="17"/>
      <c r="K99" s="18"/>
      <c r="L99" s="17" t="s">
        <v>435</v>
      </c>
      <c r="M99" s="17" t="s">
        <v>435</v>
      </c>
      <c r="O99" s="17" t="s">
        <v>457</v>
      </c>
      <c r="P99" s="17">
        <v>40176528</v>
      </c>
      <c r="Q99" t="s">
        <v>467</v>
      </c>
      <c r="R99" s="17" t="s">
        <v>406</v>
      </c>
      <c r="S99" s="32" t="s">
        <v>407</v>
      </c>
      <c r="T99" s="58" t="s">
        <v>330</v>
      </c>
      <c r="V99" s="47" t="s">
        <v>408</v>
      </c>
      <c r="W99" s="48" t="s">
        <v>548</v>
      </c>
      <c r="X99" t="s">
        <v>409</v>
      </c>
      <c r="Y99" s="49">
        <v>30222751</v>
      </c>
      <c r="Z99" s="72" t="s">
        <v>350</v>
      </c>
      <c r="AA99" s="32" t="s">
        <v>351</v>
      </c>
      <c r="AB99" s="57" t="s">
        <v>407</v>
      </c>
      <c r="AC99" s="51">
        <v>30229095</v>
      </c>
      <c r="AD99" s="32" t="str">
        <f>VLOOKUP(AC99,[1]Nuevos!$S$3:$T$165,2,0)</f>
        <v>HAS XPAD</v>
      </c>
      <c r="AE99" t="s">
        <v>328</v>
      </c>
      <c r="AF99" s="61" t="s">
        <v>330</v>
      </c>
      <c r="AG99" s="52" t="s">
        <v>308</v>
      </c>
      <c r="AH99" s="53"/>
      <c r="AJ99" s="17" t="s">
        <v>309</v>
      </c>
      <c r="AM99" s="54">
        <v>20</v>
      </c>
      <c r="AN99" s="55">
        <v>60</v>
      </c>
      <c r="AO99" s="71">
        <v>1.3822033898305084</v>
      </c>
      <c r="AP99" s="28">
        <f t="shared" si="4"/>
        <v>4.1466101694915256</v>
      </c>
      <c r="AQ99" s="56">
        <v>82.932203389830505</v>
      </c>
    </row>
    <row r="100" spans="1:43" x14ac:dyDescent="0.25">
      <c r="A100" s="69" t="s">
        <v>456</v>
      </c>
      <c r="B100" s="17" t="s">
        <v>42</v>
      </c>
      <c r="C100" s="17"/>
      <c r="D100" s="17"/>
      <c r="E100" s="17"/>
      <c r="F100" s="17"/>
      <c r="H100" s="17"/>
      <c r="I100" s="17"/>
      <c r="J100" s="17"/>
      <c r="K100" s="18"/>
      <c r="L100" s="17" t="s">
        <v>435</v>
      </c>
      <c r="M100" s="17" t="s">
        <v>435</v>
      </c>
      <c r="O100" s="17" t="s">
        <v>457</v>
      </c>
      <c r="P100" s="17">
        <v>40176528</v>
      </c>
      <c r="Q100" t="s">
        <v>467</v>
      </c>
      <c r="R100" s="17" t="s">
        <v>460</v>
      </c>
      <c r="S100" s="17" t="s">
        <v>461</v>
      </c>
      <c r="T100" s="58" t="s">
        <v>462</v>
      </c>
      <c r="V100" s="47" t="s">
        <v>463</v>
      </c>
      <c r="W100" s="48" t="s">
        <v>48</v>
      </c>
      <c r="X100" s="21" t="s">
        <v>464</v>
      </c>
      <c r="Y100" s="49">
        <v>30226793</v>
      </c>
      <c r="Z100" s="73" t="s">
        <v>328</v>
      </c>
      <c r="AA100" s="32" t="s">
        <v>465</v>
      </c>
      <c r="AB100" s="17" t="s">
        <v>461</v>
      </c>
      <c r="AC100" s="51">
        <v>30228817</v>
      </c>
      <c r="AD100" s="32" t="s">
        <v>466</v>
      </c>
      <c r="AE100" t="s">
        <v>337</v>
      </c>
      <c r="AF100" s="61" t="s">
        <v>462</v>
      </c>
      <c r="AG100" s="52" t="s">
        <v>308</v>
      </c>
      <c r="AH100" s="53"/>
      <c r="AJ100" s="17" t="s">
        <v>331</v>
      </c>
      <c r="AM100" s="54">
        <v>150</v>
      </c>
      <c r="AN100" s="55">
        <v>150</v>
      </c>
      <c r="AO100" s="71">
        <v>1.5268361581920904</v>
      </c>
      <c r="AP100" s="28">
        <f t="shared" si="4"/>
        <v>1.5268361581920904</v>
      </c>
      <c r="AQ100" s="56">
        <v>229.02542372881356</v>
      </c>
    </row>
    <row r="101" spans="1:43" x14ac:dyDescent="0.25">
      <c r="A101" s="69" t="s">
        <v>456</v>
      </c>
      <c r="B101" s="17" t="s">
        <v>42</v>
      </c>
      <c r="C101" s="17"/>
      <c r="D101" s="17"/>
      <c r="E101" s="17"/>
      <c r="F101" s="17"/>
      <c r="H101" s="17"/>
      <c r="I101" s="17"/>
      <c r="J101" s="17"/>
      <c r="K101" s="18"/>
      <c r="L101" s="17" t="s">
        <v>435</v>
      </c>
      <c r="M101" s="17" t="s">
        <v>435</v>
      </c>
      <c r="O101" s="17" t="s">
        <v>457</v>
      </c>
      <c r="P101" s="17">
        <v>40176528</v>
      </c>
      <c r="Q101" s="74" t="s">
        <v>467</v>
      </c>
      <c r="R101" s="17" t="s">
        <v>426</v>
      </c>
      <c r="S101" s="32" t="s">
        <v>427</v>
      </c>
      <c r="T101" s="58" t="s">
        <v>428</v>
      </c>
      <c r="V101" s="47" t="s">
        <v>429</v>
      </c>
      <c r="W101" s="48" t="s">
        <v>48</v>
      </c>
      <c r="X101" t="s">
        <v>430</v>
      </c>
      <c r="Y101" s="49">
        <v>30228591</v>
      </c>
      <c r="Z101" s="75" t="s">
        <v>432</v>
      </c>
      <c r="AA101" s="32" t="s">
        <v>427</v>
      </c>
      <c r="AB101" s="57" t="s">
        <v>431</v>
      </c>
      <c r="AC101" s="51">
        <v>30228591</v>
      </c>
      <c r="AD101" s="32" t="s">
        <v>432</v>
      </c>
      <c r="AE101" t="s">
        <v>432</v>
      </c>
      <c r="AF101" s="61" t="s">
        <v>433</v>
      </c>
      <c r="AG101" s="52" t="s">
        <v>308</v>
      </c>
      <c r="AH101" s="53"/>
      <c r="AJ101" s="17" t="s">
        <v>434</v>
      </c>
      <c r="AM101" s="54">
        <v>100</v>
      </c>
      <c r="AN101" s="55">
        <v>100</v>
      </c>
      <c r="AO101" s="71">
        <v>52.128813559322033</v>
      </c>
      <c r="AP101" s="28">
        <f t="shared" si="4"/>
        <v>52.128813559322033</v>
      </c>
      <c r="AQ101" s="56">
        <v>5212.8813559322034</v>
      </c>
    </row>
    <row r="102" spans="1:43" x14ac:dyDescent="0.25">
      <c r="A102" s="69" t="s">
        <v>456</v>
      </c>
      <c r="B102" s="17" t="s">
        <v>42</v>
      </c>
      <c r="C102" s="17"/>
      <c r="D102" s="17"/>
      <c r="E102" s="17"/>
      <c r="F102" s="17"/>
      <c r="H102" s="17"/>
      <c r="I102" s="17"/>
      <c r="J102" s="17"/>
      <c r="K102" s="18"/>
      <c r="L102" s="17" t="s">
        <v>435</v>
      </c>
      <c r="M102" s="17" t="s">
        <v>435</v>
      </c>
      <c r="O102" s="17" t="s">
        <v>457</v>
      </c>
      <c r="P102" s="17">
        <v>40160908</v>
      </c>
      <c r="Q102" t="s">
        <v>475</v>
      </c>
      <c r="R102" s="17" t="s">
        <v>358</v>
      </c>
      <c r="S102" s="32" t="s">
        <v>359</v>
      </c>
      <c r="T102" s="58" t="s">
        <v>322</v>
      </c>
      <c r="V102" s="47" t="s">
        <v>360</v>
      </c>
      <c r="W102" s="48" t="s">
        <v>345</v>
      </c>
      <c r="X102" t="s">
        <v>361</v>
      </c>
      <c r="Y102" s="49"/>
      <c r="Z102" s="78"/>
      <c r="AA102" s="32" t="s">
        <v>363</v>
      </c>
      <c r="AB102" s="57">
        <v>150</v>
      </c>
      <c r="AC102" s="51">
        <v>30225008</v>
      </c>
      <c r="AD102" s="34" t="s">
        <v>364</v>
      </c>
      <c r="AE102" t="s">
        <v>364</v>
      </c>
      <c r="AF102" s="61" t="s">
        <v>365</v>
      </c>
      <c r="AG102" s="52"/>
      <c r="AH102" s="53"/>
      <c r="AJ102" s="17" t="s">
        <v>366</v>
      </c>
      <c r="AM102" s="54">
        <v>100</v>
      </c>
      <c r="AN102" s="55">
        <v>100</v>
      </c>
      <c r="AO102" s="71">
        <v>2.2974665606629778</v>
      </c>
      <c r="AP102" s="28">
        <f t="shared" si="4"/>
        <v>2.2974665606629778</v>
      </c>
      <c r="AQ102" s="56">
        <v>229.74665606629779</v>
      </c>
    </row>
    <row r="103" spans="1:43" x14ac:dyDescent="0.25">
      <c r="A103" s="69" t="s">
        <v>456</v>
      </c>
      <c r="B103" s="17" t="s">
        <v>42</v>
      </c>
      <c r="C103" s="17"/>
      <c r="D103" s="17"/>
      <c r="E103" s="17"/>
      <c r="F103" s="17"/>
      <c r="H103" s="17"/>
      <c r="I103" s="17"/>
      <c r="J103" s="17"/>
      <c r="K103" s="18"/>
      <c r="L103" s="17" t="s">
        <v>435</v>
      </c>
      <c r="M103" s="17" t="s">
        <v>435</v>
      </c>
      <c r="O103" s="17" t="s">
        <v>457</v>
      </c>
      <c r="P103" s="17">
        <v>40160908</v>
      </c>
      <c r="Q103" t="s">
        <v>475</v>
      </c>
      <c r="R103" s="17" t="s">
        <v>386</v>
      </c>
      <c r="S103" s="32" t="s">
        <v>387</v>
      </c>
      <c r="T103" s="58" t="s">
        <v>388</v>
      </c>
      <c r="V103" s="47" t="s">
        <v>389</v>
      </c>
      <c r="W103" s="48" t="s">
        <v>345</v>
      </c>
      <c r="X103" t="s">
        <v>390</v>
      </c>
      <c r="Y103" s="49"/>
      <c r="Z103" s="78"/>
      <c r="AA103" s="32" t="s">
        <v>363</v>
      </c>
      <c r="AB103" s="57">
        <v>500</v>
      </c>
      <c r="AC103" s="51">
        <v>30225008</v>
      </c>
      <c r="AD103" s="34" t="s">
        <v>364</v>
      </c>
      <c r="AE103" t="s">
        <v>364</v>
      </c>
      <c r="AF103" s="61" t="s">
        <v>388</v>
      </c>
      <c r="AG103" s="52"/>
      <c r="AH103" s="53"/>
      <c r="AJ103" s="17" t="s">
        <v>366</v>
      </c>
      <c r="AM103" s="54">
        <v>30</v>
      </c>
      <c r="AN103" s="55">
        <v>30</v>
      </c>
      <c r="AO103" s="71">
        <v>11.487332803314889</v>
      </c>
      <c r="AP103" s="28">
        <f t="shared" si="4"/>
        <v>11.487332803314889</v>
      </c>
      <c r="AQ103" s="56">
        <v>344.61998409944664</v>
      </c>
    </row>
    <row r="104" spans="1:43" x14ac:dyDescent="0.25">
      <c r="A104" s="69" t="s">
        <v>456</v>
      </c>
      <c r="B104" s="17" t="s">
        <v>42</v>
      </c>
      <c r="C104" s="17"/>
      <c r="D104" s="17"/>
      <c r="E104" s="17"/>
      <c r="F104" s="17"/>
      <c r="H104" s="17"/>
      <c r="I104" s="17"/>
      <c r="J104" s="17"/>
      <c r="K104" s="18"/>
      <c r="L104" s="17" t="s">
        <v>435</v>
      </c>
      <c r="M104" s="17" t="s">
        <v>435</v>
      </c>
      <c r="O104" s="17" t="s">
        <v>457</v>
      </c>
      <c r="P104" s="17">
        <v>40160908</v>
      </c>
      <c r="Q104" t="s">
        <v>475</v>
      </c>
      <c r="R104" s="17" t="s">
        <v>468</v>
      </c>
      <c r="S104" s="32" t="s">
        <v>469</v>
      </c>
      <c r="T104" s="58" t="s">
        <v>470</v>
      </c>
      <c r="V104" s="76" t="s">
        <v>471</v>
      </c>
      <c r="W104" s="48" t="s">
        <v>88</v>
      </c>
      <c r="X104" s="64" t="s">
        <v>472</v>
      </c>
      <c r="Y104" s="49">
        <v>30227271</v>
      </c>
      <c r="Z104" s="77" t="s">
        <v>96</v>
      </c>
      <c r="AA104" s="32" t="s">
        <v>307</v>
      </c>
      <c r="AB104" s="57" t="s">
        <v>469</v>
      </c>
      <c r="AC104" s="51">
        <v>30227271</v>
      </c>
      <c r="AD104" s="32" t="str">
        <f>VLOOKUP(AC104,[1]Nuevos!$S$3:$T$165,2,0)</f>
        <v>PH RINDEMAX</v>
      </c>
      <c r="AE104" t="s">
        <v>307</v>
      </c>
      <c r="AF104" s="61" t="s">
        <v>470</v>
      </c>
      <c r="AG104" s="52" t="s">
        <v>308</v>
      </c>
      <c r="AH104" s="53"/>
      <c r="AJ104" s="17" t="s">
        <v>309</v>
      </c>
      <c r="AM104" s="54">
        <v>11500</v>
      </c>
      <c r="AN104" s="55">
        <v>95.833333333333329</v>
      </c>
      <c r="AO104" s="71">
        <v>129.057783623695</v>
      </c>
      <c r="AP104" s="28">
        <f t="shared" si="4"/>
        <v>1.0754815301974583</v>
      </c>
      <c r="AQ104" s="56">
        <v>12368.03759727077</v>
      </c>
    </row>
    <row r="105" spans="1:43" x14ac:dyDescent="0.25">
      <c r="A105" s="69" t="s">
        <v>456</v>
      </c>
      <c r="B105" s="17" t="s">
        <v>42</v>
      </c>
      <c r="C105" s="17"/>
      <c r="D105" s="17"/>
      <c r="E105" s="17"/>
      <c r="F105" s="17"/>
      <c r="H105" s="17"/>
      <c r="I105" s="17"/>
      <c r="J105" s="17"/>
      <c r="K105" s="18"/>
      <c r="L105" s="17" t="s">
        <v>435</v>
      </c>
      <c r="M105" s="17" t="s">
        <v>435</v>
      </c>
      <c r="O105" s="17" t="s">
        <v>457</v>
      </c>
      <c r="P105" s="17">
        <v>40160908</v>
      </c>
      <c r="Q105" t="s">
        <v>475</v>
      </c>
      <c r="R105" s="17" t="s">
        <v>299</v>
      </c>
      <c r="S105" s="32" t="s">
        <v>300</v>
      </c>
      <c r="T105" s="58" t="s">
        <v>301</v>
      </c>
      <c r="V105" s="47" t="s">
        <v>302</v>
      </c>
      <c r="W105" s="48" t="s">
        <v>88</v>
      </c>
      <c r="X105" t="s">
        <v>303</v>
      </c>
      <c r="Y105" s="49">
        <v>30226606</v>
      </c>
      <c r="Z105" s="70" t="s">
        <v>473</v>
      </c>
      <c r="AA105" s="32" t="s">
        <v>305</v>
      </c>
      <c r="AB105" s="57" t="s">
        <v>300</v>
      </c>
      <c r="AC105" s="51">
        <v>30227271</v>
      </c>
      <c r="AD105" s="32" t="str">
        <f>VLOOKUP(AC105,[1]Nuevos!$S$3:$T$165,2,0)</f>
        <v>PH RINDEMAX</v>
      </c>
      <c r="AE105" t="s">
        <v>307</v>
      </c>
      <c r="AF105" s="61" t="s">
        <v>301</v>
      </c>
      <c r="AG105" s="52" t="s">
        <v>308</v>
      </c>
      <c r="AH105" s="53"/>
      <c r="AJ105" s="17" t="s">
        <v>309</v>
      </c>
      <c r="AM105" s="54">
        <v>360</v>
      </c>
      <c r="AN105" s="55">
        <v>8</v>
      </c>
      <c r="AO105" s="71">
        <v>10.754815301974583</v>
      </c>
      <c r="AP105" s="28">
        <f t="shared" si="4"/>
        <v>0.23899589559943518</v>
      </c>
      <c r="AQ105" s="56">
        <v>86.038522415796663</v>
      </c>
    </row>
    <row r="106" spans="1:43" x14ac:dyDescent="0.25">
      <c r="A106" s="69" t="s">
        <v>456</v>
      </c>
      <c r="B106" s="17" t="s">
        <v>42</v>
      </c>
      <c r="C106" s="17"/>
      <c r="D106" s="17"/>
      <c r="E106" s="17"/>
      <c r="F106" s="17"/>
      <c r="H106" s="17"/>
      <c r="I106" s="17"/>
      <c r="J106" s="17"/>
      <c r="K106" s="18"/>
      <c r="L106" s="17" t="s">
        <v>435</v>
      </c>
      <c r="M106" s="17" t="s">
        <v>435</v>
      </c>
      <c r="O106" s="17" t="s">
        <v>457</v>
      </c>
      <c r="P106" s="17">
        <v>40160908</v>
      </c>
      <c r="Q106" t="s">
        <v>475</v>
      </c>
      <c r="R106" s="17" t="s">
        <v>310</v>
      </c>
      <c r="S106" s="32" t="s">
        <v>311</v>
      </c>
      <c r="T106" s="58" t="s">
        <v>301</v>
      </c>
      <c r="V106" s="47" t="s">
        <v>334</v>
      </c>
      <c r="W106" s="48" t="s">
        <v>88</v>
      </c>
      <c r="X106" t="s">
        <v>335</v>
      </c>
      <c r="Y106" s="49">
        <v>30226613</v>
      </c>
      <c r="Z106" s="70" t="s">
        <v>459</v>
      </c>
      <c r="AA106" s="32" t="s">
        <v>336</v>
      </c>
      <c r="AB106" s="57" t="s">
        <v>311</v>
      </c>
      <c r="AC106" s="51">
        <v>30228817</v>
      </c>
      <c r="AD106" s="32" t="str">
        <f>VLOOKUP(AC106,[1]Nuevos!$S$3:$T$165,2,0)</f>
        <v>HAS XPAD</v>
      </c>
      <c r="AE106" t="s">
        <v>337</v>
      </c>
      <c r="AF106" s="61" t="s">
        <v>301</v>
      </c>
      <c r="AG106" s="52" t="s">
        <v>308</v>
      </c>
      <c r="AH106" s="53"/>
      <c r="AJ106" s="17" t="s">
        <v>309</v>
      </c>
      <c r="AM106" s="54">
        <v>7150</v>
      </c>
      <c r="AN106" s="55">
        <v>238.33333333333334</v>
      </c>
      <c r="AO106" s="71">
        <v>18.322033898305087</v>
      </c>
      <c r="AP106" s="28">
        <f t="shared" si="4"/>
        <v>0.61073446327683623</v>
      </c>
      <c r="AQ106" s="56">
        <v>4366.7514124293793</v>
      </c>
    </row>
    <row r="107" spans="1:43" x14ac:dyDescent="0.25">
      <c r="A107" s="69" t="s">
        <v>456</v>
      </c>
      <c r="B107" s="17" t="s">
        <v>42</v>
      </c>
      <c r="C107" s="17"/>
      <c r="D107" s="17"/>
      <c r="E107" s="17"/>
      <c r="F107" s="17"/>
      <c r="H107" s="17"/>
      <c r="I107" s="17"/>
      <c r="J107" s="17"/>
      <c r="K107" s="18"/>
      <c r="L107" s="17" t="s">
        <v>435</v>
      </c>
      <c r="M107" s="17" t="s">
        <v>435</v>
      </c>
      <c r="O107" s="17" t="s">
        <v>457</v>
      </c>
      <c r="P107" s="17">
        <v>40160908</v>
      </c>
      <c r="Q107" t="s">
        <v>475</v>
      </c>
      <c r="R107" s="17" t="s">
        <v>179</v>
      </c>
      <c r="S107" s="32" t="s">
        <v>476</v>
      </c>
      <c r="T107" s="58" t="s">
        <v>301</v>
      </c>
      <c r="V107" s="79" t="s">
        <v>477</v>
      </c>
      <c r="W107" s="48" t="s">
        <v>68</v>
      </c>
      <c r="X107" s="21" t="s">
        <v>478</v>
      </c>
      <c r="Y107" s="49">
        <v>30226068</v>
      </c>
      <c r="Z107" s="73" t="s">
        <v>479</v>
      </c>
      <c r="AA107" s="32" t="s">
        <v>415</v>
      </c>
      <c r="AB107" s="57" t="s">
        <v>476</v>
      </c>
      <c r="AC107" s="51">
        <v>30226068</v>
      </c>
      <c r="AD107" s="32" t="s">
        <v>480</v>
      </c>
      <c r="AE107" s="32" t="s">
        <v>415</v>
      </c>
      <c r="AF107" s="61" t="s">
        <v>301</v>
      </c>
      <c r="AG107" s="52" t="s">
        <v>308</v>
      </c>
      <c r="AH107" s="53"/>
      <c r="AJ107" s="17" t="s">
        <v>309</v>
      </c>
      <c r="AM107" s="54">
        <v>650</v>
      </c>
      <c r="AN107" s="55">
        <v>43.333333333333336</v>
      </c>
      <c r="AO107" s="71">
        <v>101.88828214428206</v>
      </c>
      <c r="AP107" s="28">
        <f t="shared" si="4"/>
        <v>6.7925521429521369</v>
      </c>
      <c r="AQ107" s="56">
        <v>4415.1588929188893</v>
      </c>
    </row>
    <row r="108" spans="1:43" x14ac:dyDescent="0.25">
      <c r="A108" s="69" t="s">
        <v>456</v>
      </c>
      <c r="B108" s="17" t="s">
        <v>42</v>
      </c>
      <c r="C108" s="17"/>
      <c r="D108" s="17"/>
      <c r="E108" s="17"/>
      <c r="F108" s="17"/>
      <c r="H108" s="17"/>
      <c r="I108" s="17"/>
      <c r="J108" s="17"/>
      <c r="K108" s="18"/>
      <c r="L108" s="17" t="s">
        <v>435</v>
      </c>
      <c r="M108" s="17" t="s">
        <v>435</v>
      </c>
      <c r="O108" s="17" t="s">
        <v>457</v>
      </c>
      <c r="P108" s="17">
        <v>40160908</v>
      </c>
      <c r="Q108" t="s">
        <v>475</v>
      </c>
      <c r="R108" s="17" t="s">
        <v>401</v>
      </c>
      <c r="S108" s="32" t="s">
        <v>402</v>
      </c>
      <c r="T108" s="58" t="s">
        <v>322</v>
      </c>
      <c r="V108" s="47" t="s">
        <v>403</v>
      </c>
      <c r="W108" s="48" t="s">
        <v>548</v>
      </c>
      <c r="X108" t="s">
        <v>404</v>
      </c>
      <c r="Y108" s="49">
        <v>30222751</v>
      </c>
      <c r="Z108" s="72" t="s">
        <v>350</v>
      </c>
      <c r="AA108" s="32" t="s">
        <v>351</v>
      </c>
      <c r="AB108" s="57" t="s">
        <v>402</v>
      </c>
      <c r="AC108" s="51">
        <v>30222751</v>
      </c>
      <c r="AD108" s="32" t="str">
        <f>VLOOKUP(AC108,[1]Nuevos!$S$3:$T$165,2,0)</f>
        <v>WIPES Huggies ACTIVE FRESH</v>
      </c>
      <c r="AE108" t="s">
        <v>351</v>
      </c>
      <c r="AF108" s="61" t="s">
        <v>365</v>
      </c>
      <c r="AG108" s="52" t="s">
        <v>308</v>
      </c>
      <c r="AH108" s="53"/>
      <c r="AJ108" s="17" t="s">
        <v>309</v>
      </c>
      <c r="AM108" s="54">
        <v>180</v>
      </c>
      <c r="AN108" s="55">
        <v>90</v>
      </c>
      <c r="AO108" s="71">
        <v>6.31864406779661</v>
      </c>
      <c r="AP108" s="28">
        <f t="shared" si="4"/>
        <v>3.159322033898305</v>
      </c>
      <c r="AQ108" s="56">
        <v>568.67796610169489</v>
      </c>
    </row>
    <row r="109" spans="1:43" x14ac:dyDescent="0.25">
      <c r="A109" s="69" t="s">
        <v>456</v>
      </c>
      <c r="B109" s="17" t="s">
        <v>42</v>
      </c>
      <c r="C109" s="17"/>
      <c r="D109" s="17"/>
      <c r="E109" s="17"/>
      <c r="F109" s="17"/>
      <c r="H109" s="17"/>
      <c r="I109" s="17"/>
      <c r="J109" s="17"/>
      <c r="K109" s="18"/>
      <c r="L109" s="17" t="s">
        <v>435</v>
      </c>
      <c r="M109" s="17" t="s">
        <v>435</v>
      </c>
      <c r="O109" s="17" t="s">
        <v>457</v>
      </c>
      <c r="P109" s="17">
        <v>40160908</v>
      </c>
      <c r="Q109" t="s">
        <v>475</v>
      </c>
      <c r="R109" s="17" t="s">
        <v>406</v>
      </c>
      <c r="S109" s="32" t="s">
        <v>407</v>
      </c>
      <c r="T109" s="58" t="s">
        <v>330</v>
      </c>
      <c r="V109" s="47" t="s">
        <v>408</v>
      </c>
      <c r="W109" s="48" t="s">
        <v>548</v>
      </c>
      <c r="X109" t="s">
        <v>409</v>
      </c>
      <c r="Y109" s="49">
        <v>30222751</v>
      </c>
      <c r="Z109" s="72" t="s">
        <v>350</v>
      </c>
      <c r="AA109" s="32" t="s">
        <v>351</v>
      </c>
      <c r="AB109" s="57" t="s">
        <v>407</v>
      </c>
      <c r="AC109" s="51">
        <v>30229095</v>
      </c>
      <c r="AD109" s="32" t="str">
        <f>VLOOKUP(AC109,[1]Nuevos!$S$3:$T$165,2,0)</f>
        <v>HAS XPAD</v>
      </c>
      <c r="AE109" t="s">
        <v>328</v>
      </c>
      <c r="AF109" s="61" t="s">
        <v>330</v>
      </c>
      <c r="AG109" s="52" t="s">
        <v>308</v>
      </c>
      <c r="AH109" s="53"/>
      <c r="AJ109" s="17" t="s">
        <v>309</v>
      </c>
      <c r="AM109" s="54">
        <v>120</v>
      </c>
      <c r="AN109" s="55">
        <v>360</v>
      </c>
      <c r="AO109" s="71">
        <v>1.3822033898305084</v>
      </c>
      <c r="AP109" s="28">
        <f t="shared" si="4"/>
        <v>4.1466101694915256</v>
      </c>
      <c r="AQ109" s="56">
        <v>497.59322033898303</v>
      </c>
    </row>
    <row r="110" spans="1:43" x14ac:dyDescent="0.25">
      <c r="A110" s="69" t="s">
        <v>456</v>
      </c>
      <c r="B110" s="17" t="s">
        <v>42</v>
      </c>
      <c r="C110" s="17"/>
      <c r="D110" s="17"/>
      <c r="E110" s="17"/>
      <c r="F110" s="17"/>
      <c r="H110" s="17"/>
      <c r="I110" s="17"/>
      <c r="J110" s="17"/>
      <c r="K110" s="18"/>
      <c r="L110" s="17" t="s">
        <v>435</v>
      </c>
      <c r="M110" s="17" t="s">
        <v>435</v>
      </c>
      <c r="O110" s="17" t="s">
        <v>457</v>
      </c>
      <c r="P110" s="17">
        <v>40160908</v>
      </c>
      <c r="Q110" t="s">
        <v>475</v>
      </c>
      <c r="R110" s="17" t="s">
        <v>460</v>
      </c>
      <c r="S110" s="17" t="s">
        <v>461</v>
      </c>
      <c r="T110" s="58" t="s">
        <v>462</v>
      </c>
      <c r="V110" s="47" t="s">
        <v>463</v>
      </c>
      <c r="W110" s="48" t="s">
        <v>48</v>
      </c>
      <c r="X110" s="21" t="s">
        <v>464</v>
      </c>
      <c r="Y110" s="49">
        <v>30226793</v>
      </c>
      <c r="Z110" s="73" t="s">
        <v>328</v>
      </c>
      <c r="AA110" s="32" t="s">
        <v>465</v>
      </c>
      <c r="AB110" s="17" t="s">
        <v>461</v>
      </c>
      <c r="AC110" s="51">
        <v>30228817</v>
      </c>
      <c r="AD110" s="32" t="s">
        <v>466</v>
      </c>
      <c r="AE110" t="s">
        <v>337</v>
      </c>
      <c r="AF110" s="61" t="s">
        <v>462</v>
      </c>
      <c r="AG110" s="52" t="s">
        <v>308</v>
      </c>
      <c r="AH110" s="53"/>
      <c r="AJ110" s="17" t="s">
        <v>331</v>
      </c>
      <c r="AM110" s="54">
        <v>260</v>
      </c>
      <c r="AN110" s="55">
        <v>260</v>
      </c>
      <c r="AO110" s="71">
        <v>1.5268361581920904</v>
      </c>
      <c r="AP110" s="28">
        <f t="shared" si="4"/>
        <v>1.5268361581920904</v>
      </c>
      <c r="AQ110" s="56">
        <v>396.97740112994353</v>
      </c>
    </row>
    <row r="111" spans="1:43" x14ac:dyDescent="0.25">
      <c r="A111" s="69" t="s">
        <v>456</v>
      </c>
      <c r="B111" s="17" t="s">
        <v>42</v>
      </c>
      <c r="C111" s="17"/>
      <c r="D111" s="17"/>
      <c r="E111" s="17"/>
      <c r="F111" s="17"/>
      <c r="H111" s="17"/>
      <c r="I111" s="17"/>
      <c r="J111" s="17"/>
      <c r="K111" s="18"/>
      <c r="L111" s="17" t="s">
        <v>435</v>
      </c>
      <c r="M111" s="17" t="s">
        <v>435</v>
      </c>
      <c r="O111" s="17" t="s">
        <v>457</v>
      </c>
      <c r="P111" s="17">
        <v>40160908</v>
      </c>
      <c r="Q111" s="74" t="s">
        <v>475</v>
      </c>
      <c r="R111" s="17" t="s">
        <v>426</v>
      </c>
      <c r="S111" s="32" t="s">
        <v>427</v>
      </c>
      <c r="T111" s="58" t="s">
        <v>428</v>
      </c>
      <c r="V111" s="47" t="s">
        <v>429</v>
      </c>
      <c r="W111" s="48" t="s">
        <v>48</v>
      </c>
      <c r="X111" t="s">
        <v>430</v>
      </c>
      <c r="Y111" s="49">
        <v>30228591</v>
      </c>
      <c r="Z111" s="75" t="s">
        <v>432</v>
      </c>
      <c r="AA111" s="32" t="s">
        <v>427</v>
      </c>
      <c r="AB111" s="57" t="s">
        <v>431</v>
      </c>
      <c r="AC111" s="51">
        <v>30228591</v>
      </c>
      <c r="AD111" s="32" t="s">
        <v>432</v>
      </c>
      <c r="AE111" t="s">
        <v>432</v>
      </c>
      <c r="AF111" s="61" t="s">
        <v>433</v>
      </c>
      <c r="AG111" s="52" t="s">
        <v>308</v>
      </c>
      <c r="AH111" s="53"/>
      <c r="AJ111" s="17" t="s">
        <v>434</v>
      </c>
      <c r="AM111" s="54">
        <v>246</v>
      </c>
      <c r="AN111" s="55">
        <v>246</v>
      </c>
      <c r="AO111" s="71">
        <v>52.128813559322033</v>
      </c>
      <c r="AP111" s="28">
        <f t="shared" si="4"/>
        <v>52.128813559322033</v>
      </c>
      <c r="AQ111" s="56">
        <v>12823.68813559322</v>
      </c>
    </row>
    <row r="112" spans="1:43" x14ac:dyDescent="0.25">
      <c r="A112" s="69" t="s">
        <v>456</v>
      </c>
      <c r="B112" s="17" t="s">
        <v>42</v>
      </c>
      <c r="C112" s="17"/>
      <c r="D112" s="17"/>
      <c r="E112" s="17"/>
      <c r="F112" s="17"/>
      <c r="H112" s="17"/>
      <c r="I112" s="17"/>
      <c r="J112" s="17"/>
      <c r="K112" s="18"/>
      <c r="L112" s="17" t="s">
        <v>297</v>
      </c>
      <c r="M112" s="17" t="s">
        <v>297</v>
      </c>
      <c r="O112" s="17"/>
      <c r="P112" s="17">
        <v>40185391</v>
      </c>
      <c r="Q112" t="s">
        <v>481</v>
      </c>
      <c r="R112" s="17" t="s">
        <v>299</v>
      </c>
      <c r="S112" s="32" t="s">
        <v>300</v>
      </c>
      <c r="T112" s="58" t="s">
        <v>301</v>
      </c>
      <c r="V112" s="47" t="s">
        <v>302</v>
      </c>
      <c r="W112" s="48" t="s">
        <v>88</v>
      </c>
      <c r="X112" t="s">
        <v>303</v>
      </c>
      <c r="Y112" s="49">
        <v>30226606</v>
      </c>
      <c r="Z112" s="70" t="s">
        <v>473</v>
      </c>
      <c r="AA112" s="32" t="s">
        <v>305</v>
      </c>
      <c r="AB112" s="57" t="s">
        <v>300</v>
      </c>
      <c r="AC112" s="51">
        <v>30227271</v>
      </c>
      <c r="AD112" s="32" t="str">
        <f>VLOOKUP(AC112,[1]Nuevos!$S$3:$T$165,2,0)</f>
        <v>PH RINDEMAX</v>
      </c>
      <c r="AE112" t="s">
        <v>307</v>
      </c>
      <c r="AF112" s="61" t="s">
        <v>301</v>
      </c>
      <c r="AG112" s="52" t="s">
        <v>308</v>
      </c>
      <c r="AH112" s="53"/>
      <c r="AJ112" s="17" t="s">
        <v>309</v>
      </c>
      <c r="AM112" s="54">
        <v>300</v>
      </c>
      <c r="AN112" s="55">
        <v>6.666666666666667</v>
      </c>
      <c r="AO112" s="71">
        <v>10.754815301974583</v>
      </c>
      <c r="AP112" s="28">
        <f t="shared" si="4"/>
        <v>0.23899589559943515</v>
      </c>
      <c r="AQ112" s="56">
        <v>71.69876867983055</v>
      </c>
    </row>
    <row r="113" spans="1:43" x14ac:dyDescent="0.25">
      <c r="A113" s="69" t="s">
        <v>456</v>
      </c>
      <c r="B113" s="17" t="s">
        <v>42</v>
      </c>
      <c r="C113" s="17"/>
      <c r="D113" s="17"/>
      <c r="E113" s="17"/>
      <c r="F113" s="17"/>
      <c r="H113" s="17"/>
      <c r="I113" s="17"/>
      <c r="J113" s="17"/>
      <c r="K113" s="18"/>
      <c r="L113" s="17" t="s">
        <v>297</v>
      </c>
      <c r="M113" s="17" t="s">
        <v>297</v>
      </c>
      <c r="O113" s="17"/>
      <c r="P113" s="17">
        <v>40185391</v>
      </c>
      <c r="Q113" t="s">
        <v>481</v>
      </c>
      <c r="R113" s="17" t="s">
        <v>310</v>
      </c>
      <c r="S113" s="32" t="s">
        <v>311</v>
      </c>
      <c r="T113" s="58" t="s">
        <v>301</v>
      </c>
      <c r="V113" s="47" t="s">
        <v>312</v>
      </c>
      <c r="W113" s="48" t="s">
        <v>88</v>
      </c>
      <c r="X113" t="s">
        <v>313</v>
      </c>
      <c r="Y113" s="49">
        <v>30226607</v>
      </c>
      <c r="Z113" s="70" t="s">
        <v>474</v>
      </c>
      <c r="AA113" s="32" t="s">
        <v>314</v>
      </c>
      <c r="AB113" s="57" t="s">
        <v>311</v>
      </c>
      <c r="AC113" s="51">
        <v>30227271</v>
      </c>
      <c r="AD113" s="32" t="str">
        <f>VLOOKUP(AC113,[1]Nuevos!$S$3:$T$165,2,0)</f>
        <v>PH RINDEMAX</v>
      </c>
      <c r="AE113" t="s">
        <v>307</v>
      </c>
      <c r="AF113" s="61" t="s">
        <v>301</v>
      </c>
      <c r="AG113" s="52" t="s">
        <v>308</v>
      </c>
      <c r="AH113" s="53"/>
      <c r="AJ113" s="17" t="s">
        <v>309</v>
      </c>
      <c r="AM113" s="54">
        <v>300</v>
      </c>
      <c r="AN113" s="55">
        <v>10</v>
      </c>
      <c r="AO113" s="71">
        <v>10.754815301974583</v>
      </c>
      <c r="AP113" s="28">
        <f t="shared" si="4"/>
        <v>0.35849384339915275</v>
      </c>
      <c r="AQ113" s="56">
        <v>107.54815301974583</v>
      </c>
    </row>
    <row r="114" spans="1:43" x14ac:dyDescent="0.25">
      <c r="A114" s="69" t="s">
        <v>456</v>
      </c>
      <c r="B114" s="17" t="s">
        <v>42</v>
      </c>
      <c r="C114" s="17"/>
      <c r="D114" s="17"/>
      <c r="E114" s="17"/>
      <c r="F114" s="17"/>
      <c r="H114" s="17"/>
      <c r="I114" s="17"/>
      <c r="J114" s="17"/>
      <c r="K114" s="18"/>
      <c r="L114" s="17" t="s">
        <v>297</v>
      </c>
      <c r="M114" s="17" t="s">
        <v>297</v>
      </c>
      <c r="O114" s="17"/>
      <c r="P114" s="17">
        <v>40185391</v>
      </c>
      <c r="Q114" t="s">
        <v>481</v>
      </c>
      <c r="R114" s="17" t="s">
        <v>316</v>
      </c>
      <c r="S114" s="32" t="s">
        <v>317</v>
      </c>
      <c r="T114" s="58" t="s">
        <v>301</v>
      </c>
      <c r="V114" s="47" t="s">
        <v>318</v>
      </c>
      <c r="W114" s="48" t="s">
        <v>88</v>
      </c>
      <c r="X114" t="s">
        <v>319</v>
      </c>
      <c r="Y114" s="49">
        <v>30226613</v>
      </c>
      <c r="Z114" s="70" t="s">
        <v>459</v>
      </c>
      <c r="AA114" s="32" t="s">
        <v>320</v>
      </c>
      <c r="AB114" s="57" t="s">
        <v>317</v>
      </c>
      <c r="AC114" s="51">
        <v>30226613</v>
      </c>
      <c r="AD114" s="32" t="str">
        <f>VLOOKUP(AC114,[1]Nuevos!$S$3:$T$165,2,0)</f>
        <v>PH SUAVE CUIDADO COMPLETO</v>
      </c>
      <c r="AE114" t="s">
        <v>320</v>
      </c>
      <c r="AF114" s="61" t="s">
        <v>301</v>
      </c>
      <c r="AG114" s="52" t="s">
        <v>308</v>
      </c>
      <c r="AH114" s="53"/>
      <c r="AJ114" s="17" t="s">
        <v>309</v>
      </c>
      <c r="AM114" s="54">
        <v>585</v>
      </c>
      <c r="AN114" s="55">
        <v>14.268292682926829</v>
      </c>
      <c r="AO114" s="71">
        <v>25.491540040425225</v>
      </c>
      <c r="AP114" s="28">
        <f t="shared" si="4"/>
        <v>0.6217448790347615</v>
      </c>
      <c r="AQ114" s="56">
        <v>363.72075423533551</v>
      </c>
    </row>
    <row r="115" spans="1:43" x14ac:dyDescent="0.25">
      <c r="A115" s="69" t="s">
        <v>456</v>
      </c>
      <c r="B115" s="17" t="s">
        <v>42</v>
      </c>
      <c r="C115" s="17"/>
      <c r="D115" s="17"/>
      <c r="E115" s="17"/>
      <c r="F115" s="17"/>
      <c r="H115" s="17"/>
      <c r="I115" s="17"/>
      <c r="J115" s="17"/>
      <c r="K115" s="18"/>
      <c r="L115" s="17" t="s">
        <v>297</v>
      </c>
      <c r="M115" s="17" t="s">
        <v>297</v>
      </c>
      <c r="O115" s="17"/>
      <c r="P115" s="17">
        <v>40185391</v>
      </c>
      <c r="Q115" t="s">
        <v>481</v>
      </c>
      <c r="R115" s="17" t="s">
        <v>401</v>
      </c>
      <c r="S115" s="32" t="s">
        <v>402</v>
      </c>
      <c r="T115" s="58" t="s">
        <v>322</v>
      </c>
      <c r="V115" s="47" t="s">
        <v>403</v>
      </c>
      <c r="W115" s="48" t="s">
        <v>548</v>
      </c>
      <c r="X115" t="s">
        <v>404</v>
      </c>
      <c r="Y115" s="49">
        <v>30222751</v>
      </c>
      <c r="Z115" s="72" t="s">
        <v>350</v>
      </c>
      <c r="AA115" s="32" t="s">
        <v>351</v>
      </c>
      <c r="AB115" s="57" t="s">
        <v>402</v>
      </c>
      <c r="AC115" s="51">
        <v>30222751</v>
      </c>
      <c r="AD115" s="32" t="str">
        <f>VLOOKUP(AC115,[1]Nuevos!$S$3:$T$165,2,0)</f>
        <v>WIPES Huggies ACTIVE FRESH</v>
      </c>
      <c r="AE115" t="s">
        <v>351</v>
      </c>
      <c r="AF115" s="61" t="s">
        <v>365</v>
      </c>
      <c r="AG115" s="52" t="s">
        <v>308</v>
      </c>
      <c r="AH115" s="53"/>
      <c r="AJ115" s="17" t="s">
        <v>309</v>
      </c>
      <c r="AM115" s="54">
        <v>24</v>
      </c>
      <c r="AN115" s="55">
        <v>12</v>
      </c>
      <c r="AO115" s="71">
        <v>6.31864406779661</v>
      </c>
      <c r="AP115" s="28">
        <f t="shared" si="4"/>
        <v>3.1593220338983046</v>
      </c>
      <c r="AQ115" s="56">
        <v>75.823728813559313</v>
      </c>
    </row>
    <row r="116" spans="1:43" x14ac:dyDescent="0.25">
      <c r="A116" s="69" t="s">
        <v>456</v>
      </c>
      <c r="B116" s="17" t="s">
        <v>42</v>
      </c>
      <c r="C116" s="17"/>
      <c r="D116" s="17"/>
      <c r="E116" s="17"/>
      <c r="F116" s="17"/>
      <c r="H116" s="17"/>
      <c r="I116" s="17"/>
      <c r="J116" s="17"/>
      <c r="K116" s="18"/>
      <c r="L116" s="17" t="s">
        <v>297</v>
      </c>
      <c r="M116" s="17" t="s">
        <v>297</v>
      </c>
      <c r="O116" s="17"/>
      <c r="P116" s="17">
        <v>40185391</v>
      </c>
      <c r="Q116" t="s">
        <v>481</v>
      </c>
      <c r="R116" s="17" t="s">
        <v>406</v>
      </c>
      <c r="S116" s="32" t="s">
        <v>407</v>
      </c>
      <c r="T116" s="58" t="s">
        <v>330</v>
      </c>
      <c r="V116" s="47" t="s">
        <v>408</v>
      </c>
      <c r="W116" s="48" t="s">
        <v>548</v>
      </c>
      <c r="X116" t="s">
        <v>409</v>
      </c>
      <c r="Y116" s="49">
        <v>30222751</v>
      </c>
      <c r="Z116" s="72" t="s">
        <v>350</v>
      </c>
      <c r="AA116" s="32" t="s">
        <v>351</v>
      </c>
      <c r="AB116" s="57" t="s">
        <v>407</v>
      </c>
      <c r="AC116" s="51">
        <v>30229095</v>
      </c>
      <c r="AD116" s="32" t="str">
        <f>VLOOKUP(AC116,[1]Nuevos!$S$3:$T$165,2,0)</f>
        <v>HAS XPAD</v>
      </c>
      <c r="AE116" t="s">
        <v>328</v>
      </c>
      <c r="AF116" s="61" t="s">
        <v>330</v>
      </c>
      <c r="AG116" s="52" t="s">
        <v>308</v>
      </c>
      <c r="AH116" s="53"/>
      <c r="AJ116" s="17" t="s">
        <v>309</v>
      </c>
      <c r="AM116" s="54">
        <v>16</v>
      </c>
      <c r="AN116" s="55">
        <v>48</v>
      </c>
      <c r="AO116" s="71">
        <v>1.3822033898305084</v>
      </c>
      <c r="AP116" s="28">
        <f t="shared" si="4"/>
        <v>4.1466101694915256</v>
      </c>
      <c r="AQ116" s="56">
        <v>66.34576271186441</v>
      </c>
    </row>
    <row r="117" spans="1:43" x14ac:dyDescent="0.25">
      <c r="A117" s="69" t="s">
        <v>456</v>
      </c>
      <c r="B117" s="17" t="s">
        <v>42</v>
      </c>
      <c r="C117" s="17"/>
      <c r="D117" s="17"/>
      <c r="E117" s="17"/>
      <c r="F117" s="17"/>
      <c r="H117" s="17"/>
      <c r="I117" s="17"/>
      <c r="J117" s="17"/>
      <c r="K117" s="18"/>
      <c r="L117" s="17" t="s">
        <v>297</v>
      </c>
      <c r="M117" s="17" t="s">
        <v>297</v>
      </c>
      <c r="O117" s="17"/>
      <c r="P117" s="17">
        <v>40185391</v>
      </c>
      <c r="Q117" t="s">
        <v>481</v>
      </c>
      <c r="R117" s="17" t="s">
        <v>460</v>
      </c>
      <c r="S117" s="17" t="s">
        <v>461</v>
      </c>
      <c r="T117" s="58" t="s">
        <v>462</v>
      </c>
      <c r="V117" s="47" t="s">
        <v>463</v>
      </c>
      <c r="W117" s="48" t="s">
        <v>48</v>
      </c>
      <c r="X117" s="21" t="s">
        <v>464</v>
      </c>
      <c r="Y117" s="49">
        <v>30226793</v>
      </c>
      <c r="Z117" s="73" t="s">
        <v>328</v>
      </c>
      <c r="AA117" s="32" t="s">
        <v>465</v>
      </c>
      <c r="AB117" s="17" t="s">
        <v>461</v>
      </c>
      <c r="AC117" s="51">
        <v>30228817</v>
      </c>
      <c r="AD117" s="32" t="s">
        <v>466</v>
      </c>
      <c r="AE117" t="s">
        <v>337</v>
      </c>
      <c r="AF117" s="61" t="s">
        <v>462</v>
      </c>
      <c r="AG117" s="52" t="s">
        <v>308</v>
      </c>
      <c r="AH117" s="53"/>
      <c r="AJ117" s="17" t="s">
        <v>331</v>
      </c>
      <c r="AM117" s="54">
        <v>80</v>
      </c>
      <c r="AN117" s="55">
        <v>80</v>
      </c>
      <c r="AO117" s="71">
        <v>1.5268361581920904</v>
      </c>
      <c r="AP117" s="28">
        <f t="shared" si="4"/>
        <v>1.5268361581920904</v>
      </c>
      <c r="AQ117" s="56">
        <v>122.14689265536722</v>
      </c>
    </row>
    <row r="118" spans="1:43" x14ac:dyDescent="0.25">
      <c r="A118" s="69" t="s">
        <v>456</v>
      </c>
      <c r="B118" s="17" t="s">
        <v>42</v>
      </c>
      <c r="C118" s="17"/>
      <c r="D118" s="17"/>
      <c r="E118" s="17"/>
      <c r="F118" s="17"/>
      <c r="H118" s="17"/>
      <c r="I118" s="17"/>
      <c r="J118" s="17"/>
      <c r="K118" s="18"/>
      <c r="L118" s="17" t="s">
        <v>482</v>
      </c>
      <c r="M118" s="17" t="s">
        <v>482</v>
      </c>
      <c r="O118" s="17"/>
      <c r="P118" s="17">
        <v>40146004</v>
      </c>
      <c r="Q118" t="s">
        <v>483</v>
      </c>
      <c r="R118" s="17" t="s">
        <v>299</v>
      </c>
      <c r="S118" s="32" t="s">
        <v>300</v>
      </c>
      <c r="T118" s="58" t="s">
        <v>301</v>
      </c>
      <c r="V118" s="47" t="s">
        <v>302</v>
      </c>
      <c r="W118" s="48" t="s">
        <v>88</v>
      </c>
      <c r="X118" t="s">
        <v>303</v>
      </c>
      <c r="Y118" s="49">
        <v>30226606</v>
      </c>
      <c r="Z118" s="70" t="s">
        <v>473</v>
      </c>
      <c r="AA118" s="32" t="s">
        <v>305</v>
      </c>
      <c r="AB118" s="57" t="s">
        <v>300</v>
      </c>
      <c r="AC118" s="51">
        <v>30227271</v>
      </c>
      <c r="AD118" s="32" t="str">
        <f>VLOOKUP(AC118,[1]Nuevos!$S$3:$T$165,2,0)</f>
        <v>PH RINDEMAX</v>
      </c>
      <c r="AE118" t="s">
        <v>307</v>
      </c>
      <c r="AF118" s="61" t="s">
        <v>301</v>
      </c>
      <c r="AG118" s="52" t="s">
        <v>308</v>
      </c>
      <c r="AH118" s="53"/>
      <c r="AJ118" s="17" t="s">
        <v>309</v>
      </c>
      <c r="AM118" s="54">
        <v>6000</v>
      </c>
      <c r="AN118" s="55">
        <v>133.33333333333334</v>
      </c>
      <c r="AO118" s="71">
        <v>10.754815301974583</v>
      </c>
      <c r="AP118" s="28">
        <f t="shared" si="4"/>
        <v>0.23899589559943521</v>
      </c>
      <c r="AQ118" s="56">
        <v>1433.9753735966112</v>
      </c>
    </row>
    <row r="119" spans="1:43" x14ac:dyDescent="0.25">
      <c r="A119" s="69" t="s">
        <v>456</v>
      </c>
      <c r="B119" s="17" t="s">
        <v>42</v>
      </c>
      <c r="C119" s="17"/>
      <c r="D119" s="17"/>
      <c r="E119" s="17"/>
      <c r="F119" s="17"/>
      <c r="H119" s="17"/>
      <c r="I119" s="17"/>
      <c r="J119" s="17"/>
      <c r="K119" s="18"/>
      <c r="L119" s="17" t="s">
        <v>482</v>
      </c>
      <c r="M119" s="17" t="s">
        <v>482</v>
      </c>
      <c r="O119" s="17"/>
      <c r="P119" s="17">
        <v>40146004</v>
      </c>
      <c r="Q119" t="s">
        <v>483</v>
      </c>
      <c r="R119" s="17" t="s">
        <v>310</v>
      </c>
      <c r="S119" s="32" t="s">
        <v>311</v>
      </c>
      <c r="T119" s="58" t="s">
        <v>301</v>
      </c>
      <c r="V119" s="47" t="s">
        <v>312</v>
      </c>
      <c r="W119" s="48" t="s">
        <v>88</v>
      </c>
      <c r="X119" t="s">
        <v>313</v>
      </c>
      <c r="Y119" s="49">
        <v>30226607</v>
      </c>
      <c r="Z119" s="70" t="s">
        <v>474</v>
      </c>
      <c r="AA119" s="32" t="s">
        <v>314</v>
      </c>
      <c r="AB119" s="57" t="s">
        <v>311</v>
      </c>
      <c r="AC119" s="51">
        <v>30227271</v>
      </c>
      <c r="AD119" s="32" t="str">
        <f>VLOOKUP(AC119,[1]Nuevos!$S$3:$T$165,2,0)</f>
        <v>PH RINDEMAX</v>
      </c>
      <c r="AE119" t="s">
        <v>307</v>
      </c>
      <c r="AF119" s="61" t="s">
        <v>301</v>
      </c>
      <c r="AG119" s="52" t="s">
        <v>308</v>
      </c>
      <c r="AH119" s="53"/>
      <c r="AJ119" s="17" t="s">
        <v>309</v>
      </c>
      <c r="AM119" s="54">
        <v>3000</v>
      </c>
      <c r="AN119" s="55">
        <v>100</v>
      </c>
      <c r="AO119" s="71">
        <v>10.754815301974583</v>
      </c>
      <c r="AP119" s="28">
        <f t="shared" si="4"/>
        <v>0.3584938433991528</v>
      </c>
      <c r="AQ119" s="56">
        <v>1075.4815301974584</v>
      </c>
    </row>
    <row r="120" spans="1:43" x14ac:dyDescent="0.25">
      <c r="A120" s="69" t="s">
        <v>456</v>
      </c>
      <c r="B120" s="17" t="s">
        <v>42</v>
      </c>
      <c r="C120" s="17"/>
      <c r="D120" s="17"/>
      <c r="E120" s="17"/>
      <c r="F120" s="17"/>
      <c r="H120" s="17"/>
      <c r="I120" s="17"/>
      <c r="J120" s="17"/>
      <c r="K120" s="18"/>
      <c r="L120" s="17" t="s">
        <v>482</v>
      </c>
      <c r="M120" s="17" t="s">
        <v>482</v>
      </c>
      <c r="O120" s="17"/>
      <c r="P120" s="17">
        <v>40146004</v>
      </c>
      <c r="Q120" t="s">
        <v>483</v>
      </c>
      <c r="R120" s="17" t="s">
        <v>310</v>
      </c>
      <c r="S120" s="32" t="s">
        <v>311</v>
      </c>
      <c r="T120" s="58" t="s">
        <v>301</v>
      </c>
      <c r="V120" s="47" t="s">
        <v>334</v>
      </c>
      <c r="W120" s="48" t="s">
        <v>88</v>
      </c>
      <c r="X120" t="s">
        <v>335</v>
      </c>
      <c r="Y120" s="49">
        <v>30226613</v>
      </c>
      <c r="Z120" s="70" t="s">
        <v>459</v>
      </c>
      <c r="AA120" s="32" t="s">
        <v>336</v>
      </c>
      <c r="AB120" s="57" t="s">
        <v>311</v>
      </c>
      <c r="AC120" s="51">
        <v>30228817</v>
      </c>
      <c r="AD120" s="32" t="str">
        <f>VLOOKUP(AC120,[1]Nuevos!$S$3:$T$165,2,0)</f>
        <v>HAS XPAD</v>
      </c>
      <c r="AE120" t="s">
        <v>337</v>
      </c>
      <c r="AF120" s="61" t="s">
        <v>301</v>
      </c>
      <c r="AG120" s="52" t="s">
        <v>308</v>
      </c>
      <c r="AH120" s="53"/>
      <c r="AJ120" s="17" t="s">
        <v>309</v>
      </c>
      <c r="AM120" s="54">
        <v>3167.5</v>
      </c>
      <c r="AN120" s="55">
        <v>105.58333333333333</v>
      </c>
      <c r="AO120" s="71">
        <v>18.322033898305087</v>
      </c>
      <c r="AP120" s="28">
        <f t="shared" si="4"/>
        <v>0.61073446327683623</v>
      </c>
      <c r="AQ120" s="56">
        <v>1934.5014124293787</v>
      </c>
    </row>
    <row r="121" spans="1:43" x14ac:dyDescent="0.25">
      <c r="A121" s="69" t="s">
        <v>456</v>
      </c>
      <c r="B121" s="17" t="s">
        <v>42</v>
      </c>
      <c r="C121" s="17"/>
      <c r="D121" s="17"/>
      <c r="E121" s="17"/>
      <c r="F121" s="17"/>
      <c r="H121" s="17"/>
      <c r="I121" s="17"/>
      <c r="J121" s="17"/>
      <c r="K121" s="18"/>
      <c r="L121" s="17" t="s">
        <v>482</v>
      </c>
      <c r="M121" s="17" t="s">
        <v>482</v>
      </c>
      <c r="O121" s="17"/>
      <c r="P121" s="17">
        <v>40146004</v>
      </c>
      <c r="Q121" t="s">
        <v>483</v>
      </c>
      <c r="R121" s="17" t="s">
        <v>379</v>
      </c>
      <c r="S121" s="32" t="s">
        <v>380</v>
      </c>
      <c r="T121" s="58" t="s">
        <v>355</v>
      </c>
      <c r="V121" s="47" t="s">
        <v>381</v>
      </c>
      <c r="W121" s="48" t="s">
        <v>88</v>
      </c>
      <c r="X121" t="s">
        <v>382</v>
      </c>
      <c r="Y121" s="49">
        <v>30227271</v>
      </c>
      <c r="Z121" s="77"/>
      <c r="AA121" s="32" t="s">
        <v>307</v>
      </c>
      <c r="AB121" s="57">
        <v>50</v>
      </c>
      <c r="AC121" s="51">
        <v>30227271</v>
      </c>
      <c r="AD121" s="32" t="str">
        <f>VLOOKUP(AC121,[1]Nuevos!$S$3:$T$165,2,0)</f>
        <v>PH RINDEMAX</v>
      </c>
      <c r="AE121" t="s">
        <v>307</v>
      </c>
      <c r="AF121" s="61" t="s">
        <v>355</v>
      </c>
      <c r="AG121" s="52" t="s">
        <v>308</v>
      </c>
      <c r="AH121" s="53"/>
      <c r="AJ121" s="17" t="s">
        <v>374</v>
      </c>
      <c r="AM121" s="54">
        <v>1000</v>
      </c>
      <c r="AN121" s="55">
        <v>1000</v>
      </c>
      <c r="AO121" s="71">
        <v>1.0754815301974583</v>
      </c>
      <c r="AP121" s="28">
        <f t="shared" si="4"/>
        <v>1.0754815301974583</v>
      </c>
      <c r="AQ121" s="56">
        <v>1075.4815301974584</v>
      </c>
    </row>
    <row r="122" spans="1:43" x14ac:dyDescent="0.25">
      <c r="A122" s="69" t="s">
        <v>456</v>
      </c>
      <c r="B122" s="17" t="s">
        <v>42</v>
      </c>
      <c r="C122" s="17"/>
      <c r="D122" s="17"/>
      <c r="E122" s="17"/>
      <c r="F122" s="17"/>
      <c r="H122" s="17"/>
      <c r="I122" s="17"/>
      <c r="J122" s="17"/>
      <c r="K122" s="18"/>
      <c r="L122" s="17" t="s">
        <v>482</v>
      </c>
      <c r="M122" s="17" t="s">
        <v>482</v>
      </c>
      <c r="O122" s="17"/>
      <c r="P122" s="17">
        <v>40146004</v>
      </c>
      <c r="Q122" t="s">
        <v>483</v>
      </c>
      <c r="R122" s="17" t="s">
        <v>484</v>
      </c>
      <c r="S122" s="32" t="s">
        <v>411</v>
      </c>
      <c r="T122" s="58" t="s">
        <v>301</v>
      </c>
      <c r="V122" t="s">
        <v>485</v>
      </c>
      <c r="W122" s="48" t="s">
        <v>68</v>
      </c>
      <c r="X122" s="21" t="s">
        <v>486</v>
      </c>
      <c r="Y122" s="49">
        <v>30226068</v>
      </c>
      <c r="Z122" s="73" t="s">
        <v>479</v>
      </c>
      <c r="AA122" s="32" t="str">
        <f>+Z122</f>
        <v>Pads Normal x10</v>
      </c>
      <c r="AB122" s="57" t="s">
        <v>411</v>
      </c>
      <c r="AC122" s="51">
        <v>30226606</v>
      </c>
      <c r="AD122" s="32" t="s">
        <v>304</v>
      </c>
      <c r="AE122" t="s">
        <v>487</v>
      </c>
      <c r="AF122" s="61" t="s">
        <v>301</v>
      </c>
      <c r="AG122" s="52" t="s">
        <v>308</v>
      </c>
      <c r="AH122" s="53"/>
      <c r="AJ122" s="17" t="s">
        <v>309</v>
      </c>
      <c r="AM122" s="54">
        <v>185</v>
      </c>
      <c r="AN122" s="55">
        <v>46.25</v>
      </c>
      <c r="AO122" s="71">
        <v>12.347741955099844</v>
      </c>
      <c r="AP122" s="28">
        <f t="shared" si="4"/>
        <v>3.0869354887749609</v>
      </c>
      <c r="AQ122" s="56">
        <v>571.08306542336777</v>
      </c>
    </row>
    <row r="123" spans="1:43" x14ac:dyDescent="0.25">
      <c r="A123" s="69" t="s">
        <v>456</v>
      </c>
      <c r="B123" s="17" t="s">
        <v>42</v>
      </c>
      <c r="C123" s="17"/>
      <c r="D123" s="17"/>
      <c r="E123" s="17"/>
      <c r="F123" s="17"/>
      <c r="H123" s="17"/>
      <c r="I123" s="17"/>
      <c r="J123" s="17"/>
      <c r="K123" s="18"/>
      <c r="L123" s="17" t="s">
        <v>482</v>
      </c>
      <c r="M123" s="17" t="s">
        <v>482</v>
      </c>
      <c r="O123" s="17"/>
      <c r="P123" s="17">
        <v>40146004</v>
      </c>
      <c r="Q123" t="s">
        <v>483</v>
      </c>
      <c r="R123" s="17" t="s">
        <v>401</v>
      </c>
      <c r="S123" s="32" t="s">
        <v>402</v>
      </c>
      <c r="T123" s="58" t="s">
        <v>322</v>
      </c>
      <c r="V123" s="47" t="s">
        <v>403</v>
      </c>
      <c r="W123" s="48" t="s">
        <v>548</v>
      </c>
      <c r="X123" t="s">
        <v>404</v>
      </c>
      <c r="Y123" s="49">
        <v>30222751</v>
      </c>
      <c r="Z123" s="72" t="s">
        <v>350</v>
      </c>
      <c r="AA123" s="32" t="s">
        <v>351</v>
      </c>
      <c r="AB123" s="57" t="s">
        <v>402</v>
      </c>
      <c r="AC123" s="51">
        <v>30222751</v>
      </c>
      <c r="AD123" s="32" t="str">
        <f>VLOOKUP(AC123,[1]Nuevos!$S$3:$T$165,2,0)</f>
        <v>WIPES Huggies ACTIVE FRESH</v>
      </c>
      <c r="AE123" t="s">
        <v>351</v>
      </c>
      <c r="AF123" s="61" t="s">
        <v>365</v>
      </c>
      <c r="AG123" s="52" t="s">
        <v>308</v>
      </c>
      <c r="AH123" s="53"/>
      <c r="AJ123" s="17" t="s">
        <v>309</v>
      </c>
      <c r="AM123" s="54">
        <v>150</v>
      </c>
      <c r="AN123" s="55">
        <v>75</v>
      </c>
      <c r="AO123" s="71">
        <v>6.31864406779661</v>
      </c>
      <c r="AP123" s="28">
        <f t="shared" si="4"/>
        <v>3.159322033898305</v>
      </c>
      <c r="AQ123" s="56">
        <v>473.89830508474574</v>
      </c>
    </row>
    <row r="124" spans="1:43" x14ac:dyDescent="0.25">
      <c r="A124" s="69" t="s">
        <v>456</v>
      </c>
      <c r="B124" s="17" t="s">
        <v>42</v>
      </c>
      <c r="C124" s="17"/>
      <c r="D124" s="17"/>
      <c r="E124" s="17"/>
      <c r="F124" s="17"/>
      <c r="H124" s="17"/>
      <c r="I124" s="17"/>
      <c r="J124" s="17"/>
      <c r="K124" s="18"/>
      <c r="L124" s="17" t="s">
        <v>482</v>
      </c>
      <c r="M124" s="17" t="s">
        <v>482</v>
      </c>
      <c r="O124" s="17"/>
      <c r="P124" s="17">
        <v>40146004</v>
      </c>
      <c r="Q124" t="s">
        <v>483</v>
      </c>
      <c r="R124" s="17" t="s">
        <v>406</v>
      </c>
      <c r="S124" s="32" t="s">
        <v>407</v>
      </c>
      <c r="T124" s="58" t="s">
        <v>330</v>
      </c>
      <c r="V124" s="47" t="s">
        <v>408</v>
      </c>
      <c r="W124" s="48" t="s">
        <v>548</v>
      </c>
      <c r="X124" t="s">
        <v>409</v>
      </c>
      <c r="Y124" s="49">
        <v>30222751</v>
      </c>
      <c r="Z124" s="72" t="s">
        <v>350</v>
      </c>
      <c r="AA124" s="32" t="s">
        <v>351</v>
      </c>
      <c r="AB124" s="57" t="s">
        <v>407</v>
      </c>
      <c r="AC124" s="51">
        <v>30229095</v>
      </c>
      <c r="AD124" s="32" t="str">
        <f>VLOOKUP(AC124,[1]Nuevos!$S$3:$T$165,2,0)</f>
        <v>HAS XPAD</v>
      </c>
      <c r="AE124" t="s">
        <v>328</v>
      </c>
      <c r="AF124" s="61" t="s">
        <v>330</v>
      </c>
      <c r="AG124" s="52" t="s">
        <v>308</v>
      </c>
      <c r="AH124" s="53"/>
      <c r="AJ124" s="17" t="s">
        <v>309</v>
      </c>
      <c r="AM124" s="54">
        <v>100</v>
      </c>
      <c r="AN124" s="55">
        <v>300</v>
      </c>
      <c r="AO124" s="71">
        <v>1.3822033898305084</v>
      </c>
      <c r="AP124" s="28">
        <f t="shared" si="4"/>
        <v>4.1466101694915247</v>
      </c>
      <c r="AQ124" s="56">
        <v>414.6610169491525</v>
      </c>
    </row>
    <row r="125" spans="1:43" x14ac:dyDescent="0.25">
      <c r="A125" s="69" t="s">
        <v>456</v>
      </c>
      <c r="B125" s="17" t="s">
        <v>42</v>
      </c>
      <c r="C125" s="17"/>
      <c r="D125" s="17"/>
      <c r="E125" s="17"/>
      <c r="F125" s="17"/>
      <c r="H125" s="17"/>
      <c r="I125" s="17"/>
      <c r="J125" s="17"/>
      <c r="K125" s="18"/>
      <c r="L125" s="17" t="s">
        <v>482</v>
      </c>
      <c r="M125" s="17" t="s">
        <v>482</v>
      </c>
      <c r="O125" s="17"/>
      <c r="P125" s="17">
        <v>40146004</v>
      </c>
      <c r="Q125" t="s">
        <v>483</v>
      </c>
      <c r="R125" s="17" t="s">
        <v>488</v>
      </c>
      <c r="S125" s="32" t="s">
        <v>489</v>
      </c>
      <c r="T125" s="58" t="s">
        <v>490</v>
      </c>
      <c r="V125" s="47" t="s">
        <v>491</v>
      </c>
      <c r="W125" s="48" t="s">
        <v>48</v>
      </c>
      <c r="X125" s="21" t="s">
        <v>492</v>
      </c>
      <c r="Y125" s="49">
        <v>30226793</v>
      </c>
      <c r="Z125" s="73" t="s">
        <v>328</v>
      </c>
      <c r="AA125" s="61" t="s">
        <v>329</v>
      </c>
      <c r="AB125" s="57" t="s">
        <v>489</v>
      </c>
      <c r="AC125" s="51">
        <v>30229095</v>
      </c>
      <c r="AD125" s="32" t="str">
        <f>VLOOKUP(AC125,[1]Nuevos!$S$3:$T$165,2,0)</f>
        <v>HAS XPAD</v>
      </c>
      <c r="AE125" t="s">
        <v>328</v>
      </c>
      <c r="AF125" s="61" t="s">
        <v>493</v>
      </c>
      <c r="AG125" s="52" t="s">
        <v>308</v>
      </c>
      <c r="AH125" s="53"/>
      <c r="AJ125" s="17" t="s">
        <v>331</v>
      </c>
      <c r="AM125" s="54">
        <v>1100</v>
      </c>
      <c r="AN125" s="55">
        <v>2200</v>
      </c>
      <c r="AO125" s="71">
        <v>0.3455508474576271</v>
      </c>
      <c r="AP125" s="28">
        <f t="shared" si="4"/>
        <v>0.69110169491525419</v>
      </c>
      <c r="AQ125" s="56">
        <v>760.21186440677957</v>
      </c>
    </row>
    <row r="126" spans="1:43" x14ac:dyDescent="0.25">
      <c r="A126" s="69" t="s">
        <v>456</v>
      </c>
      <c r="B126" s="17" t="s">
        <v>42</v>
      </c>
      <c r="C126" s="17"/>
      <c r="D126" s="17"/>
      <c r="E126" s="17"/>
      <c r="F126" s="17"/>
      <c r="H126" s="17"/>
      <c r="I126" s="17"/>
      <c r="J126" s="17"/>
      <c r="K126" s="18"/>
      <c r="L126" s="17" t="s">
        <v>482</v>
      </c>
      <c r="M126" s="17" t="s">
        <v>482</v>
      </c>
      <c r="O126" s="17"/>
      <c r="P126" s="17">
        <v>40146004</v>
      </c>
      <c r="Q126" t="s">
        <v>483</v>
      </c>
      <c r="R126" s="17" t="s">
        <v>494</v>
      </c>
      <c r="S126" s="32" t="s">
        <v>495</v>
      </c>
      <c r="T126" s="58" t="s">
        <v>496</v>
      </c>
      <c r="V126" s="47" t="s">
        <v>497</v>
      </c>
      <c r="W126" s="48" t="s">
        <v>48</v>
      </c>
      <c r="X126" s="21" t="s">
        <v>498</v>
      </c>
      <c r="Y126" s="49">
        <v>30226793</v>
      </c>
      <c r="Z126" s="73" t="s">
        <v>328</v>
      </c>
      <c r="AA126" s="32" t="s">
        <v>499</v>
      </c>
      <c r="AB126" s="57" t="s">
        <v>495</v>
      </c>
      <c r="AC126" s="51">
        <v>30226793</v>
      </c>
      <c r="AD126" s="32" t="str">
        <f>VLOOKUP(AC126,[1]Nuevos!$S$3:$T$165,2,0)</f>
        <v>PAÑALES Huggies ACTIVE SEC</v>
      </c>
      <c r="AE126" s="32" t="s">
        <v>499</v>
      </c>
      <c r="AF126" s="61" t="s">
        <v>496</v>
      </c>
      <c r="AG126" s="52" t="s">
        <v>308</v>
      </c>
      <c r="AH126" s="53"/>
      <c r="AJ126" s="17" t="s">
        <v>331</v>
      </c>
      <c r="AM126" s="54">
        <v>3465</v>
      </c>
      <c r="AN126" s="55">
        <v>69.3</v>
      </c>
      <c r="AO126" s="71">
        <v>121.63389830508474</v>
      </c>
      <c r="AP126" s="28">
        <f t="shared" si="4"/>
        <v>2.4326779661016946</v>
      </c>
      <c r="AQ126" s="56">
        <v>8429.2291525423716</v>
      </c>
    </row>
    <row r="127" spans="1:43" x14ac:dyDescent="0.25">
      <c r="A127" s="69" t="s">
        <v>456</v>
      </c>
      <c r="B127" s="17" t="s">
        <v>42</v>
      </c>
      <c r="C127" s="17"/>
      <c r="D127" s="17"/>
      <c r="E127" s="17"/>
      <c r="F127" s="17"/>
      <c r="H127" s="17"/>
      <c r="I127" s="17"/>
      <c r="J127" s="17"/>
      <c r="K127" s="18"/>
      <c r="L127" s="17" t="s">
        <v>482</v>
      </c>
      <c r="M127" s="17" t="s">
        <v>482</v>
      </c>
      <c r="O127" s="17"/>
      <c r="P127" s="17">
        <v>40146004</v>
      </c>
      <c r="Q127" t="s">
        <v>483</v>
      </c>
      <c r="R127" s="17" t="s">
        <v>500</v>
      </c>
      <c r="S127" s="32" t="s">
        <v>501</v>
      </c>
      <c r="T127" s="58" t="s">
        <v>502</v>
      </c>
      <c r="V127" s="47" t="s">
        <v>503</v>
      </c>
      <c r="W127" s="48" t="s">
        <v>48</v>
      </c>
      <c r="X127" s="64" t="s">
        <v>504</v>
      </c>
      <c r="Y127" s="49">
        <v>30229164</v>
      </c>
      <c r="Z127" s="73" t="s">
        <v>505</v>
      </c>
      <c r="AA127" s="32" t="s">
        <v>506</v>
      </c>
      <c r="AB127" s="57" t="s">
        <v>501</v>
      </c>
      <c r="AC127" s="51">
        <v>30228591</v>
      </c>
      <c r="AD127" s="32" t="s">
        <v>432</v>
      </c>
      <c r="AE127" t="s">
        <v>432</v>
      </c>
      <c r="AF127" s="61" t="s">
        <v>489</v>
      </c>
      <c r="AG127" s="52" t="s">
        <v>308</v>
      </c>
      <c r="AH127" s="53"/>
      <c r="AJ127" s="17" t="s">
        <v>309</v>
      </c>
      <c r="AM127" s="54">
        <v>1200</v>
      </c>
      <c r="AN127" s="55">
        <v>150</v>
      </c>
      <c r="AO127" s="71">
        <v>26.064406779661017</v>
      </c>
      <c r="AP127" s="28">
        <f t="shared" si="4"/>
        <v>3.2580508474576271</v>
      </c>
      <c r="AQ127" s="56">
        <v>3909.6610169491523</v>
      </c>
    </row>
    <row r="128" spans="1:43" x14ac:dyDescent="0.25">
      <c r="A128" s="69" t="s">
        <v>456</v>
      </c>
      <c r="B128" s="17" t="s">
        <v>42</v>
      </c>
      <c r="C128" s="17"/>
      <c r="D128" s="17"/>
      <c r="E128" s="17"/>
      <c r="F128" s="17"/>
      <c r="H128" s="17"/>
      <c r="I128" s="17"/>
      <c r="J128" s="17"/>
      <c r="K128" s="18"/>
      <c r="L128" s="17" t="s">
        <v>482</v>
      </c>
      <c r="M128" s="17" t="s">
        <v>482</v>
      </c>
      <c r="O128" s="17"/>
      <c r="P128" s="17">
        <v>40146004</v>
      </c>
      <c r="Q128" t="s">
        <v>483</v>
      </c>
      <c r="R128" s="17" t="s">
        <v>507</v>
      </c>
      <c r="S128" s="32" t="s">
        <v>476</v>
      </c>
      <c r="T128" s="58" t="s">
        <v>301</v>
      </c>
      <c r="V128" s="47" t="s">
        <v>508</v>
      </c>
      <c r="W128" s="48" t="s">
        <v>48</v>
      </c>
      <c r="X128" s="21" t="s">
        <v>509</v>
      </c>
      <c r="Y128" s="49">
        <v>30227553</v>
      </c>
      <c r="Z128" s="80" t="s">
        <v>510</v>
      </c>
      <c r="AA128" s="32" t="s">
        <v>50</v>
      </c>
      <c r="AB128" s="57" t="s">
        <v>476</v>
      </c>
      <c r="AC128" s="51">
        <v>30227553</v>
      </c>
      <c r="AD128" s="32" t="str">
        <f>VLOOKUP(AC128,[1]Nuevos!$S$3:$T$165,2,0)</f>
        <v>PAÑALES Huggies NATURAL CARE</v>
      </c>
      <c r="AE128" t="s">
        <v>50</v>
      </c>
      <c r="AF128" s="61" t="s">
        <v>301</v>
      </c>
      <c r="AG128" s="52" t="s">
        <v>308</v>
      </c>
      <c r="AH128" s="53"/>
      <c r="AJ128" s="17" t="s">
        <v>309</v>
      </c>
      <c r="AM128" s="54">
        <v>750</v>
      </c>
      <c r="AN128" s="55">
        <v>50</v>
      </c>
      <c r="AO128" s="71">
        <v>63.186440677966104</v>
      </c>
      <c r="AP128" s="28">
        <f t="shared" si="4"/>
        <v>4.2124293785310734</v>
      </c>
      <c r="AQ128" s="56">
        <v>3159.3220338983051</v>
      </c>
    </row>
    <row r="129" spans="1:43" x14ac:dyDescent="0.25">
      <c r="A129" s="69" t="s">
        <v>456</v>
      </c>
      <c r="B129" s="17" t="s">
        <v>42</v>
      </c>
      <c r="C129" s="17"/>
      <c r="D129" s="17"/>
      <c r="E129" s="17"/>
      <c r="F129" s="17"/>
      <c r="H129" s="17"/>
      <c r="I129" s="17"/>
      <c r="J129" s="17"/>
      <c r="K129" s="18"/>
      <c r="L129" s="17" t="s">
        <v>446</v>
      </c>
      <c r="M129" s="17" t="s">
        <v>446</v>
      </c>
      <c r="O129" s="17" t="s">
        <v>511</v>
      </c>
      <c r="P129" s="17">
        <v>40160014</v>
      </c>
      <c r="Q129" t="s">
        <v>512</v>
      </c>
      <c r="R129" s="17" t="s">
        <v>468</v>
      </c>
      <c r="S129" s="32" t="s">
        <v>469</v>
      </c>
      <c r="T129" s="58" t="s">
        <v>470</v>
      </c>
      <c r="V129" s="76" t="s">
        <v>471</v>
      </c>
      <c r="W129" s="48" t="s">
        <v>88</v>
      </c>
      <c r="X129" s="64" t="s">
        <v>472</v>
      </c>
      <c r="Y129" s="49">
        <v>30227271</v>
      </c>
      <c r="Z129" s="77" t="s">
        <v>96</v>
      </c>
      <c r="AA129" s="32" t="s">
        <v>307</v>
      </c>
      <c r="AB129" s="57" t="s">
        <v>469</v>
      </c>
      <c r="AC129" s="51">
        <v>30227271</v>
      </c>
      <c r="AD129" s="32" t="str">
        <f>VLOOKUP(AC129,[1]Nuevos!$S$3:$T$165,2,0)</f>
        <v>PH RINDEMAX</v>
      </c>
      <c r="AE129" t="s">
        <v>307</v>
      </c>
      <c r="AF129" s="57" t="s">
        <v>470</v>
      </c>
      <c r="AG129" s="52" t="s">
        <v>308</v>
      </c>
      <c r="AH129" s="53"/>
      <c r="AJ129" s="17" t="s">
        <v>309</v>
      </c>
      <c r="AM129" s="54">
        <v>7500</v>
      </c>
      <c r="AN129" s="55">
        <v>62.5</v>
      </c>
      <c r="AO129" s="71">
        <v>129.057783623695</v>
      </c>
      <c r="AP129" s="28">
        <f t="shared" si="4"/>
        <v>1.0754815301974583</v>
      </c>
      <c r="AQ129" s="56">
        <v>8066.1114764809372</v>
      </c>
    </row>
    <row r="130" spans="1:43" x14ac:dyDescent="0.25">
      <c r="A130" s="69" t="s">
        <v>456</v>
      </c>
      <c r="B130" s="17" t="s">
        <v>42</v>
      </c>
      <c r="C130" s="17"/>
      <c r="D130" s="17"/>
      <c r="E130" s="17"/>
      <c r="F130" s="17"/>
      <c r="H130" s="17"/>
      <c r="I130" s="17"/>
      <c r="J130" s="17"/>
      <c r="K130" s="18"/>
      <c r="L130" s="17" t="s">
        <v>446</v>
      </c>
      <c r="M130" s="17" t="s">
        <v>446</v>
      </c>
      <c r="O130" s="17" t="s">
        <v>511</v>
      </c>
      <c r="P130" s="17">
        <v>40160014</v>
      </c>
      <c r="Q130" t="s">
        <v>512</v>
      </c>
      <c r="R130" s="17" t="s">
        <v>299</v>
      </c>
      <c r="S130" s="32" t="s">
        <v>300</v>
      </c>
      <c r="T130" s="58" t="s">
        <v>301</v>
      </c>
      <c r="V130" s="47" t="s">
        <v>302</v>
      </c>
      <c r="W130" s="48" t="s">
        <v>88</v>
      </c>
      <c r="X130" t="s">
        <v>303</v>
      </c>
      <c r="Y130" s="49">
        <v>30226606</v>
      </c>
      <c r="Z130" s="70" t="s">
        <v>473</v>
      </c>
      <c r="AA130" s="32" t="s">
        <v>305</v>
      </c>
      <c r="AB130" s="57" t="s">
        <v>300</v>
      </c>
      <c r="AC130" s="51">
        <v>30227271</v>
      </c>
      <c r="AD130" s="32" t="str">
        <f>VLOOKUP(AC130,[1]Nuevos!$S$3:$T$165,2,0)</f>
        <v>PH RINDEMAX</v>
      </c>
      <c r="AE130" t="s">
        <v>307</v>
      </c>
      <c r="AF130" s="61" t="s">
        <v>301</v>
      </c>
      <c r="AG130" s="52" t="s">
        <v>308</v>
      </c>
      <c r="AH130" s="53"/>
      <c r="AJ130" s="17" t="s">
        <v>309</v>
      </c>
      <c r="AM130" s="54">
        <v>720</v>
      </c>
      <c r="AN130" s="55">
        <v>16</v>
      </c>
      <c r="AO130" s="71">
        <v>10.754815301974583</v>
      </c>
      <c r="AP130" s="28">
        <f t="shared" si="4"/>
        <v>0.23899589559943518</v>
      </c>
      <c r="AQ130" s="56">
        <v>172.07704483159333</v>
      </c>
    </row>
    <row r="131" spans="1:43" x14ac:dyDescent="0.25">
      <c r="A131" s="69" t="s">
        <v>456</v>
      </c>
      <c r="B131" s="17" t="s">
        <v>42</v>
      </c>
      <c r="C131" s="17"/>
      <c r="D131" s="17"/>
      <c r="E131" s="17"/>
      <c r="F131" s="17"/>
      <c r="H131" s="17"/>
      <c r="I131" s="17"/>
      <c r="J131" s="17"/>
      <c r="K131" s="18"/>
      <c r="L131" s="17" t="s">
        <v>446</v>
      </c>
      <c r="M131" s="17" t="s">
        <v>446</v>
      </c>
      <c r="O131" s="17" t="s">
        <v>511</v>
      </c>
      <c r="P131" s="17">
        <v>40160014</v>
      </c>
      <c r="Q131" t="s">
        <v>512</v>
      </c>
      <c r="R131" s="17" t="s">
        <v>310</v>
      </c>
      <c r="S131" s="32" t="s">
        <v>311</v>
      </c>
      <c r="T131" s="58" t="s">
        <v>301</v>
      </c>
      <c r="V131" s="47" t="s">
        <v>312</v>
      </c>
      <c r="W131" s="48" t="s">
        <v>88</v>
      </c>
      <c r="X131" t="s">
        <v>313</v>
      </c>
      <c r="Y131" s="49">
        <v>30226607</v>
      </c>
      <c r="Z131" s="70" t="s">
        <v>474</v>
      </c>
      <c r="AA131" s="32" t="s">
        <v>314</v>
      </c>
      <c r="AB131" s="57" t="s">
        <v>311</v>
      </c>
      <c r="AC131" s="51">
        <v>30227271</v>
      </c>
      <c r="AD131" s="32" t="str">
        <f>VLOOKUP(AC131,[1]Nuevos!$S$3:$T$165,2,0)</f>
        <v>PH RINDEMAX</v>
      </c>
      <c r="AE131" t="s">
        <v>307</v>
      </c>
      <c r="AF131" s="61" t="s">
        <v>301</v>
      </c>
      <c r="AG131" s="52" t="s">
        <v>308</v>
      </c>
      <c r="AH131" s="53"/>
      <c r="AJ131" s="17" t="s">
        <v>309</v>
      </c>
      <c r="AM131" s="54">
        <v>600</v>
      </c>
      <c r="AN131" s="55">
        <v>20</v>
      </c>
      <c r="AO131" s="71">
        <v>10.754815301974583</v>
      </c>
      <c r="AP131" s="28">
        <f t="shared" si="4"/>
        <v>0.35849384339915275</v>
      </c>
      <c r="AQ131" s="56">
        <v>215.09630603949165</v>
      </c>
    </row>
    <row r="132" spans="1:43" x14ac:dyDescent="0.25">
      <c r="A132" s="69" t="s">
        <v>456</v>
      </c>
      <c r="B132" s="17" t="s">
        <v>42</v>
      </c>
      <c r="C132" s="17"/>
      <c r="D132" s="17"/>
      <c r="E132" s="17"/>
      <c r="F132" s="17"/>
      <c r="H132" s="17"/>
      <c r="I132" s="17"/>
      <c r="J132" s="17"/>
      <c r="K132" s="18"/>
      <c r="L132" s="17" t="s">
        <v>446</v>
      </c>
      <c r="M132" s="17" t="s">
        <v>446</v>
      </c>
      <c r="O132" s="17" t="s">
        <v>511</v>
      </c>
      <c r="P132" s="17">
        <v>40160014</v>
      </c>
      <c r="Q132" t="s">
        <v>512</v>
      </c>
      <c r="R132" s="17" t="s">
        <v>310</v>
      </c>
      <c r="S132" s="32" t="s">
        <v>311</v>
      </c>
      <c r="T132" s="58" t="s">
        <v>301</v>
      </c>
      <c r="V132" s="47" t="s">
        <v>334</v>
      </c>
      <c r="W132" s="48" t="s">
        <v>88</v>
      </c>
      <c r="X132" t="s">
        <v>335</v>
      </c>
      <c r="Y132" s="49">
        <v>30226613</v>
      </c>
      <c r="Z132" s="70" t="s">
        <v>459</v>
      </c>
      <c r="AA132" s="32" t="s">
        <v>336</v>
      </c>
      <c r="AB132" s="57" t="s">
        <v>311</v>
      </c>
      <c r="AC132" s="51">
        <v>30228817</v>
      </c>
      <c r="AD132" s="32" t="str">
        <f>VLOOKUP(AC132,[1]Nuevos!$S$3:$T$165,2,0)</f>
        <v>HAS XPAD</v>
      </c>
      <c r="AE132" t="s">
        <v>337</v>
      </c>
      <c r="AF132" s="61" t="s">
        <v>301</v>
      </c>
      <c r="AG132" s="52" t="s">
        <v>308</v>
      </c>
      <c r="AH132" s="53"/>
      <c r="AJ132" s="17" t="s">
        <v>309</v>
      </c>
      <c r="AM132" s="54">
        <v>650</v>
      </c>
      <c r="AN132" s="55">
        <v>21.666666666666668</v>
      </c>
      <c r="AO132" s="71">
        <v>18.322033898305087</v>
      </c>
      <c r="AP132" s="28">
        <f t="shared" si="4"/>
        <v>0.61073446327683634</v>
      </c>
      <c r="AQ132" s="56">
        <v>396.97740112994359</v>
      </c>
    </row>
    <row r="133" spans="1:43" x14ac:dyDescent="0.25">
      <c r="A133" s="69" t="s">
        <v>456</v>
      </c>
      <c r="B133" s="17" t="s">
        <v>42</v>
      </c>
      <c r="C133" s="17"/>
      <c r="D133" s="17"/>
      <c r="E133" s="17"/>
      <c r="F133" s="17"/>
      <c r="H133" s="17"/>
      <c r="I133" s="17"/>
      <c r="J133" s="17"/>
      <c r="K133" s="18"/>
      <c r="L133" s="17" t="s">
        <v>446</v>
      </c>
      <c r="M133" s="17" t="s">
        <v>446</v>
      </c>
      <c r="O133" s="17" t="s">
        <v>511</v>
      </c>
      <c r="P133" s="17">
        <v>40160014</v>
      </c>
      <c r="Q133" t="s">
        <v>512</v>
      </c>
      <c r="R133" s="17" t="s">
        <v>379</v>
      </c>
      <c r="S133" s="32" t="s">
        <v>380</v>
      </c>
      <c r="T133" s="58" t="s">
        <v>355</v>
      </c>
      <c r="V133" s="47" t="s">
        <v>381</v>
      </c>
      <c r="W133" s="48" t="s">
        <v>88</v>
      </c>
      <c r="X133" t="s">
        <v>382</v>
      </c>
      <c r="Y133" s="49">
        <v>30227271</v>
      </c>
      <c r="Z133" s="77"/>
      <c r="AA133" s="32" t="s">
        <v>307</v>
      </c>
      <c r="AB133" s="57">
        <v>50</v>
      </c>
      <c r="AC133" s="51">
        <v>30227271</v>
      </c>
      <c r="AD133" s="32" t="str">
        <f>VLOOKUP(AC133,[1]Nuevos!$S$3:$T$165,2,0)</f>
        <v>PH RINDEMAX</v>
      </c>
      <c r="AE133" t="s">
        <v>307</v>
      </c>
      <c r="AF133" s="61" t="s">
        <v>355</v>
      </c>
      <c r="AG133" s="52" t="s">
        <v>308</v>
      </c>
      <c r="AH133" s="53"/>
      <c r="AJ133" s="17" t="s">
        <v>374</v>
      </c>
      <c r="AM133" s="54">
        <v>1000</v>
      </c>
      <c r="AN133" s="55">
        <v>1000</v>
      </c>
      <c r="AO133" s="71">
        <v>1.0754815301974583</v>
      </c>
      <c r="AP133" s="28">
        <f t="shared" si="4"/>
        <v>1.0754815301974583</v>
      </c>
      <c r="AQ133" s="56">
        <v>1075.4815301974584</v>
      </c>
    </row>
    <row r="134" spans="1:43" x14ac:dyDescent="0.25">
      <c r="A134" s="69" t="s">
        <v>456</v>
      </c>
      <c r="B134" s="17" t="s">
        <v>42</v>
      </c>
      <c r="C134" s="17"/>
      <c r="D134" s="17"/>
      <c r="E134" s="17"/>
      <c r="F134" s="17"/>
      <c r="H134" s="17"/>
      <c r="I134" s="17"/>
      <c r="J134" s="17"/>
      <c r="K134" s="18"/>
      <c r="L134" s="17" t="s">
        <v>446</v>
      </c>
      <c r="M134" s="17" t="s">
        <v>446</v>
      </c>
      <c r="O134" s="17" t="s">
        <v>511</v>
      </c>
      <c r="P134" s="17">
        <v>40160014</v>
      </c>
      <c r="Q134" t="s">
        <v>512</v>
      </c>
      <c r="R134" s="17" t="s">
        <v>179</v>
      </c>
      <c r="S134" s="32" t="s">
        <v>476</v>
      </c>
      <c r="T134" s="58" t="s">
        <v>301</v>
      </c>
      <c r="V134" s="79" t="s">
        <v>477</v>
      </c>
      <c r="W134" s="48" t="s">
        <v>68</v>
      </c>
      <c r="X134" s="21" t="s">
        <v>478</v>
      </c>
      <c r="Y134" s="49">
        <v>30226068</v>
      </c>
      <c r="Z134" s="73" t="s">
        <v>479</v>
      </c>
      <c r="AA134" s="32" t="s">
        <v>415</v>
      </c>
      <c r="AB134" s="57" t="s">
        <v>476</v>
      </c>
      <c r="AC134" s="51">
        <v>30226068</v>
      </c>
      <c r="AD134" s="32" t="s">
        <v>480</v>
      </c>
      <c r="AE134" s="32" t="s">
        <v>415</v>
      </c>
      <c r="AF134" s="61" t="e">
        <v>#N/A</v>
      </c>
      <c r="AG134" s="52" t="s">
        <v>308</v>
      </c>
      <c r="AH134" s="53"/>
      <c r="AJ134" s="17" t="s">
        <v>309</v>
      </c>
      <c r="AM134" s="54">
        <v>200</v>
      </c>
      <c r="AN134" s="55">
        <v>13.333333333333334</v>
      </c>
      <c r="AO134" s="71">
        <v>101.88828214428206</v>
      </c>
      <c r="AP134" s="28">
        <f t="shared" si="4"/>
        <v>6.7925521429521369</v>
      </c>
      <c r="AQ134" s="56">
        <v>1358.5104285904274</v>
      </c>
    </row>
    <row r="135" spans="1:43" x14ac:dyDescent="0.25">
      <c r="A135" s="69" t="s">
        <v>456</v>
      </c>
      <c r="B135" s="17" t="s">
        <v>42</v>
      </c>
      <c r="C135" s="17"/>
      <c r="D135" s="17"/>
      <c r="E135" s="17"/>
      <c r="F135" s="17"/>
      <c r="H135" s="17"/>
      <c r="I135" s="17"/>
      <c r="J135" s="17"/>
      <c r="K135" s="18"/>
      <c r="L135" s="17" t="s">
        <v>446</v>
      </c>
      <c r="M135" s="17" t="s">
        <v>446</v>
      </c>
      <c r="O135" s="17" t="s">
        <v>511</v>
      </c>
      <c r="P135" s="17">
        <v>40160014</v>
      </c>
      <c r="Q135" t="s">
        <v>512</v>
      </c>
      <c r="R135" s="17" t="s">
        <v>401</v>
      </c>
      <c r="S135" s="32" t="s">
        <v>402</v>
      </c>
      <c r="T135" s="58" t="s">
        <v>322</v>
      </c>
      <c r="V135" s="47" t="s">
        <v>403</v>
      </c>
      <c r="W135" s="48" t="s">
        <v>548</v>
      </c>
      <c r="X135" t="s">
        <v>404</v>
      </c>
      <c r="Y135" s="49">
        <v>30222751</v>
      </c>
      <c r="Z135" s="72" t="s">
        <v>350</v>
      </c>
      <c r="AA135" s="32" t="s">
        <v>351</v>
      </c>
      <c r="AB135" s="57" t="s">
        <v>402</v>
      </c>
      <c r="AC135" s="51">
        <v>30222751</v>
      </c>
      <c r="AD135" s="32" t="str">
        <f>VLOOKUP(AC135,[1]Nuevos!$S$3:$T$165,2,0)</f>
        <v>WIPES Huggies ACTIVE FRESH</v>
      </c>
      <c r="AE135" t="s">
        <v>351</v>
      </c>
      <c r="AF135" s="61" t="s">
        <v>365</v>
      </c>
      <c r="AG135" s="52" t="s">
        <v>308</v>
      </c>
      <c r="AH135" s="53"/>
      <c r="AJ135" s="17" t="s">
        <v>309</v>
      </c>
      <c r="AM135" s="54">
        <v>150</v>
      </c>
      <c r="AN135" s="55">
        <v>75</v>
      </c>
      <c r="AO135" s="71">
        <v>6.31864406779661</v>
      </c>
      <c r="AP135" s="28">
        <f t="shared" si="4"/>
        <v>3.159322033898305</v>
      </c>
      <c r="AQ135" s="56">
        <v>473.89830508474574</v>
      </c>
    </row>
    <row r="136" spans="1:43" x14ac:dyDescent="0.25">
      <c r="A136" s="69" t="s">
        <v>456</v>
      </c>
      <c r="B136" s="17" t="s">
        <v>42</v>
      </c>
      <c r="C136" s="17"/>
      <c r="D136" s="17"/>
      <c r="E136" s="17"/>
      <c r="F136" s="17"/>
      <c r="H136" s="17"/>
      <c r="I136" s="17"/>
      <c r="J136" s="17"/>
      <c r="K136" s="18"/>
      <c r="L136" s="17" t="s">
        <v>446</v>
      </c>
      <c r="M136" s="17" t="s">
        <v>446</v>
      </c>
      <c r="O136" s="17" t="s">
        <v>511</v>
      </c>
      <c r="P136" s="17">
        <v>40160014</v>
      </c>
      <c r="Q136" t="s">
        <v>512</v>
      </c>
      <c r="R136" s="17" t="s">
        <v>406</v>
      </c>
      <c r="S136" s="32" t="s">
        <v>407</v>
      </c>
      <c r="T136" s="58" t="s">
        <v>330</v>
      </c>
      <c r="V136" s="47" t="s">
        <v>408</v>
      </c>
      <c r="W136" s="48" t="s">
        <v>548</v>
      </c>
      <c r="X136" t="s">
        <v>409</v>
      </c>
      <c r="Y136" s="49">
        <v>30222751</v>
      </c>
      <c r="Z136" s="72" t="s">
        <v>350</v>
      </c>
      <c r="AA136" s="32" t="s">
        <v>351</v>
      </c>
      <c r="AB136" s="57" t="s">
        <v>407</v>
      </c>
      <c r="AC136" s="51">
        <v>30229095</v>
      </c>
      <c r="AD136" s="32" t="str">
        <f>VLOOKUP(AC136,[1]Nuevos!$S$3:$T$165,2,0)</f>
        <v>HAS XPAD</v>
      </c>
      <c r="AE136" t="s">
        <v>328</v>
      </c>
      <c r="AF136" s="61" t="s">
        <v>330</v>
      </c>
      <c r="AG136" s="52" t="s">
        <v>308</v>
      </c>
      <c r="AH136" s="53"/>
      <c r="AJ136" s="17" t="s">
        <v>309</v>
      </c>
      <c r="AM136" s="54">
        <v>100</v>
      </c>
      <c r="AN136" s="55">
        <v>300</v>
      </c>
      <c r="AO136" s="71">
        <v>1.3822033898305084</v>
      </c>
      <c r="AP136" s="28">
        <f t="shared" si="4"/>
        <v>4.1466101694915247</v>
      </c>
      <c r="AQ136" s="56">
        <v>414.6610169491525</v>
      </c>
    </row>
    <row r="137" spans="1:43" x14ac:dyDescent="0.25">
      <c r="A137" s="69" t="s">
        <v>456</v>
      </c>
      <c r="B137" s="17" t="s">
        <v>42</v>
      </c>
      <c r="C137" s="17"/>
      <c r="D137" s="17"/>
      <c r="E137" s="17"/>
      <c r="F137" s="17"/>
      <c r="H137" s="17"/>
      <c r="I137" s="17"/>
      <c r="J137" s="17"/>
      <c r="K137" s="18"/>
      <c r="L137" s="17" t="s">
        <v>446</v>
      </c>
      <c r="M137" s="17" t="s">
        <v>446</v>
      </c>
      <c r="O137" s="17" t="s">
        <v>511</v>
      </c>
      <c r="P137" s="17">
        <v>40160014</v>
      </c>
      <c r="Q137" t="s">
        <v>512</v>
      </c>
      <c r="R137" s="17" t="s">
        <v>513</v>
      </c>
      <c r="S137" s="32" t="s">
        <v>301</v>
      </c>
      <c r="T137" s="58" t="s">
        <v>514</v>
      </c>
      <c r="V137" s="47" t="s">
        <v>515</v>
      </c>
      <c r="W137" s="48" t="s">
        <v>48</v>
      </c>
      <c r="X137" t="s">
        <v>516</v>
      </c>
      <c r="Y137" s="49">
        <v>30226793</v>
      </c>
      <c r="Z137" s="73" t="s">
        <v>517</v>
      </c>
      <c r="AA137" s="32" t="s">
        <v>329</v>
      </c>
      <c r="AB137" s="57" t="s">
        <v>301</v>
      </c>
      <c r="AC137" s="51">
        <v>30226793</v>
      </c>
      <c r="AD137" s="32" t="str">
        <f>VLOOKUP(AC137,[1]Nuevos!$S$3:$T$165,2,0)</f>
        <v>PAÑALES Huggies ACTIVE SEC</v>
      </c>
      <c r="AE137" t="s">
        <v>328</v>
      </c>
      <c r="AF137" s="61" t="s">
        <v>514</v>
      </c>
      <c r="AG137" s="52" t="s">
        <v>308</v>
      </c>
      <c r="AH137" s="53"/>
      <c r="AJ137" s="17" t="s">
        <v>275</v>
      </c>
      <c r="AM137" s="54">
        <v>26.630000000000003</v>
      </c>
      <c r="AN137" s="55">
        <v>26.630000000000003</v>
      </c>
      <c r="AO137" s="71">
        <v>4.6212676363636351</v>
      </c>
      <c r="AP137" s="28">
        <f t="shared" si="4"/>
        <v>4.6212676363636351</v>
      </c>
      <c r="AQ137" s="56">
        <v>123.06435715636361</v>
      </c>
    </row>
    <row r="138" spans="1:43" x14ac:dyDescent="0.25">
      <c r="A138" s="69" t="s">
        <v>456</v>
      </c>
      <c r="B138" s="17" t="s">
        <v>42</v>
      </c>
      <c r="C138" s="17"/>
      <c r="D138" s="17"/>
      <c r="E138" s="17"/>
      <c r="F138" s="17"/>
      <c r="H138" s="17"/>
      <c r="I138" s="17"/>
      <c r="J138" s="17"/>
      <c r="K138" s="18"/>
      <c r="L138" s="17" t="s">
        <v>446</v>
      </c>
      <c r="M138" s="17" t="s">
        <v>446</v>
      </c>
      <c r="O138" s="17" t="s">
        <v>511</v>
      </c>
      <c r="P138" s="17">
        <v>40160014</v>
      </c>
      <c r="Q138" t="s">
        <v>512</v>
      </c>
      <c r="R138" s="17" t="s">
        <v>518</v>
      </c>
      <c r="S138" s="32" t="s">
        <v>519</v>
      </c>
      <c r="T138" s="58" t="s">
        <v>501</v>
      </c>
      <c r="V138" s="47" t="s">
        <v>520</v>
      </c>
      <c r="W138" s="48" t="s">
        <v>48</v>
      </c>
      <c r="X138" t="s">
        <v>521</v>
      </c>
      <c r="Y138" s="49">
        <v>30226793</v>
      </c>
      <c r="Z138" s="73" t="s">
        <v>517</v>
      </c>
      <c r="AA138" s="32" t="s">
        <v>329</v>
      </c>
      <c r="AB138" s="57" t="s">
        <v>519</v>
      </c>
      <c r="AC138" s="51">
        <v>30226793</v>
      </c>
      <c r="AD138" s="32" t="str">
        <f>VLOOKUP(AC138,[1]Nuevos!$S$3:$T$165,2,0)</f>
        <v>PAÑALES Huggies ACTIVE SEC</v>
      </c>
      <c r="AE138" t="s">
        <v>328</v>
      </c>
      <c r="AF138" s="61" t="s">
        <v>501</v>
      </c>
      <c r="AG138" s="52" t="s">
        <v>308</v>
      </c>
      <c r="AH138" s="53"/>
      <c r="AJ138" s="17" t="s">
        <v>309</v>
      </c>
      <c r="AM138" s="54">
        <v>0</v>
      </c>
      <c r="AN138" s="55">
        <v>0</v>
      </c>
      <c r="AO138" s="71">
        <v>542.22873599999991</v>
      </c>
      <c r="AP138" s="28">
        <v>0</v>
      </c>
      <c r="AQ138" s="56">
        <v>0</v>
      </c>
    </row>
    <row r="139" spans="1:43" x14ac:dyDescent="0.25">
      <c r="A139" s="69" t="s">
        <v>456</v>
      </c>
      <c r="B139" s="17" t="s">
        <v>42</v>
      </c>
      <c r="C139" s="17"/>
      <c r="D139" s="17"/>
      <c r="E139" s="17"/>
      <c r="F139" s="17"/>
      <c r="H139" s="17"/>
      <c r="I139" s="17"/>
      <c r="J139" s="17"/>
      <c r="K139" s="18"/>
      <c r="L139" s="17" t="s">
        <v>446</v>
      </c>
      <c r="M139" s="17" t="s">
        <v>446</v>
      </c>
      <c r="O139" s="17" t="s">
        <v>511</v>
      </c>
      <c r="P139" s="17">
        <v>40160014</v>
      </c>
      <c r="Q139" t="s">
        <v>512</v>
      </c>
      <c r="R139" s="17" t="s">
        <v>522</v>
      </c>
      <c r="S139" s="32" t="s">
        <v>523</v>
      </c>
      <c r="T139" s="58" t="s">
        <v>502</v>
      </c>
      <c r="V139" s="47" t="s">
        <v>524</v>
      </c>
      <c r="W139" s="48" t="s">
        <v>48</v>
      </c>
      <c r="X139" t="s">
        <v>525</v>
      </c>
      <c r="Y139" s="49">
        <v>30226793</v>
      </c>
      <c r="Z139" s="73" t="s">
        <v>517</v>
      </c>
      <c r="AA139" s="32" t="s">
        <v>329</v>
      </c>
      <c r="AB139" s="57" t="s">
        <v>523</v>
      </c>
      <c r="AC139" s="51">
        <v>30226793</v>
      </c>
      <c r="AD139" s="32" t="str">
        <f>VLOOKUP(AC139,[1]Nuevos!$S$3:$T$165,2,0)</f>
        <v>PAÑALES Huggies ACTIVE SEC</v>
      </c>
      <c r="AE139" t="s">
        <v>329</v>
      </c>
      <c r="AF139" s="61" t="s">
        <v>489</v>
      </c>
      <c r="AG139" s="52" t="s">
        <v>308</v>
      </c>
      <c r="AH139" s="53"/>
      <c r="AJ139" s="17" t="s">
        <v>309</v>
      </c>
      <c r="AM139" s="54">
        <v>26.630000000000003</v>
      </c>
      <c r="AN139" s="55">
        <v>4.4383333333333335</v>
      </c>
      <c r="AO139" s="71">
        <v>33.889295999999995</v>
      </c>
      <c r="AP139" s="28">
        <f t="shared" si="4"/>
        <v>5.6482159999999988</v>
      </c>
      <c r="AQ139" s="56">
        <v>150.41199207999998</v>
      </c>
    </row>
    <row r="140" spans="1:43" x14ac:dyDescent="0.25">
      <c r="A140" s="69" t="s">
        <v>456</v>
      </c>
      <c r="B140" s="17" t="s">
        <v>42</v>
      </c>
      <c r="C140" s="17"/>
      <c r="D140" s="17"/>
      <c r="E140" s="17"/>
      <c r="F140" s="17"/>
      <c r="H140" s="17"/>
      <c r="I140" s="17"/>
      <c r="J140" s="17"/>
      <c r="K140" s="18"/>
      <c r="L140" s="17" t="s">
        <v>446</v>
      </c>
      <c r="M140" s="17" t="s">
        <v>446</v>
      </c>
      <c r="O140" s="17" t="s">
        <v>511</v>
      </c>
      <c r="P140" s="17">
        <v>40160014</v>
      </c>
      <c r="Q140" t="s">
        <v>512</v>
      </c>
      <c r="R140" s="17" t="s">
        <v>526</v>
      </c>
      <c r="S140" s="32" t="s">
        <v>519</v>
      </c>
      <c r="T140" s="58" t="s">
        <v>527</v>
      </c>
      <c r="V140" s="47" t="s">
        <v>528</v>
      </c>
      <c r="W140" s="48" t="s">
        <v>48</v>
      </c>
      <c r="X140" t="s">
        <v>529</v>
      </c>
      <c r="Y140" s="49">
        <v>30226793</v>
      </c>
      <c r="Z140" s="73" t="s">
        <v>517</v>
      </c>
      <c r="AA140" s="32" t="s">
        <v>329</v>
      </c>
      <c r="AB140" s="57" t="s">
        <v>519</v>
      </c>
      <c r="AC140" s="51">
        <v>30226793</v>
      </c>
      <c r="AD140" s="32" t="str">
        <f>VLOOKUP(AC140,[1]Nuevos!$S$3:$T$165,2,0)</f>
        <v>PAÑALES Huggies ACTIVE SEC</v>
      </c>
      <c r="AE140" t="s">
        <v>329</v>
      </c>
      <c r="AF140" s="61" t="s">
        <v>527</v>
      </c>
      <c r="AG140" s="52" t="s">
        <v>308</v>
      </c>
      <c r="AH140" s="53"/>
      <c r="AJ140" s="17" t="s">
        <v>309</v>
      </c>
      <c r="AM140" s="54">
        <v>213.04000000000002</v>
      </c>
      <c r="AN140" s="55">
        <v>3.1329411764705886</v>
      </c>
      <c r="AO140" s="71">
        <v>610.00732799999992</v>
      </c>
      <c r="AP140" s="28">
        <f t="shared" si="4"/>
        <v>8.9706959999999984</v>
      </c>
      <c r="AQ140" s="56">
        <v>1911.1170758399999</v>
      </c>
    </row>
    <row r="141" spans="1:43" x14ac:dyDescent="0.25">
      <c r="A141" s="69" t="s">
        <v>456</v>
      </c>
      <c r="B141" s="17" t="s">
        <v>42</v>
      </c>
      <c r="C141" s="17"/>
      <c r="D141" s="17"/>
      <c r="E141" s="17"/>
      <c r="F141" s="17"/>
      <c r="H141" s="17"/>
      <c r="I141" s="17"/>
      <c r="J141" s="17"/>
      <c r="K141" s="18"/>
      <c r="L141" s="17" t="s">
        <v>446</v>
      </c>
      <c r="M141" s="17" t="s">
        <v>446</v>
      </c>
      <c r="O141" s="17" t="s">
        <v>511</v>
      </c>
      <c r="P141" s="17">
        <v>40160014</v>
      </c>
      <c r="Q141" t="s">
        <v>512</v>
      </c>
      <c r="R141" s="17" t="s">
        <v>321</v>
      </c>
      <c r="S141" s="32" t="s">
        <v>301</v>
      </c>
      <c r="T141" s="58" t="s">
        <v>322</v>
      </c>
      <c r="V141" s="47" t="s">
        <v>530</v>
      </c>
      <c r="W141" s="48" t="s">
        <v>48</v>
      </c>
      <c r="X141" t="s">
        <v>531</v>
      </c>
      <c r="Y141" s="49">
        <v>30229155</v>
      </c>
      <c r="Z141" s="73" t="s">
        <v>517</v>
      </c>
      <c r="AA141" s="32" t="s">
        <v>532</v>
      </c>
      <c r="AB141" s="57" t="s">
        <v>349</v>
      </c>
      <c r="AC141" s="51">
        <v>30227421</v>
      </c>
      <c r="AD141" s="32" t="s">
        <v>350</v>
      </c>
      <c r="AE141" t="s">
        <v>351</v>
      </c>
      <c r="AF141" s="61" t="s">
        <v>365</v>
      </c>
      <c r="AG141" s="52" t="s">
        <v>308</v>
      </c>
      <c r="AH141" s="53"/>
      <c r="AJ141" s="17" t="s">
        <v>533</v>
      </c>
      <c r="AM141" s="67">
        <v>266.3</v>
      </c>
      <c r="AN141" s="55">
        <v>11.095833333333333</v>
      </c>
      <c r="AO141" s="71">
        <v>37.911864406779664</v>
      </c>
      <c r="AP141" s="28">
        <f t="shared" si="4"/>
        <v>1.5796610169491527</v>
      </c>
      <c r="AQ141" s="56">
        <v>420.66372881355937</v>
      </c>
    </row>
    <row r="142" spans="1:43" x14ac:dyDescent="0.25">
      <c r="A142" s="69" t="s">
        <v>456</v>
      </c>
      <c r="B142" s="17" t="s">
        <v>42</v>
      </c>
      <c r="C142" s="17"/>
      <c r="D142" s="17"/>
      <c r="E142" s="17"/>
      <c r="F142" s="17"/>
      <c r="H142" s="17"/>
      <c r="I142" s="17"/>
      <c r="J142" s="17"/>
      <c r="K142" s="18"/>
      <c r="L142" s="17" t="s">
        <v>446</v>
      </c>
      <c r="M142" s="17" t="s">
        <v>446</v>
      </c>
      <c r="O142" s="17" t="s">
        <v>511</v>
      </c>
      <c r="P142" s="17">
        <v>40160014</v>
      </c>
      <c r="Q142" t="s">
        <v>512</v>
      </c>
      <c r="R142" s="17" t="s">
        <v>460</v>
      </c>
      <c r="S142" s="17" t="s">
        <v>461</v>
      </c>
      <c r="T142" s="58" t="s">
        <v>462</v>
      </c>
      <c r="V142" s="47" t="s">
        <v>463</v>
      </c>
      <c r="W142" s="48" t="s">
        <v>48</v>
      </c>
      <c r="X142" s="21" t="s">
        <v>464</v>
      </c>
      <c r="Y142" s="49">
        <v>30226793</v>
      </c>
      <c r="Z142" s="73" t="s">
        <v>328</v>
      </c>
      <c r="AA142" s="32" t="s">
        <v>465</v>
      </c>
      <c r="AB142" s="17" t="s">
        <v>461</v>
      </c>
      <c r="AC142" s="51">
        <v>30228817</v>
      </c>
      <c r="AD142" s="32" t="s">
        <v>466</v>
      </c>
      <c r="AE142" t="s">
        <v>337</v>
      </c>
      <c r="AF142" s="61" t="s">
        <v>462</v>
      </c>
      <c r="AG142" s="52" t="s">
        <v>308</v>
      </c>
      <c r="AH142" s="53"/>
      <c r="AJ142" s="17" t="s">
        <v>331</v>
      </c>
      <c r="AM142" s="54">
        <v>100</v>
      </c>
      <c r="AN142" s="55">
        <v>100</v>
      </c>
      <c r="AO142" s="71">
        <v>1.5268361581920904</v>
      </c>
      <c r="AP142" s="28">
        <f t="shared" si="4"/>
        <v>1.5268361581920906</v>
      </c>
      <c r="AQ142" s="56">
        <v>152.68361581920905</v>
      </c>
    </row>
    <row r="143" spans="1:43" x14ac:dyDescent="0.25">
      <c r="A143" s="69" t="s">
        <v>456</v>
      </c>
      <c r="B143" s="17" t="s">
        <v>42</v>
      </c>
      <c r="C143" s="17"/>
      <c r="D143" s="17"/>
      <c r="E143" s="17"/>
      <c r="F143" s="17"/>
      <c r="H143" s="17"/>
      <c r="I143" s="17"/>
      <c r="J143" s="17"/>
      <c r="K143" s="18"/>
      <c r="L143" s="17" t="s">
        <v>446</v>
      </c>
      <c r="M143" s="17" t="s">
        <v>446</v>
      </c>
      <c r="O143" s="17" t="s">
        <v>511</v>
      </c>
      <c r="P143" s="17">
        <v>40160014</v>
      </c>
      <c r="Q143" t="s">
        <v>512</v>
      </c>
      <c r="R143" s="17" t="s">
        <v>500</v>
      </c>
      <c r="S143" s="32" t="s">
        <v>501</v>
      </c>
      <c r="T143" s="58" t="s">
        <v>502</v>
      </c>
      <c r="V143" s="47" t="s">
        <v>503</v>
      </c>
      <c r="W143" s="48" t="s">
        <v>48</v>
      </c>
      <c r="X143" s="64" t="s">
        <v>504</v>
      </c>
      <c r="Y143" s="49">
        <v>30229164</v>
      </c>
      <c r="Z143" s="73" t="s">
        <v>505</v>
      </c>
      <c r="AA143" s="32" t="s">
        <v>506</v>
      </c>
      <c r="AB143" s="57" t="s">
        <v>501</v>
      </c>
      <c r="AC143" s="51">
        <v>30228591</v>
      </c>
      <c r="AD143" s="32" t="s">
        <v>432</v>
      </c>
      <c r="AE143" t="s">
        <v>432</v>
      </c>
      <c r="AF143" s="61" t="s">
        <v>489</v>
      </c>
      <c r="AG143" s="52" t="s">
        <v>308</v>
      </c>
      <c r="AH143" s="53"/>
      <c r="AJ143" s="17" t="s">
        <v>309</v>
      </c>
      <c r="AM143" s="54">
        <v>750</v>
      </c>
      <c r="AN143" s="55">
        <v>93.75</v>
      </c>
      <c r="AO143" s="71">
        <v>26.064406779661017</v>
      </c>
      <c r="AP143" s="28">
        <f t="shared" si="4"/>
        <v>3.2580508474576271</v>
      </c>
      <c r="AQ143" s="56">
        <v>2443.5381355932204</v>
      </c>
    </row>
    <row r="144" spans="1:43" x14ac:dyDescent="0.25">
      <c r="A144" s="69" t="s">
        <v>456</v>
      </c>
      <c r="B144" s="17" t="s">
        <v>42</v>
      </c>
      <c r="C144" s="17"/>
      <c r="D144" s="17"/>
      <c r="E144" s="17"/>
      <c r="F144" s="17"/>
      <c r="H144" s="17"/>
      <c r="I144" s="17"/>
      <c r="J144" s="17"/>
      <c r="K144" s="18"/>
      <c r="L144" s="17" t="s">
        <v>446</v>
      </c>
      <c r="M144" s="17" t="s">
        <v>446</v>
      </c>
      <c r="O144" s="17" t="s">
        <v>511</v>
      </c>
      <c r="P144" s="17">
        <v>40092988</v>
      </c>
      <c r="Q144" t="s">
        <v>534</v>
      </c>
      <c r="R144" s="17" t="s">
        <v>468</v>
      </c>
      <c r="S144" s="32" t="s">
        <v>469</v>
      </c>
      <c r="T144" s="58" t="s">
        <v>470</v>
      </c>
      <c r="V144" s="76" t="s">
        <v>471</v>
      </c>
      <c r="W144" s="48" t="s">
        <v>88</v>
      </c>
      <c r="X144" s="64" t="s">
        <v>472</v>
      </c>
      <c r="Y144" s="49">
        <v>30227271</v>
      </c>
      <c r="Z144" s="77" t="s">
        <v>96</v>
      </c>
      <c r="AA144" s="32" t="s">
        <v>307</v>
      </c>
      <c r="AB144" s="57" t="s">
        <v>469</v>
      </c>
      <c r="AC144" s="51">
        <v>30227271</v>
      </c>
      <c r="AD144" s="32" t="str">
        <f>VLOOKUP(AC144,[1]Nuevos!$S$3:$T$165,2,0)</f>
        <v>PH RINDEMAX</v>
      </c>
      <c r="AE144" t="s">
        <v>307</v>
      </c>
      <c r="AF144" s="57" t="s">
        <v>470</v>
      </c>
      <c r="AG144" s="52" t="s">
        <v>308</v>
      </c>
      <c r="AJ144" s="17" t="s">
        <v>309</v>
      </c>
      <c r="AM144" s="54">
        <v>7500</v>
      </c>
      <c r="AN144" s="55">
        <v>62.5</v>
      </c>
      <c r="AO144" s="71">
        <v>129.057783623695</v>
      </c>
      <c r="AP144" s="28">
        <f t="shared" si="4"/>
        <v>1.0754815301974583</v>
      </c>
      <c r="AQ144" s="56">
        <v>8066.1114764809372</v>
      </c>
    </row>
    <row r="145" spans="1:43" x14ac:dyDescent="0.25">
      <c r="A145" s="69" t="s">
        <v>456</v>
      </c>
      <c r="B145" s="17" t="s">
        <v>42</v>
      </c>
      <c r="C145" s="17"/>
      <c r="D145" s="17"/>
      <c r="E145" s="17"/>
      <c r="F145" s="17"/>
      <c r="H145" s="17"/>
      <c r="I145" s="17"/>
      <c r="J145" s="17"/>
      <c r="K145" s="18"/>
      <c r="L145" s="17" t="s">
        <v>446</v>
      </c>
      <c r="M145" s="17" t="s">
        <v>446</v>
      </c>
      <c r="O145" s="17" t="s">
        <v>511</v>
      </c>
      <c r="P145" s="17">
        <v>40092988</v>
      </c>
      <c r="Q145" t="s">
        <v>534</v>
      </c>
      <c r="R145" s="17" t="s">
        <v>535</v>
      </c>
      <c r="S145" s="32" t="s">
        <v>536</v>
      </c>
      <c r="T145" s="58">
        <v>1.39</v>
      </c>
      <c r="V145" s="47" t="s">
        <v>537</v>
      </c>
      <c r="W145" s="48" t="s">
        <v>88</v>
      </c>
      <c r="X145" t="s">
        <v>538</v>
      </c>
      <c r="Y145" s="49">
        <v>30227236</v>
      </c>
      <c r="Z145" s="77" t="s">
        <v>539</v>
      </c>
      <c r="AA145" s="32" t="s">
        <v>536</v>
      </c>
      <c r="AB145" s="57" t="s">
        <v>349</v>
      </c>
      <c r="AC145" s="51" t="s">
        <v>442</v>
      </c>
      <c r="AD145" s="32" t="s">
        <v>442</v>
      </c>
      <c r="AE145" t="s">
        <v>433</v>
      </c>
      <c r="AF145" s="61">
        <v>1.39</v>
      </c>
      <c r="AG145" s="52" t="s">
        <v>308</v>
      </c>
      <c r="AJ145" s="17" t="s">
        <v>309</v>
      </c>
      <c r="AM145" s="54">
        <v>7000</v>
      </c>
      <c r="AN145" s="55">
        <v>7000</v>
      </c>
      <c r="AO145" s="71">
        <v>1.3937973314100243</v>
      </c>
      <c r="AP145" s="28">
        <f t="shared" si="4"/>
        <v>1.393797331410024</v>
      </c>
      <c r="AQ145" s="56">
        <v>9756.581319870169</v>
      </c>
    </row>
    <row r="146" spans="1:43" x14ac:dyDescent="0.25">
      <c r="A146" s="69" t="s">
        <v>456</v>
      </c>
      <c r="B146" s="17" t="s">
        <v>42</v>
      </c>
      <c r="C146" s="17"/>
      <c r="D146" s="17"/>
      <c r="E146" s="17"/>
      <c r="F146" s="17"/>
      <c r="H146" s="17"/>
      <c r="I146" s="17"/>
      <c r="J146" s="17"/>
      <c r="K146" s="18"/>
      <c r="L146" s="17" t="s">
        <v>446</v>
      </c>
      <c r="M146" s="17" t="s">
        <v>446</v>
      </c>
      <c r="O146" s="17" t="s">
        <v>511</v>
      </c>
      <c r="P146" s="17">
        <v>40092988</v>
      </c>
      <c r="Q146" t="s">
        <v>534</v>
      </c>
      <c r="R146" s="17" t="s">
        <v>299</v>
      </c>
      <c r="S146" s="32" t="s">
        <v>300</v>
      </c>
      <c r="T146" s="58" t="s">
        <v>301</v>
      </c>
      <c r="V146" s="47" t="s">
        <v>302</v>
      </c>
      <c r="W146" s="48" t="s">
        <v>88</v>
      </c>
      <c r="X146" t="s">
        <v>303</v>
      </c>
      <c r="Y146" s="49">
        <v>30226606</v>
      </c>
      <c r="Z146" s="70" t="s">
        <v>473</v>
      </c>
      <c r="AA146" s="32" t="s">
        <v>305</v>
      </c>
      <c r="AB146" s="57" t="s">
        <v>300</v>
      </c>
      <c r="AC146" s="51">
        <v>30227271</v>
      </c>
      <c r="AD146" s="32" t="str">
        <f>VLOOKUP(AC146,[1]Nuevos!$S$3:$T$165,2,0)</f>
        <v>PH RINDEMAX</v>
      </c>
      <c r="AE146" t="s">
        <v>307</v>
      </c>
      <c r="AF146" s="61" t="s">
        <v>301</v>
      </c>
      <c r="AG146" s="52" t="s">
        <v>308</v>
      </c>
      <c r="AJ146" s="17" t="s">
        <v>309</v>
      </c>
      <c r="AM146" s="54">
        <v>660</v>
      </c>
      <c r="AN146" s="55">
        <v>14.666666666666666</v>
      </c>
      <c r="AO146" s="71">
        <v>10.754815301974583</v>
      </c>
      <c r="AP146" s="28">
        <f t="shared" si="4"/>
        <v>0.23899589559943515</v>
      </c>
      <c r="AQ146" s="56">
        <v>157.7372910956272</v>
      </c>
    </row>
    <row r="147" spans="1:43" x14ac:dyDescent="0.25">
      <c r="A147" s="69" t="s">
        <v>456</v>
      </c>
      <c r="B147" s="17" t="s">
        <v>42</v>
      </c>
      <c r="C147" s="17"/>
      <c r="D147" s="17"/>
      <c r="E147" s="17"/>
      <c r="F147" s="17"/>
      <c r="H147" s="17"/>
      <c r="I147" s="17"/>
      <c r="J147" s="17"/>
      <c r="K147" s="18"/>
      <c r="L147" s="17" t="s">
        <v>446</v>
      </c>
      <c r="M147" s="17" t="s">
        <v>446</v>
      </c>
      <c r="O147" s="17" t="s">
        <v>511</v>
      </c>
      <c r="P147" s="17">
        <v>40092988</v>
      </c>
      <c r="Q147" t="s">
        <v>534</v>
      </c>
      <c r="R147" s="17" t="s">
        <v>310</v>
      </c>
      <c r="S147" s="32" t="s">
        <v>311</v>
      </c>
      <c r="T147" s="58" t="s">
        <v>301</v>
      </c>
      <c r="V147" s="47" t="s">
        <v>312</v>
      </c>
      <c r="W147" s="48" t="s">
        <v>88</v>
      </c>
      <c r="X147" t="s">
        <v>313</v>
      </c>
      <c r="Y147" s="49">
        <v>30226607</v>
      </c>
      <c r="Z147" s="70" t="s">
        <v>474</v>
      </c>
      <c r="AA147" s="32" t="s">
        <v>314</v>
      </c>
      <c r="AB147" s="57" t="s">
        <v>311</v>
      </c>
      <c r="AC147" s="51">
        <v>30227271</v>
      </c>
      <c r="AD147" s="32" t="str">
        <f>VLOOKUP(AC147,[1]Nuevos!$S$3:$T$165,2,0)</f>
        <v>PH RINDEMAX</v>
      </c>
      <c r="AE147" t="s">
        <v>307</v>
      </c>
      <c r="AF147" s="61" t="s">
        <v>301</v>
      </c>
      <c r="AG147" s="52" t="s">
        <v>308</v>
      </c>
      <c r="AJ147" s="17" t="s">
        <v>309</v>
      </c>
      <c r="AM147" s="54">
        <v>600</v>
      </c>
      <c r="AN147" s="55">
        <v>20</v>
      </c>
      <c r="AO147" s="71">
        <v>10.754815301974583</v>
      </c>
      <c r="AP147" s="28">
        <f t="shared" si="4"/>
        <v>0.35849384339915275</v>
      </c>
      <c r="AQ147" s="56">
        <v>215.09630603949165</v>
      </c>
    </row>
    <row r="148" spans="1:43" x14ac:dyDescent="0.25">
      <c r="A148" s="69" t="s">
        <v>456</v>
      </c>
      <c r="B148" s="17" t="s">
        <v>42</v>
      </c>
      <c r="C148" s="17"/>
      <c r="D148" s="17"/>
      <c r="E148" s="17"/>
      <c r="F148" s="17"/>
      <c r="H148" s="17"/>
      <c r="I148" s="17"/>
      <c r="J148" s="17"/>
      <c r="K148" s="18"/>
      <c r="L148" s="17" t="s">
        <v>446</v>
      </c>
      <c r="M148" s="17" t="s">
        <v>446</v>
      </c>
      <c r="O148" s="17" t="s">
        <v>511</v>
      </c>
      <c r="P148" s="17">
        <v>40092988</v>
      </c>
      <c r="Q148" t="s">
        <v>534</v>
      </c>
      <c r="R148" s="17" t="s">
        <v>310</v>
      </c>
      <c r="S148" s="32" t="s">
        <v>311</v>
      </c>
      <c r="T148" s="58" t="s">
        <v>301</v>
      </c>
      <c r="V148" s="47" t="s">
        <v>334</v>
      </c>
      <c r="W148" s="48" t="s">
        <v>88</v>
      </c>
      <c r="X148" t="s">
        <v>335</v>
      </c>
      <c r="Y148" s="49">
        <v>30226613</v>
      </c>
      <c r="Z148" s="70" t="s">
        <v>459</v>
      </c>
      <c r="AA148" s="32" t="s">
        <v>336</v>
      </c>
      <c r="AB148" s="57" t="s">
        <v>311</v>
      </c>
      <c r="AC148" s="51">
        <v>30228817</v>
      </c>
      <c r="AD148" s="32" t="str">
        <f>VLOOKUP(AC148,[1]Nuevos!$S$3:$T$165,2,0)</f>
        <v>HAS XPAD</v>
      </c>
      <c r="AE148" t="s">
        <v>337</v>
      </c>
      <c r="AF148" s="61" t="s">
        <v>301</v>
      </c>
      <c r="AG148" s="52" t="s">
        <v>308</v>
      </c>
      <c r="AJ148" s="17" t="s">
        <v>309</v>
      </c>
      <c r="AM148" s="54">
        <v>650</v>
      </c>
      <c r="AN148" s="55">
        <v>21.666666666666668</v>
      </c>
      <c r="AO148" s="71">
        <v>18.322033898305087</v>
      </c>
      <c r="AP148" s="28">
        <f t="shared" si="4"/>
        <v>0.61073446327683634</v>
      </c>
      <c r="AQ148" s="56">
        <v>396.97740112994359</v>
      </c>
    </row>
    <row r="149" spans="1:43" x14ac:dyDescent="0.25">
      <c r="A149" s="69" t="s">
        <v>456</v>
      </c>
      <c r="B149" s="17" t="s">
        <v>42</v>
      </c>
      <c r="C149" s="17"/>
      <c r="D149" s="17"/>
      <c r="E149" s="17"/>
      <c r="F149" s="17"/>
      <c r="H149" s="17"/>
      <c r="I149" s="17"/>
      <c r="J149" s="17"/>
      <c r="K149" s="18"/>
      <c r="L149" s="17" t="s">
        <v>446</v>
      </c>
      <c r="M149" s="17" t="s">
        <v>446</v>
      </c>
      <c r="O149" s="17" t="s">
        <v>511</v>
      </c>
      <c r="P149" s="17">
        <v>40092988</v>
      </c>
      <c r="Q149" t="s">
        <v>534</v>
      </c>
      <c r="R149" s="17" t="s">
        <v>379</v>
      </c>
      <c r="S149" s="32" t="s">
        <v>380</v>
      </c>
      <c r="T149" s="58" t="s">
        <v>355</v>
      </c>
      <c r="V149" s="47" t="s">
        <v>381</v>
      </c>
      <c r="W149" s="48" t="s">
        <v>88</v>
      </c>
      <c r="X149" t="s">
        <v>382</v>
      </c>
      <c r="Y149" s="49">
        <v>30227271</v>
      </c>
      <c r="Z149" s="77"/>
      <c r="AA149" s="32" t="s">
        <v>307</v>
      </c>
      <c r="AB149" s="57">
        <v>50</v>
      </c>
      <c r="AC149" s="51">
        <v>30227271</v>
      </c>
      <c r="AD149" s="32" t="str">
        <f>VLOOKUP(AC149,[1]Nuevos!$S$3:$T$165,2,0)</f>
        <v>PH RINDEMAX</v>
      </c>
      <c r="AE149" t="s">
        <v>307</v>
      </c>
      <c r="AF149" s="61" t="s">
        <v>355</v>
      </c>
      <c r="AG149" s="52" t="s">
        <v>308</v>
      </c>
      <c r="AJ149" s="17" t="s">
        <v>374</v>
      </c>
      <c r="AM149" s="54">
        <v>1000</v>
      </c>
      <c r="AN149" s="55">
        <v>1000</v>
      </c>
      <c r="AO149" s="71">
        <v>1.0754815301974583</v>
      </c>
      <c r="AP149" s="28">
        <f t="shared" si="4"/>
        <v>1.0754815301974583</v>
      </c>
      <c r="AQ149" s="56">
        <v>1075.4815301974584</v>
      </c>
    </row>
    <row r="150" spans="1:43" x14ac:dyDescent="0.25">
      <c r="A150" s="69" t="s">
        <v>456</v>
      </c>
      <c r="B150" s="17" t="s">
        <v>42</v>
      </c>
      <c r="C150" s="17"/>
      <c r="D150" s="17"/>
      <c r="E150" s="17"/>
      <c r="F150" s="17"/>
      <c r="H150" s="17"/>
      <c r="I150" s="17"/>
      <c r="J150" s="17"/>
      <c r="K150" s="18"/>
      <c r="L150" s="17" t="s">
        <v>446</v>
      </c>
      <c r="M150" s="17" t="s">
        <v>446</v>
      </c>
      <c r="O150" s="17" t="s">
        <v>511</v>
      </c>
      <c r="P150" s="17">
        <v>40092988</v>
      </c>
      <c r="Q150" t="s">
        <v>534</v>
      </c>
      <c r="R150" s="17" t="s">
        <v>179</v>
      </c>
      <c r="S150" s="32" t="s">
        <v>476</v>
      </c>
      <c r="T150" s="58" t="s">
        <v>301</v>
      </c>
      <c r="V150" s="79" t="s">
        <v>477</v>
      </c>
      <c r="W150" s="48" t="s">
        <v>68</v>
      </c>
      <c r="X150" s="21" t="s">
        <v>478</v>
      </c>
      <c r="Y150" s="49">
        <v>30226068</v>
      </c>
      <c r="Z150" s="73" t="s">
        <v>479</v>
      </c>
      <c r="AA150" s="32" t="s">
        <v>415</v>
      </c>
      <c r="AB150" s="57" t="s">
        <v>476</v>
      </c>
      <c r="AC150" s="51">
        <v>30226068</v>
      </c>
      <c r="AD150" s="32" t="s">
        <v>480</v>
      </c>
      <c r="AE150" s="32" t="s">
        <v>415</v>
      </c>
      <c r="AF150" s="61" t="s">
        <v>301</v>
      </c>
      <c r="AG150" s="52" t="s">
        <v>308</v>
      </c>
      <c r="AJ150" s="17" t="s">
        <v>309</v>
      </c>
      <c r="AM150" s="54">
        <v>200</v>
      </c>
      <c r="AN150" s="55">
        <v>13.333333333333334</v>
      </c>
      <c r="AO150" s="71">
        <v>101.88828214428206</v>
      </c>
      <c r="AP150" s="28">
        <f t="shared" si="4"/>
        <v>6.7925521429521369</v>
      </c>
      <c r="AQ150" s="56">
        <v>1358.5104285904274</v>
      </c>
    </row>
    <row r="151" spans="1:43" x14ac:dyDescent="0.25">
      <c r="A151" s="69" t="s">
        <v>456</v>
      </c>
      <c r="B151" s="17" t="s">
        <v>42</v>
      </c>
      <c r="C151" s="17"/>
      <c r="D151" s="17"/>
      <c r="E151" s="17"/>
      <c r="F151" s="17"/>
      <c r="H151" s="17"/>
      <c r="I151" s="17"/>
      <c r="J151" s="17"/>
      <c r="K151" s="18"/>
      <c r="L151" s="17" t="s">
        <v>446</v>
      </c>
      <c r="M151" s="17" t="s">
        <v>446</v>
      </c>
      <c r="O151" s="17" t="s">
        <v>511</v>
      </c>
      <c r="P151" s="17">
        <v>40092988</v>
      </c>
      <c r="Q151" t="s">
        <v>534</v>
      </c>
      <c r="R151" s="17" t="s">
        <v>401</v>
      </c>
      <c r="S151" s="32" t="s">
        <v>402</v>
      </c>
      <c r="T151" s="58" t="s">
        <v>322</v>
      </c>
      <c r="V151" s="47" t="s">
        <v>403</v>
      </c>
      <c r="W151" s="48" t="s">
        <v>548</v>
      </c>
      <c r="X151" t="s">
        <v>404</v>
      </c>
      <c r="Y151" s="49">
        <v>30222751</v>
      </c>
      <c r="Z151" s="72" t="s">
        <v>350</v>
      </c>
      <c r="AA151" s="32" t="s">
        <v>351</v>
      </c>
      <c r="AB151" s="57" t="s">
        <v>402</v>
      </c>
      <c r="AC151" s="51">
        <v>30222751</v>
      </c>
      <c r="AD151" s="32" t="str">
        <f>VLOOKUP(AC151,[1]Nuevos!$S$3:$T$165,2,0)</f>
        <v>WIPES Huggies ACTIVE FRESH</v>
      </c>
      <c r="AE151" t="s">
        <v>351</v>
      </c>
      <c r="AF151" s="61" t="s">
        <v>365</v>
      </c>
      <c r="AG151" s="52" t="s">
        <v>308</v>
      </c>
      <c r="AJ151" s="17" t="s">
        <v>309</v>
      </c>
      <c r="AM151" s="54">
        <v>90</v>
      </c>
      <c r="AN151" s="55">
        <v>45</v>
      </c>
      <c r="AO151" s="71">
        <v>6.31864406779661</v>
      </c>
      <c r="AP151" s="28">
        <f t="shared" si="4"/>
        <v>3.159322033898305</v>
      </c>
      <c r="AQ151" s="56">
        <v>284.33898305084745</v>
      </c>
    </row>
    <row r="152" spans="1:43" x14ac:dyDescent="0.25">
      <c r="A152" s="69" t="s">
        <v>456</v>
      </c>
      <c r="B152" s="17" t="s">
        <v>42</v>
      </c>
      <c r="C152" s="17"/>
      <c r="D152" s="17"/>
      <c r="E152" s="17"/>
      <c r="F152" s="17"/>
      <c r="H152" s="17"/>
      <c r="I152" s="17"/>
      <c r="J152" s="17"/>
      <c r="K152" s="18"/>
      <c r="L152" s="17" t="s">
        <v>446</v>
      </c>
      <c r="M152" s="17" t="s">
        <v>446</v>
      </c>
      <c r="O152" s="17" t="s">
        <v>511</v>
      </c>
      <c r="P152" s="17">
        <v>40092988</v>
      </c>
      <c r="Q152" t="s">
        <v>534</v>
      </c>
      <c r="R152" s="17" t="s">
        <v>406</v>
      </c>
      <c r="S152" s="32" t="s">
        <v>407</v>
      </c>
      <c r="T152" s="58" t="s">
        <v>330</v>
      </c>
      <c r="V152" s="47" t="s">
        <v>408</v>
      </c>
      <c r="W152" s="48" t="s">
        <v>548</v>
      </c>
      <c r="X152" t="s">
        <v>409</v>
      </c>
      <c r="Y152" s="49">
        <v>30222751</v>
      </c>
      <c r="Z152" s="72" t="s">
        <v>350</v>
      </c>
      <c r="AA152" s="32" t="s">
        <v>351</v>
      </c>
      <c r="AB152" s="57" t="s">
        <v>407</v>
      </c>
      <c r="AC152" s="51">
        <v>30229095</v>
      </c>
      <c r="AD152" s="32" t="str">
        <f>VLOOKUP(AC152,[1]Nuevos!$S$3:$T$165,2,0)</f>
        <v>HAS XPAD</v>
      </c>
      <c r="AE152" t="s">
        <v>328</v>
      </c>
      <c r="AF152" s="61" t="s">
        <v>330</v>
      </c>
      <c r="AG152" s="52" t="s">
        <v>308</v>
      </c>
      <c r="AJ152" s="17" t="s">
        <v>309</v>
      </c>
      <c r="AM152" s="54">
        <v>60</v>
      </c>
      <c r="AN152" s="55">
        <v>180</v>
      </c>
      <c r="AO152" s="71">
        <v>1.3822033898305084</v>
      </c>
      <c r="AP152" s="28">
        <f t="shared" si="4"/>
        <v>4.1466101694915256</v>
      </c>
      <c r="AQ152" s="56">
        <v>248.79661016949152</v>
      </c>
    </row>
    <row r="153" spans="1:43" x14ac:dyDescent="0.25">
      <c r="A153" s="69" t="s">
        <v>456</v>
      </c>
      <c r="B153" s="17" t="s">
        <v>42</v>
      </c>
      <c r="C153" s="17"/>
      <c r="D153" s="17"/>
      <c r="E153" s="17"/>
      <c r="F153" s="17"/>
      <c r="H153" s="17"/>
      <c r="I153" s="17"/>
      <c r="J153" s="17"/>
      <c r="K153" s="18"/>
      <c r="L153" s="17" t="s">
        <v>446</v>
      </c>
      <c r="M153" s="17" t="s">
        <v>446</v>
      </c>
      <c r="O153" s="17" t="s">
        <v>511</v>
      </c>
      <c r="P153" s="17">
        <v>40092988</v>
      </c>
      <c r="Q153" t="s">
        <v>534</v>
      </c>
      <c r="R153" s="17" t="s">
        <v>513</v>
      </c>
      <c r="S153" s="32" t="s">
        <v>301</v>
      </c>
      <c r="T153" s="58" t="s">
        <v>514</v>
      </c>
      <c r="V153" s="47" t="s">
        <v>515</v>
      </c>
      <c r="W153" s="48" t="s">
        <v>48</v>
      </c>
      <c r="X153" t="s">
        <v>516</v>
      </c>
      <c r="Y153" s="49">
        <v>30226793</v>
      </c>
      <c r="Z153" s="73" t="s">
        <v>517</v>
      </c>
      <c r="AA153" s="32" t="s">
        <v>329</v>
      </c>
      <c r="AB153" s="57" t="s">
        <v>301</v>
      </c>
      <c r="AC153" s="51">
        <v>30226793</v>
      </c>
      <c r="AD153" s="32" t="str">
        <f>VLOOKUP(AC153,[1]Nuevos!$S$3:$T$165,2,0)</f>
        <v>PAÑALES Huggies ACTIVE SEC</v>
      </c>
      <c r="AE153" t="s">
        <v>328</v>
      </c>
      <c r="AF153" s="61" t="s">
        <v>514</v>
      </c>
      <c r="AG153" s="52" t="s">
        <v>308</v>
      </c>
      <c r="AJ153" s="17" t="s">
        <v>275</v>
      </c>
      <c r="AM153" s="54">
        <v>53.260000000000005</v>
      </c>
      <c r="AN153" s="55">
        <v>53.260000000000005</v>
      </c>
      <c r="AO153" s="71">
        <v>4.6212676363636351</v>
      </c>
      <c r="AP153" s="28">
        <f t="shared" si="4"/>
        <v>4.6212676363636351</v>
      </c>
      <c r="AQ153" s="56">
        <v>246.12871431272723</v>
      </c>
    </row>
    <row r="154" spans="1:43" x14ac:dyDescent="0.25">
      <c r="A154" s="69" t="s">
        <v>456</v>
      </c>
      <c r="B154" s="17" t="s">
        <v>42</v>
      </c>
      <c r="C154" s="17"/>
      <c r="D154" s="17"/>
      <c r="E154" s="17"/>
      <c r="F154" s="17"/>
      <c r="H154" s="17"/>
      <c r="I154" s="17"/>
      <c r="J154" s="17"/>
      <c r="K154" s="18"/>
      <c r="L154" s="17" t="s">
        <v>446</v>
      </c>
      <c r="M154" s="17" t="s">
        <v>446</v>
      </c>
      <c r="O154" s="17" t="s">
        <v>511</v>
      </c>
      <c r="P154" s="17">
        <v>40092988</v>
      </c>
      <c r="Q154" t="s">
        <v>534</v>
      </c>
      <c r="R154" s="17" t="s">
        <v>518</v>
      </c>
      <c r="S154" s="32" t="s">
        <v>519</v>
      </c>
      <c r="T154" s="58" t="s">
        <v>501</v>
      </c>
      <c r="V154" s="47" t="s">
        <v>520</v>
      </c>
      <c r="W154" s="48" t="s">
        <v>48</v>
      </c>
      <c r="X154" t="s">
        <v>521</v>
      </c>
      <c r="Y154" s="49">
        <v>30226793</v>
      </c>
      <c r="Z154" s="73" t="s">
        <v>517</v>
      </c>
      <c r="AA154" s="32" t="s">
        <v>329</v>
      </c>
      <c r="AB154" s="57" t="s">
        <v>519</v>
      </c>
      <c r="AC154" s="51">
        <v>30226793</v>
      </c>
      <c r="AD154" s="32" t="str">
        <f>VLOOKUP(AC154,[1]Nuevos!$S$3:$T$165,2,0)</f>
        <v>PAÑALES Huggies ACTIVE SEC</v>
      </c>
      <c r="AE154" t="s">
        <v>328</v>
      </c>
      <c r="AF154" s="61" t="s">
        <v>501</v>
      </c>
      <c r="AG154" s="52" t="s">
        <v>308</v>
      </c>
      <c r="AJ154" s="17" t="s">
        <v>309</v>
      </c>
      <c r="AM154" s="54">
        <v>0</v>
      </c>
      <c r="AN154" s="55">
        <v>0</v>
      </c>
      <c r="AO154" s="71">
        <v>542.22873599999991</v>
      </c>
      <c r="AP154" s="28">
        <v>0</v>
      </c>
      <c r="AQ154" s="56">
        <v>0</v>
      </c>
    </row>
    <row r="155" spans="1:43" x14ac:dyDescent="0.25">
      <c r="A155" s="69" t="s">
        <v>456</v>
      </c>
      <c r="B155" s="17" t="s">
        <v>42</v>
      </c>
      <c r="C155" s="17"/>
      <c r="D155" s="17"/>
      <c r="E155" s="17"/>
      <c r="F155" s="17"/>
      <c r="H155" s="17"/>
      <c r="I155" s="17"/>
      <c r="J155" s="17"/>
      <c r="K155" s="18"/>
      <c r="L155" s="17" t="s">
        <v>446</v>
      </c>
      <c r="M155" s="17" t="s">
        <v>446</v>
      </c>
      <c r="O155" s="17" t="s">
        <v>511</v>
      </c>
      <c r="P155" s="17">
        <v>40092988</v>
      </c>
      <c r="Q155" t="s">
        <v>534</v>
      </c>
      <c r="R155" s="17" t="s">
        <v>522</v>
      </c>
      <c r="S155" s="32" t="s">
        <v>523</v>
      </c>
      <c r="T155" s="58" t="s">
        <v>502</v>
      </c>
      <c r="V155" s="47" t="s">
        <v>524</v>
      </c>
      <c r="W155" s="48" t="s">
        <v>48</v>
      </c>
      <c r="X155" t="s">
        <v>525</v>
      </c>
      <c r="Y155" s="49">
        <v>30226793</v>
      </c>
      <c r="Z155" s="73" t="s">
        <v>517</v>
      </c>
      <c r="AA155" s="32" t="s">
        <v>329</v>
      </c>
      <c r="AB155" s="57" t="s">
        <v>523</v>
      </c>
      <c r="AC155" s="51">
        <v>30226793</v>
      </c>
      <c r="AD155" s="32" t="str">
        <f>VLOOKUP(AC155,[1]Nuevos!$S$3:$T$165,2,0)</f>
        <v>PAÑALES Huggies ACTIVE SEC</v>
      </c>
      <c r="AE155" t="s">
        <v>329</v>
      </c>
      <c r="AF155" s="61" t="s">
        <v>489</v>
      </c>
      <c r="AG155" s="52" t="s">
        <v>308</v>
      </c>
      <c r="AJ155" s="17" t="s">
        <v>309</v>
      </c>
      <c r="AM155" s="54">
        <v>26.630000000000003</v>
      </c>
      <c r="AN155" s="55">
        <v>4.4383333333333335</v>
      </c>
      <c r="AO155" s="71">
        <v>33.889295999999995</v>
      </c>
      <c r="AP155" s="28">
        <f t="shared" ref="AP155:AP175" si="5">+AQ155/AM155</f>
        <v>5.6482159999999988</v>
      </c>
      <c r="AQ155" s="56">
        <v>150.41199207999998</v>
      </c>
    </row>
    <row r="156" spans="1:43" x14ac:dyDescent="0.25">
      <c r="A156" s="69" t="s">
        <v>456</v>
      </c>
      <c r="B156" s="17" t="s">
        <v>42</v>
      </c>
      <c r="C156" s="17"/>
      <c r="D156" s="17"/>
      <c r="E156" s="17"/>
      <c r="F156" s="17"/>
      <c r="H156" s="17"/>
      <c r="I156" s="17"/>
      <c r="J156" s="17"/>
      <c r="K156" s="18"/>
      <c r="L156" s="17" t="s">
        <v>446</v>
      </c>
      <c r="M156" s="17" t="s">
        <v>446</v>
      </c>
      <c r="O156" s="17" t="s">
        <v>511</v>
      </c>
      <c r="P156" s="17">
        <v>40092988</v>
      </c>
      <c r="Q156" t="s">
        <v>534</v>
      </c>
      <c r="R156" s="17" t="s">
        <v>526</v>
      </c>
      <c r="S156" s="32" t="s">
        <v>519</v>
      </c>
      <c r="T156" s="58" t="s">
        <v>527</v>
      </c>
      <c r="V156" s="47" t="s">
        <v>528</v>
      </c>
      <c r="W156" s="48" t="s">
        <v>48</v>
      </c>
      <c r="X156" t="s">
        <v>529</v>
      </c>
      <c r="Y156" s="49">
        <v>30226793</v>
      </c>
      <c r="Z156" s="73" t="s">
        <v>517</v>
      </c>
      <c r="AA156" s="32" t="s">
        <v>329</v>
      </c>
      <c r="AB156" s="57" t="s">
        <v>519</v>
      </c>
      <c r="AC156" s="51">
        <v>30226793</v>
      </c>
      <c r="AD156" s="32" t="str">
        <f>VLOOKUP(AC156,[1]Nuevos!$S$3:$T$165,2,0)</f>
        <v>PAÑALES Huggies ACTIVE SEC</v>
      </c>
      <c r="AE156" t="s">
        <v>329</v>
      </c>
      <c r="AF156" s="61" t="s">
        <v>527</v>
      </c>
      <c r="AG156" s="52" t="s">
        <v>308</v>
      </c>
      <c r="AJ156" s="17" t="s">
        <v>309</v>
      </c>
      <c r="AM156" s="54">
        <v>186.41</v>
      </c>
      <c r="AN156" s="55">
        <v>2.7413235294117646</v>
      </c>
      <c r="AO156" s="71">
        <v>610.00732799999992</v>
      </c>
      <c r="AP156" s="28">
        <f t="shared" si="5"/>
        <v>8.9706959999999984</v>
      </c>
      <c r="AQ156" s="56">
        <v>1672.2274413599996</v>
      </c>
    </row>
    <row r="157" spans="1:43" x14ac:dyDescent="0.25">
      <c r="A157" s="69" t="s">
        <v>456</v>
      </c>
      <c r="B157" s="17" t="s">
        <v>42</v>
      </c>
      <c r="C157" s="17"/>
      <c r="D157" s="17"/>
      <c r="E157" s="17"/>
      <c r="F157" s="17"/>
      <c r="H157" s="17"/>
      <c r="I157" s="17"/>
      <c r="J157" s="17"/>
      <c r="K157" s="18"/>
      <c r="L157" s="17" t="s">
        <v>446</v>
      </c>
      <c r="M157" s="17" t="s">
        <v>446</v>
      </c>
      <c r="O157" s="17" t="s">
        <v>511</v>
      </c>
      <c r="P157" s="17">
        <v>40092988</v>
      </c>
      <c r="Q157" t="s">
        <v>534</v>
      </c>
      <c r="R157" s="17" t="s">
        <v>321</v>
      </c>
      <c r="S157" s="32" t="s">
        <v>301</v>
      </c>
      <c r="T157" s="58" t="s">
        <v>322</v>
      </c>
      <c r="V157" s="47" t="s">
        <v>530</v>
      </c>
      <c r="W157" s="48" t="s">
        <v>48</v>
      </c>
      <c r="X157" t="s">
        <v>531</v>
      </c>
      <c r="Y157" s="49">
        <v>30229155</v>
      </c>
      <c r="Z157" s="73" t="s">
        <v>517</v>
      </c>
      <c r="AA157" s="32" t="s">
        <v>532</v>
      </c>
      <c r="AB157" s="57" t="s">
        <v>349</v>
      </c>
      <c r="AC157" s="51">
        <v>30227421</v>
      </c>
      <c r="AD157" s="32" t="s">
        <v>350</v>
      </c>
      <c r="AE157" t="s">
        <v>351</v>
      </c>
      <c r="AF157" s="61" t="s">
        <v>365</v>
      </c>
      <c r="AG157" s="52" t="s">
        <v>308</v>
      </c>
      <c r="AJ157" s="17" t="s">
        <v>533</v>
      </c>
      <c r="AM157" s="67">
        <v>266.3</v>
      </c>
      <c r="AN157" s="55">
        <v>11.095833333333333</v>
      </c>
      <c r="AO157" s="71">
        <v>37.911864406779664</v>
      </c>
      <c r="AP157" s="28">
        <f t="shared" si="5"/>
        <v>1.5796610169491527</v>
      </c>
      <c r="AQ157" s="56">
        <v>420.66372881355937</v>
      </c>
    </row>
    <row r="158" spans="1:43" x14ac:dyDescent="0.25">
      <c r="A158" s="69" t="s">
        <v>456</v>
      </c>
      <c r="B158" s="17" t="s">
        <v>42</v>
      </c>
      <c r="C158" s="17"/>
      <c r="D158" s="17"/>
      <c r="E158" s="17"/>
      <c r="F158" s="17"/>
      <c r="H158" s="17"/>
      <c r="I158" s="17"/>
      <c r="J158" s="17"/>
      <c r="K158" s="18"/>
      <c r="L158" s="17" t="s">
        <v>446</v>
      </c>
      <c r="M158" s="17" t="s">
        <v>446</v>
      </c>
      <c r="O158" s="17" t="s">
        <v>511</v>
      </c>
      <c r="P158" s="17">
        <v>40092988</v>
      </c>
      <c r="Q158" t="s">
        <v>534</v>
      </c>
      <c r="R158" s="17" t="s">
        <v>460</v>
      </c>
      <c r="S158" s="17" t="s">
        <v>461</v>
      </c>
      <c r="T158" s="58" t="s">
        <v>462</v>
      </c>
      <c r="V158" s="47" t="s">
        <v>463</v>
      </c>
      <c r="W158" s="48" t="s">
        <v>48</v>
      </c>
      <c r="X158" s="21" t="s">
        <v>464</v>
      </c>
      <c r="Y158" s="49">
        <v>30226793</v>
      </c>
      <c r="Z158" s="73" t="s">
        <v>328</v>
      </c>
      <c r="AA158" s="32" t="s">
        <v>465</v>
      </c>
      <c r="AB158" s="17" t="s">
        <v>461</v>
      </c>
      <c r="AC158" s="51">
        <v>30228817</v>
      </c>
      <c r="AD158" s="32" t="s">
        <v>466</v>
      </c>
      <c r="AE158" t="s">
        <v>337</v>
      </c>
      <c r="AF158" s="61" t="s">
        <v>462</v>
      </c>
      <c r="AG158" s="52" t="s">
        <v>308</v>
      </c>
      <c r="AJ158" s="17" t="s">
        <v>331</v>
      </c>
      <c r="AM158" s="54">
        <v>100</v>
      </c>
      <c r="AN158" s="55">
        <v>100</v>
      </c>
      <c r="AO158" s="71">
        <v>1.5268361581920904</v>
      </c>
      <c r="AP158" s="28">
        <f t="shared" si="5"/>
        <v>1.5268361581920906</v>
      </c>
      <c r="AQ158" s="56">
        <v>152.68361581920905</v>
      </c>
    </row>
    <row r="159" spans="1:43" x14ac:dyDescent="0.25">
      <c r="A159" s="69" t="s">
        <v>456</v>
      </c>
      <c r="B159" s="17" t="s">
        <v>42</v>
      </c>
      <c r="C159" s="17"/>
      <c r="D159" s="17"/>
      <c r="E159" s="17"/>
      <c r="F159" s="17"/>
      <c r="H159" s="17"/>
      <c r="I159" s="17"/>
      <c r="J159" s="17"/>
      <c r="K159" s="18"/>
      <c r="L159" s="17" t="s">
        <v>446</v>
      </c>
      <c r="M159" s="17" t="s">
        <v>446</v>
      </c>
      <c r="O159" s="17" t="s">
        <v>511</v>
      </c>
      <c r="P159" s="17">
        <v>40092988</v>
      </c>
      <c r="Q159" t="s">
        <v>534</v>
      </c>
      <c r="R159" s="17" t="s">
        <v>500</v>
      </c>
      <c r="S159" s="32" t="s">
        <v>501</v>
      </c>
      <c r="T159" s="58" t="s">
        <v>502</v>
      </c>
      <c r="V159" s="47" t="s">
        <v>503</v>
      </c>
      <c r="W159" s="48" t="s">
        <v>48</v>
      </c>
      <c r="X159" s="64" t="s">
        <v>504</v>
      </c>
      <c r="Y159" s="49">
        <v>30229164</v>
      </c>
      <c r="Z159" s="73" t="s">
        <v>505</v>
      </c>
      <c r="AA159" s="32" t="s">
        <v>506</v>
      </c>
      <c r="AB159" s="57" t="s">
        <v>501</v>
      </c>
      <c r="AC159" s="51">
        <v>30228591</v>
      </c>
      <c r="AD159" s="32" t="s">
        <v>432</v>
      </c>
      <c r="AE159" t="s">
        <v>432</v>
      </c>
      <c r="AF159" s="61" t="s">
        <v>489</v>
      </c>
      <c r="AG159" s="52" t="s">
        <v>308</v>
      </c>
      <c r="AJ159" s="17" t="s">
        <v>309</v>
      </c>
      <c r="AM159" s="54">
        <v>750</v>
      </c>
      <c r="AN159" s="55">
        <v>93.75</v>
      </c>
      <c r="AO159" s="71">
        <v>26.064406779661017</v>
      </c>
      <c r="AP159" s="28">
        <f t="shared" si="5"/>
        <v>3.2580508474576271</v>
      </c>
      <c r="AQ159" s="56">
        <v>2443.5381355932204</v>
      </c>
    </row>
    <row r="160" spans="1:43" x14ac:dyDescent="0.25">
      <c r="A160" s="69" t="s">
        <v>456</v>
      </c>
      <c r="B160" s="17" t="s">
        <v>42</v>
      </c>
      <c r="C160" s="17"/>
      <c r="D160" s="17"/>
      <c r="E160" s="17"/>
      <c r="F160" s="17"/>
      <c r="H160" s="17"/>
      <c r="I160" s="17"/>
      <c r="J160" s="17"/>
      <c r="K160" s="18"/>
      <c r="L160" s="17" t="s">
        <v>446</v>
      </c>
      <c r="M160" s="17" t="s">
        <v>446</v>
      </c>
      <c r="O160" s="17" t="s">
        <v>511</v>
      </c>
      <c r="P160" s="17">
        <v>40160015</v>
      </c>
      <c r="Q160" t="s">
        <v>540</v>
      </c>
      <c r="R160" s="17" t="s">
        <v>468</v>
      </c>
      <c r="S160" s="32" t="s">
        <v>469</v>
      </c>
      <c r="T160" s="58" t="s">
        <v>470</v>
      </c>
      <c r="V160" s="76" t="s">
        <v>471</v>
      </c>
      <c r="W160" s="48" t="s">
        <v>88</v>
      </c>
      <c r="X160" s="64" t="s">
        <v>472</v>
      </c>
      <c r="Y160" s="49">
        <v>30227271</v>
      </c>
      <c r="Z160" s="77" t="s">
        <v>96</v>
      </c>
      <c r="AA160" s="32" t="s">
        <v>307</v>
      </c>
      <c r="AB160" s="57" t="s">
        <v>469</v>
      </c>
      <c r="AC160" s="51">
        <v>30227271</v>
      </c>
      <c r="AD160" s="32" t="str">
        <f>VLOOKUP(AC160,[1]Nuevos!$S$3:$T$165,2,0)</f>
        <v>PH RINDEMAX</v>
      </c>
      <c r="AE160" t="s">
        <v>307</v>
      </c>
      <c r="AF160" s="57" t="s">
        <v>470</v>
      </c>
      <c r="AG160" s="52" t="s">
        <v>308</v>
      </c>
      <c r="AJ160" s="17" t="s">
        <v>309</v>
      </c>
      <c r="AM160" s="54">
        <v>15000</v>
      </c>
      <c r="AN160" s="55">
        <v>125</v>
      </c>
      <c r="AO160" s="71">
        <v>129.057783623695</v>
      </c>
      <c r="AP160" s="28">
        <f t="shared" si="5"/>
        <v>1.0754815301974583</v>
      </c>
      <c r="AQ160" s="56">
        <v>16132.222952961874</v>
      </c>
    </row>
    <row r="161" spans="1:44" x14ac:dyDescent="0.25">
      <c r="A161" s="69" t="s">
        <v>456</v>
      </c>
      <c r="B161" s="17" t="s">
        <v>42</v>
      </c>
      <c r="C161" s="17"/>
      <c r="D161" s="17"/>
      <c r="E161" s="17"/>
      <c r="F161" s="17"/>
      <c r="H161" s="17"/>
      <c r="I161" s="17"/>
      <c r="J161" s="17"/>
      <c r="K161" s="18"/>
      <c r="L161" s="17" t="s">
        <v>446</v>
      </c>
      <c r="M161" s="17" t="s">
        <v>446</v>
      </c>
      <c r="O161" s="17" t="s">
        <v>511</v>
      </c>
      <c r="P161" s="17">
        <v>40160015</v>
      </c>
      <c r="Q161" t="s">
        <v>540</v>
      </c>
      <c r="R161" s="17" t="s">
        <v>299</v>
      </c>
      <c r="S161" s="32" t="s">
        <v>300</v>
      </c>
      <c r="T161" s="58" t="s">
        <v>301</v>
      </c>
      <c r="V161" s="47" t="s">
        <v>302</v>
      </c>
      <c r="W161" s="48" t="s">
        <v>88</v>
      </c>
      <c r="X161" t="s">
        <v>303</v>
      </c>
      <c r="Y161" s="49">
        <v>30226606</v>
      </c>
      <c r="Z161" s="70" t="s">
        <v>473</v>
      </c>
      <c r="AA161" s="32" t="s">
        <v>305</v>
      </c>
      <c r="AB161" s="57" t="s">
        <v>300</v>
      </c>
      <c r="AC161" s="51">
        <v>30227271</v>
      </c>
      <c r="AD161" s="32" t="str">
        <f>VLOOKUP(AC161,[1]Nuevos!$S$3:$T$165,2,0)</f>
        <v>PH RINDEMAX</v>
      </c>
      <c r="AE161" t="s">
        <v>307</v>
      </c>
      <c r="AF161" s="61" t="s">
        <v>301</v>
      </c>
      <c r="AG161" s="52" t="s">
        <v>308</v>
      </c>
      <c r="AJ161" s="17" t="s">
        <v>309</v>
      </c>
      <c r="AM161" s="54">
        <v>1200</v>
      </c>
      <c r="AN161" s="55">
        <v>26.666666666666668</v>
      </c>
      <c r="AO161" s="71">
        <v>10.754815301974583</v>
      </c>
      <c r="AP161" s="28">
        <f t="shared" si="5"/>
        <v>0.23899589559943515</v>
      </c>
      <c r="AQ161" s="56">
        <v>286.7950747193222</v>
      </c>
    </row>
    <row r="162" spans="1:44" x14ac:dyDescent="0.25">
      <c r="A162" s="69" t="s">
        <v>456</v>
      </c>
      <c r="B162" s="17" t="s">
        <v>42</v>
      </c>
      <c r="C162" s="17"/>
      <c r="D162" s="17"/>
      <c r="E162" s="17"/>
      <c r="F162" s="17"/>
      <c r="H162" s="17"/>
      <c r="I162" s="17"/>
      <c r="J162" s="17"/>
      <c r="K162" s="18"/>
      <c r="L162" s="17" t="s">
        <v>446</v>
      </c>
      <c r="M162" s="17" t="s">
        <v>446</v>
      </c>
      <c r="O162" s="17" t="s">
        <v>511</v>
      </c>
      <c r="P162" s="17">
        <v>40160015</v>
      </c>
      <c r="Q162" t="s">
        <v>540</v>
      </c>
      <c r="R162" s="17" t="s">
        <v>310</v>
      </c>
      <c r="S162" s="32" t="s">
        <v>311</v>
      </c>
      <c r="T162" s="58" t="s">
        <v>301</v>
      </c>
      <c r="V162" s="47" t="s">
        <v>312</v>
      </c>
      <c r="W162" s="48" t="s">
        <v>88</v>
      </c>
      <c r="X162" t="s">
        <v>313</v>
      </c>
      <c r="Y162" s="49">
        <v>30226607</v>
      </c>
      <c r="Z162" s="70" t="s">
        <v>474</v>
      </c>
      <c r="AA162" s="32" t="s">
        <v>314</v>
      </c>
      <c r="AB162" s="57" t="s">
        <v>311</v>
      </c>
      <c r="AC162" s="51">
        <v>30227271</v>
      </c>
      <c r="AD162" s="32" t="str">
        <f>VLOOKUP(AC162,[1]Nuevos!$S$3:$T$165,2,0)</f>
        <v>PH RINDEMAX</v>
      </c>
      <c r="AE162" t="s">
        <v>307</v>
      </c>
      <c r="AF162" s="61" t="s">
        <v>301</v>
      </c>
      <c r="AG162" s="52" t="s">
        <v>308</v>
      </c>
      <c r="AJ162" s="17" t="s">
        <v>309</v>
      </c>
      <c r="AM162" s="54">
        <v>780</v>
      </c>
      <c r="AN162" s="55">
        <v>26</v>
      </c>
      <c r="AO162" s="71">
        <v>10.754815301974583</v>
      </c>
      <c r="AP162" s="28">
        <f t="shared" si="5"/>
        <v>0.3584938433991528</v>
      </c>
      <c r="AQ162" s="56">
        <v>279.62519785133918</v>
      </c>
    </row>
    <row r="163" spans="1:44" x14ac:dyDescent="0.25">
      <c r="A163" s="69" t="s">
        <v>456</v>
      </c>
      <c r="B163" s="17" t="s">
        <v>42</v>
      </c>
      <c r="C163" s="17"/>
      <c r="D163" s="17"/>
      <c r="E163" s="17"/>
      <c r="F163" s="17"/>
      <c r="H163" s="17"/>
      <c r="I163" s="17"/>
      <c r="J163" s="17"/>
      <c r="K163" s="18"/>
      <c r="L163" s="17" t="s">
        <v>446</v>
      </c>
      <c r="M163" s="17" t="s">
        <v>446</v>
      </c>
      <c r="O163" s="17" t="s">
        <v>511</v>
      </c>
      <c r="P163" s="17">
        <v>40160015</v>
      </c>
      <c r="Q163" t="s">
        <v>540</v>
      </c>
      <c r="R163" s="17" t="s">
        <v>310</v>
      </c>
      <c r="S163" s="32" t="s">
        <v>311</v>
      </c>
      <c r="T163" s="58" t="s">
        <v>301</v>
      </c>
      <c r="V163" s="47" t="s">
        <v>334</v>
      </c>
      <c r="W163" s="48" t="s">
        <v>88</v>
      </c>
      <c r="X163" t="s">
        <v>335</v>
      </c>
      <c r="Y163" s="49">
        <v>30226613</v>
      </c>
      <c r="Z163" s="70" t="s">
        <v>459</v>
      </c>
      <c r="AA163" s="32" t="s">
        <v>336</v>
      </c>
      <c r="AB163" s="57" t="s">
        <v>311</v>
      </c>
      <c r="AC163" s="51">
        <v>30228817</v>
      </c>
      <c r="AD163" s="32" t="str">
        <f>VLOOKUP(AC163,[1]Nuevos!$S$3:$T$165,2,0)</f>
        <v>HAS XPAD</v>
      </c>
      <c r="AE163" t="s">
        <v>337</v>
      </c>
      <c r="AF163" s="61" t="s">
        <v>301</v>
      </c>
      <c r="AG163" s="52" t="s">
        <v>308</v>
      </c>
      <c r="AJ163" s="17" t="s">
        <v>309</v>
      </c>
      <c r="AM163" s="54">
        <v>975</v>
      </c>
      <c r="AN163" s="55">
        <v>32.5</v>
      </c>
      <c r="AO163" s="71">
        <v>18.322033898305087</v>
      </c>
      <c r="AP163" s="28">
        <f t="shared" si="5"/>
        <v>0.61073446327683623</v>
      </c>
      <c r="AQ163" s="56">
        <v>595.46610169491532</v>
      </c>
    </row>
    <row r="164" spans="1:44" x14ac:dyDescent="0.25">
      <c r="A164" s="69" t="s">
        <v>456</v>
      </c>
      <c r="B164" s="17" t="s">
        <v>42</v>
      </c>
      <c r="C164" s="17"/>
      <c r="D164" s="17"/>
      <c r="E164" s="17"/>
      <c r="F164" s="17"/>
      <c r="H164" s="17"/>
      <c r="I164" s="17"/>
      <c r="J164" s="17"/>
      <c r="K164" s="18"/>
      <c r="L164" s="17" t="s">
        <v>446</v>
      </c>
      <c r="M164" s="17" t="s">
        <v>446</v>
      </c>
      <c r="O164" s="17" t="s">
        <v>511</v>
      </c>
      <c r="P164" s="17">
        <v>40160015</v>
      </c>
      <c r="Q164" t="s">
        <v>540</v>
      </c>
      <c r="R164" s="17" t="s">
        <v>410</v>
      </c>
      <c r="S164" s="32" t="s">
        <v>411</v>
      </c>
      <c r="T164" s="58" t="s">
        <v>352</v>
      </c>
      <c r="V164" t="s">
        <v>412</v>
      </c>
      <c r="W164" s="48" t="s">
        <v>68</v>
      </c>
      <c r="X164" t="s">
        <v>413</v>
      </c>
      <c r="Y164" s="49">
        <v>30226068</v>
      </c>
      <c r="Z164" s="73" t="s">
        <v>479</v>
      </c>
      <c r="AA164" s="32" t="s">
        <v>415</v>
      </c>
      <c r="AB164" s="57" t="s">
        <v>411</v>
      </c>
      <c r="AC164" s="51">
        <v>30224402</v>
      </c>
      <c r="AD164" s="32" t="str">
        <f>VLOOKUP(AC164,[1]Nuevos!$S$3:$T$165,2,0)</f>
        <v>HAF x16 con ristra</v>
      </c>
      <c r="AE164" t="s">
        <v>351</v>
      </c>
      <c r="AF164" s="61" t="s">
        <v>352</v>
      </c>
      <c r="AG164" s="52" t="s">
        <v>308</v>
      </c>
      <c r="AJ164" s="17" t="s">
        <v>309</v>
      </c>
      <c r="AM164" s="54">
        <v>200</v>
      </c>
      <c r="AN164" s="55">
        <v>50</v>
      </c>
      <c r="AO164" s="71">
        <v>6.31864406779661</v>
      </c>
      <c r="AP164" s="28">
        <f t="shared" si="5"/>
        <v>1.5796610169491523</v>
      </c>
      <c r="AQ164" s="56">
        <v>315.93220338983048</v>
      </c>
    </row>
    <row r="165" spans="1:44" x14ac:dyDescent="0.25">
      <c r="A165" s="69" t="s">
        <v>456</v>
      </c>
      <c r="B165" s="17" t="s">
        <v>42</v>
      </c>
      <c r="C165" s="17"/>
      <c r="D165" s="17"/>
      <c r="E165" s="17"/>
      <c r="F165" s="17"/>
      <c r="H165" s="17"/>
      <c r="I165" s="17"/>
      <c r="J165" s="17"/>
      <c r="K165" s="18"/>
      <c r="L165" s="17" t="s">
        <v>446</v>
      </c>
      <c r="M165" s="17" t="s">
        <v>446</v>
      </c>
      <c r="O165" s="17" t="s">
        <v>511</v>
      </c>
      <c r="P165" s="17">
        <v>40160015</v>
      </c>
      <c r="Q165" t="s">
        <v>540</v>
      </c>
      <c r="R165" s="17" t="s">
        <v>401</v>
      </c>
      <c r="S165" s="32" t="s">
        <v>402</v>
      </c>
      <c r="T165" s="58" t="s">
        <v>322</v>
      </c>
      <c r="V165" s="47" t="s">
        <v>403</v>
      </c>
      <c r="W165" s="48" t="s">
        <v>548</v>
      </c>
      <c r="X165" t="s">
        <v>404</v>
      </c>
      <c r="Y165" s="49">
        <v>30222751</v>
      </c>
      <c r="Z165" s="72" t="s">
        <v>350</v>
      </c>
      <c r="AA165" s="32" t="s">
        <v>351</v>
      </c>
      <c r="AB165" s="57" t="s">
        <v>402</v>
      </c>
      <c r="AC165" s="51">
        <v>30222751</v>
      </c>
      <c r="AD165" s="32" t="str">
        <f>VLOOKUP(AC165,[1]Nuevos!$S$3:$T$165,2,0)</f>
        <v>WIPES Huggies ACTIVE FRESH</v>
      </c>
      <c r="AE165" t="s">
        <v>351</v>
      </c>
      <c r="AF165" s="61" t="s">
        <v>365</v>
      </c>
      <c r="AG165" s="52" t="s">
        <v>308</v>
      </c>
      <c r="AJ165" s="17" t="s">
        <v>309</v>
      </c>
      <c r="AM165" s="54">
        <v>60</v>
      </c>
      <c r="AN165" s="55">
        <v>30</v>
      </c>
      <c r="AO165" s="71">
        <v>6.31864406779661</v>
      </c>
      <c r="AP165" s="28">
        <f t="shared" si="5"/>
        <v>3.159322033898305</v>
      </c>
      <c r="AQ165" s="56">
        <v>189.5593220338983</v>
      </c>
    </row>
    <row r="166" spans="1:44" x14ac:dyDescent="0.25">
      <c r="A166" s="69" t="s">
        <v>456</v>
      </c>
      <c r="B166" s="17" t="s">
        <v>42</v>
      </c>
      <c r="C166" s="17"/>
      <c r="D166" s="17"/>
      <c r="E166" s="17"/>
      <c r="F166" s="17"/>
      <c r="H166" s="17"/>
      <c r="I166" s="17"/>
      <c r="J166" s="17"/>
      <c r="K166" s="18"/>
      <c r="L166" s="17" t="s">
        <v>446</v>
      </c>
      <c r="M166" s="17" t="s">
        <v>446</v>
      </c>
      <c r="O166" s="17" t="s">
        <v>511</v>
      </c>
      <c r="P166" s="17">
        <v>40160015</v>
      </c>
      <c r="Q166" t="s">
        <v>540</v>
      </c>
      <c r="R166" s="17" t="s">
        <v>406</v>
      </c>
      <c r="S166" s="32" t="s">
        <v>407</v>
      </c>
      <c r="T166" s="58" t="s">
        <v>330</v>
      </c>
      <c r="V166" s="47" t="s">
        <v>408</v>
      </c>
      <c r="W166" s="48" t="s">
        <v>548</v>
      </c>
      <c r="X166" t="s">
        <v>409</v>
      </c>
      <c r="Y166" s="49">
        <v>30222751</v>
      </c>
      <c r="Z166" s="72" t="s">
        <v>350</v>
      </c>
      <c r="AA166" s="32" t="s">
        <v>351</v>
      </c>
      <c r="AB166" s="57" t="s">
        <v>407</v>
      </c>
      <c r="AC166" s="51">
        <v>30229095</v>
      </c>
      <c r="AD166" s="32" t="str">
        <f>VLOOKUP(AC166,[1]Nuevos!$S$3:$T$165,2,0)</f>
        <v>HAS XPAD</v>
      </c>
      <c r="AE166" t="s">
        <v>328</v>
      </c>
      <c r="AF166" s="61" t="s">
        <v>330</v>
      </c>
      <c r="AG166" s="52" t="s">
        <v>308</v>
      </c>
      <c r="AJ166" s="17" t="s">
        <v>309</v>
      </c>
      <c r="AM166" s="54">
        <v>40</v>
      </c>
      <c r="AN166" s="55">
        <v>120</v>
      </c>
      <c r="AO166" s="71">
        <v>1.3822033898305084</v>
      </c>
      <c r="AP166" s="28">
        <f t="shared" si="5"/>
        <v>4.1466101694915256</v>
      </c>
      <c r="AQ166" s="56">
        <v>165.86440677966101</v>
      </c>
    </row>
    <row r="167" spans="1:44" x14ac:dyDescent="0.25">
      <c r="A167" s="69" t="s">
        <v>456</v>
      </c>
      <c r="B167" s="17" t="s">
        <v>42</v>
      </c>
      <c r="C167" s="17"/>
      <c r="D167" s="17"/>
      <c r="E167" s="17"/>
      <c r="F167" s="17"/>
      <c r="H167" s="17"/>
      <c r="I167" s="17"/>
      <c r="J167" s="17"/>
      <c r="K167" s="18"/>
      <c r="L167" s="17" t="s">
        <v>446</v>
      </c>
      <c r="M167" s="17" t="s">
        <v>446</v>
      </c>
      <c r="O167" s="17" t="s">
        <v>511</v>
      </c>
      <c r="P167" s="17">
        <v>40160015</v>
      </c>
      <c r="Q167" t="s">
        <v>540</v>
      </c>
      <c r="R167" s="17" t="s">
        <v>513</v>
      </c>
      <c r="S167" s="32" t="s">
        <v>301</v>
      </c>
      <c r="T167" s="58" t="s">
        <v>514</v>
      </c>
      <c r="V167" s="47" t="s">
        <v>515</v>
      </c>
      <c r="W167" s="48" t="s">
        <v>48</v>
      </c>
      <c r="X167" t="s">
        <v>516</v>
      </c>
      <c r="Y167" s="49">
        <v>30226793</v>
      </c>
      <c r="Z167" s="73" t="s">
        <v>517</v>
      </c>
      <c r="AA167" s="32" t="s">
        <v>329</v>
      </c>
      <c r="AB167" s="57" t="s">
        <v>301</v>
      </c>
      <c r="AC167" s="51">
        <v>30226793</v>
      </c>
      <c r="AD167" s="32" t="str">
        <f>VLOOKUP(AC167,[1]Nuevos!$S$3:$T$165,2,0)</f>
        <v>PAÑALES Huggies ACTIVE SEC</v>
      </c>
      <c r="AE167" t="s">
        <v>328</v>
      </c>
      <c r="AF167" s="61" t="s">
        <v>514</v>
      </c>
      <c r="AG167" s="52" t="s">
        <v>308</v>
      </c>
      <c r="AJ167" s="17" t="s">
        <v>275</v>
      </c>
      <c r="AM167" s="54">
        <v>53.260000000000005</v>
      </c>
      <c r="AN167" s="55">
        <v>53.260000000000005</v>
      </c>
      <c r="AO167" s="71">
        <v>4.6212676363636351</v>
      </c>
      <c r="AP167" s="28">
        <f t="shared" si="5"/>
        <v>4.6212676363636351</v>
      </c>
      <c r="AQ167" s="56">
        <v>246.12871431272723</v>
      </c>
    </row>
    <row r="168" spans="1:44" x14ac:dyDescent="0.25">
      <c r="A168" s="69" t="s">
        <v>456</v>
      </c>
      <c r="B168" s="17" t="s">
        <v>42</v>
      </c>
      <c r="C168" s="17"/>
      <c r="D168" s="17"/>
      <c r="E168" s="17"/>
      <c r="F168" s="17"/>
      <c r="H168" s="17"/>
      <c r="I168" s="17"/>
      <c r="J168" s="17"/>
      <c r="K168" s="18"/>
      <c r="L168" s="17" t="s">
        <v>446</v>
      </c>
      <c r="M168" s="17" t="s">
        <v>446</v>
      </c>
      <c r="O168" s="17" t="s">
        <v>511</v>
      </c>
      <c r="P168" s="17">
        <v>40160015</v>
      </c>
      <c r="Q168" t="s">
        <v>540</v>
      </c>
      <c r="R168" s="17" t="s">
        <v>518</v>
      </c>
      <c r="S168" s="32" t="s">
        <v>519</v>
      </c>
      <c r="T168" s="58" t="s">
        <v>501</v>
      </c>
      <c r="V168" s="47" t="s">
        <v>520</v>
      </c>
      <c r="W168" s="48" t="s">
        <v>48</v>
      </c>
      <c r="X168" t="s">
        <v>521</v>
      </c>
      <c r="Y168" s="49">
        <v>30226793</v>
      </c>
      <c r="Z168" s="73" t="s">
        <v>517</v>
      </c>
      <c r="AA168" s="32" t="s">
        <v>329</v>
      </c>
      <c r="AB168" s="57" t="s">
        <v>519</v>
      </c>
      <c r="AC168" s="51">
        <v>30226793</v>
      </c>
      <c r="AD168" s="32" t="str">
        <f>VLOOKUP(AC168,[1]Nuevos!$S$3:$T$165,2,0)</f>
        <v>PAÑALES Huggies ACTIVE SEC</v>
      </c>
      <c r="AE168" t="s">
        <v>328</v>
      </c>
      <c r="AF168" s="61" t="s">
        <v>501</v>
      </c>
      <c r="AG168" s="52" t="s">
        <v>308</v>
      </c>
      <c r="AJ168" s="17" t="s">
        <v>309</v>
      </c>
      <c r="AM168" s="54">
        <v>0</v>
      </c>
      <c r="AN168" s="55">
        <v>0</v>
      </c>
      <c r="AO168" s="71">
        <v>542.22873599999991</v>
      </c>
      <c r="AP168" s="28">
        <v>0</v>
      </c>
      <c r="AQ168" s="56">
        <v>0</v>
      </c>
    </row>
    <row r="169" spans="1:44" x14ac:dyDescent="0.25">
      <c r="A169" s="69" t="s">
        <v>456</v>
      </c>
      <c r="B169" s="17" t="s">
        <v>42</v>
      </c>
      <c r="C169" s="17"/>
      <c r="D169" s="17"/>
      <c r="E169" s="17"/>
      <c r="F169" s="17"/>
      <c r="H169" s="17"/>
      <c r="I169" s="17"/>
      <c r="J169" s="17"/>
      <c r="K169" s="18"/>
      <c r="L169" s="17" t="s">
        <v>446</v>
      </c>
      <c r="M169" s="17" t="s">
        <v>446</v>
      </c>
      <c r="O169" s="17" t="s">
        <v>511</v>
      </c>
      <c r="P169" s="17">
        <v>40160015</v>
      </c>
      <c r="Q169" t="s">
        <v>540</v>
      </c>
      <c r="R169" s="17" t="s">
        <v>522</v>
      </c>
      <c r="S169" s="32" t="s">
        <v>523</v>
      </c>
      <c r="T169" s="58" t="s">
        <v>502</v>
      </c>
      <c r="V169" s="47" t="s">
        <v>524</v>
      </c>
      <c r="W169" s="48" t="s">
        <v>48</v>
      </c>
      <c r="X169" t="s">
        <v>525</v>
      </c>
      <c r="Y169" s="49">
        <v>30226793</v>
      </c>
      <c r="Z169" s="73" t="s">
        <v>517</v>
      </c>
      <c r="AA169" s="32" t="s">
        <v>329</v>
      </c>
      <c r="AB169" s="57" t="s">
        <v>523</v>
      </c>
      <c r="AC169" s="51">
        <v>30226793</v>
      </c>
      <c r="AD169" s="32" t="str">
        <f>VLOOKUP(AC169,[1]Nuevos!$S$3:$T$165,2,0)</f>
        <v>PAÑALES Huggies ACTIVE SEC</v>
      </c>
      <c r="AE169" t="s">
        <v>329</v>
      </c>
      <c r="AF169" s="61" t="s">
        <v>489</v>
      </c>
      <c r="AG169" s="52" t="s">
        <v>308</v>
      </c>
      <c r="AJ169" s="17" t="s">
        <v>309</v>
      </c>
      <c r="AM169" s="54">
        <v>26.630000000000003</v>
      </c>
      <c r="AN169" s="55">
        <v>4.4383333333333335</v>
      </c>
      <c r="AO169" s="71">
        <v>33.889295999999995</v>
      </c>
      <c r="AP169" s="28">
        <f t="shared" si="5"/>
        <v>5.6482159999999988</v>
      </c>
      <c r="AQ169" s="56">
        <v>150.41199207999998</v>
      </c>
    </row>
    <row r="170" spans="1:44" x14ac:dyDescent="0.25">
      <c r="A170" s="69" t="s">
        <v>456</v>
      </c>
      <c r="B170" s="17" t="s">
        <v>42</v>
      </c>
      <c r="C170" s="17"/>
      <c r="D170" s="17"/>
      <c r="E170" s="17"/>
      <c r="F170" s="17"/>
      <c r="H170" s="17"/>
      <c r="I170" s="17"/>
      <c r="J170" s="17"/>
      <c r="K170" s="18"/>
      <c r="L170" s="17" t="s">
        <v>446</v>
      </c>
      <c r="M170" s="17" t="s">
        <v>446</v>
      </c>
      <c r="O170" s="17" t="s">
        <v>511</v>
      </c>
      <c r="P170" s="17">
        <v>40160015</v>
      </c>
      <c r="Q170" t="s">
        <v>540</v>
      </c>
      <c r="R170" s="17" t="s">
        <v>526</v>
      </c>
      <c r="S170" s="32" t="s">
        <v>519</v>
      </c>
      <c r="T170" s="58" t="s">
        <v>527</v>
      </c>
      <c r="V170" s="47" t="s">
        <v>528</v>
      </c>
      <c r="W170" s="48" t="s">
        <v>48</v>
      </c>
      <c r="X170" t="s">
        <v>529</v>
      </c>
      <c r="Y170" s="49">
        <v>30226793</v>
      </c>
      <c r="Z170" s="73" t="s">
        <v>517</v>
      </c>
      <c r="AA170" s="32" t="s">
        <v>329</v>
      </c>
      <c r="AB170" s="57" t="s">
        <v>519</v>
      </c>
      <c r="AC170" s="51">
        <v>30226793</v>
      </c>
      <c r="AD170" s="32" t="str">
        <f>VLOOKUP(AC170,[1]Nuevos!$S$3:$T$165,2,0)</f>
        <v>PAÑALES Huggies ACTIVE SEC</v>
      </c>
      <c r="AE170" t="s">
        <v>329</v>
      </c>
      <c r="AF170" s="61" t="s">
        <v>527</v>
      </c>
      <c r="AG170" s="52" t="s">
        <v>308</v>
      </c>
      <c r="AJ170" s="17" t="s">
        <v>309</v>
      </c>
      <c r="AM170" s="54">
        <v>186.41</v>
      </c>
      <c r="AN170" s="55">
        <v>2.7413235294117646</v>
      </c>
      <c r="AO170" s="71">
        <v>610.00732799999992</v>
      </c>
      <c r="AP170" s="28">
        <f t="shared" si="5"/>
        <v>8.9706959999999984</v>
      </c>
      <c r="AQ170" s="56">
        <v>1672.2274413599996</v>
      </c>
    </row>
    <row r="171" spans="1:44" x14ac:dyDescent="0.25">
      <c r="A171" s="69" t="s">
        <v>456</v>
      </c>
      <c r="B171" s="17" t="s">
        <v>42</v>
      </c>
      <c r="C171" s="17"/>
      <c r="D171" s="17"/>
      <c r="E171" s="17"/>
      <c r="F171" s="17"/>
      <c r="H171" s="17"/>
      <c r="I171" s="17"/>
      <c r="J171" s="17"/>
      <c r="K171" s="18"/>
      <c r="L171" s="17" t="s">
        <v>446</v>
      </c>
      <c r="M171" s="17" t="s">
        <v>446</v>
      </c>
      <c r="O171" s="17" t="s">
        <v>511</v>
      </c>
      <c r="P171" s="17">
        <v>40160015</v>
      </c>
      <c r="Q171" t="s">
        <v>540</v>
      </c>
      <c r="R171" s="17" t="s">
        <v>321</v>
      </c>
      <c r="S171" s="32" t="s">
        <v>301</v>
      </c>
      <c r="T171" s="58" t="s">
        <v>322</v>
      </c>
      <c r="V171" s="47" t="s">
        <v>530</v>
      </c>
      <c r="W171" s="48" t="s">
        <v>48</v>
      </c>
      <c r="X171" t="s">
        <v>531</v>
      </c>
      <c r="Y171" s="49">
        <v>30229155</v>
      </c>
      <c r="Z171" s="73" t="s">
        <v>517</v>
      </c>
      <c r="AA171" s="32" t="s">
        <v>532</v>
      </c>
      <c r="AB171" s="57" t="s">
        <v>349</v>
      </c>
      <c r="AC171" s="51">
        <v>30227421</v>
      </c>
      <c r="AD171" s="32" t="s">
        <v>350</v>
      </c>
      <c r="AE171" t="s">
        <v>351</v>
      </c>
      <c r="AF171" s="61" t="s">
        <v>365</v>
      </c>
      <c r="AG171" s="52" t="s">
        <v>308</v>
      </c>
      <c r="AJ171" s="17" t="s">
        <v>533</v>
      </c>
      <c r="AM171" s="67">
        <v>266.3</v>
      </c>
      <c r="AN171" s="55">
        <v>11.095833333333333</v>
      </c>
      <c r="AO171" s="71">
        <v>37.911864406779664</v>
      </c>
      <c r="AP171" s="28">
        <f t="shared" si="5"/>
        <v>1.5796610169491527</v>
      </c>
      <c r="AQ171" s="56">
        <v>420.66372881355937</v>
      </c>
    </row>
    <row r="172" spans="1:44" x14ac:dyDescent="0.25">
      <c r="A172" s="69" t="s">
        <v>456</v>
      </c>
      <c r="B172" s="17" t="s">
        <v>42</v>
      </c>
      <c r="C172" s="17"/>
      <c r="D172" s="17"/>
      <c r="E172" s="17"/>
      <c r="F172" s="17"/>
      <c r="H172" s="17"/>
      <c r="I172" s="17"/>
      <c r="J172" s="17"/>
      <c r="K172" s="18"/>
      <c r="L172" s="17" t="s">
        <v>446</v>
      </c>
      <c r="M172" s="17" t="s">
        <v>446</v>
      </c>
      <c r="O172" s="17" t="s">
        <v>511</v>
      </c>
      <c r="P172" s="17">
        <v>40160015</v>
      </c>
      <c r="Q172" t="s">
        <v>540</v>
      </c>
      <c r="R172" s="17" t="s">
        <v>460</v>
      </c>
      <c r="S172" s="17" t="s">
        <v>461</v>
      </c>
      <c r="T172" s="58" t="s">
        <v>462</v>
      </c>
      <c r="V172" s="47" t="s">
        <v>463</v>
      </c>
      <c r="W172" s="48" t="s">
        <v>48</v>
      </c>
      <c r="X172" s="21" t="s">
        <v>464</v>
      </c>
      <c r="Y172" s="49">
        <v>30226793</v>
      </c>
      <c r="Z172" s="73" t="s">
        <v>328</v>
      </c>
      <c r="AA172" s="32" t="s">
        <v>465</v>
      </c>
      <c r="AB172" s="17" t="s">
        <v>461</v>
      </c>
      <c r="AC172" s="51">
        <v>30228817</v>
      </c>
      <c r="AD172" s="32" t="s">
        <v>466</v>
      </c>
      <c r="AE172" t="s">
        <v>337</v>
      </c>
      <c r="AF172" s="61" t="s">
        <v>462</v>
      </c>
      <c r="AG172" s="52" t="s">
        <v>308</v>
      </c>
      <c r="AJ172" s="17" t="s">
        <v>331</v>
      </c>
      <c r="AM172" s="54">
        <v>450</v>
      </c>
      <c r="AN172" s="55">
        <v>450</v>
      </c>
      <c r="AO172" s="71">
        <v>1.5268361581920904</v>
      </c>
      <c r="AP172" s="28">
        <f t="shared" si="5"/>
        <v>1.5268361581920904</v>
      </c>
      <c r="AQ172" s="56">
        <v>687.07627118644064</v>
      </c>
    </row>
    <row r="173" spans="1:44" x14ac:dyDescent="0.25">
      <c r="A173" s="69" t="s">
        <v>456</v>
      </c>
      <c r="B173" s="17" t="s">
        <v>42</v>
      </c>
      <c r="C173" s="17"/>
      <c r="D173" s="17"/>
      <c r="E173" s="17"/>
      <c r="F173" s="17"/>
      <c r="H173" s="17"/>
      <c r="I173" s="17"/>
      <c r="J173" s="17"/>
      <c r="K173" s="18"/>
      <c r="L173" s="17" t="s">
        <v>446</v>
      </c>
      <c r="M173" s="17" t="s">
        <v>446</v>
      </c>
      <c r="O173" s="17" t="s">
        <v>511</v>
      </c>
      <c r="P173" s="17">
        <v>40160015</v>
      </c>
      <c r="Q173" t="s">
        <v>540</v>
      </c>
      <c r="R173" s="17" t="s">
        <v>500</v>
      </c>
      <c r="S173" s="32" t="s">
        <v>501</v>
      </c>
      <c r="T173" s="58" t="s">
        <v>502</v>
      </c>
      <c r="V173" s="47" t="s">
        <v>503</v>
      </c>
      <c r="W173" s="48" t="s">
        <v>48</v>
      </c>
      <c r="X173" s="64" t="s">
        <v>504</v>
      </c>
      <c r="Y173" s="49">
        <v>30229164</v>
      </c>
      <c r="Z173" s="73" t="s">
        <v>505</v>
      </c>
      <c r="AA173" s="32" t="s">
        <v>506</v>
      </c>
      <c r="AB173" s="57" t="s">
        <v>501</v>
      </c>
      <c r="AC173" s="51">
        <v>30228591</v>
      </c>
      <c r="AD173" s="32" t="s">
        <v>432</v>
      </c>
      <c r="AE173" t="s">
        <v>432</v>
      </c>
      <c r="AF173" s="61" t="s">
        <v>489</v>
      </c>
      <c r="AG173" s="52" t="s">
        <v>308</v>
      </c>
      <c r="AJ173" s="17" t="s">
        <v>309</v>
      </c>
      <c r="AM173" s="54">
        <v>500</v>
      </c>
      <c r="AN173" s="55">
        <v>62.5</v>
      </c>
      <c r="AO173" s="71">
        <v>26.064406779661017</v>
      </c>
      <c r="AP173" s="28">
        <f t="shared" si="5"/>
        <v>3.2580508474576271</v>
      </c>
      <c r="AQ173" s="56">
        <v>1629.0254237288136</v>
      </c>
    </row>
    <row r="174" spans="1:44" x14ac:dyDescent="0.25">
      <c r="A174" s="69" t="s">
        <v>456</v>
      </c>
      <c r="B174" s="17" t="s">
        <v>42</v>
      </c>
      <c r="C174" s="17"/>
      <c r="D174" s="17"/>
      <c r="E174" s="17"/>
      <c r="F174" s="17"/>
      <c r="H174" s="17"/>
      <c r="I174" s="17"/>
      <c r="J174" s="17"/>
      <c r="K174" s="18"/>
      <c r="L174" s="17" t="s">
        <v>446</v>
      </c>
      <c r="M174" s="17" t="s">
        <v>446</v>
      </c>
      <c r="O174" s="17" t="s">
        <v>511</v>
      </c>
      <c r="P174" s="17">
        <v>40160015</v>
      </c>
      <c r="Q174" t="s">
        <v>540</v>
      </c>
      <c r="R174" s="17" t="s">
        <v>426</v>
      </c>
      <c r="S174" s="32" t="s">
        <v>427</v>
      </c>
      <c r="T174" s="58" t="s">
        <v>428</v>
      </c>
      <c r="V174" s="47" t="s">
        <v>429</v>
      </c>
      <c r="W174" s="48" t="s">
        <v>48</v>
      </c>
      <c r="X174" t="s">
        <v>430</v>
      </c>
      <c r="Y174" s="49">
        <v>30228591</v>
      </c>
      <c r="Z174" s="75" t="s">
        <v>432</v>
      </c>
      <c r="AA174" s="32" t="s">
        <v>427</v>
      </c>
      <c r="AB174" s="57" t="s">
        <v>431</v>
      </c>
      <c r="AC174" s="51">
        <v>30228591</v>
      </c>
      <c r="AD174" s="32" t="s">
        <v>432</v>
      </c>
      <c r="AE174" t="s">
        <v>432</v>
      </c>
      <c r="AF174" s="61" t="s">
        <v>433</v>
      </c>
      <c r="AG174" s="52" t="s">
        <v>308</v>
      </c>
      <c r="AJ174" s="17" t="s">
        <v>434</v>
      </c>
      <c r="AM174" s="54">
        <v>30</v>
      </c>
      <c r="AN174" s="55">
        <v>30</v>
      </c>
      <c r="AO174" s="71">
        <v>52.128813559322033</v>
      </c>
      <c r="AP174" s="28">
        <f t="shared" si="5"/>
        <v>52.128813559322033</v>
      </c>
      <c r="AQ174" s="56">
        <v>1563.8644067796611</v>
      </c>
    </row>
    <row r="175" spans="1:44" x14ac:dyDescent="0.25">
      <c r="A175" s="69" t="s">
        <v>456</v>
      </c>
      <c r="B175" s="17" t="s">
        <v>42</v>
      </c>
      <c r="C175" s="17"/>
      <c r="D175" s="17"/>
      <c r="E175" s="17"/>
      <c r="F175" s="17"/>
      <c r="H175" s="17"/>
      <c r="I175" s="17"/>
      <c r="J175" s="17"/>
      <c r="K175" s="18"/>
      <c r="L175" s="17" t="s">
        <v>482</v>
      </c>
      <c r="M175" s="17" t="s">
        <v>482</v>
      </c>
      <c r="O175" s="17"/>
      <c r="P175" s="17">
        <v>40146004</v>
      </c>
      <c r="Q175" t="s">
        <v>483</v>
      </c>
      <c r="R175" s="17" t="s">
        <v>541</v>
      </c>
      <c r="S175" s="32" t="s">
        <v>542</v>
      </c>
      <c r="T175" s="58" t="s">
        <v>543</v>
      </c>
      <c r="V175" s="47" t="s">
        <v>544</v>
      </c>
      <c r="W175" s="48" t="s">
        <v>48</v>
      </c>
      <c r="X175" s="21" t="s">
        <v>545</v>
      </c>
      <c r="Y175" s="49">
        <v>30226793</v>
      </c>
      <c r="Z175" s="73" t="s">
        <v>328</v>
      </c>
      <c r="AA175" s="32" t="s">
        <v>465</v>
      </c>
      <c r="AB175" s="57" t="s">
        <v>546</v>
      </c>
      <c r="AC175" s="51">
        <v>30226793</v>
      </c>
      <c r="AD175" s="32" t="str">
        <f>VLOOKUP(AC175,[1]Nuevos!$S$3:$T$165,2,0)</f>
        <v>PAÑALES Huggies ACTIVE SEC</v>
      </c>
      <c r="AE175" t="s">
        <v>329</v>
      </c>
      <c r="AF175" s="61" t="s">
        <v>547</v>
      </c>
      <c r="AG175" s="52" t="s">
        <v>308</v>
      </c>
      <c r="AJ175" s="17" t="s">
        <v>331</v>
      </c>
      <c r="AM175" s="54">
        <v>800</v>
      </c>
      <c r="AN175" s="55">
        <v>4</v>
      </c>
      <c r="AO175" s="71">
        <v>942.66271186440679</v>
      </c>
      <c r="AP175" s="28">
        <f t="shared" si="5"/>
        <v>4.7133135593220343</v>
      </c>
      <c r="AQ175" s="56">
        <v>3770.6508474576272</v>
      </c>
    </row>
    <row r="176" spans="1:44" x14ac:dyDescent="0.25">
      <c r="A176" s="17">
        <v>2020</v>
      </c>
      <c r="B176" s="17" t="s">
        <v>42</v>
      </c>
      <c r="C176" s="17"/>
      <c r="D176" s="17"/>
      <c r="E176" s="17"/>
      <c r="F176" s="17"/>
      <c r="H176" s="17"/>
      <c r="I176" s="17"/>
      <c r="J176" s="17"/>
      <c r="K176" s="18"/>
      <c r="L176" t="s">
        <v>43</v>
      </c>
      <c r="M176" t="s">
        <v>43</v>
      </c>
      <c r="O176" t="s">
        <v>44</v>
      </c>
      <c r="P176">
        <v>40073211</v>
      </c>
      <c r="Q176" t="s">
        <v>45</v>
      </c>
      <c r="R176" s="19" t="s">
        <v>46</v>
      </c>
      <c r="S176" s="20">
        <v>40</v>
      </c>
      <c r="T176" s="20">
        <v>12</v>
      </c>
      <c r="V176" t="s">
        <v>47</v>
      </c>
      <c r="W176" t="s">
        <v>48</v>
      </c>
      <c r="X176" s="21" t="s">
        <v>49</v>
      </c>
      <c r="Y176" s="21" t="str">
        <f>+P176&amp;Z176&amp;AD176&amp;AK176</f>
        <v>400732113022755330227421Mayorista</v>
      </c>
      <c r="Z176" s="20">
        <v>30227553</v>
      </c>
      <c r="AA176" s="22" t="s">
        <v>50</v>
      </c>
      <c r="AB176" s="23" t="s">
        <v>51</v>
      </c>
      <c r="AC176" s="19" t="s">
        <v>52</v>
      </c>
      <c r="AD176" s="20">
        <v>30227421</v>
      </c>
      <c r="AE176" s="19" t="s">
        <v>53</v>
      </c>
      <c r="AF176" s="24" t="s">
        <v>53</v>
      </c>
      <c r="AG176" s="19" t="s">
        <v>54</v>
      </c>
      <c r="AH176" s="17" t="s">
        <v>55</v>
      </c>
      <c r="AI176" s="25"/>
      <c r="AK176" t="s">
        <v>56</v>
      </c>
      <c r="AN176" s="26">
        <v>75.599999999999994</v>
      </c>
      <c r="AO176" s="27">
        <v>3.78</v>
      </c>
      <c r="AP176" s="28">
        <f>+AR176/AO176</f>
        <v>18.955590408723346</v>
      </c>
      <c r="AQ176" s="28">
        <f>+AR176/AN176</f>
        <v>0.94777952043616731</v>
      </c>
      <c r="AR176" s="29">
        <v>71.652131744974241</v>
      </c>
    </row>
    <row r="177" spans="1:44" x14ac:dyDescent="0.25">
      <c r="A177" s="17">
        <v>2020</v>
      </c>
      <c r="B177" s="17" t="s">
        <v>42</v>
      </c>
      <c r="C177" s="17"/>
      <c r="D177" s="17"/>
      <c r="E177" s="17"/>
      <c r="F177" s="17"/>
      <c r="H177" s="17"/>
      <c r="I177" s="17"/>
      <c r="J177" s="17"/>
      <c r="K177" s="18"/>
      <c r="L177" t="s">
        <v>43</v>
      </c>
      <c r="M177" t="s">
        <v>43</v>
      </c>
      <c r="O177" t="s">
        <v>44</v>
      </c>
      <c r="P177">
        <v>40073211</v>
      </c>
      <c r="Q177" t="s">
        <v>45</v>
      </c>
      <c r="R177" s="19" t="s">
        <v>57</v>
      </c>
      <c r="S177" s="20">
        <v>18</v>
      </c>
      <c r="T177" s="20">
        <v>9</v>
      </c>
      <c r="V177" t="s">
        <v>58</v>
      </c>
      <c r="W177" t="s">
        <v>48</v>
      </c>
      <c r="X177" s="21" t="s">
        <v>59</v>
      </c>
      <c r="Y177" s="21" t="str">
        <f t="shared" ref="Y177:Y240" si="6">+P177&amp;Z177&amp;AD177&amp;AK177</f>
        <v>400732113022698930229095Mayorista</v>
      </c>
      <c r="Z177" s="20">
        <v>30226989</v>
      </c>
      <c r="AA177" s="30" t="s">
        <v>60</v>
      </c>
      <c r="AB177" s="31" t="s">
        <v>61</v>
      </c>
      <c r="AC177" s="19" t="s">
        <v>62</v>
      </c>
      <c r="AD177" s="20">
        <v>30229095</v>
      </c>
      <c r="AE177" s="19" t="s">
        <v>63</v>
      </c>
      <c r="AF177" s="32" t="s">
        <v>64</v>
      </c>
      <c r="AG177" s="19" t="s">
        <v>65</v>
      </c>
      <c r="AH177" s="17" t="s">
        <v>55</v>
      </c>
      <c r="AI177" s="25"/>
      <c r="AK177" t="s">
        <v>56</v>
      </c>
      <c r="AN177" s="26">
        <v>27</v>
      </c>
      <c r="AO177" s="27">
        <v>3</v>
      </c>
      <c r="AP177" s="28">
        <f t="shared" ref="AP177:AP240" si="7">+AR177/AO177</f>
        <v>273.67627118644066</v>
      </c>
      <c r="AQ177" s="28">
        <f t="shared" ref="AQ177:AQ240" si="8">+AR177/AN177</f>
        <v>30.408474576271185</v>
      </c>
      <c r="AR177" s="29">
        <v>821.02881355932197</v>
      </c>
    </row>
    <row r="178" spans="1:44" x14ac:dyDescent="0.25">
      <c r="A178" s="17">
        <v>2020</v>
      </c>
      <c r="B178" s="17" t="s">
        <v>42</v>
      </c>
      <c r="C178" s="17"/>
      <c r="D178" s="17"/>
      <c r="E178" s="17"/>
      <c r="F178" s="17"/>
      <c r="H178" s="17"/>
      <c r="I178" s="17"/>
      <c r="J178" s="17"/>
      <c r="K178" s="18"/>
      <c r="L178" t="s">
        <v>43</v>
      </c>
      <c r="M178" t="s">
        <v>43</v>
      </c>
      <c r="O178" t="s">
        <v>44</v>
      </c>
      <c r="P178">
        <v>40073211</v>
      </c>
      <c r="Q178" t="s">
        <v>45</v>
      </c>
      <c r="R178" s="19" t="s">
        <v>66</v>
      </c>
      <c r="S178" s="20">
        <v>192</v>
      </c>
      <c r="T178" s="20">
        <v>10</v>
      </c>
      <c r="V178" t="s">
        <v>67</v>
      </c>
      <c r="W178" t="s">
        <v>68</v>
      </c>
      <c r="X178" s="21" t="s">
        <v>69</v>
      </c>
      <c r="Y178" s="21" t="str">
        <f t="shared" si="6"/>
        <v>400732113022606830226606Mayorista</v>
      </c>
      <c r="Z178" s="20">
        <v>30226068</v>
      </c>
      <c r="AA178" s="33" t="s">
        <v>70</v>
      </c>
      <c r="AB178" s="23" t="s">
        <v>70</v>
      </c>
      <c r="AC178" s="19" t="s">
        <v>71</v>
      </c>
      <c r="AD178" s="20">
        <v>30226606</v>
      </c>
      <c r="AE178" s="19" t="s">
        <v>72</v>
      </c>
      <c r="AF178" s="34" t="s">
        <v>72</v>
      </c>
      <c r="AG178" s="19" t="s">
        <v>73</v>
      </c>
      <c r="AH178" s="17" t="s">
        <v>55</v>
      </c>
      <c r="AI178" s="25"/>
      <c r="AK178" t="s">
        <v>56</v>
      </c>
      <c r="AN178" s="26">
        <v>210</v>
      </c>
      <c r="AO178" s="27">
        <v>52.5</v>
      </c>
      <c r="AP178" s="28">
        <f t="shared" si="7"/>
        <v>12.347519312799895</v>
      </c>
      <c r="AQ178" s="28">
        <f t="shared" si="8"/>
        <v>3.0868798281999736</v>
      </c>
      <c r="AR178" s="29">
        <v>648.24476392199449</v>
      </c>
    </row>
    <row r="179" spans="1:44" x14ac:dyDescent="0.25">
      <c r="A179" s="17">
        <v>2020</v>
      </c>
      <c r="B179" s="17" t="s">
        <v>42</v>
      </c>
      <c r="C179" s="17"/>
      <c r="D179" s="17"/>
      <c r="E179" s="17"/>
      <c r="F179" s="17"/>
      <c r="H179" s="17"/>
      <c r="I179" s="17"/>
      <c r="J179" s="17"/>
      <c r="K179" s="18"/>
      <c r="L179" t="s">
        <v>43</v>
      </c>
      <c r="M179" t="s">
        <v>43</v>
      </c>
      <c r="O179" t="s">
        <v>44</v>
      </c>
      <c r="P179">
        <v>40073211</v>
      </c>
      <c r="Q179" t="s">
        <v>45</v>
      </c>
      <c r="R179" s="19" t="s">
        <v>74</v>
      </c>
      <c r="S179" s="20">
        <v>8</v>
      </c>
      <c r="T179" s="20">
        <v>4.5454545454545456E-2</v>
      </c>
      <c r="V179" t="s">
        <v>75</v>
      </c>
      <c r="W179" t="s">
        <v>76</v>
      </c>
      <c r="X179" s="21" t="s">
        <v>77</v>
      </c>
      <c r="Y179" s="21" t="str">
        <f t="shared" si="6"/>
        <v>400732113022742130229095Bodega</v>
      </c>
      <c r="Z179" s="20">
        <v>30227421</v>
      </c>
      <c r="AA179" s="35" t="s">
        <v>53</v>
      </c>
      <c r="AB179" s="23" t="s">
        <v>53</v>
      </c>
      <c r="AC179" s="19" t="s">
        <v>78</v>
      </c>
      <c r="AD179" s="20">
        <v>30229095</v>
      </c>
      <c r="AE179" s="19" t="s">
        <v>63</v>
      </c>
      <c r="AF179" s="34" t="s">
        <v>64</v>
      </c>
      <c r="AG179" s="19" t="s">
        <v>79</v>
      </c>
      <c r="AH179" s="17" t="s">
        <v>55</v>
      </c>
      <c r="AI179" s="25"/>
      <c r="AK179" t="s">
        <v>80</v>
      </c>
      <c r="AN179" s="26">
        <v>20</v>
      </c>
      <c r="AO179" s="27">
        <v>60</v>
      </c>
      <c r="AP179" s="28">
        <f t="shared" si="7"/>
        <v>1.3822033898305084</v>
      </c>
      <c r="AQ179" s="28">
        <f t="shared" si="8"/>
        <v>4.1466101694915256</v>
      </c>
      <c r="AR179" s="29">
        <v>82.932203389830505</v>
      </c>
    </row>
    <row r="180" spans="1:44" x14ac:dyDescent="0.25">
      <c r="A180" s="17">
        <v>2020</v>
      </c>
      <c r="B180" s="17" t="s">
        <v>42</v>
      </c>
      <c r="C180" s="17"/>
      <c r="D180" s="17"/>
      <c r="E180" s="17"/>
      <c r="F180" s="17"/>
      <c r="H180" s="17"/>
      <c r="I180" s="17"/>
      <c r="J180" s="17"/>
      <c r="K180" s="18"/>
      <c r="L180" t="s">
        <v>43</v>
      </c>
      <c r="M180" t="s">
        <v>43</v>
      </c>
      <c r="O180" t="s">
        <v>44</v>
      </c>
      <c r="P180">
        <v>40073211</v>
      </c>
      <c r="Q180" t="s">
        <v>45</v>
      </c>
      <c r="R180" s="19" t="s">
        <v>81</v>
      </c>
      <c r="S180" s="20">
        <v>48</v>
      </c>
      <c r="T180" s="20">
        <v>4</v>
      </c>
      <c r="V180" t="s">
        <v>82</v>
      </c>
      <c r="W180" t="s">
        <v>76</v>
      </c>
      <c r="X180" s="21" t="s">
        <v>83</v>
      </c>
      <c r="Y180" s="21" t="str">
        <f t="shared" si="6"/>
        <v>400732113022742130227421Mayorista</v>
      </c>
      <c r="Z180" s="20">
        <v>30227421</v>
      </c>
      <c r="AA180" s="35" t="s">
        <v>53</v>
      </c>
      <c r="AB180" s="23" t="s">
        <v>53</v>
      </c>
      <c r="AC180" s="19" t="s">
        <v>84</v>
      </c>
      <c r="AD180" s="20">
        <v>30227421</v>
      </c>
      <c r="AE180" s="19" t="s">
        <v>53</v>
      </c>
      <c r="AF180" s="34" t="s">
        <v>53</v>
      </c>
      <c r="AG180" s="19" t="s">
        <v>85</v>
      </c>
      <c r="AH180" s="17" t="s">
        <v>55</v>
      </c>
      <c r="AI180" s="25"/>
      <c r="AK180" t="s">
        <v>56</v>
      </c>
      <c r="AN180" s="26">
        <v>20</v>
      </c>
      <c r="AO180" s="27">
        <v>10</v>
      </c>
      <c r="AP180" s="28">
        <f t="shared" si="7"/>
        <v>6.3185301362411153</v>
      </c>
      <c r="AQ180" s="28">
        <f t="shared" si="8"/>
        <v>3.1592650681205576</v>
      </c>
      <c r="AR180" s="29">
        <v>63.185301362411153</v>
      </c>
    </row>
    <row r="181" spans="1:44" x14ac:dyDescent="0.25">
      <c r="A181" s="17">
        <v>2020</v>
      </c>
      <c r="B181" s="17" t="s">
        <v>42</v>
      </c>
      <c r="C181" s="17"/>
      <c r="D181" s="17"/>
      <c r="E181" s="17"/>
      <c r="F181" s="17"/>
      <c r="H181" s="17"/>
      <c r="I181" s="17"/>
      <c r="J181" s="17"/>
      <c r="K181" s="18"/>
      <c r="L181" t="s">
        <v>43</v>
      </c>
      <c r="M181" t="s">
        <v>43</v>
      </c>
      <c r="O181" t="s">
        <v>44</v>
      </c>
      <c r="P181">
        <v>40073211</v>
      </c>
      <c r="Q181" t="s">
        <v>45</v>
      </c>
      <c r="R181" s="19" t="s">
        <v>86</v>
      </c>
      <c r="S181" s="20">
        <v>500</v>
      </c>
      <c r="T181" s="20">
        <v>10</v>
      </c>
      <c r="V181" t="s">
        <v>87</v>
      </c>
      <c r="W181" t="s">
        <v>88</v>
      </c>
      <c r="X181" s="21" t="s">
        <v>89</v>
      </c>
      <c r="Y181" s="21" t="str">
        <f t="shared" si="6"/>
        <v>400732113022660630226606Mayorista</v>
      </c>
      <c r="Z181" s="20">
        <v>30226606</v>
      </c>
      <c r="AA181" s="36" t="s">
        <v>72</v>
      </c>
      <c r="AB181" s="23" t="s">
        <v>72</v>
      </c>
      <c r="AC181" s="19" t="s">
        <v>90</v>
      </c>
      <c r="AD181" s="20">
        <v>30226606</v>
      </c>
      <c r="AE181" s="19" t="s">
        <v>72</v>
      </c>
      <c r="AF181" s="34" t="s">
        <v>72</v>
      </c>
      <c r="AG181" s="19" t="s">
        <v>73</v>
      </c>
      <c r="AH181" s="17" t="s">
        <v>55</v>
      </c>
      <c r="AI181" s="25"/>
      <c r="AK181" t="s">
        <v>56</v>
      </c>
      <c r="AN181" s="26">
        <v>1400</v>
      </c>
      <c r="AO181" s="27">
        <v>28</v>
      </c>
      <c r="AP181" s="28">
        <f t="shared" si="7"/>
        <v>12.347519312799895</v>
      </c>
      <c r="AQ181" s="28">
        <f t="shared" si="8"/>
        <v>0.24695038625599791</v>
      </c>
      <c r="AR181" s="29">
        <v>345.73054075839707</v>
      </c>
    </row>
    <row r="182" spans="1:44" x14ac:dyDescent="0.25">
      <c r="A182" s="17">
        <v>2020</v>
      </c>
      <c r="B182" s="17" t="s">
        <v>42</v>
      </c>
      <c r="C182" s="17"/>
      <c r="D182" s="17"/>
      <c r="E182" s="17"/>
      <c r="F182" s="17"/>
      <c r="H182" s="17"/>
      <c r="I182" s="17"/>
      <c r="J182" s="17"/>
      <c r="K182" s="18"/>
      <c r="L182" t="s">
        <v>43</v>
      </c>
      <c r="M182" t="s">
        <v>43</v>
      </c>
      <c r="O182" t="s">
        <v>44</v>
      </c>
      <c r="P182">
        <v>40073211</v>
      </c>
      <c r="Q182" t="s">
        <v>45</v>
      </c>
      <c r="R182" s="19" t="s">
        <v>91</v>
      </c>
      <c r="S182" s="20">
        <v>360</v>
      </c>
      <c r="T182" s="20">
        <v>10</v>
      </c>
      <c r="V182" t="s">
        <v>92</v>
      </c>
      <c r="W182" t="s">
        <v>88</v>
      </c>
      <c r="X182" s="21" t="s">
        <v>93</v>
      </c>
      <c r="Y182" s="21" t="str">
        <f t="shared" si="6"/>
        <v>400732113022660730227271Mayorista</v>
      </c>
      <c r="Z182" s="20">
        <v>30226607</v>
      </c>
      <c r="AA182" s="37" t="s">
        <v>94</v>
      </c>
      <c r="AB182" s="23" t="s">
        <v>94</v>
      </c>
      <c r="AC182" s="19" t="s">
        <v>95</v>
      </c>
      <c r="AD182" s="20">
        <v>30227271</v>
      </c>
      <c r="AE182" s="19" t="s">
        <v>96</v>
      </c>
      <c r="AF182" s="34" t="s">
        <v>97</v>
      </c>
      <c r="AG182" s="19" t="s">
        <v>73</v>
      </c>
      <c r="AH182" s="17" t="s">
        <v>55</v>
      </c>
      <c r="AI182" s="25"/>
      <c r="AK182" t="s">
        <v>56</v>
      </c>
      <c r="AN182" s="26">
        <v>605</v>
      </c>
      <c r="AO182" s="27">
        <v>20.166666666666668</v>
      </c>
      <c r="AP182" s="28">
        <f t="shared" si="7"/>
        <v>10.754427465034738</v>
      </c>
      <c r="AQ182" s="28">
        <f t="shared" si="8"/>
        <v>0.35848091550115796</v>
      </c>
      <c r="AR182" s="29">
        <v>216.88095387820056</v>
      </c>
    </row>
    <row r="183" spans="1:44" x14ac:dyDescent="0.25">
      <c r="A183" s="17">
        <v>2020</v>
      </c>
      <c r="B183" s="17" t="s">
        <v>42</v>
      </c>
      <c r="C183" s="17"/>
      <c r="D183" s="17"/>
      <c r="E183" s="17"/>
      <c r="F183" s="17"/>
      <c r="H183" s="17"/>
      <c r="I183" s="17"/>
      <c r="J183" s="17"/>
      <c r="K183" s="18"/>
      <c r="L183" t="s">
        <v>43</v>
      </c>
      <c r="M183" t="s">
        <v>43</v>
      </c>
      <c r="O183" t="s">
        <v>44</v>
      </c>
      <c r="P183">
        <v>40073211</v>
      </c>
      <c r="Q183" t="s">
        <v>45</v>
      </c>
      <c r="R183" s="19" t="s">
        <v>98</v>
      </c>
      <c r="S183" s="20">
        <v>320</v>
      </c>
      <c r="T183" s="20">
        <v>8</v>
      </c>
      <c r="V183" t="s">
        <v>99</v>
      </c>
      <c r="W183" t="s">
        <v>88</v>
      </c>
      <c r="X183" s="21" t="s">
        <v>100</v>
      </c>
      <c r="Y183" s="21" t="str">
        <f t="shared" si="6"/>
        <v>400732113022661330226613Mayorista</v>
      </c>
      <c r="Z183" s="20">
        <v>30226613</v>
      </c>
      <c r="AA183" s="38" t="s">
        <v>101</v>
      </c>
      <c r="AB183" s="23" t="s">
        <v>101</v>
      </c>
      <c r="AC183" s="19" t="s">
        <v>102</v>
      </c>
      <c r="AD183" s="20">
        <v>30226613</v>
      </c>
      <c r="AE183" s="19" t="s">
        <v>101</v>
      </c>
      <c r="AF183" s="34" t="s">
        <v>101</v>
      </c>
      <c r="AG183" s="19" t="s">
        <v>73</v>
      </c>
      <c r="AH183" s="17" t="s">
        <v>55</v>
      </c>
      <c r="AI183" s="25"/>
      <c r="AK183" t="s">
        <v>56</v>
      </c>
      <c r="AN183" s="26">
        <v>1400</v>
      </c>
      <c r="AO183" s="27">
        <v>35</v>
      </c>
      <c r="AP183" s="28">
        <f t="shared" si="7"/>
        <v>25.491080402126627</v>
      </c>
      <c r="AQ183" s="28">
        <f t="shared" si="8"/>
        <v>0.63727701005316562</v>
      </c>
      <c r="AR183" s="29">
        <v>892.18781407443191</v>
      </c>
    </row>
    <row r="184" spans="1:44" x14ac:dyDescent="0.25">
      <c r="A184" s="17">
        <v>2020</v>
      </c>
      <c r="B184" s="17" t="s">
        <v>42</v>
      </c>
      <c r="C184" s="17"/>
      <c r="D184" s="17"/>
      <c r="E184" s="17"/>
      <c r="F184" s="17"/>
      <c r="H184" s="17"/>
      <c r="I184" s="17"/>
      <c r="J184" s="17"/>
      <c r="K184" s="18"/>
      <c r="L184" t="s">
        <v>43</v>
      </c>
      <c r="M184" t="s">
        <v>43</v>
      </c>
      <c r="O184" t="s">
        <v>103</v>
      </c>
      <c r="P184">
        <v>40176316</v>
      </c>
      <c r="Q184" t="s">
        <v>104</v>
      </c>
      <c r="R184" s="19" t="s">
        <v>105</v>
      </c>
      <c r="S184" s="20">
        <v>6</v>
      </c>
      <c r="T184" s="20">
        <v>1</v>
      </c>
      <c r="V184" t="s">
        <v>106</v>
      </c>
      <c r="W184" t="s">
        <v>68</v>
      </c>
      <c r="X184" s="21" t="s">
        <v>107</v>
      </c>
      <c r="Y184" s="21" t="str">
        <f t="shared" si="6"/>
        <v>401763163022606830227271Bodega</v>
      </c>
      <c r="Z184" s="20">
        <v>30226068</v>
      </c>
      <c r="AA184" s="33" t="s">
        <v>70</v>
      </c>
      <c r="AB184" s="23" t="s">
        <v>70</v>
      </c>
      <c r="AC184" s="19" t="s">
        <v>108</v>
      </c>
      <c r="AD184" s="20">
        <v>30227271</v>
      </c>
      <c r="AE184" s="19" t="s">
        <v>96</v>
      </c>
      <c r="AF184" s="34" t="s">
        <v>97</v>
      </c>
      <c r="AG184" s="19" t="s">
        <v>109</v>
      </c>
      <c r="AH184" s="17" t="s">
        <v>55</v>
      </c>
      <c r="AI184" s="25"/>
      <c r="AK184" t="s">
        <v>80</v>
      </c>
      <c r="AN184" s="26">
        <v>5</v>
      </c>
      <c r="AO184" s="27">
        <v>40</v>
      </c>
      <c r="AP184" s="28">
        <f t="shared" si="7"/>
        <v>1.2210053599999999</v>
      </c>
      <c r="AQ184" s="28">
        <f t="shared" si="8"/>
        <v>9.7680428799999994</v>
      </c>
      <c r="AR184" s="29">
        <v>48.840214399999994</v>
      </c>
    </row>
    <row r="185" spans="1:44" x14ac:dyDescent="0.25">
      <c r="A185" s="17">
        <v>2020</v>
      </c>
      <c r="B185" s="17" t="s">
        <v>42</v>
      </c>
      <c r="C185" s="17"/>
      <c r="D185" s="17"/>
      <c r="E185" s="17"/>
      <c r="F185" s="17"/>
      <c r="H185" s="17"/>
      <c r="I185" s="17"/>
      <c r="J185" s="17"/>
      <c r="K185" s="18"/>
      <c r="L185" t="s">
        <v>43</v>
      </c>
      <c r="M185" t="s">
        <v>43</v>
      </c>
      <c r="O185" t="s">
        <v>103</v>
      </c>
      <c r="P185">
        <v>40176316</v>
      </c>
      <c r="Q185" t="s">
        <v>104</v>
      </c>
      <c r="R185" s="19" t="s">
        <v>110</v>
      </c>
      <c r="S185" s="20">
        <v>576</v>
      </c>
      <c r="T185" s="20">
        <v>48</v>
      </c>
      <c r="V185" t="s">
        <v>111</v>
      </c>
      <c r="W185" t="s">
        <v>68</v>
      </c>
      <c r="X185" s="21" t="s">
        <v>112</v>
      </c>
      <c r="Y185" s="21" t="str">
        <f t="shared" si="6"/>
        <v>401763163022606830226068Mayorista</v>
      </c>
      <c r="Z185" s="20">
        <v>30226068</v>
      </c>
      <c r="AA185" s="33" t="s">
        <v>70</v>
      </c>
      <c r="AB185" s="23" t="s">
        <v>70</v>
      </c>
      <c r="AC185" s="19" t="s">
        <v>113</v>
      </c>
      <c r="AD185" s="20">
        <v>30226068</v>
      </c>
      <c r="AE185" s="19" t="s">
        <v>70</v>
      </c>
      <c r="AF185" s="34" t="s">
        <v>70</v>
      </c>
      <c r="AG185" s="19" t="s">
        <v>114</v>
      </c>
      <c r="AH185" s="17" t="s">
        <v>55</v>
      </c>
      <c r="AI185" s="25"/>
      <c r="AK185" t="s">
        <v>56</v>
      </c>
      <c r="AN185" s="26">
        <v>2</v>
      </c>
      <c r="AO185" s="27">
        <v>0.16666666666666666</v>
      </c>
      <c r="AP185" s="28">
        <f t="shared" si="7"/>
        <v>113.89824159999998</v>
      </c>
      <c r="AQ185" s="28">
        <f t="shared" si="8"/>
        <v>9.4915201333333314</v>
      </c>
      <c r="AR185" s="29">
        <v>18.983040266666663</v>
      </c>
    </row>
    <row r="186" spans="1:44" x14ac:dyDescent="0.25">
      <c r="A186" s="17">
        <v>2020</v>
      </c>
      <c r="B186" s="17" t="s">
        <v>42</v>
      </c>
      <c r="C186" s="17"/>
      <c r="D186" s="17"/>
      <c r="E186" s="17"/>
      <c r="F186" s="17"/>
      <c r="H186" s="17"/>
      <c r="I186" s="17"/>
      <c r="J186" s="17"/>
      <c r="K186" s="18"/>
      <c r="L186" t="s">
        <v>43</v>
      </c>
      <c r="M186" t="s">
        <v>43</v>
      </c>
      <c r="O186" t="s">
        <v>103</v>
      </c>
      <c r="P186">
        <v>40176316</v>
      </c>
      <c r="Q186" t="s">
        <v>104</v>
      </c>
      <c r="R186" s="19" t="s">
        <v>105</v>
      </c>
      <c r="S186" s="20">
        <v>6</v>
      </c>
      <c r="T186" s="20">
        <v>1</v>
      </c>
      <c r="V186" t="s">
        <v>115</v>
      </c>
      <c r="W186" t="s">
        <v>68</v>
      </c>
      <c r="X186" s="21" t="s">
        <v>116</v>
      </c>
      <c r="Y186" s="21" t="str">
        <f t="shared" si="6"/>
        <v>401763163022604230227271Bodega</v>
      </c>
      <c r="Z186" s="20">
        <v>30226042</v>
      </c>
      <c r="AA186" s="39" t="s">
        <v>117</v>
      </c>
      <c r="AB186" s="23" t="s">
        <v>118</v>
      </c>
      <c r="AC186" s="19" t="s">
        <v>108</v>
      </c>
      <c r="AD186" s="20">
        <v>30227271</v>
      </c>
      <c r="AE186" s="19" t="s">
        <v>96</v>
      </c>
      <c r="AF186" s="34" t="s">
        <v>97</v>
      </c>
      <c r="AG186" s="19" t="s">
        <v>119</v>
      </c>
      <c r="AH186" s="17" t="s">
        <v>55</v>
      </c>
      <c r="AI186" s="25"/>
      <c r="AK186" t="s">
        <v>80</v>
      </c>
      <c r="AN186" s="26">
        <v>2</v>
      </c>
      <c r="AO186" s="27">
        <v>4</v>
      </c>
      <c r="AP186" s="28">
        <f t="shared" si="7"/>
        <v>1.2210053599999999</v>
      </c>
      <c r="AQ186" s="28">
        <f t="shared" si="8"/>
        <v>2.4420107199999999</v>
      </c>
      <c r="AR186" s="29">
        <v>4.8840214399999997</v>
      </c>
    </row>
    <row r="187" spans="1:44" x14ac:dyDescent="0.25">
      <c r="A187" s="17">
        <v>2020</v>
      </c>
      <c r="B187" s="17" t="s">
        <v>42</v>
      </c>
      <c r="C187" s="17"/>
      <c r="D187" s="17"/>
      <c r="E187" s="17"/>
      <c r="F187" s="17"/>
      <c r="H187" s="17"/>
      <c r="I187" s="17"/>
      <c r="J187" s="17"/>
      <c r="K187" s="18"/>
      <c r="L187" t="s">
        <v>43</v>
      </c>
      <c r="M187" t="s">
        <v>43</v>
      </c>
      <c r="O187" t="s">
        <v>103</v>
      </c>
      <c r="P187">
        <v>40176316</v>
      </c>
      <c r="Q187" t="s">
        <v>104</v>
      </c>
      <c r="R187" s="19" t="s">
        <v>120</v>
      </c>
      <c r="S187" s="20">
        <v>12</v>
      </c>
      <c r="T187" s="20">
        <v>3</v>
      </c>
      <c r="V187" t="s">
        <v>121</v>
      </c>
      <c r="W187" t="s">
        <v>68</v>
      </c>
      <c r="X187" s="21" t="s">
        <v>122</v>
      </c>
      <c r="Y187" s="21" t="str">
        <f t="shared" si="6"/>
        <v>401763163022604230227271Mayorista</v>
      </c>
      <c r="Z187" s="20">
        <v>30226042</v>
      </c>
      <c r="AA187" s="39" t="s">
        <v>117</v>
      </c>
      <c r="AB187" s="23" t="s">
        <v>118</v>
      </c>
      <c r="AC187" s="19" t="s">
        <v>73</v>
      </c>
      <c r="AD187" s="20">
        <v>30227271</v>
      </c>
      <c r="AE187" s="19" t="s">
        <v>96</v>
      </c>
      <c r="AF187" s="34" t="s">
        <v>97</v>
      </c>
      <c r="AG187" s="19" t="s">
        <v>123</v>
      </c>
      <c r="AH187" s="17" t="s">
        <v>55</v>
      </c>
      <c r="AI187" s="25"/>
      <c r="AK187" t="s">
        <v>56</v>
      </c>
      <c r="AN187" s="26">
        <v>5</v>
      </c>
      <c r="AO187" s="27">
        <v>5</v>
      </c>
      <c r="AP187" s="28">
        <f t="shared" si="7"/>
        <v>3.6630160799999993</v>
      </c>
      <c r="AQ187" s="28">
        <f t="shared" si="8"/>
        <v>3.6630160799999993</v>
      </c>
      <c r="AR187" s="29">
        <v>18.315080399999996</v>
      </c>
    </row>
    <row r="188" spans="1:44" x14ac:dyDescent="0.25">
      <c r="A188" s="17">
        <v>2020</v>
      </c>
      <c r="B188" s="17" t="s">
        <v>42</v>
      </c>
      <c r="C188" s="17"/>
      <c r="D188" s="17"/>
      <c r="E188" s="17"/>
      <c r="F188" s="17"/>
      <c r="H188" s="17"/>
      <c r="I188" s="17"/>
      <c r="J188" s="17"/>
      <c r="K188" s="18"/>
      <c r="L188" t="s">
        <v>43</v>
      </c>
      <c r="M188" t="s">
        <v>43</v>
      </c>
      <c r="O188" t="s">
        <v>103</v>
      </c>
      <c r="P188">
        <v>40176316</v>
      </c>
      <c r="Q188" t="s">
        <v>104</v>
      </c>
      <c r="R188" s="19" t="s">
        <v>124</v>
      </c>
      <c r="S188" s="20">
        <v>8</v>
      </c>
      <c r="T188" s="20">
        <v>1</v>
      </c>
      <c r="V188" t="s">
        <v>125</v>
      </c>
      <c r="W188" t="s">
        <v>76</v>
      </c>
      <c r="X188" s="21" t="s">
        <v>126</v>
      </c>
      <c r="Y188" s="21" t="str">
        <f t="shared" si="6"/>
        <v>401763163022742130227271Bodega</v>
      </c>
      <c r="Z188" s="20">
        <v>30227421</v>
      </c>
      <c r="AA188" s="35" t="s">
        <v>53</v>
      </c>
      <c r="AB188" s="23" t="s">
        <v>53</v>
      </c>
      <c r="AC188" s="19" t="s">
        <v>78</v>
      </c>
      <c r="AD188" s="20">
        <v>30227271</v>
      </c>
      <c r="AE188" s="19" t="s">
        <v>96</v>
      </c>
      <c r="AF188" s="34" t="s">
        <v>97</v>
      </c>
      <c r="AG188" s="19" t="s">
        <v>127</v>
      </c>
      <c r="AH188" s="17" t="s">
        <v>55</v>
      </c>
      <c r="AI188" s="25"/>
      <c r="AK188" t="s">
        <v>80</v>
      </c>
      <c r="AN188" s="26">
        <v>4</v>
      </c>
      <c r="AO188" s="27">
        <v>12</v>
      </c>
      <c r="AP188" s="28">
        <f t="shared" si="7"/>
        <v>1.2210053599999999</v>
      </c>
      <c r="AQ188" s="28">
        <f t="shared" si="8"/>
        <v>3.6630160799999998</v>
      </c>
      <c r="AR188" s="29">
        <v>14.652064319999999</v>
      </c>
    </row>
    <row r="189" spans="1:44" x14ac:dyDescent="0.25">
      <c r="A189" s="17">
        <v>2020</v>
      </c>
      <c r="B189" s="17" t="s">
        <v>42</v>
      </c>
      <c r="C189" s="17"/>
      <c r="D189" s="17"/>
      <c r="E189" s="17"/>
      <c r="F189" s="17"/>
      <c r="H189" s="17"/>
      <c r="I189" s="17"/>
      <c r="J189" s="17"/>
      <c r="K189" s="18"/>
      <c r="L189" t="s">
        <v>43</v>
      </c>
      <c r="M189" t="s">
        <v>43</v>
      </c>
      <c r="O189" t="s">
        <v>103</v>
      </c>
      <c r="P189">
        <v>40176316</v>
      </c>
      <c r="Q189" t="s">
        <v>104</v>
      </c>
      <c r="R189" s="19" t="s">
        <v>128</v>
      </c>
      <c r="S189" s="20">
        <v>72</v>
      </c>
      <c r="T189" s="20">
        <v>10</v>
      </c>
      <c r="V189" t="s">
        <v>129</v>
      </c>
      <c r="W189" t="s">
        <v>76</v>
      </c>
      <c r="X189" s="21" t="s">
        <v>130</v>
      </c>
      <c r="Y189" s="21" t="str">
        <f t="shared" si="6"/>
        <v>401763163022742130226606Mayorista</v>
      </c>
      <c r="Z189" s="20">
        <v>30227421</v>
      </c>
      <c r="AA189" s="35" t="s">
        <v>53</v>
      </c>
      <c r="AB189" s="23" t="s">
        <v>53</v>
      </c>
      <c r="AC189" s="19" t="s">
        <v>131</v>
      </c>
      <c r="AD189" s="20">
        <v>30226606</v>
      </c>
      <c r="AE189" s="19" t="s">
        <v>72</v>
      </c>
      <c r="AF189" s="34" t="s">
        <v>72</v>
      </c>
      <c r="AG189" s="19" t="s">
        <v>114</v>
      </c>
      <c r="AH189" s="17" t="s">
        <v>55</v>
      </c>
      <c r="AI189" s="25"/>
      <c r="AK189" t="s">
        <v>56</v>
      </c>
      <c r="AN189" s="26">
        <v>10</v>
      </c>
      <c r="AO189" s="27">
        <v>3.3333333333333335</v>
      </c>
      <c r="AP189" s="28">
        <f t="shared" si="7"/>
        <v>13.799983499999998</v>
      </c>
      <c r="AQ189" s="28">
        <f t="shared" si="8"/>
        <v>4.5999944999999993</v>
      </c>
      <c r="AR189" s="29">
        <v>45.999944999999997</v>
      </c>
    </row>
    <row r="190" spans="1:44" x14ac:dyDescent="0.25">
      <c r="A190" s="17">
        <v>2020</v>
      </c>
      <c r="B190" s="17" t="s">
        <v>42</v>
      </c>
      <c r="C190" s="17"/>
      <c r="D190" s="17"/>
      <c r="E190" s="17"/>
      <c r="F190" s="17"/>
      <c r="H190" s="17"/>
      <c r="I190" s="17"/>
      <c r="J190" s="17"/>
      <c r="K190" s="18"/>
      <c r="L190" t="s">
        <v>43</v>
      </c>
      <c r="M190" t="s">
        <v>43</v>
      </c>
      <c r="O190" t="s">
        <v>103</v>
      </c>
      <c r="P190">
        <v>40176316</v>
      </c>
      <c r="Q190" t="s">
        <v>104</v>
      </c>
      <c r="R190" s="19" t="s">
        <v>132</v>
      </c>
      <c r="S190" s="20">
        <v>2</v>
      </c>
      <c r="T190" s="20">
        <v>1</v>
      </c>
      <c r="V190" t="s">
        <v>133</v>
      </c>
      <c r="W190" t="s">
        <v>76</v>
      </c>
      <c r="X190" s="21" t="s">
        <v>134</v>
      </c>
      <c r="Y190" s="21" t="str">
        <f t="shared" si="6"/>
        <v>401763163022731530227271Bodega</v>
      </c>
      <c r="Z190" s="20">
        <v>30227315</v>
      </c>
      <c r="AA190" s="40" t="s">
        <v>135</v>
      </c>
      <c r="AB190" s="23" t="s">
        <v>135</v>
      </c>
      <c r="AC190" s="19" t="s">
        <v>136</v>
      </c>
      <c r="AD190" s="20">
        <v>30227271</v>
      </c>
      <c r="AE190" s="19" t="s">
        <v>96</v>
      </c>
      <c r="AF190" s="34" t="s">
        <v>97</v>
      </c>
      <c r="AG190" s="19" t="s">
        <v>109</v>
      </c>
      <c r="AH190" s="17" t="s">
        <v>55</v>
      </c>
      <c r="AI190" s="25"/>
      <c r="AK190" t="s">
        <v>80</v>
      </c>
      <c r="AN190" s="26">
        <v>2</v>
      </c>
      <c r="AO190" s="27">
        <v>12</v>
      </c>
      <c r="AP190" s="28">
        <f t="shared" si="7"/>
        <v>1.2210053599999999</v>
      </c>
      <c r="AQ190" s="28">
        <f t="shared" si="8"/>
        <v>7.3260321599999996</v>
      </c>
      <c r="AR190" s="29">
        <v>14.652064319999999</v>
      </c>
    </row>
    <row r="191" spans="1:44" x14ac:dyDescent="0.25">
      <c r="A191" s="17">
        <v>2020</v>
      </c>
      <c r="B191" s="17" t="s">
        <v>42</v>
      </c>
      <c r="C191" s="17"/>
      <c r="D191" s="17"/>
      <c r="E191" s="17"/>
      <c r="F191" s="17"/>
      <c r="H191" s="17"/>
      <c r="I191" s="17"/>
      <c r="J191" s="17"/>
      <c r="K191" s="18"/>
      <c r="L191" t="s">
        <v>43</v>
      </c>
      <c r="M191" t="s">
        <v>43</v>
      </c>
      <c r="O191" t="s">
        <v>103</v>
      </c>
      <c r="P191">
        <v>40176316</v>
      </c>
      <c r="Q191" t="s">
        <v>104</v>
      </c>
      <c r="R191" s="19" t="s">
        <v>137</v>
      </c>
      <c r="S191" s="20">
        <v>11</v>
      </c>
      <c r="T191" s="20">
        <v>1</v>
      </c>
      <c r="V191" t="s">
        <v>138</v>
      </c>
      <c r="W191" t="s">
        <v>76</v>
      </c>
      <c r="X191" s="21" t="s">
        <v>139</v>
      </c>
      <c r="Y191" s="21" t="str">
        <f t="shared" si="6"/>
        <v>401763163022731530227315Mayorista</v>
      </c>
      <c r="Z191" s="20">
        <v>30227315</v>
      </c>
      <c r="AA191" s="40" t="s">
        <v>135</v>
      </c>
      <c r="AB191" s="23" t="s">
        <v>135</v>
      </c>
      <c r="AC191" s="19" t="s">
        <v>140</v>
      </c>
      <c r="AD191" s="20">
        <v>30227315</v>
      </c>
      <c r="AE191" s="19" t="s">
        <v>135</v>
      </c>
      <c r="AF191" s="34" t="s">
        <v>135</v>
      </c>
      <c r="AG191" s="19" t="s">
        <v>141</v>
      </c>
      <c r="AH191" s="17" t="s">
        <v>55</v>
      </c>
      <c r="AI191" s="25"/>
      <c r="AK191" t="s">
        <v>56</v>
      </c>
      <c r="AN191" s="26">
        <v>5</v>
      </c>
      <c r="AO191" s="27">
        <v>5.4545454545454541</v>
      </c>
      <c r="AP191" s="28">
        <f t="shared" si="7"/>
        <v>7.8641649999999998</v>
      </c>
      <c r="AQ191" s="28">
        <f t="shared" si="8"/>
        <v>8.5790890909090898</v>
      </c>
      <c r="AR191" s="29">
        <v>42.895445454545452</v>
      </c>
    </row>
    <row r="192" spans="1:44" x14ac:dyDescent="0.25">
      <c r="A192" s="17">
        <v>2020</v>
      </c>
      <c r="B192" s="17" t="s">
        <v>42</v>
      </c>
      <c r="C192" s="17"/>
      <c r="D192" s="17"/>
      <c r="E192" s="17"/>
      <c r="F192" s="17"/>
      <c r="H192" s="17"/>
      <c r="I192" s="17"/>
      <c r="J192" s="17"/>
      <c r="K192" s="18"/>
      <c r="L192" t="s">
        <v>43</v>
      </c>
      <c r="M192" t="s">
        <v>43</v>
      </c>
      <c r="O192" t="s">
        <v>103</v>
      </c>
      <c r="P192">
        <v>40176316</v>
      </c>
      <c r="Q192" t="s">
        <v>104</v>
      </c>
      <c r="R192" s="19" t="s">
        <v>142</v>
      </c>
      <c r="S192" s="20">
        <v>12</v>
      </c>
      <c r="T192" s="20">
        <v>0.11363636363636363</v>
      </c>
      <c r="V192" t="s">
        <v>143</v>
      </c>
      <c r="W192" t="s">
        <v>48</v>
      </c>
      <c r="X192" s="21" t="s">
        <v>144</v>
      </c>
      <c r="Y192" s="21" t="str">
        <f t="shared" si="6"/>
        <v>401763163022916130229161PDM</v>
      </c>
      <c r="Z192" s="20">
        <v>30229161</v>
      </c>
      <c r="AA192" s="41" t="s">
        <v>63</v>
      </c>
      <c r="AB192" s="23" t="s">
        <v>145</v>
      </c>
      <c r="AC192" s="19" t="s">
        <v>146</v>
      </c>
      <c r="AD192" s="20">
        <v>30229161</v>
      </c>
      <c r="AE192" s="19" t="s">
        <v>63</v>
      </c>
      <c r="AF192" s="34" t="s">
        <v>145</v>
      </c>
      <c r="AG192" s="19" t="s">
        <v>147</v>
      </c>
      <c r="AH192" s="17" t="s">
        <v>55</v>
      </c>
      <c r="AI192" s="25"/>
      <c r="AK192" t="s">
        <v>148</v>
      </c>
      <c r="AN192" s="26">
        <v>8</v>
      </c>
      <c r="AO192" s="27">
        <v>1.3333333333333333</v>
      </c>
      <c r="AP192" s="28">
        <f t="shared" si="7"/>
        <v>3.6787862499999999</v>
      </c>
      <c r="AQ192" s="28">
        <f t="shared" si="8"/>
        <v>0.61313104166666665</v>
      </c>
      <c r="AR192" s="29">
        <v>4.9050483333333332</v>
      </c>
    </row>
    <row r="193" spans="1:44" x14ac:dyDescent="0.25">
      <c r="A193" s="17">
        <v>2020</v>
      </c>
      <c r="B193" s="17" t="s">
        <v>42</v>
      </c>
      <c r="C193" s="17"/>
      <c r="D193" s="17"/>
      <c r="E193" s="17"/>
      <c r="F193" s="17"/>
      <c r="H193" s="17"/>
      <c r="I193" s="17"/>
      <c r="J193" s="17"/>
      <c r="K193" s="18"/>
      <c r="L193" t="s">
        <v>43</v>
      </c>
      <c r="M193" t="s">
        <v>43</v>
      </c>
      <c r="O193" t="s">
        <v>103</v>
      </c>
      <c r="P193">
        <v>40176316</v>
      </c>
      <c r="Q193" t="s">
        <v>104</v>
      </c>
      <c r="R193" s="19" t="s">
        <v>149</v>
      </c>
      <c r="S193" s="20">
        <v>20</v>
      </c>
      <c r="T193" s="20">
        <v>0.5</v>
      </c>
      <c r="V193" t="s">
        <v>150</v>
      </c>
      <c r="W193" t="s">
        <v>48</v>
      </c>
      <c r="X193" s="42" t="s">
        <v>151</v>
      </c>
      <c r="Y193" s="21" t="str">
        <f t="shared" si="6"/>
        <v>401763163022916130229161Mayorista</v>
      </c>
      <c r="Z193" s="20">
        <v>30229161</v>
      </c>
      <c r="AA193" s="41" t="s">
        <v>63</v>
      </c>
      <c r="AB193" s="23" t="s">
        <v>145</v>
      </c>
      <c r="AC193" s="19" t="s">
        <v>152</v>
      </c>
      <c r="AD193" s="20">
        <v>30229161</v>
      </c>
      <c r="AE193" s="19" t="s">
        <v>63</v>
      </c>
      <c r="AF193" s="34" t="s">
        <v>145</v>
      </c>
      <c r="AG193" s="19" t="s">
        <v>153</v>
      </c>
      <c r="AH193" s="17" t="s">
        <v>55</v>
      </c>
      <c r="AI193" s="25"/>
      <c r="AK193" t="s">
        <v>56</v>
      </c>
      <c r="AN193" s="26">
        <v>20</v>
      </c>
      <c r="AO193" s="27">
        <v>2</v>
      </c>
      <c r="AP193" s="28">
        <f t="shared" si="7"/>
        <v>16.186659500000001</v>
      </c>
      <c r="AQ193" s="28">
        <f t="shared" si="8"/>
        <v>1.61866595</v>
      </c>
      <c r="AR193" s="29">
        <v>32.373319000000002</v>
      </c>
    </row>
    <row r="194" spans="1:44" x14ac:dyDescent="0.25">
      <c r="A194" s="17">
        <v>2020</v>
      </c>
      <c r="B194" s="17" t="s">
        <v>42</v>
      </c>
      <c r="C194" s="17"/>
      <c r="D194" s="17"/>
      <c r="E194" s="17"/>
      <c r="F194" s="17"/>
      <c r="H194" s="17"/>
      <c r="I194" s="17"/>
      <c r="J194" s="17"/>
      <c r="K194" s="18"/>
      <c r="L194" t="s">
        <v>43</v>
      </c>
      <c r="M194" t="s">
        <v>43</v>
      </c>
      <c r="O194" t="s">
        <v>103</v>
      </c>
      <c r="P194">
        <v>40176316</v>
      </c>
      <c r="Q194" t="s">
        <v>104</v>
      </c>
      <c r="R194" s="19" t="s">
        <v>154</v>
      </c>
      <c r="S194" s="20">
        <v>110</v>
      </c>
      <c r="T194" s="20">
        <v>4</v>
      </c>
      <c r="V194" t="s">
        <v>155</v>
      </c>
      <c r="W194" t="s">
        <v>48</v>
      </c>
      <c r="X194" s="21" t="s">
        <v>156</v>
      </c>
      <c r="Y194" s="21" t="str">
        <f t="shared" si="6"/>
        <v>401763163022916130229161Mayorista Power</v>
      </c>
      <c r="Z194" s="20">
        <v>30229161</v>
      </c>
      <c r="AA194" s="41" t="s">
        <v>63</v>
      </c>
      <c r="AB194" s="23" t="s">
        <v>145</v>
      </c>
      <c r="AC194" s="19" t="s">
        <v>157</v>
      </c>
      <c r="AD194" s="20">
        <v>30229161</v>
      </c>
      <c r="AE194" s="19" t="s">
        <v>63</v>
      </c>
      <c r="AF194" s="34" t="s">
        <v>145</v>
      </c>
      <c r="AG194" s="19" t="s">
        <v>84</v>
      </c>
      <c r="AH194" s="17" t="s">
        <v>55</v>
      </c>
      <c r="AI194" s="25"/>
      <c r="AK194" t="s">
        <v>158</v>
      </c>
      <c r="AN194" s="26">
        <v>24</v>
      </c>
      <c r="AO194" s="27">
        <v>0.43636363636363634</v>
      </c>
      <c r="AP194" s="28">
        <f t="shared" si="7"/>
        <v>129.49327600000001</v>
      </c>
      <c r="AQ194" s="28">
        <f t="shared" si="8"/>
        <v>2.3544231999999998</v>
      </c>
      <c r="AR194" s="29">
        <v>56.506156799999999</v>
      </c>
    </row>
    <row r="195" spans="1:44" x14ac:dyDescent="0.25">
      <c r="A195" s="17">
        <v>2020</v>
      </c>
      <c r="B195" s="17" t="s">
        <v>42</v>
      </c>
      <c r="C195" s="17"/>
      <c r="D195" s="17"/>
      <c r="E195" s="17"/>
      <c r="F195" s="17"/>
      <c r="H195" s="17"/>
      <c r="I195" s="17"/>
      <c r="J195" s="17"/>
      <c r="K195" s="18"/>
      <c r="L195" t="s">
        <v>43</v>
      </c>
      <c r="M195" t="s">
        <v>43</v>
      </c>
      <c r="O195" t="s">
        <v>103</v>
      </c>
      <c r="P195">
        <v>40176316</v>
      </c>
      <c r="Q195" t="s">
        <v>104</v>
      </c>
      <c r="R195" s="19" t="s">
        <v>159</v>
      </c>
      <c r="S195" s="20">
        <v>10</v>
      </c>
      <c r="T195" s="20">
        <v>3</v>
      </c>
      <c r="V195" t="s">
        <v>160</v>
      </c>
      <c r="W195" t="s">
        <v>48</v>
      </c>
      <c r="X195" s="21" t="s">
        <v>161</v>
      </c>
      <c r="Y195" s="21" t="str">
        <f t="shared" si="6"/>
        <v>401763163022755330227315Mayorista</v>
      </c>
      <c r="Z195" s="20">
        <v>30227553</v>
      </c>
      <c r="AA195" s="22" t="s">
        <v>50</v>
      </c>
      <c r="AB195" s="23" t="s">
        <v>51</v>
      </c>
      <c r="AC195" s="19" t="s">
        <v>162</v>
      </c>
      <c r="AD195" s="20">
        <v>30227315</v>
      </c>
      <c r="AE195" s="19" t="s">
        <v>135</v>
      </c>
      <c r="AF195" s="24" t="s">
        <v>135</v>
      </c>
      <c r="AG195" s="19" t="s">
        <v>153</v>
      </c>
      <c r="AH195" s="17" t="s">
        <v>55</v>
      </c>
      <c r="AI195" s="25"/>
      <c r="AK195" t="s">
        <v>56</v>
      </c>
      <c r="AN195" s="26">
        <v>24</v>
      </c>
      <c r="AO195" s="27">
        <v>4.8</v>
      </c>
      <c r="AP195" s="28">
        <f t="shared" si="7"/>
        <v>23.592495</v>
      </c>
      <c r="AQ195" s="28">
        <f t="shared" si="8"/>
        <v>4.7184989999999996</v>
      </c>
      <c r="AR195" s="29">
        <v>113.24397599999999</v>
      </c>
    </row>
    <row r="196" spans="1:44" x14ac:dyDescent="0.25">
      <c r="A196" s="17">
        <v>2020</v>
      </c>
      <c r="B196" s="17" t="s">
        <v>42</v>
      </c>
      <c r="C196" s="17"/>
      <c r="D196" s="17"/>
      <c r="E196" s="17"/>
      <c r="F196" s="17"/>
      <c r="H196" s="17"/>
      <c r="I196" s="17"/>
      <c r="J196" s="17"/>
      <c r="K196" s="18"/>
      <c r="L196" t="s">
        <v>43</v>
      </c>
      <c r="M196" t="s">
        <v>43</v>
      </c>
      <c r="O196" t="s">
        <v>103</v>
      </c>
      <c r="P196">
        <v>40176316</v>
      </c>
      <c r="Q196" t="s">
        <v>104</v>
      </c>
      <c r="R196" s="19" t="s">
        <v>163</v>
      </c>
      <c r="S196" s="20">
        <v>500</v>
      </c>
      <c r="T196" s="20">
        <v>40</v>
      </c>
      <c r="V196" t="s">
        <v>164</v>
      </c>
      <c r="W196" t="s">
        <v>88</v>
      </c>
      <c r="X196" s="21" t="s">
        <v>165</v>
      </c>
      <c r="Y196" s="21" t="str">
        <f t="shared" si="6"/>
        <v>401763163022660630226606Mayorista</v>
      </c>
      <c r="Z196" s="20">
        <v>30226606</v>
      </c>
      <c r="AA196" s="36" t="s">
        <v>72</v>
      </c>
      <c r="AB196" s="23" t="s">
        <v>72</v>
      </c>
      <c r="AC196" s="19" t="s">
        <v>90</v>
      </c>
      <c r="AD196" s="20">
        <v>30226606</v>
      </c>
      <c r="AE196" s="19" t="s">
        <v>72</v>
      </c>
      <c r="AF196" s="34" t="s">
        <v>72</v>
      </c>
      <c r="AG196" s="19" t="s">
        <v>166</v>
      </c>
      <c r="AH196" s="17" t="s">
        <v>55</v>
      </c>
      <c r="AI196" s="25"/>
      <c r="AK196" t="s">
        <v>56</v>
      </c>
      <c r="AN196" s="26">
        <v>152.5</v>
      </c>
      <c r="AO196" s="27">
        <v>3.05</v>
      </c>
      <c r="AP196" s="28">
        <f t="shared" si="7"/>
        <v>55.199933999999992</v>
      </c>
      <c r="AQ196" s="28">
        <f t="shared" si="8"/>
        <v>1.1039986799999999</v>
      </c>
      <c r="AR196" s="29">
        <v>168.35979869999997</v>
      </c>
    </row>
    <row r="197" spans="1:44" x14ac:dyDescent="0.25">
      <c r="A197" s="17">
        <v>2020</v>
      </c>
      <c r="B197" s="17" t="s">
        <v>42</v>
      </c>
      <c r="C197" s="17"/>
      <c r="D197" s="17"/>
      <c r="E197" s="17"/>
      <c r="F197" s="17"/>
      <c r="H197" s="17"/>
      <c r="I197" s="17"/>
      <c r="J197" s="17"/>
      <c r="K197" s="18"/>
      <c r="L197" t="s">
        <v>43</v>
      </c>
      <c r="M197" t="s">
        <v>43</v>
      </c>
      <c r="O197" t="s">
        <v>103</v>
      </c>
      <c r="P197">
        <v>40176316</v>
      </c>
      <c r="Q197" t="s">
        <v>104</v>
      </c>
      <c r="R197" s="19" t="s">
        <v>167</v>
      </c>
      <c r="S197" s="20">
        <v>140</v>
      </c>
      <c r="T197" s="20">
        <v>6</v>
      </c>
      <c r="V197" t="s">
        <v>168</v>
      </c>
      <c r="W197" t="s">
        <v>88</v>
      </c>
      <c r="X197" s="21" t="s">
        <v>169</v>
      </c>
      <c r="Y197" s="21" t="str">
        <f t="shared" si="6"/>
        <v>401763163022660630226606PDM</v>
      </c>
      <c r="Z197" s="20">
        <v>30226606</v>
      </c>
      <c r="AA197" s="36" t="s">
        <v>72</v>
      </c>
      <c r="AB197" s="23" t="s">
        <v>72</v>
      </c>
      <c r="AC197" s="19" t="s">
        <v>170</v>
      </c>
      <c r="AD197" s="20">
        <v>30226606</v>
      </c>
      <c r="AE197" s="19" t="s">
        <v>72</v>
      </c>
      <c r="AF197" s="34" t="s">
        <v>72</v>
      </c>
      <c r="AG197" s="19" t="s">
        <v>171</v>
      </c>
      <c r="AH197" s="17" t="s">
        <v>55</v>
      </c>
      <c r="AI197" s="25"/>
      <c r="AK197" t="s">
        <v>148</v>
      </c>
      <c r="AN197" s="26">
        <v>30.5</v>
      </c>
      <c r="AO197" s="27">
        <v>2.1785714285714284</v>
      </c>
      <c r="AP197" s="28">
        <f t="shared" si="7"/>
        <v>8.2799900999999991</v>
      </c>
      <c r="AQ197" s="28">
        <f t="shared" si="8"/>
        <v>0.59142786428571426</v>
      </c>
      <c r="AR197" s="29">
        <v>18.038549860714284</v>
      </c>
    </row>
    <row r="198" spans="1:44" x14ac:dyDescent="0.25">
      <c r="A198" s="17">
        <v>2020</v>
      </c>
      <c r="B198" s="17" t="s">
        <v>42</v>
      </c>
      <c r="C198" s="17"/>
      <c r="D198" s="17"/>
      <c r="E198" s="17"/>
      <c r="F198" s="17"/>
      <c r="H198" s="17"/>
      <c r="I198" s="17"/>
      <c r="J198" s="17"/>
      <c r="K198" s="18"/>
      <c r="L198" t="s">
        <v>43</v>
      </c>
      <c r="M198" t="s">
        <v>43</v>
      </c>
      <c r="O198" t="s">
        <v>103</v>
      </c>
      <c r="P198">
        <v>40176316</v>
      </c>
      <c r="Q198" t="s">
        <v>104</v>
      </c>
      <c r="R198" s="19" t="s">
        <v>172</v>
      </c>
      <c r="S198" s="20">
        <v>20</v>
      </c>
      <c r="T198" s="20">
        <v>1</v>
      </c>
      <c r="V198" t="s">
        <v>173</v>
      </c>
      <c r="W198" t="s">
        <v>88</v>
      </c>
      <c r="X198" s="21" t="s">
        <v>174</v>
      </c>
      <c r="Y198" s="21" t="str">
        <f t="shared" si="6"/>
        <v>401763163022660630226606Bodega</v>
      </c>
      <c r="Z198" s="20">
        <v>30226606</v>
      </c>
      <c r="AA198" s="36" t="s">
        <v>72</v>
      </c>
      <c r="AB198" s="23" t="s">
        <v>72</v>
      </c>
      <c r="AC198" s="19" t="s">
        <v>175</v>
      </c>
      <c r="AD198" s="20">
        <v>30226606</v>
      </c>
      <c r="AE198" s="19" t="s">
        <v>72</v>
      </c>
      <c r="AF198" s="34" t="s">
        <v>72</v>
      </c>
      <c r="AG198" s="19" t="s">
        <v>109</v>
      </c>
      <c r="AH198" s="17" t="s">
        <v>55</v>
      </c>
      <c r="AI198" s="25"/>
      <c r="AK198" t="s">
        <v>80</v>
      </c>
      <c r="AN198" s="26">
        <v>30.5</v>
      </c>
      <c r="AO198" s="27">
        <v>15.25</v>
      </c>
      <c r="AP198" s="28">
        <f t="shared" si="7"/>
        <v>1.3799983499999999</v>
      </c>
      <c r="AQ198" s="28">
        <f t="shared" si="8"/>
        <v>0.68999917499999996</v>
      </c>
      <c r="AR198" s="29">
        <v>21.0449748375</v>
      </c>
    </row>
    <row r="199" spans="1:44" x14ac:dyDescent="0.25">
      <c r="A199" s="17">
        <v>2020</v>
      </c>
      <c r="B199" s="17" t="s">
        <v>42</v>
      </c>
      <c r="C199" s="17"/>
      <c r="D199" s="17"/>
      <c r="E199" s="17"/>
      <c r="F199" s="17"/>
      <c r="H199" s="17"/>
      <c r="I199" s="17"/>
      <c r="J199" s="17"/>
      <c r="K199" s="18"/>
      <c r="L199" t="s">
        <v>43</v>
      </c>
      <c r="M199" t="s">
        <v>43</v>
      </c>
      <c r="O199" t="s">
        <v>103</v>
      </c>
      <c r="P199">
        <v>40176316</v>
      </c>
      <c r="Q199" t="s">
        <v>104</v>
      </c>
      <c r="R199" s="19" t="s">
        <v>176</v>
      </c>
      <c r="S199" s="20">
        <v>320</v>
      </c>
      <c r="T199" s="20">
        <v>32</v>
      </c>
      <c r="V199" t="s">
        <v>177</v>
      </c>
      <c r="W199" t="s">
        <v>88</v>
      </c>
      <c r="X199" s="21" t="s">
        <v>178</v>
      </c>
      <c r="Y199" s="21" t="str">
        <f t="shared" si="6"/>
        <v>401763163022661330226613PDM</v>
      </c>
      <c r="Z199" s="20">
        <v>30226613</v>
      </c>
      <c r="AA199" s="38" t="s">
        <v>101</v>
      </c>
      <c r="AB199" s="23" t="s">
        <v>101</v>
      </c>
      <c r="AC199" s="19" t="s">
        <v>102</v>
      </c>
      <c r="AD199" s="20">
        <v>30226613</v>
      </c>
      <c r="AE199" s="19" t="s">
        <v>101</v>
      </c>
      <c r="AF199" s="34" t="s">
        <v>101</v>
      </c>
      <c r="AG199" s="19" t="s">
        <v>166</v>
      </c>
      <c r="AH199" s="17" t="s">
        <v>55</v>
      </c>
      <c r="AI199" s="25"/>
      <c r="AK199" t="s">
        <v>148</v>
      </c>
      <c r="AN199" s="26">
        <v>635</v>
      </c>
      <c r="AO199" s="27">
        <v>15.875</v>
      </c>
      <c r="AP199" s="28">
        <f t="shared" si="7"/>
        <v>112.3596</v>
      </c>
      <c r="AQ199" s="28">
        <f t="shared" si="8"/>
        <v>2.8089900000000001</v>
      </c>
      <c r="AR199" s="29">
        <v>1783.70865</v>
      </c>
    </row>
    <row r="200" spans="1:44" x14ac:dyDescent="0.25">
      <c r="A200" s="17">
        <v>2020</v>
      </c>
      <c r="B200" s="17" t="s">
        <v>42</v>
      </c>
      <c r="C200" s="17"/>
      <c r="D200" s="17"/>
      <c r="E200" s="17"/>
      <c r="F200" s="17"/>
      <c r="H200" s="17"/>
      <c r="I200" s="17"/>
      <c r="J200" s="17"/>
      <c r="K200" s="18"/>
      <c r="L200" t="s">
        <v>43</v>
      </c>
      <c r="M200" t="s">
        <v>43</v>
      </c>
      <c r="O200" t="s">
        <v>103</v>
      </c>
      <c r="P200">
        <v>40176316</v>
      </c>
      <c r="Q200" t="s">
        <v>104</v>
      </c>
      <c r="R200" s="19" t="s">
        <v>179</v>
      </c>
      <c r="S200" s="20">
        <v>120</v>
      </c>
      <c r="T200" s="20">
        <v>8</v>
      </c>
      <c r="V200" t="s">
        <v>180</v>
      </c>
      <c r="W200" t="s">
        <v>88</v>
      </c>
      <c r="X200" s="21" t="s">
        <v>181</v>
      </c>
      <c r="Y200" s="21" t="str">
        <f t="shared" si="6"/>
        <v>401763163022661330226613PDM</v>
      </c>
      <c r="Z200" s="20">
        <v>30226613</v>
      </c>
      <c r="AA200" s="38" t="s">
        <v>101</v>
      </c>
      <c r="AB200" s="23" t="s">
        <v>101</v>
      </c>
      <c r="AC200" s="19" t="s">
        <v>182</v>
      </c>
      <c r="AD200" s="20">
        <v>30226613</v>
      </c>
      <c r="AE200" s="19" t="s">
        <v>101</v>
      </c>
      <c r="AF200" s="34" t="s">
        <v>101</v>
      </c>
      <c r="AG200" s="19" t="s">
        <v>114</v>
      </c>
      <c r="AH200" s="17" t="s">
        <v>55</v>
      </c>
      <c r="AI200" s="25"/>
      <c r="AK200" t="s">
        <v>148</v>
      </c>
      <c r="AN200" s="26">
        <v>127</v>
      </c>
      <c r="AO200" s="27">
        <v>8.4666666666666668</v>
      </c>
      <c r="AP200" s="28">
        <f t="shared" si="7"/>
        <v>28.0899</v>
      </c>
      <c r="AQ200" s="28">
        <f t="shared" si="8"/>
        <v>1.87266</v>
      </c>
      <c r="AR200" s="29">
        <v>237.82782</v>
      </c>
    </row>
    <row r="201" spans="1:44" x14ac:dyDescent="0.25">
      <c r="A201" s="17">
        <v>2020</v>
      </c>
      <c r="B201" s="17" t="s">
        <v>42</v>
      </c>
      <c r="C201" s="17"/>
      <c r="D201" s="17"/>
      <c r="E201" s="17"/>
      <c r="F201" s="17"/>
      <c r="H201" s="17"/>
      <c r="I201" s="17"/>
      <c r="J201" s="17"/>
      <c r="K201" s="18"/>
      <c r="L201" t="s">
        <v>43</v>
      </c>
      <c r="M201" t="s">
        <v>43</v>
      </c>
      <c r="O201" t="s">
        <v>103</v>
      </c>
      <c r="P201">
        <v>40176316</v>
      </c>
      <c r="Q201" t="s">
        <v>104</v>
      </c>
      <c r="R201" s="19" t="s">
        <v>124</v>
      </c>
      <c r="S201" s="20">
        <v>8</v>
      </c>
      <c r="T201" s="20">
        <v>1</v>
      </c>
      <c r="V201" t="s">
        <v>183</v>
      </c>
      <c r="W201" t="s">
        <v>88</v>
      </c>
      <c r="X201" s="21" t="s">
        <v>184</v>
      </c>
      <c r="Y201" s="21" t="str">
        <f t="shared" si="6"/>
        <v>401763163022661330226613Bodega</v>
      </c>
      <c r="Z201" s="20">
        <v>30226613</v>
      </c>
      <c r="AA201" s="38" t="s">
        <v>101</v>
      </c>
      <c r="AB201" s="23" t="s">
        <v>101</v>
      </c>
      <c r="AC201" s="19" t="s">
        <v>185</v>
      </c>
      <c r="AD201" s="20">
        <v>30226613</v>
      </c>
      <c r="AE201" s="19" t="s">
        <v>101</v>
      </c>
      <c r="AF201" s="34" t="s">
        <v>101</v>
      </c>
      <c r="AG201" s="19" t="s">
        <v>119</v>
      </c>
      <c r="AH201" s="17" t="s">
        <v>55</v>
      </c>
      <c r="AI201" s="25"/>
      <c r="AK201" t="s">
        <v>80</v>
      </c>
      <c r="AN201" s="26">
        <v>127</v>
      </c>
      <c r="AO201" s="27">
        <v>127</v>
      </c>
      <c r="AP201" s="28">
        <f t="shared" si="7"/>
        <v>3.5112375</v>
      </c>
      <c r="AQ201" s="28">
        <f t="shared" si="8"/>
        <v>3.5112375</v>
      </c>
      <c r="AR201" s="29">
        <v>445.92716250000001</v>
      </c>
    </row>
    <row r="202" spans="1:44" x14ac:dyDescent="0.25">
      <c r="A202" s="17">
        <v>2020</v>
      </c>
      <c r="B202" s="17" t="s">
        <v>42</v>
      </c>
      <c r="C202" s="17"/>
      <c r="D202" s="17"/>
      <c r="E202" s="17"/>
      <c r="F202" s="17"/>
      <c r="H202" s="17"/>
      <c r="I202" s="17"/>
      <c r="J202" s="17"/>
      <c r="K202" s="18"/>
      <c r="L202" t="s">
        <v>43</v>
      </c>
      <c r="M202" t="s">
        <v>43</v>
      </c>
      <c r="O202" t="s">
        <v>186</v>
      </c>
      <c r="P202">
        <v>40156087</v>
      </c>
      <c r="Q202" t="s">
        <v>187</v>
      </c>
      <c r="R202" s="19" t="s">
        <v>46</v>
      </c>
      <c r="S202" s="20">
        <v>40</v>
      </c>
      <c r="T202" s="20">
        <v>12</v>
      </c>
      <c r="V202" t="s">
        <v>47</v>
      </c>
      <c r="W202" t="s">
        <v>48</v>
      </c>
      <c r="X202" s="21" t="s">
        <v>49</v>
      </c>
      <c r="Y202" s="21" t="str">
        <f t="shared" si="6"/>
        <v>401560873022755330227421Mayorista</v>
      </c>
      <c r="Z202" s="20">
        <v>30227553</v>
      </c>
      <c r="AA202" s="22" t="s">
        <v>50</v>
      </c>
      <c r="AB202" s="23" t="s">
        <v>51</v>
      </c>
      <c r="AC202" s="19" t="s">
        <v>52</v>
      </c>
      <c r="AD202" s="20">
        <v>30227421</v>
      </c>
      <c r="AE202" s="19" t="s">
        <v>53</v>
      </c>
      <c r="AF202" s="24" t="s">
        <v>53</v>
      </c>
      <c r="AG202" s="19" t="s">
        <v>54</v>
      </c>
      <c r="AH202" s="17" t="s">
        <v>55</v>
      </c>
      <c r="AI202" s="25"/>
      <c r="AK202" t="s">
        <v>56</v>
      </c>
      <c r="AN202" s="26">
        <v>6</v>
      </c>
      <c r="AO202" s="27">
        <v>0.3</v>
      </c>
      <c r="AP202" s="28">
        <f t="shared" si="7"/>
        <v>18.955590408723346</v>
      </c>
      <c r="AQ202" s="28">
        <f t="shared" si="8"/>
        <v>0.9477795204361672</v>
      </c>
      <c r="AR202" s="29">
        <v>5.6866771226170032</v>
      </c>
    </row>
    <row r="203" spans="1:44" x14ac:dyDescent="0.25">
      <c r="A203" s="17">
        <v>2020</v>
      </c>
      <c r="B203" s="17" t="s">
        <v>42</v>
      </c>
      <c r="C203" s="17"/>
      <c r="D203" s="17"/>
      <c r="E203" s="17"/>
      <c r="F203" s="17"/>
      <c r="H203" s="17"/>
      <c r="I203" s="17"/>
      <c r="J203" s="17"/>
      <c r="K203" s="18"/>
      <c r="L203" t="s">
        <v>43</v>
      </c>
      <c r="M203" t="s">
        <v>43</v>
      </c>
      <c r="O203" t="s">
        <v>186</v>
      </c>
      <c r="P203">
        <v>40156087</v>
      </c>
      <c r="Q203" t="s">
        <v>187</v>
      </c>
      <c r="R203" s="19" t="s">
        <v>188</v>
      </c>
      <c r="S203" s="20">
        <v>192</v>
      </c>
      <c r="T203" s="20">
        <v>6</v>
      </c>
      <c r="V203" t="s">
        <v>189</v>
      </c>
      <c r="W203" t="s">
        <v>68</v>
      </c>
      <c r="X203" s="21" t="s">
        <v>190</v>
      </c>
      <c r="Y203" s="21" t="str">
        <f t="shared" si="6"/>
        <v>401560873022606830227421Mayorista</v>
      </c>
      <c r="Z203" s="20">
        <v>30226068</v>
      </c>
      <c r="AA203" s="33" t="s">
        <v>70</v>
      </c>
      <c r="AB203" s="23" t="s">
        <v>70</v>
      </c>
      <c r="AC203" s="19" t="s">
        <v>191</v>
      </c>
      <c r="AD203" s="20">
        <v>30227421</v>
      </c>
      <c r="AE203" s="19" t="s">
        <v>53</v>
      </c>
      <c r="AF203" s="34" t="s">
        <v>53</v>
      </c>
      <c r="AG203" s="19" t="s">
        <v>153</v>
      </c>
      <c r="AH203" s="17" t="s">
        <v>55</v>
      </c>
      <c r="AI203" s="25"/>
      <c r="AK203" t="s">
        <v>56</v>
      </c>
      <c r="AN203" s="26">
        <v>120</v>
      </c>
      <c r="AO203" s="27">
        <v>30</v>
      </c>
      <c r="AP203" s="28">
        <f t="shared" si="7"/>
        <v>9.4777952043616729</v>
      </c>
      <c r="AQ203" s="28">
        <f t="shared" si="8"/>
        <v>2.3694488010904182</v>
      </c>
      <c r="AR203" s="29">
        <v>284.33385613085017</v>
      </c>
    </row>
    <row r="204" spans="1:44" x14ac:dyDescent="0.25">
      <c r="A204" s="17">
        <v>2020</v>
      </c>
      <c r="B204" s="17" t="s">
        <v>42</v>
      </c>
      <c r="C204" s="17"/>
      <c r="D204" s="17"/>
      <c r="E204" s="17"/>
      <c r="F204" s="17"/>
      <c r="H204" s="17"/>
      <c r="I204" s="17"/>
      <c r="J204" s="17"/>
      <c r="K204" s="18"/>
      <c r="L204" t="s">
        <v>43</v>
      </c>
      <c r="M204" t="s">
        <v>43</v>
      </c>
      <c r="O204" t="s">
        <v>186</v>
      </c>
      <c r="P204">
        <v>40156087</v>
      </c>
      <c r="Q204" t="s">
        <v>187</v>
      </c>
      <c r="R204" s="19" t="s">
        <v>74</v>
      </c>
      <c r="S204" s="20">
        <v>8</v>
      </c>
      <c r="T204" s="20">
        <v>4.5454545454545456E-2</v>
      </c>
      <c r="V204" t="s">
        <v>75</v>
      </c>
      <c r="W204" t="s">
        <v>76</v>
      </c>
      <c r="X204" s="21" t="s">
        <v>77</v>
      </c>
      <c r="Y204" s="21" t="str">
        <f t="shared" si="6"/>
        <v>401560873022742130229095Bodega</v>
      </c>
      <c r="Z204" s="20">
        <v>30227421</v>
      </c>
      <c r="AA204" s="35" t="s">
        <v>53</v>
      </c>
      <c r="AB204" s="23" t="s">
        <v>53</v>
      </c>
      <c r="AC204" s="19" t="s">
        <v>78</v>
      </c>
      <c r="AD204" s="20">
        <v>30229095</v>
      </c>
      <c r="AE204" s="19" t="s">
        <v>63</v>
      </c>
      <c r="AF204" s="34" t="s">
        <v>64</v>
      </c>
      <c r="AG204" s="19" t="s">
        <v>79</v>
      </c>
      <c r="AH204" s="17" t="s">
        <v>55</v>
      </c>
      <c r="AI204" s="25"/>
      <c r="AK204" t="s">
        <v>80</v>
      </c>
      <c r="AN204" s="26">
        <v>12.5</v>
      </c>
      <c r="AO204" s="27">
        <v>37.5</v>
      </c>
      <c r="AP204" s="28">
        <f t="shared" si="7"/>
        <v>1.3822033898305084</v>
      </c>
      <c r="AQ204" s="28">
        <f t="shared" si="8"/>
        <v>4.1466101694915247</v>
      </c>
      <c r="AR204" s="29">
        <v>51.832627118644062</v>
      </c>
    </row>
    <row r="205" spans="1:44" x14ac:dyDescent="0.25">
      <c r="A205" s="17">
        <v>2020</v>
      </c>
      <c r="B205" s="17" t="s">
        <v>42</v>
      </c>
      <c r="C205" s="17"/>
      <c r="D205" s="17"/>
      <c r="E205" s="17"/>
      <c r="F205" s="17"/>
      <c r="H205" s="17"/>
      <c r="I205" s="17"/>
      <c r="J205" s="17"/>
      <c r="K205" s="18"/>
      <c r="L205" t="s">
        <v>43</v>
      </c>
      <c r="M205" t="s">
        <v>43</v>
      </c>
      <c r="O205" t="s">
        <v>186</v>
      </c>
      <c r="P205">
        <v>40156087</v>
      </c>
      <c r="Q205" t="s">
        <v>187</v>
      </c>
      <c r="R205" s="19" t="s">
        <v>81</v>
      </c>
      <c r="S205" s="20">
        <v>48</v>
      </c>
      <c r="T205" s="20">
        <v>4</v>
      </c>
      <c r="V205" t="s">
        <v>82</v>
      </c>
      <c r="W205" t="s">
        <v>76</v>
      </c>
      <c r="X205" s="21" t="s">
        <v>83</v>
      </c>
      <c r="Y205" s="21" t="str">
        <f t="shared" si="6"/>
        <v>401560873022742130227421Mayorista</v>
      </c>
      <c r="Z205" s="20">
        <v>30227421</v>
      </c>
      <c r="AA205" s="35" t="s">
        <v>53</v>
      </c>
      <c r="AB205" s="23" t="s">
        <v>53</v>
      </c>
      <c r="AC205" s="19" t="s">
        <v>84</v>
      </c>
      <c r="AD205" s="20">
        <v>30227421</v>
      </c>
      <c r="AE205" s="19" t="s">
        <v>53</v>
      </c>
      <c r="AF205" s="34" t="s">
        <v>53</v>
      </c>
      <c r="AG205" s="19" t="s">
        <v>85</v>
      </c>
      <c r="AH205" s="17" t="s">
        <v>55</v>
      </c>
      <c r="AI205" s="25"/>
      <c r="AK205" t="s">
        <v>56</v>
      </c>
      <c r="AN205" s="26">
        <v>12.5</v>
      </c>
      <c r="AO205" s="27">
        <v>6.25</v>
      </c>
      <c r="AP205" s="28">
        <f t="shared" si="7"/>
        <v>6.3185301362411153</v>
      </c>
      <c r="AQ205" s="28">
        <f t="shared" si="8"/>
        <v>3.1592650681205576</v>
      </c>
      <c r="AR205" s="29">
        <v>39.490813351506972</v>
      </c>
    </row>
    <row r="206" spans="1:44" x14ac:dyDescent="0.25">
      <c r="A206" s="17">
        <v>2020</v>
      </c>
      <c r="B206" s="17" t="s">
        <v>42</v>
      </c>
      <c r="C206" s="17"/>
      <c r="D206" s="17"/>
      <c r="E206" s="17"/>
      <c r="F206" s="17"/>
      <c r="H206" s="17"/>
      <c r="I206" s="17"/>
      <c r="J206" s="17"/>
      <c r="K206" s="18"/>
      <c r="L206" t="s">
        <v>43</v>
      </c>
      <c r="M206" t="s">
        <v>43</v>
      </c>
      <c r="O206" t="s">
        <v>186</v>
      </c>
      <c r="P206">
        <v>40156087</v>
      </c>
      <c r="Q206" t="s">
        <v>187</v>
      </c>
      <c r="R206" s="19" t="s">
        <v>86</v>
      </c>
      <c r="S206" s="20">
        <v>500</v>
      </c>
      <c r="T206" s="20">
        <v>10</v>
      </c>
      <c r="V206" t="s">
        <v>87</v>
      </c>
      <c r="W206" t="s">
        <v>88</v>
      </c>
      <c r="X206" s="21" t="s">
        <v>89</v>
      </c>
      <c r="Y206" s="21" t="str">
        <f t="shared" si="6"/>
        <v>401560873022660630226606Mayorista</v>
      </c>
      <c r="Z206" s="20">
        <v>30226606</v>
      </c>
      <c r="AA206" s="36" t="s">
        <v>72</v>
      </c>
      <c r="AB206" s="23" t="s">
        <v>72</v>
      </c>
      <c r="AC206" s="19" t="s">
        <v>90</v>
      </c>
      <c r="AD206" s="20">
        <v>30226606</v>
      </c>
      <c r="AE206" s="19" t="s">
        <v>72</v>
      </c>
      <c r="AF206" s="34" t="s">
        <v>72</v>
      </c>
      <c r="AG206" s="19" t="s">
        <v>73</v>
      </c>
      <c r="AH206" s="17" t="s">
        <v>55</v>
      </c>
      <c r="AI206" s="25"/>
      <c r="AK206" t="s">
        <v>56</v>
      </c>
      <c r="AN206" s="26">
        <v>3500</v>
      </c>
      <c r="AO206" s="27">
        <v>70</v>
      </c>
      <c r="AP206" s="28">
        <f t="shared" si="7"/>
        <v>12.347519312799895</v>
      </c>
      <c r="AQ206" s="28">
        <f t="shared" si="8"/>
        <v>0.24695038625599788</v>
      </c>
      <c r="AR206" s="29">
        <v>864.32635189599262</v>
      </c>
    </row>
    <row r="207" spans="1:44" x14ac:dyDescent="0.25">
      <c r="A207" s="17">
        <v>2020</v>
      </c>
      <c r="B207" s="17" t="s">
        <v>42</v>
      </c>
      <c r="C207" s="17"/>
      <c r="D207" s="17"/>
      <c r="E207" s="17"/>
      <c r="F207" s="17"/>
      <c r="H207" s="17"/>
      <c r="I207" s="17"/>
      <c r="J207" s="17"/>
      <c r="K207" s="18"/>
      <c r="L207" t="s">
        <v>43</v>
      </c>
      <c r="M207" t="s">
        <v>43</v>
      </c>
      <c r="O207" t="s">
        <v>186</v>
      </c>
      <c r="P207">
        <v>40156087</v>
      </c>
      <c r="Q207" t="s">
        <v>187</v>
      </c>
      <c r="R207" s="19" t="s">
        <v>91</v>
      </c>
      <c r="S207" s="20">
        <v>360</v>
      </c>
      <c r="T207" s="20">
        <v>10</v>
      </c>
      <c r="V207" t="s">
        <v>92</v>
      </c>
      <c r="W207" t="s">
        <v>88</v>
      </c>
      <c r="X207" s="21" t="s">
        <v>93</v>
      </c>
      <c r="Y207" s="21" t="str">
        <f t="shared" si="6"/>
        <v>401560873022660730227271Mayorista</v>
      </c>
      <c r="Z207" s="20">
        <v>30226607</v>
      </c>
      <c r="AA207" s="37" t="s">
        <v>94</v>
      </c>
      <c r="AB207" s="23" t="s">
        <v>94</v>
      </c>
      <c r="AC207" s="19" t="s">
        <v>95</v>
      </c>
      <c r="AD207" s="20">
        <v>30227271</v>
      </c>
      <c r="AE207" s="19" t="s">
        <v>96</v>
      </c>
      <c r="AF207" s="34" t="s">
        <v>97</v>
      </c>
      <c r="AG207" s="19" t="s">
        <v>73</v>
      </c>
      <c r="AH207" s="17" t="s">
        <v>55</v>
      </c>
      <c r="AI207" s="25"/>
      <c r="AK207" t="s">
        <v>56</v>
      </c>
      <c r="AN207" s="26">
        <v>128</v>
      </c>
      <c r="AO207" s="27">
        <v>4.2666666666666666</v>
      </c>
      <c r="AP207" s="28">
        <f t="shared" si="7"/>
        <v>10.754427465034738</v>
      </c>
      <c r="AQ207" s="28">
        <f t="shared" si="8"/>
        <v>0.3584809155011579</v>
      </c>
      <c r="AR207" s="29">
        <v>45.885557184148212</v>
      </c>
    </row>
    <row r="208" spans="1:44" x14ac:dyDescent="0.25">
      <c r="A208" s="17">
        <v>2020</v>
      </c>
      <c r="B208" s="17" t="s">
        <v>42</v>
      </c>
      <c r="C208" s="17"/>
      <c r="D208" s="17"/>
      <c r="E208" s="17"/>
      <c r="F208" s="17"/>
      <c r="H208" s="17"/>
      <c r="I208" s="17"/>
      <c r="J208" s="17"/>
      <c r="K208" s="18"/>
      <c r="L208" t="s">
        <v>43</v>
      </c>
      <c r="M208" t="s">
        <v>43</v>
      </c>
      <c r="O208" t="s">
        <v>186</v>
      </c>
      <c r="P208">
        <v>40156087</v>
      </c>
      <c r="Q208" t="s">
        <v>187</v>
      </c>
      <c r="R208" s="19" t="s">
        <v>98</v>
      </c>
      <c r="S208" s="20">
        <v>320</v>
      </c>
      <c r="T208" s="20">
        <v>8</v>
      </c>
      <c r="V208" t="s">
        <v>99</v>
      </c>
      <c r="W208" t="s">
        <v>88</v>
      </c>
      <c r="X208" s="21" t="s">
        <v>100</v>
      </c>
      <c r="Y208" s="21" t="str">
        <f t="shared" si="6"/>
        <v>401560873022661330226613Mayorista</v>
      </c>
      <c r="Z208" s="20">
        <v>30226613</v>
      </c>
      <c r="AA208" s="38" t="s">
        <v>101</v>
      </c>
      <c r="AB208" s="23" t="s">
        <v>101</v>
      </c>
      <c r="AC208" s="19" t="s">
        <v>102</v>
      </c>
      <c r="AD208" s="20">
        <v>30226613</v>
      </c>
      <c r="AE208" s="19" t="s">
        <v>101</v>
      </c>
      <c r="AF208" s="34" t="s">
        <v>101</v>
      </c>
      <c r="AG208" s="19" t="s">
        <v>73</v>
      </c>
      <c r="AH208" s="17" t="s">
        <v>55</v>
      </c>
      <c r="AI208" s="25"/>
      <c r="AK208" t="s">
        <v>56</v>
      </c>
      <c r="AN208" s="26">
        <v>630</v>
      </c>
      <c r="AO208" s="27">
        <v>15.75</v>
      </c>
      <c r="AP208" s="28">
        <f t="shared" si="7"/>
        <v>25.491080402126627</v>
      </c>
      <c r="AQ208" s="28">
        <f t="shared" si="8"/>
        <v>0.63727701005316562</v>
      </c>
      <c r="AR208" s="29">
        <v>401.48451633349435</v>
      </c>
    </row>
    <row r="209" spans="1:44" x14ac:dyDescent="0.25">
      <c r="A209" s="17">
        <v>2020</v>
      </c>
      <c r="B209" s="17" t="s">
        <v>42</v>
      </c>
      <c r="C209" s="17"/>
      <c r="D209" s="17"/>
      <c r="E209" s="17"/>
      <c r="F209" s="17"/>
      <c r="H209" s="17"/>
      <c r="I209" s="17"/>
      <c r="J209" s="17"/>
      <c r="K209" s="18"/>
      <c r="L209" t="s">
        <v>43</v>
      </c>
      <c r="M209" t="s">
        <v>43</v>
      </c>
      <c r="O209" t="s">
        <v>44</v>
      </c>
      <c r="P209">
        <v>40174504</v>
      </c>
      <c r="Q209" t="s">
        <v>192</v>
      </c>
      <c r="R209" s="19" t="s">
        <v>46</v>
      </c>
      <c r="S209" s="20">
        <v>40</v>
      </c>
      <c r="T209" s="20">
        <v>12</v>
      </c>
      <c r="V209" t="s">
        <v>47</v>
      </c>
      <c r="W209" t="s">
        <v>48</v>
      </c>
      <c r="X209" s="21" t="s">
        <v>49</v>
      </c>
      <c r="Y209" s="21" t="str">
        <f t="shared" si="6"/>
        <v>401745043022755330227421Mayorista</v>
      </c>
      <c r="Z209" s="20">
        <v>30227553</v>
      </c>
      <c r="AA209" s="22" t="s">
        <v>50</v>
      </c>
      <c r="AB209" s="23" t="s">
        <v>51</v>
      </c>
      <c r="AC209" s="19" t="s">
        <v>52</v>
      </c>
      <c r="AD209" s="20">
        <v>30227421</v>
      </c>
      <c r="AE209" s="19" t="s">
        <v>53</v>
      </c>
      <c r="AF209" s="24" t="s">
        <v>53</v>
      </c>
      <c r="AG209" s="19" t="s">
        <v>54</v>
      </c>
      <c r="AH209" s="17" t="s">
        <v>55</v>
      </c>
      <c r="AI209" s="25"/>
      <c r="AK209" t="s">
        <v>56</v>
      </c>
      <c r="AN209" s="26">
        <v>1.2</v>
      </c>
      <c r="AO209" s="27">
        <v>0.06</v>
      </c>
      <c r="AP209" s="28">
        <f t="shared" si="7"/>
        <v>18.955590408723346</v>
      </c>
      <c r="AQ209" s="28">
        <f t="shared" si="8"/>
        <v>0.9477795204361672</v>
      </c>
      <c r="AR209" s="29">
        <v>1.1373354245234006</v>
      </c>
    </row>
    <row r="210" spans="1:44" x14ac:dyDescent="0.25">
      <c r="A210" s="17">
        <v>2020</v>
      </c>
      <c r="B210" s="17" t="s">
        <v>42</v>
      </c>
      <c r="C210" s="17"/>
      <c r="D210" s="17"/>
      <c r="E210" s="17"/>
      <c r="F210" s="17"/>
      <c r="H210" s="17"/>
      <c r="I210" s="17"/>
      <c r="J210" s="17"/>
      <c r="K210" s="18"/>
      <c r="L210" t="s">
        <v>43</v>
      </c>
      <c r="M210" t="s">
        <v>43</v>
      </c>
      <c r="O210" t="s">
        <v>44</v>
      </c>
      <c r="P210">
        <v>40174504</v>
      </c>
      <c r="Q210" t="s">
        <v>192</v>
      </c>
      <c r="R210" s="19" t="s">
        <v>193</v>
      </c>
      <c r="S210" s="20">
        <v>8</v>
      </c>
      <c r="T210" s="20">
        <v>4</v>
      </c>
      <c r="V210" t="s">
        <v>194</v>
      </c>
      <c r="W210" t="s">
        <v>48</v>
      </c>
      <c r="X210" s="21" t="s">
        <v>195</v>
      </c>
      <c r="Y210" s="21" t="str">
        <f t="shared" si="6"/>
        <v>401745043022698930229095Mayorista</v>
      </c>
      <c r="Z210" s="20">
        <v>30226989</v>
      </c>
      <c r="AA210" s="30" t="s">
        <v>60</v>
      </c>
      <c r="AB210" s="31" t="s">
        <v>61</v>
      </c>
      <c r="AC210" s="19" t="s">
        <v>196</v>
      </c>
      <c r="AD210" s="20">
        <v>30229095</v>
      </c>
      <c r="AE210" s="19" t="s">
        <v>63</v>
      </c>
      <c r="AF210" s="32" t="s">
        <v>64</v>
      </c>
      <c r="AG210" s="19" t="s">
        <v>197</v>
      </c>
      <c r="AH210" s="17" t="s">
        <v>55</v>
      </c>
      <c r="AI210" s="25"/>
      <c r="AK210" t="s">
        <v>56</v>
      </c>
      <c r="AN210" s="26">
        <v>16</v>
      </c>
      <c r="AO210" s="27">
        <v>4</v>
      </c>
      <c r="AP210" s="28">
        <f t="shared" si="7"/>
        <v>121.63389830508474</v>
      </c>
      <c r="AQ210" s="28">
        <f t="shared" si="8"/>
        <v>30.408474576271185</v>
      </c>
      <c r="AR210" s="29">
        <v>486.53559322033897</v>
      </c>
    </row>
    <row r="211" spans="1:44" x14ac:dyDescent="0.25">
      <c r="A211" s="17">
        <v>2020</v>
      </c>
      <c r="B211" s="17" t="s">
        <v>42</v>
      </c>
      <c r="C211" s="17"/>
      <c r="D211" s="17"/>
      <c r="E211" s="17"/>
      <c r="F211" s="17"/>
      <c r="H211" s="17"/>
      <c r="I211" s="17"/>
      <c r="J211" s="17"/>
      <c r="K211" s="18"/>
      <c r="L211" t="s">
        <v>43</v>
      </c>
      <c r="M211" t="s">
        <v>43</v>
      </c>
      <c r="O211" t="s">
        <v>44</v>
      </c>
      <c r="P211">
        <v>40174504</v>
      </c>
      <c r="Q211" t="s">
        <v>192</v>
      </c>
      <c r="R211" s="19" t="s">
        <v>66</v>
      </c>
      <c r="S211" s="20">
        <v>192</v>
      </c>
      <c r="T211" s="20">
        <v>10</v>
      </c>
      <c r="V211" t="s">
        <v>67</v>
      </c>
      <c r="W211" t="s">
        <v>68</v>
      </c>
      <c r="X211" s="21" t="s">
        <v>69</v>
      </c>
      <c r="Y211" s="21" t="str">
        <f t="shared" si="6"/>
        <v>401745043022606830226606Mayorista</v>
      </c>
      <c r="Z211" s="20">
        <v>30226068</v>
      </c>
      <c r="AA211" s="33" t="s">
        <v>70</v>
      </c>
      <c r="AB211" s="23" t="s">
        <v>70</v>
      </c>
      <c r="AC211" s="19" t="s">
        <v>71</v>
      </c>
      <c r="AD211" s="20">
        <v>30226606</v>
      </c>
      <c r="AE211" s="19" t="s">
        <v>72</v>
      </c>
      <c r="AF211" s="34" t="s">
        <v>72</v>
      </c>
      <c r="AG211" s="19" t="s">
        <v>73</v>
      </c>
      <c r="AH211" s="17" t="s">
        <v>55</v>
      </c>
      <c r="AI211" s="25"/>
      <c r="AK211" t="s">
        <v>56</v>
      </c>
      <c r="AN211" s="26">
        <v>42</v>
      </c>
      <c r="AO211" s="27">
        <v>10.5</v>
      </c>
      <c r="AP211" s="28">
        <f t="shared" si="7"/>
        <v>12.347519312799895</v>
      </c>
      <c r="AQ211" s="28">
        <f t="shared" si="8"/>
        <v>3.0868798281999736</v>
      </c>
      <c r="AR211" s="29">
        <v>129.64895278439889</v>
      </c>
    </row>
    <row r="212" spans="1:44" x14ac:dyDescent="0.25">
      <c r="A212" s="17">
        <v>2020</v>
      </c>
      <c r="B212" s="17" t="s">
        <v>42</v>
      </c>
      <c r="C212" s="17"/>
      <c r="D212" s="17"/>
      <c r="E212" s="17"/>
      <c r="F212" s="17"/>
      <c r="H212" s="17"/>
      <c r="I212" s="17"/>
      <c r="J212" s="17"/>
      <c r="K212" s="18"/>
      <c r="L212" t="s">
        <v>43</v>
      </c>
      <c r="M212" t="s">
        <v>43</v>
      </c>
      <c r="O212" t="s">
        <v>44</v>
      </c>
      <c r="P212">
        <v>40174504</v>
      </c>
      <c r="Q212" t="s">
        <v>192</v>
      </c>
      <c r="R212" s="19" t="s">
        <v>74</v>
      </c>
      <c r="S212" s="20">
        <v>8</v>
      </c>
      <c r="T212" s="20">
        <v>4.5454545454545456E-2</v>
      </c>
      <c r="V212" t="s">
        <v>75</v>
      </c>
      <c r="W212" t="s">
        <v>76</v>
      </c>
      <c r="X212" s="21" t="s">
        <v>77</v>
      </c>
      <c r="Y212" s="21" t="str">
        <f t="shared" si="6"/>
        <v>401745043022742130229095Bodega</v>
      </c>
      <c r="Z212" s="20">
        <v>30227421</v>
      </c>
      <c r="AA212" s="35" t="s">
        <v>53</v>
      </c>
      <c r="AB212" s="23" t="s">
        <v>53</v>
      </c>
      <c r="AC212" s="19" t="s">
        <v>78</v>
      </c>
      <c r="AD212" s="20">
        <v>30229095</v>
      </c>
      <c r="AE212" s="19" t="s">
        <v>63</v>
      </c>
      <c r="AF212" s="34" t="s">
        <v>64</v>
      </c>
      <c r="AG212" s="19" t="s">
        <v>79</v>
      </c>
      <c r="AH212" s="17" t="s">
        <v>55</v>
      </c>
      <c r="AI212" s="25"/>
      <c r="AK212" t="s">
        <v>80</v>
      </c>
      <c r="AN212" s="26">
        <v>10</v>
      </c>
      <c r="AO212" s="27">
        <v>30</v>
      </c>
      <c r="AP212" s="28">
        <f t="shared" si="7"/>
        <v>1.3822033898305084</v>
      </c>
      <c r="AQ212" s="28">
        <f t="shared" si="8"/>
        <v>4.1466101694915256</v>
      </c>
      <c r="AR212" s="29">
        <v>41.466101694915253</v>
      </c>
    </row>
    <row r="213" spans="1:44" x14ac:dyDescent="0.25">
      <c r="A213" s="17">
        <v>2020</v>
      </c>
      <c r="B213" s="17" t="s">
        <v>42</v>
      </c>
      <c r="C213" s="17"/>
      <c r="D213" s="17"/>
      <c r="E213" s="17"/>
      <c r="F213" s="17"/>
      <c r="H213" s="17"/>
      <c r="I213" s="17"/>
      <c r="J213" s="17"/>
      <c r="K213" s="18"/>
      <c r="L213" t="s">
        <v>43</v>
      </c>
      <c r="M213" t="s">
        <v>43</v>
      </c>
      <c r="O213" t="s">
        <v>44</v>
      </c>
      <c r="P213">
        <v>40174504</v>
      </c>
      <c r="Q213" t="s">
        <v>192</v>
      </c>
      <c r="R213" s="19" t="s">
        <v>81</v>
      </c>
      <c r="S213" s="20">
        <v>48</v>
      </c>
      <c r="T213" s="20">
        <v>4</v>
      </c>
      <c r="V213" t="s">
        <v>82</v>
      </c>
      <c r="W213" t="s">
        <v>76</v>
      </c>
      <c r="X213" s="21" t="s">
        <v>83</v>
      </c>
      <c r="Y213" s="21" t="str">
        <f t="shared" si="6"/>
        <v>401745043022742130227421Mayorista</v>
      </c>
      <c r="Z213" s="20">
        <v>30227421</v>
      </c>
      <c r="AA213" s="35" t="s">
        <v>53</v>
      </c>
      <c r="AB213" s="23" t="s">
        <v>53</v>
      </c>
      <c r="AC213" s="19" t="s">
        <v>84</v>
      </c>
      <c r="AD213" s="20">
        <v>30227421</v>
      </c>
      <c r="AE213" s="19" t="s">
        <v>53</v>
      </c>
      <c r="AF213" s="34" t="s">
        <v>53</v>
      </c>
      <c r="AG213" s="19" t="s">
        <v>85</v>
      </c>
      <c r="AH213" s="17" t="s">
        <v>55</v>
      </c>
      <c r="AI213" s="25"/>
      <c r="AK213" t="s">
        <v>56</v>
      </c>
      <c r="AN213" s="26">
        <v>10</v>
      </c>
      <c r="AO213" s="27">
        <v>5</v>
      </c>
      <c r="AP213" s="28">
        <f t="shared" si="7"/>
        <v>6.3185301362411153</v>
      </c>
      <c r="AQ213" s="28">
        <f t="shared" si="8"/>
        <v>3.1592650681205576</v>
      </c>
      <c r="AR213" s="29">
        <v>31.592650681205576</v>
      </c>
    </row>
    <row r="214" spans="1:44" x14ac:dyDescent="0.25">
      <c r="A214" s="17">
        <v>2020</v>
      </c>
      <c r="B214" s="17" t="s">
        <v>42</v>
      </c>
      <c r="C214" s="17"/>
      <c r="D214" s="17"/>
      <c r="E214" s="17"/>
      <c r="F214" s="17"/>
      <c r="H214" s="17"/>
      <c r="I214" s="17"/>
      <c r="J214" s="17"/>
      <c r="K214" s="18"/>
      <c r="L214" t="s">
        <v>43</v>
      </c>
      <c r="M214" t="s">
        <v>43</v>
      </c>
      <c r="O214" t="s">
        <v>44</v>
      </c>
      <c r="P214">
        <v>40174504</v>
      </c>
      <c r="Q214" t="s">
        <v>192</v>
      </c>
      <c r="R214" s="19" t="s">
        <v>86</v>
      </c>
      <c r="S214" s="20">
        <v>500</v>
      </c>
      <c r="T214" s="20">
        <v>10</v>
      </c>
      <c r="V214" t="s">
        <v>87</v>
      </c>
      <c r="W214" t="s">
        <v>88</v>
      </c>
      <c r="X214" s="21" t="s">
        <v>89</v>
      </c>
      <c r="Y214" s="21" t="str">
        <f t="shared" si="6"/>
        <v>401745043022660630226606Mayorista</v>
      </c>
      <c r="Z214" s="20">
        <v>30226606</v>
      </c>
      <c r="AA214" s="36" t="s">
        <v>72</v>
      </c>
      <c r="AB214" s="23" t="s">
        <v>72</v>
      </c>
      <c r="AC214" s="19" t="s">
        <v>90</v>
      </c>
      <c r="AD214" s="20">
        <v>30226606</v>
      </c>
      <c r="AE214" s="19" t="s">
        <v>72</v>
      </c>
      <c r="AF214" s="34" t="s">
        <v>72</v>
      </c>
      <c r="AG214" s="19" t="s">
        <v>73</v>
      </c>
      <c r="AH214" s="17" t="s">
        <v>55</v>
      </c>
      <c r="AI214" s="25"/>
      <c r="AK214" t="s">
        <v>56</v>
      </c>
      <c r="AN214" s="26">
        <v>2660</v>
      </c>
      <c r="AO214" s="27">
        <v>53.2</v>
      </c>
      <c r="AP214" s="28">
        <f t="shared" si="7"/>
        <v>12.347519312799893</v>
      </c>
      <c r="AQ214" s="28">
        <f t="shared" si="8"/>
        <v>0.24695038625599788</v>
      </c>
      <c r="AR214" s="29">
        <v>656.88802744095437</v>
      </c>
    </row>
    <row r="215" spans="1:44" x14ac:dyDescent="0.25">
      <c r="A215" s="17">
        <v>2020</v>
      </c>
      <c r="B215" s="17" t="s">
        <v>42</v>
      </c>
      <c r="C215" s="17"/>
      <c r="D215" s="17"/>
      <c r="E215" s="17"/>
      <c r="F215" s="17"/>
      <c r="H215" s="17"/>
      <c r="I215" s="17"/>
      <c r="J215" s="17"/>
      <c r="K215" s="18"/>
      <c r="L215" t="s">
        <v>43</v>
      </c>
      <c r="M215" t="s">
        <v>43</v>
      </c>
      <c r="O215" t="s">
        <v>44</v>
      </c>
      <c r="P215">
        <v>40174504</v>
      </c>
      <c r="Q215" t="s">
        <v>192</v>
      </c>
      <c r="R215" s="19" t="s">
        <v>91</v>
      </c>
      <c r="S215" s="20">
        <v>360</v>
      </c>
      <c r="T215" s="20">
        <v>10</v>
      </c>
      <c r="V215" t="s">
        <v>92</v>
      </c>
      <c r="W215" t="s">
        <v>88</v>
      </c>
      <c r="X215" s="21" t="s">
        <v>93</v>
      </c>
      <c r="Y215" s="21" t="str">
        <f t="shared" si="6"/>
        <v>401745043022660730227271Mayorista</v>
      </c>
      <c r="Z215" s="20">
        <v>30226607</v>
      </c>
      <c r="AA215" s="37" t="s">
        <v>94</v>
      </c>
      <c r="AB215" s="23" t="s">
        <v>94</v>
      </c>
      <c r="AC215" s="19" t="s">
        <v>95</v>
      </c>
      <c r="AD215" s="20">
        <v>30227271</v>
      </c>
      <c r="AE215" s="19" t="s">
        <v>96</v>
      </c>
      <c r="AF215" s="34" t="s">
        <v>97</v>
      </c>
      <c r="AG215" s="19" t="s">
        <v>73</v>
      </c>
      <c r="AH215" s="17" t="s">
        <v>55</v>
      </c>
      <c r="AI215" s="25"/>
      <c r="AK215" t="s">
        <v>56</v>
      </c>
      <c r="AN215" s="26">
        <v>128</v>
      </c>
      <c r="AO215" s="27">
        <v>4.2666666666666666</v>
      </c>
      <c r="AP215" s="28">
        <f t="shared" si="7"/>
        <v>10.754427465034738</v>
      </c>
      <c r="AQ215" s="28">
        <f t="shared" si="8"/>
        <v>0.3584809155011579</v>
      </c>
      <c r="AR215" s="29">
        <v>45.885557184148212</v>
      </c>
    </row>
    <row r="216" spans="1:44" x14ac:dyDescent="0.25">
      <c r="A216" s="17">
        <v>2020</v>
      </c>
      <c r="B216" s="17" t="s">
        <v>42</v>
      </c>
      <c r="C216" s="17"/>
      <c r="D216" s="17"/>
      <c r="E216" s="17"/>
      <c r="F216" s="17"/>
      <c r="H216" s="17"/>
      <c r="I216" s="17"/>
      <c r="J216" s="17"/>
      <c r="K216" s="18"/>
      <c r="L216" t="s">
        <v>43</v>
      </c>
      <c r="M216" t="s">
        <v>43</v>
      </c>
      <c r="O216" t="s">
        <v>44</v>
      </c>
      <c r="P216">
        <v>40174504</v>
      </c>
      <c r="Q216" t="s">
        <v>192</v>
      </c>
      <c r="R216" s="19" t="s">
        <v>98</v>
      </c>
      <c r="S216" s="20">
        <v>320</v>
      </c>
      <c r="T216" s="20">
        <v>8</v>
      </c>
      <c r="V216" t="s">
        <v>99</v>
      </c>
      <c r="W216" t="s">
        <v>88</v>
      </c>
      <c r="X216" s="21" t="s">
        <v>100</v>
      </c>
      <c r="Y216" s="21" t="str">
        <f t="shared" si="6"/>
        <v>401745043022661330226613Mayorista</v>
      </c>
      <c r="Z216" s="20">
        <v>30226613</v>
      </c>
      <c r="AA216" s="38" t="s">
        <v>101</v>
      </c>
      <c r="AB216" s="23" t="s">
        <v>101</v>
      </c>
      <c r="AC216" s="19" t="s">
        <v>102</v>
      </c>
      <c r="AD216" s="20">
        <v>30226613</v>
      </c>
      <c r="AE216" s="19" t="s">
        <v>101</v>
      </c>
      <c r="AF216" s="34" t="s">
        <v>101</v>
      </c>
      <c r="AG216" s="19" t="s">
        <v>73</v>
      </c>
      <c r="AH216" s="17" t="s">
        <v>55</v>
      </c>
      <c r="AI216" s="25"/>
      <c r="AK216" t="s">
        <v>56</v>
      </c>
      <c r="AN216" s="26">
        <v>560</v>
      </c>
      <c r="AO216" s="27">
        <v>14</v>
      </c>
      <c r="AP216" s="28">
        <f t="shared" si="7"/>
        <v>25.491080402126631</v>
      </c>
      <c r="AQ216" s="28">
        <f t="shared" si="8"/>
        <v>0.63727701005316573</v>
      </c>
      <c r="AR216" s="29">
        <v>356.87512562977281</v>
      </c>
    </row>
    <row r="217" spans="1:44" x14ac:dyDescent="0.25">
      <c r="A217" s="17">
        <v>2020</v>
      </c>
      <c r="B217" s="17" t="s">
        <v>42</v>
      </c>
      <c r="C217" s="17"/>
      <c r="D217" s="17"/>
      <c r="E217" s="17"/>
      <c r="F217" s="17"/>
      <c r="H217" s="17"/>
      <c r="I217" s="17"/>
      <c r="J217" s="17"/>
      <c r="K217" s="18"/>
      <c r="L217" t="s">
        <v>43</v>
      </c>
      <c r="M217" t="s">
        <v>43</v>
      </c>
      <c r="O217" t="s">
        <v>186</v>
      </c>
      <c r="P217">
        <v>40078915</v>
      </c>
      <c r="Q217" t="s">
        <v>198</v>
      </c>
      <c r="R217" s="19" t="s">
        <v>199</v>
      </c>
      <c r="S217" s="20">
        <v>1</v>
      </c>
      <c r="T217" s="20">
        <v>9.0909090909090912E-2</v>
      </c>
      <c r="V217" t="s">
        <v>200</v>
      </c>
      <c r="W217" t="s">
        <v>48</v>
      </c>
      <c r="X217" s="21" t="s">
        <v>201</v>
      </c>
      <c r="Y217" s="21" t="str">
        <f t="shared" si="6"/>
        <v>400789153022755330227553Bodega</v>
      </c>
      <c r="Z217" s="20">
        <v>30227553</v>
      </c>
      <c r="AA217" s="22" t="s">
        <v>50</v>
      </c>
      <c r="AB217" s="23" t="s">
        <v>51</v>
      </c>
      <c r="AC217" s="19" t="s">
        <v>109</v>
      </c>
      <c r="AD217" s="20">
        <v>30227553</v>
      </c>
      <c r="AE217" s="19" t="s">
        <v>50</v>
      </c>
      <c r="AF217" s="34" t="s">
        <v>51</v>
      </c>
      <c r="AG217" s="19" t="s">
        <v>202</v>
      </c>
      <c r="AH217" s="17" t="s">
        <v>55</v>
      </c>
      <c r="AI217" s="25"/>
      <c r="AK217" t="s">
        <v>80</v>
      </c>
      <c r="AN217" s="26">
        <v>45</v>
      </c>
      <c r="AO217" s="27">
        <v>90</v>
      </c>
      <c r="AP217" s="28">
        <f t="shared" si="7"/>
        <v>2.8720591528368691</v>
      </c>
      <c r="AQ217" s="28">
        <f t="shared" si="8"/>
        <v>5.7441183056737382</v>
      </c>
      <c r="AR217" s="29">
        <v>258.48532375531823</v>
      </c>
    </row>
    <row r="218" spans="1:44" x14ac:dyDescent="0.25">
      <c r="A218" s="17">
        <v>2020</v>
      </c>
      <c r="B218" s="17" t="s">
        <v>42</v>
      </c>
      <c r="C218" s="17"/>
      <c r="D218" s="17"/>
      <c r="E218" s="17"/>
      <c r="F218" s="17"/>
      <c r="H218" s="17"/>
      <c r="I218" s="17"/>
      <c r="J218" s="17"/>
      <c r="K218" s="18"/>
      <c r="L218" t="s">
        <v>43</v>
      </c>
      <c r="M218" t="s">
        <v>43</v>
      </c>
      <c r="O218" t="s">
        <v>186</v>
      </c>
      <c r="P218">
        <v>40078915</v>
      </c>
      <c r="Q218" t="s">
        <v>198</v>
      </c>
      <c r="R218" s="19" t="s">
        <v>203</v>
      </c>
      <c r="S218" s="20">
        <v>35</v>
      </c>
      <c r="T218" s="20">
        <v>4</v>
      </c>
      <c r="V218" t="s">
        <v>204</v>
      </c>
      <c r="W218" t="s">
        <v>48</v>
      </c>
      <c r="X218" s="42" t="s">
        <v>205</v>
      </c>
      <c r="Y218" s="21" t="str">
        <f t="shared" si="6"/>
        <v>400789153022755330227553Mayorista</v>
      </c>
      <c r="Z218" s="20">
        <v>30227553</v>
      </c>
      <c r="AA218" s="22" t="s">
        <v>50</v>
      </c>
      <c r="AB218" s="23" t="s">
        <v>51</v>
      </c>
      <c r="AC218" s="19" t="s">
        <v>206</v>
      </c>
      <c r="AD218" s="20">
        <v>30227553</v>
      </c>
      <c r="AE218" s="19" t="s">
        <v>50</v>
      </c>
      <c r="AF218" s="34" t="s">
        <v>51</v>
      </c>
      <c r="AG218" s="19" t="s">
        <v>84</v>
      </c>
      <c r="AH218" s="17" t="s">
        <v>55</v>
      </c>
      <c r="AI218" s="25"/>
      <c r="AK218" t="s">
        <v>56</v>
      </c>
      <c r="AN218" s="26">
        <v>105</v>
      </c>
      <c r="AO218" s="27">
        <v>6</v>
      </c>
      <c r="AP218" s="28">
        <f t="shared" si="7"/>
        <v>126.37060272482226</v>
      </c>
      <c r="AQ218" s="28">
        <f t="shared" si="8"/>
        <v>7.2211772985612717</v>
      </c>
      <c r="AR218" s="29">
        <v>758.22361634893355</v>
      </c>
    </row>
    <row r="219" spans="1:44" x14ac:dyDescent="0.25">
      <c r="A219" s="17">
        <v>2020</v>
      </c>
      <c r="B219" s="17" t="s">
        <v>42</v>
      </c>
      <c r="C219" s="17"/>
      <c r="D219" s="17"/>
      <c r="E219" s="17"/>
      <c r="F219" s="17"/>
      <c r="H219" s="17"/>
      <c r="I219" s="17"/>
      <c r="J219" s="17"/>
      <c r="K219" s="18"/>
      <c r="L219" t="s">
        <v>43</v>
      </c>
      <c r="M219" t="s">
        <v>43</v>
      </c>
      <c r="O219" t="s">
        <v>186</v>
      </c>
      <c r="P219">
        <v>40078915</v>
      </c>
      <c r="Q219" t="s">
        <v>198</v>
      </c>
      <c r="R219" s="19" t="s">
        <v>66</v>
      </c>
      <c r="S219" s="20">
        <v>192</v>
      </c>
      <c r="T219" s="20">
        <v>10</v>
      </c>
      <c r="V219" t="s">
        <v>67</v>
      </c>
      <c r="W219" t="s">
        <v>68</v>
      </c>
      <c r="X219" s="21" t="s">
        <v>69</v>
      </c>
      <c r="Y219" s="21" t="str">
        <f t="shared" si="6"/>
        <v>400789153022606830226606Mayorista</v>
      </c>
      <c r="Z219" s="20">
        <v>30226068</v>
      </c>
      <c r="AA219" s="33" t="s">
        <v>70</v>
      </c>
      <c r="AB219" s="23" t="s">
        <v>70</v>
      </c>
      <c r="AC219" s="19" t="s">
        <v>71</v>
      </c>
      <c r="AD219" s="20">
        <v>30226606</v>
      </c>
      <c r="AE219" s="19" t="s">
        <v>72</v>
      </c>
      <c r="AF219" s="34" t="s">
        <v>72</v>
      </c>
      <c r="AG219" s="19" t="s">
        <v>73</v>
      </c>
      <c r="AH219" s="17" t="s">
        <v>55</v>
      </c>
      <c r="AI219" s="25"/>
      <c r="AK219" t="s">
        <v>56</v>
      </c>
      <c r="AN219" s="26">
        <v>114</v>
      </c>
      <c r="AO219" s="27">
        <v>28.5</v>
      </c>
      <c r="AP219" s="28">
        <f t="shared" si="7"/>
        <v>12.347519312799895</v>
      </c>
      <c r="AQ219" s="28">
        <f t="shared" si="8"/>
        <v>3.0868798281999736</v>
      </c>
      <c r="AR219" s="29">
        <v>351.90430041479698</v>
      </c>
    </row>
    <row r="220" spans="1:44" x14ac:dyDescent="0.25">
      <c r="A220" s="17">
        <v>2020</v>
      </c>
      <c r="B220" s="17" t="s">
        <v>42</v>
      </c>
      <c r="C220" s="17"/>
      <c r="D220" s="17"/>
      <c r="E220" s="17"/>
      <c r="F220" s="17"/>
      <c r="H220" s="17"/>
      <c r="I220" s="17"/>
      <c r="J220" s="17"/>
      <c r="K220" s="18"/>
      <c r="L220" t="s">
        <v>43</v>
      </c>
      <c r="M220" t="s">
        <v>43</v>
      </c>
      <c r="O220" t="s">
        <v>186</v>
      </c>
      <c r="P220">
        <v>40078915</v>
      </c>
      <c r="Q220" t="s">
        <v>198</v>
      </c>
      <c r="R220" s="19" t="s">
        <v>74</v>
      </c>
      <c r="S220" s="20">
        <v>8</v>
      </c>
      <c r="T220" s="20">
        <v>4.5454545454545456E-2</v>
      </c>
      <c r="V220" t="s">
        <v>75</v>
      </c>
      <c r="W220" t="s">
        <v>76</v>
      </c>
      <c r="X220" s="21" t="s">
        <v>77</v>
      </c>
      <c r="Y220" s="21" t="str">
        <f t="shared" si="6"/>
        <v>400789153022742130229095Bodega</v>
      </c>
      <c r="Z220" s="20">
        <v>30227421</v>
      </c>
      <c r="AA220" s="35" t="s">
        <v>53</v>
      </c>
      <c r="AB220" s="23" t="s">
        <v>53</v>
      </c>
      <c r="AC220" s="19" t="s">
        <v>78</v>
      </c>
      <c r="AD220" s="20">
        <v>30229095</v>
      </c>
      <c r="AE220" s="19" t="s">
        <v>63</v>
      </c>
      <c r="AF220" s="34" t="s">
        <v>64</v>
      </c>
      <c r="AG220" s="19" t="s">
        <v>79</v>
      </c>
      <c r="AH220" s="17" t="s">
        <v>55</v>
      </c>
      <c r="AI220" s="25"/>
      <c r="AK220" t="s">
        <v>80</v>
      </c>
      <c r="AN220" s="26">
        <v>10</v>
      </c>
      <c r="AO220" s="27">
        <v>30</v>
      </c>
      <c r="AP220" s="28">
        <f t="shared" si="7"/>
        <v>1.3822033898305084</v>
      </c>
      <c r="AQ220" s="28">
        <f t="shared" si="8"/>
        <v>4.1466101694915256</v>
      </c>
      <c r="AR220" s="29">
        <v>41.466101694915253</v>
      </c>
    </row>
    <row r="221" spans="1:44" x14ac:dyDescent="0.25">
      <c r="A221" s="17">
        <v>2020</v>
      </c>
      <c r="B221" s="17" t="s">
        <v>42</v>
      </c>
      <c r="C221" s="17"/>
      <c r="D221" s="17"/>
      <c r="E221" s="17"/>
      <c r="F221" s="17"/>
      <c r="H221" s="17"/>
      <c r="I221" s="17"/>
      <c r="J221" s="17"/>
      <c r="K221" s="18"/>
      <c r="L221" t="s">
        <v>43</v>
      </c>
      <c r="M221" t="s">
        <v>43</v>
      </c>
      <c r="O221" t="s">
        <v>186</v>
      </c>
      <c r="P221">
        <v>40078915</v>
      </c>
      <c r="Q221" t="s">
        <v>198</v>
      </c>
      <c r="R221" s="19" t="s">
        <v>81</v>
      </c>
      <c r="S221" s="20">
        <v>48</v>
      </c>
      <c r="T221" s="20">
        <v>4</v>
      </c>
      <c r="V221" t="s">
        <v>82</v>
      </c>
      <c r="W221" t="s">
        <v>76</v>
      </c>
      <c r="X221" s="21" t="s">
        <v>83</v>
      </c>
      <c r="Y221" s="21" t="str">
        <f t="shared" si="6"/>
        <v>400789153022742130227421Mayorista</v>
      </c>
      <c r="Z221" s="20">
        <v>30227421</v>
      </c>
      <c r="AA221" s="35" t="s">
        <v>53</v>
      </c>
      <c r="AB221" s="23" t="s">
        <v>53</v>
      </c>
      <c r="AC221" s="19" t="s">
        <v>84</v>
      </c>
      <c r="AD221" s="20">
        <v>30227421</v>
      </c>
      <c r="AE221" s="19" t="s">
        <v>53</v>
      </c>
      <c r="AF221" s="34" t="s">
        <v>53</v>
      </c>
      <c r="AG221" s="19" t="s">
        <v>85</v>
      </c>
      <c r="AH221" s="17" t="s">
        <v>55</v>
      </c>
      <c r="AI221" s="25"/>
      <c r="AK221" t="s">
        <v>56</v>
      </c>
      <c r="AN221" s="26">
        <v>10</v>
      </c>
      <c r="AO221" s="27">
        <v>5</v>
      </c>
      <c r="AP221" s="28">
        <f t="shared" si="7"/>
        <v>6.3185301362411153</v>
      </c>
      <c r="AQ221" s="28">
        <f t="shared" si="8"/>
        <v>3.1592650681205576</v>
      </c>
      <c r="AR221" s="29">
        <v>31.592650681205576</v>
      </c>
    </row>
    <row r="222" spans="1:44" x14ac:dyDescent="0.25">
      <c r="A222" s="17">
        <v>2020</v>
      </c>
      <c r="B222" s="17" t="s">
        <v>42</v>
      </c>
      <c r="C222" s="17"/>
      <c r="D222" s="17"/>
      <c r="E222" s="17"/>
      <c r="F222" s="17"/>
      <c r="H222" s="17"/>
      <c r="I222" s="17"/>
      <c r="J222" s="17"/>
      <c r="K222" s="18"/>
      <c r="L222" t="s">
        <v>43</v>
      </c>
      <c r="M222" t="s">
        <v>43</v>
      </c>
      <c r="O222" t="s">
        <v>186</v>
      </c>
      <c r="P222">
        <v>40078915</v>
      </c>
      <c r="Q222" t="s">
        <v>198</v>
      </c>
      <c r="R222" s="19" t="s">
        <v>86</v>
      </c>
      <c r="S222" s="20">
        <v>500</v>
      </c>
      <c r="T222" s="20">
        <v>10</v>
      </c>
      <c r="V222" t="s">
        <v>87</v>
      </c>
      <c r="W222" t="s">
        <v>88</v>
      </c>
      <c r="X222" s="21" t="s">
        <v>89</v>
      </c>
      <c r="Y222" s="21" t="str">
        <f t="shared" si="6"/>
        <v>400789153022660630226606Mayorista</v>
      </c>
      <c r="Z222" s="20">
        <v>30226606</v>
      </c>
      <c r="AA222" s="36" t="s">
        <v>72</v>
      </c>
      <c r="AB222" s="23" t="s">
        <v>72</v>
      </c>
      <c r="AC222" s="19" t="s">
        <v>90</v>
      </c>
      <c r="AD222" s="20">
        <v>30226606</v>
      </c>
      <c r="AE222" s="19" t="s">
        <v>72</v>
      </c>
      <c r="AF222" s="34" t="s">
        <v>72</v>
      </c>
      <c r="AG222" s="19" t="s">
        <v>73</v>
      </c>
      <c r="AH222" s="17" t="s">
        <v>55</v>
      </c>
      <c r="AI222" s="25"/>
      <c r="AK222" t="s">
        <v>56</v>
      </c>
      <c r="AN222" s="26">
        <v>3500</v>
      </c>
      <c r="AO222" s="27">
        <v>70</v>
      </c>
      <c r="AP222" s="28">
        <f t="shared" si="7"/>
        <v>12.347519312799895</v>
      </c>
      <c r="AQ222" s="28">
        <f t="shared" si="8"/>
        <v>0.24695038625599788</v>
      </c>
      <c r="AR222" s="29">
        <v>864.32635189599262</v>
      </c>
    </row>
    <row r="223" spans="1:44" x14ac:dyDescent="0.25">
      <c r="A223" s="17">
        <v>2020</v>
      </c>
      <c r="B223" s="17" t="s">
        <v>42</v>
      </c>
      <c r="C223" s="17"/>
      <c r="D223" s="17"/>
      <c r="E223" s="17"/>
      <c r="F223" s="17"/>
      <c r="H223" s="17"/>
      <c r="I223" s="17"/>
      <c r="J223" s="17"/>
      <c r="K223" s="18"/>
      <c r="L223" t="s">
        <v>43</v>
      </c>
      <c r="M223" t="s">
        <v>43</v>
      </c>
      <c r="O223" t="s">
        <v>186</v>
      </c>
      <c r="P223">
        <v>40078915</v>
      </c>
      <c r="Q223" t="s">
        <v>198</v>
      </c>
      <c r="R223" s="19" t="s">
        <v>91</v>
      </c>
      <c r="S223" s="20">
        <v>360</v>
      </c>
      <c r="T223" s="20">
        <v>10</v>
      </c>
      <c r="V223" t="s">
        <v>92</v>
      </c>
      <c r="W223" t="s">
        <v>88</v>
      </c>
      <c r="X223" s="21" t="s">
        <v>93</v>
      </c>
      <c r="Y223" s="21" t="str">
        <f t="shared" si="6"/>
        <v>400789153022660730227271Mayorista</v>
      </c>
      <c r="Z223" s="20">
        <v>30226607</v>
      </c>
      <c r="AA223" s="37" t="s">
        <v>94</v>
      </c>
      <c r="AB223" s="23" t="s">
        <v>94</v>
      </c>
      <c r="AC223" s="19" t="s">
        <v>95</v>
      </c>
      <c r="AD223" s="20">
        <v>30227271</v>
      </c>
      <c r="AE223" s="19" t="s">
        <v>96</v>
      </c>
      <c r="AF223" s="34" t="s">
        <v>97</v>
      </c>
      <c r="AG223" s="19" t="s">
        <v>73</v>
      </c>
      <c r="AH223" s="17" t="s">
        <v>55</v>
      </c>
      <c r="AI223" s="25"/>
      <c r="AK223" t="s">
        <v>56</v>
      </c>
      <c r="AN223" s="26">
        <v>96</v>
      </c>
      <c r="AO223" s="27">
        <v>3.2</v>
      </c>
      <c r="AP223" s="28">
        <f t="shared" si="7"/>
        <v>10.754427465034736</v>
      </c>
      <c r="AQ223" s="28">
        <f t="shared" si="8"/>
        <v>0.3584809155011579</v>
      </c>
      <c r="AR223" s="29">
        <v>34.414167888111159</v>
      </c>
    </row>
    <row r="224" spans="1:44" x14ac:dyDescent="0.25">
      <c r="A224" s="17">
        <v>2020</v>
      </c>
      <c r="B224" s="17" t="s">
        <v>42</v>
      </c>
      <c r="C224" s="17"/>
      <c r="D224" s="17"/>
      <c r="E224" s="17"/>
      <c r="F224" s="17"/>
      <c r="H224" s="17"/>
      <c r="I224" s="17"/>
      <c r="J224" s="17"/>
      <c r="K224" s="18"/>
      <c r="L224" t="s">
        <v>43</v>
      </c>
      <c r="M224" t="s">
        <v>43</v>
      </c>
      <c r="O224" t="s">
        <v>186</v>
      </c>
      <c r="P224">
        <v>40078915</v>
      </c>
      <c r="Q224" t="s">
        <v>198</v>
      </c>
      <c r="R224" s="19" t="s">
        <v>98</v>
      </c>
      <c r="S224" s="20">
        <v>320</v>
      </c>
      <c r="T224" s="20">
        <v>8</v>
      </c>
      <c r="V224" t="s">
        <v>99</v>
      </c>
      <c r="W224" t="s">
        <v>88</v>
      </c>
      <c r="X224" s="21" t="s">
        <v>100</v>
      </c>
      <c r="Y224" s="21" t="str">
        <f t="shared" si="6"/>
        <v>400789153022661330226613Mayorista</v>
      </c>
      <c r="Z224" s="20">
        <v>30226613</v>
      </c>
      <c r="AA224" s="38" t="s">
        <v>101</v>
      </c>
      <c r="AB224" s="23" t="s">
        <v>101</v>
      </c>
      <c r="AC224" s="19" t="s">
        <v>102</v>
      </c>
      <c r="AD224" s="20">
        <v>30226613</v>
      </c>
      <c r="AE224" s="19" t="s">
        <v>101</v>
      </c>
      <c r="AF224" s="34" t="s">
        <v>101</v>
      </c>
      <c r="AG224" s="19" t="s">
        <v>73</v>
      </c>
      <c r="AH224" s="17" t="s">
        <v>55</v>
      </c>
      <c r="AI224" s="25"/>
      <c r="AK224" t="s">
        <v>56</v>
      </c>
      <c r="AN224" s="26">
        <v>350</v>
      </c>
      <c r="AO224" s="27">
        <v>8.75</v>
      </c>
      <c r="AP224" s="28">
        <f t="shared" si="7"/>
        <v>25.491080402126627</v>
      </c>
      <c r="AQ224" s="28">
        <f t="shared" si="8"/>
        <v>0.63727701005316562</v>
      </c>
      <c r="AR224" s="29">
        <v>223.04695351860798</v>
      </c>
    </row>
    <row r="225" spans="1:44" x14ac:dyDescent="0.25">
      <c r="A225" s="17">
        <v>2020</v>
      </c>
      <c r="B225" s="17" t="s">
        <v>42</v>
      </c>
      <c r="C225" s="17"/>
      <c r="D225" s="17"/>
      <c r="E225" s="17"/>
      <c r="F225" s="17"/>
      <c r="H225" s="17"/>
      <c r="I225" s="17"/>
      <c r="J225" s="17"/>
      <c r="K225" s="18"/>
      <c r="L225" t="s">
        <v>43</v>
      </c>
      <c r="M225" t="s">
        <v>43</v>
      </c>
      <c r="O225" t="s">
        <v>103</v>
      </c>
      <c r="P225">
        <v>40079088</v>
      </c>
      <c r="Q225" t="s">
        <v>207</v>
      </c>
      <c r="R225" s="19" t="s">
        <v>46</v>
      </c>
      <c r="S225" s="20">
        <v>40</v>
      </c>
      <c r="T225" s="20">
        <v>12</v>
      </c>
      <c r="V225" t="s">
        <v>47</v>
      </c>
      <c r="W225" t="s">
        <v>48</v>
      </c>
      <c r="X225" s="21" t="s">
        <v>49</v>
      </c>
      <c r="Y225" s="21" t="str">
        <f t="shared" si="6"/>
        <v>400790883022755330227421Mayorista</v>
      </c>
      <c r="Z225" s="20">
        <v>30227553</v>
      </c>
      <c r="AA225" s="22" t="s">
        <v>50</v>
      </c>
      <c r="AB225" s="23" t="s">
        <v>51</v>
      </c>
      <c r="AC225" s="19" t="s">
        <v>52</v>
      </c>
      <c r="AD225" s="20">
        <v>30227421</v>
      </c>
      <c r="AE225" s="19" t="s">
        <v>53</v>
      </c>
      <c r="AF225" s="24" t="s">
        <v>53</v>
      </c>
      <c r="AG225" s="19" t="s">
        <v>54</v>
      </c>
      <c r="AH225" s="17" t="s">
        <v>55</v>
      </c>
      <c r="AI225" s="25"/>
      <c r="AK225" t="s">
        <v>56</v>
      </c>
      <c r="AN225" s="26">
        <v>36</v>
      </c>
      <c r="AO225" s="27">
        <v>1.8</v>
      </c>
      <c r="AP225" s="28">
        <f t="shared" si="7"/>
        <v>19.158976571907072</v>
      </c>
      <c r="AQ225" s="28">
        <f t="shared" si="8"/>
        <v>0.95794882859535357</v>
      </c>
      <c r="AR225" s="29">
        <v>34.486157829432727</v>
      </c>
    </row>
    <row r="226" spans="1:44" x14ac:dyDescent="0.25">
      <c r="A226" s="17">
        <v>2020</v>
      </c>
      <c r="B226" s="17" t="s">
        <v>42</v>
      </c>
      <c r="C226" s="17"/>
      <c r="D226" s="17"/>
      <c r="E226" s="17"/>
      <c r="F226" s="17"/>
      <c r="H226" s="17"/>
      <c r="I226" s="17"/>
      <c r="J226" s="17"/>
      <c r="K226" s="18"/>
      <c r="L226" t="s">
        <v>43</v>
      </c>
      <c r="M226" t="s">
        <v>43</v>
      </c>
      <c r="O226" t="s">
        <v>103</v>
      </c>
      <c r="P226">
        <v>40079088</v>
      </c>
      <c r="Q226" t="s">
        <v>207</v>
      </c>
      <c r="R226" s="19" t="s">
        <v>66</v>
      </c>
      <c r="S226" s="20">
        <v>192</v>
      </c>
      <c r="T226" s="20">
        <v>10</v>
      </c>
      <c r="V226" t="s">
        <v>67</v>
      </c>
      <c r="W226" t="s">
        <v>68</v>
      </c>
      <c r="X226" s="21" t="s">
        <v>69</v>
      </c>
      <c r="Y226" s="21" t="str">
        <f t="shared" si="6"/>
        <v>400790883022606830226606Mayorista</v>
      </c>
      <c r="Z226" s="20">
        <v>30226068</v>
      </c>
      <c r="AA226" s="33" t="s">
        <v>70</v>
      </c>
      <c r="AB226" s="23" t="s">
        <v>70</v>
      </c>
      <c r="AC226" s="19" t="s">
        <v>71</v>
      </c>
      <c r="AD226" s="20">
        <v>30226606</v>
      </c>
      <c r="AE226" s="19" t="s">
        <v>72</v>
      </c>
      <c r="AF226" s="34" t="s">
        <v>72</v>
      </c>
      <c r="AG226" s="19" t="s">
        <v>73</v>
      </c>
      <c r="AH226" s="17" t="s">
        <v>55</v>
      </c>
      <c r="AI226" s="25"/>
      <c r="AK226" t="s">
        <v>56</v>
      </c>
      <c r="AN226" s="26">
        <v>33</v>
      </c>
      <c r="AO226" s="27">
        <v>8.25</v>
      </c>
      <c r="AP226" s="28">
        <f t="shared" si="7"/>
        <v>12.478875901233936</v>
      </c>
      <c r="AQ226" s="28">
        <f t="shared" si="8"/>
        <v>3.119718975308484</v>
      </c>
      <c r="AR226" s="29">
        <v>102.95072618517997</v>
      </c>
    </row>
    <row r="227" spans="1:44" x14ac:dyDescent="0.25">
      <c r="A227" s="17">
        <v>2020</v>
      </c>
      <c r="B227" s="17" t="s">
        <v>42</v>
      </c>
      <c r="C227" s="17"/>
      <c r="D227" s="17"/>
      <c r="E227" s="17"/>
      <c r="F227" s="17"/>
      <c r="H227" s="17"/>
      <c r="I227" s="17"/>
      <c r="J227" s="17"/>
      <c r="K227" s="18"/>
      <c r="L227" t="s">
        <v>43</v>
      </c>
      <c r="M227" t="s">
        <v>43</v>
      </c>
      <c r="O227" t="s">
        <v>103</v>
      </c>
      <c r="P227">
        <v>40079088</v>
      </c>
      <c r="Q227" t="s">
        <v>207</v>
      </c>
      <c r="R227" s="19" t="s">
        <v>74</v>
      </c>
      <c r="S227" s="20">
        <v>8</v>
      </c>
      <c r="T227" s="20">
        <v>4.5454545454545456E-2</v>
      </c>
      <c r="V227" t="s">
        <v>75</v>
      </c>
      <c r="W227" t="s">
        <v>76</v>
      </c>
      <c r="X227" s="21" t="s">
        <v>77</v>
      </c>
      <c r="Y227" s="21" t="str">
        <f t="shared" si="6"/>
        <v>400790883022742130229095Bodega</v>
      </c>
      <c r="Z227" s="20">
        <v>30227421</v>
      </c>
      <c r="AA227" s="35" t="s">
        <v>53</v>
      </c>
      <c r="AB227" s="23" t="s">
        <v>53</v>
      </c>
      <c r="AC227" s="19" t="s">
        <v>78</v>
      </c>
      <c r="AD227" s="20">
        <v>30229095</v>
      </c>
      <c r="AE227" s="19" t="s">
        <v>63</v>
      </c>
      <c r="AF227" s="34" t="s">
        <v>64</v>
      </c>
      <c r="AG227" s="19" t="s">
        <v>79</v>
      </c>
      <c r="AH227" s="17" t="s">
        <v>55</v>
      </c>
      <c r="AI227" s="25"/>
      <c r="AK227" t="s">
        <v>80</v>
      </c>
      <c r="AN227" s="26">
        <v>5</v>
      </c>
      <c r="AO227" s="27">
        <v>15</v>
      </c>
      <c r="AP227" s="28">
        <f t="shared" si="7"/>
        <v>1.3970338983050847</v>
      </c>
      <c r="AQ227" s="28">
        <f t="shared" si="8"/>
        <v>4.191101694915254</v>
      </c>
      <c r="AR227" s="29">
        <v>20.95550847457627</v>
      </c>
    </row>
    <row r="228" spans="1:44" x14ac:dyDescent="0.25">
      <c r="A228" s="17">
        <v>2020</v>
      </c>
      <c r="B228" s="17" t="s">
        <v>42</v>
      </c>
      <c r="C228" s="17"/>
      <c r="D228" s="17"/>
      <c r="E228" s="17"/>
      <c r="F228" s="17"/>
      <c r="H228" s="17"/>
      <c r="I228" s="17"/>
      <c r="J228" s="17"/>
      <c r="K228" s="18"/>
      <c r="L228" t="s">
        <v>43</v>
      </c>
      <c r="M228" t="s">
        <v>43</v>
      </c>
      <c r="O228" t="s">
        <v>103</v>
      </c>
      <c r="P228">
        <v>40079088</v>
      </c>
      <c r="Q228" t="s">
        <v>207</v>
      </c>
      <c r="R228" s="19" t="s">
        <v>81</v>
      </c>
      <c r="S228" s="20">
        <v>48</v>
      </c>
      <c r="T228" s="20">
        <v>4</v>
      </c>
      <c r="V228" t="s">
        <v>82</v>
      </c>
      <c r="W228" t="s">
        <v>76</v>
      </c>
      <c r="X228" s="21" t="s">
        <v>83</v>
      </c>
      <c r="Y228" s="21" t="str">
        <f t="shared" si="6"/>
        <v>400790883022742130227421Mayorista</v>
      </c>
      <c r="Z228" s="20">
        <v>30227421</v>
      </c>
      <c r="AA228" s="35" t="s">
        <v>53</v>
      </c>
      <c r="AB228" s="23" t="s">
        <v>53</v>
      </c>
      <c r="AC228" s="19" t="s">
        <v>84</v>
      </c>
      <c r="AD228" s="20">
        <v>30227421</v>
      </c>
      <c r="AE228" s="19" t="s">
        <v>53</v>
      </c>
      <c r="AF228" s="34" t="s">
        <v>53</v>
      </c>
      <c r="AG228" s="19" t="s">
        <v>85</v>
      </c>
      <c r="AH228" s="17" t="s">
        <v>55</v>
      </c>
      <c r="AI228" s="25"/>
      <c r="AK228" t="s">
        <v>56</v>
      </c>
      <c r="AN228" s="26">
        <v>5</v>
      </c>
      <c r="AO228" s="27">
        <v>2.5</v>
      </c>
      <c r="AP228" s="28">
        <f t="shared" si="7"/>
        <v>6.386325523969024</v>
      </c>
      <c r="AQ228" s="28">
        <f t="shared" si="8"/>
        <v>3.193162761984512</v>
      </c>
      <c r="AR228" s="29">
        <v>15.96581380992256</v>
      </c>
    </row>
    <row r="229" spans="1:44" x14ac:dyDescent="0.25">
      <c r="A229" s="17">
        <v>2020</v>
      </c>
      <c r="B229" s="17" t="s">
        <v>42</v>
      </c>
      <c r="C229" s="17"/>
      <c r="D229" s="17"/>
      <c r="E229" s="17"/>
      <c r="F229" s="17"/>
      <c r="H229" s="17"/>
      <c r="I229" s="17"/>
      <c r="J229" s="17"/>
      <c r="K229" s="18"/>
      <c r="L229" t="s">
        <v>43</v>
      </c>
      <c r="M229" t="s">
        <v>43</v>
      </c>
      <c r="O229" t="s">
        <v>103</v>
      </c>
      <c r="P229">
        <v>40079088</v>
      </c>
      <c r="Q229" t="s">
        <v>207</v>
      </c>
      <c r="R229" s="19" t="s">
        <v>86</v>
      </c>
      <c r="S229" s="20">
        <v>500</v>
      </c>
      <c r="T229" s="20">
        <v>10</v>
      </c>
      <c r="V229" t="s">
        <v>87</v>
      </c>
      <c r="W229" t="s">
        <v>88</v>
      </c>
      <c r="X229" s="21" t="s">
        <v>89</v>
      </c>
      <c r="Y229" s="21" t="str">
        <f t="shared" si="6"/>
        <v>400790883022660630226606Mayorista</v>
      </c>
      <c r="Z229" s="20">
        <v>30226606</v>
      </c>
      <c r="AA229" s="36" t="s">
        <v>72</v>
      </c>
      <c r="AB229" s="23" t="s">
        <v>72</v>
      </c>
      <c r="AC229" s="19" t="s">
        <v>90</v>
      </c>
      <c r="AD229" s="20">
        <v>30226606</v>
      </c>
      <c r="AE229" s="19" t="s">
        <v>72</v>
      </c>
      <c r="AF229" s="34" t="s">
        <v>72</v>
      </c>
      <c r="AG229" s="19" t="s">
        <v>73</v>
      </c>
      <c r="AH229" s="17" t="s">
        <v>55</v>
      </c>
      <c r="AI229" s="25"/>
      <c r="AK229" t="s">
        <v>56</v>
      </c>
      <c r="AN229" s="26">
        <v>199.5</v>
      </c>
      <c r="AO229" s="27">
        <v>3.99</v>
      </c>
      <c r="AP229" s="28">
        <f t="shared" si="7"/>
        <v>12.478875901233936</v>
      </c>
      <c r="AQ229" s="28">
        <f t="shared" si="8"/>
        <v>0.2495775180246787</v>
      </c>
      <c r="AR229" s="29">
        <v>49.790714845923404</v>
      </c>
    </row>
    <row r="230" spans="1:44" x14ac:dyDescent="0.25">
      <c r="A230" s="17">
        <v>2020</v>
      </c>
      <c r="B230" s="17" t="s">
        <v>42</v>
      </c>
      <c r="C230" s="17"/>
      <c r="D230" s="17"/>
      <c r="E230" s="17"/>
      <c r="F230" s="17"/>
      <c r="H230" s="17"/>
      <c r="I230" s="17"/>
      <c r="J230" s="17"/>
      <c r="K230" s="18"/>
      <c r="L230" t="s">
        <v>43</v>
      </c>
      <c r="M230" t="s">
        <v>43</v>
      </c>
      <c r="O230" t="s">
        <v>103</v>
      </c>
      <c r="P230">
        <v>40079088</v>
      </c>
      <c r="Q230" t="s">
        <v>207</v>
      </c>
      <c r="R230" s="19" t="s">
        <v>91</v>
      </c>
      <c r="S230" s="20">
        <v>360</v>
      </c>
      <c r="T230" s="20">
        <v>10</v>
      </c>
      <c r="V230" t="s">
        <v>92</v>
      </c>
      <c r="W230" t="s">
        <v>88</v>
      </c>
      <c r="X230" s="21" t="s">
        <v>93</v>
      </c>
      <c r="Y230" s="21" t="str">
        <f t="shared" si="6"/>
        <v>400790883022660730227271Mayorista</v>
      </c>
      <c r="Z230" s="20">
        <v>30226607</v>
      </c>
      <c r="AA230" s="37" t="s">
        <v>94</v>
      </c>
      <c r="AB230" s="23" t="s">
        <v>94</v>
      </c>
      <c r="AC230" s="19" t="s">
        <v>95</v>
      </c>
      <c r="AD230" s="20">
        <v>30227271</v>
      </c>
      <c r="AE230" s="19" t="s">
        <v>96</v>
      </c>
      <c r="AF230" s="34" t="s">
        <v>97</v>
      </c>
      <c r="AG230" s="19" t="s">
        <v>73</v>
      </c>
      <c r="AH230" s="17" t="s">
        <v>55</v>
      </c>
      <c r="AI230" s="25"/>
      <c r="AK230" t="s">
        <v>56</v>
      </c>
      <c r="AN230" s="26">
        <v>57.2</v>
      </c>
      <c r="AO230" s="27">
        <v>1.906666666666667</v>
      </c>
      <c r="AP230" s="28">
        <f t="shared" si="7"/>
        <v>10.868836267854256</v>
      </c>
      <c r="AQ230" s="28">
        <f t="shared" si="8"/>
        <v>0.36229454226180857</v>
      </c>
      <c r="AR230" s="29">
        <v>20.723247817375452</v>
      </c>
    </row>
    <row r="231" spans="1:44" x14ac:dyDescent="0.25">
      <c r="A231" s="17">
        <v>2020</v>
      </c>
      <c r="B231" s="17" t="s">
        <v>42</v>
      </c>
      <c r="C231" s="17"/>
      <c r="D231" s="17"/>
      <c r="E231" s="17"/>
      <c r="F231" s="17"/>
      <c r="H231" s="17"/>
      <c r="I231" s="17"/>
      <c r="J231" s="17"/>
      <c r="K231" s="18"/>
      <c r="L231" t="s">
        <v>43</v>
      </c>
      <c r="M231" t="s">
        <v>43</v>
      </c>
      <c r="O231" t="s">
        <v>103</v>
      </c>
      <c r="P231">
        <v>40079088</v>
      </c>
      <c r="Q231" t="s">
        <v>207</v>
      </c>
      <c r="R231" s="19" t="s">
        <v>98</v>
      </c>
      <c r="S231" s="20">
        <v>320</v>
      </c>
      <c r="T231" s="20">
        <v>8</v>
      </c>
      <c r="V231" t="s">
        <v>99</v>
      </c>
      <c r="W231" t="s">
        <v>88</v>
      </c>
      <c r="X231" s="21" t="s">
        <v>100</v>
      </c>
      <c r="Y231" s="21" t="str">
        <f t="shared" si="6"/>
        <v>400790883022661330226613Mayorista</v>
      </c>
      <c r="Z231" s="20">
        <v>30226613</v>
      </c>
      <c r="AA231" s="38" t="s">
        <v>101</v>
      </c>
      <c r="AB231" s="23" t="s">
        <v>101</v>
      </c>
      <c r="AC231" s="19" t="s">
        <v>102</v>
      </c>
      <c r="AD231" s="20">
        <v>30226613</v>
      </c>
      <c r="AE231" s="19" t="s">
        <v>101</v>
      </c>
      <c r="AF231" s="34" t="s">
        <v>101</v>
      </c>
      <c r="AG231" s="19" t="s">
        <v>73</v>
      </c>
      <c r="AH231" s="17" t="s">
        <v>55</v>
      </c>
      <c r="AI231" s="25"/>
      <c r="AK231" t="s">
        <v>56</v>
      </c>
      <c r="AN231" s="26">
        <v>1120</v>
      </c>
      <c r="AO231" s="27">
        <v>28</v>
      </c>
      <c r="AP231" s="28">
        <f t="shared" si="7"/>
        <v>25.76226210853223</v>
      </c>
      <c r="AQ231" s="28">
        <f t="shared" si="8"/>
        <v>0.64405655271330575</v>
      </c>
      <c r="AR231" s="29">
        <v>721.3433390389024</v>
      </c>
    </row>
    <row r="232" spans="1:44" x14ac:dyDescent="0.25">
      <c r="A232" s="17">
        <v>2020</v>
      </c>
      <c r="B232" s="17" t="s">
        <v>42</v>
      </c>
      <c r="C232" s="17"/>
      <c r="D232" s="17"/>
      <c r="E232" s="17"/>
      <c r="F232" s="17"/>
      <c r="H232" s="17"/>
      <c r="I232" s="17"/>
      <c r="J232" s="17"/>
      <c r="K232" s="18"/>
      <c r="L232" t="s">
        <v>208</v>
      </c>
      <c r="M232" t="s">
        <v>208</v>
      </c>
      <c r="O232" t="s">
        <v>44</v>
      </c>
      <c r="P232">
        <v>40073210</v>
      </c>
      <c r="Q232" t="s">
        <v>209</v>
      </c>
      <c r="R232" s="19" t="s">
        <v>46</v>
      </c>
      <c r="S232" s="20">
        <v>40</v>
      </c>
      <c r="T232" s="20">
        <v>12</v>
      </c>
      <c r="V232" t="s">
        <v>47</v>
      </c>
      <c r="W232" t="s">
        <v>48</v>
      </c>
      <c r="X232" s="21" t="s">
        <v>49</v>
      </c>
      <c r="Y232" s="21" t="str">
        <f t="shared" si="6"/>
        <v>400732103022755330227421Mayorista</v>
      </c>
      <c r="Z232" s="20">
        <v>30227553</v>
      </c>
      <c r="AA232" s="22" t="s">
        <v>50</v>
      </c>
      <c r="AB232" s="23" t="s">
        <v>51</v>
      </c>
      <c r="AC232" s="19" t="s">
        <v>52</v>
      </c>
      <c r="AD232" s="20">
        <v>30227421</v>
      </c>
      <c r="AE232" s="19" t="s">
        <v>53</v>
      </c>
      <c r="AF232" s="24" t="s">
        <v>53</v>
      </c>
      <c r="AG232" s="19" t="s">
        <v>54</v>
      </c>
      <c r="AH232" s="17" t="s">
        <v>55</v>
      </c>
      <c r="AI232" s="25"/>
      <c r="AK232" t="s">
        <v>56</v>
      </c>
      <c r="AN232" s="26">
        <v>84</v>
      </c>
      <c r="AO232" s="27">
        <v>4.2</v>
      </c>
      <c r="AP232" s="28">
        <f t="shared" si="7"/>
        <v>18.955590408723346</v>
      </c>
      <c r="AQ232" s="28">
        <f t="shared" si="8"/>
        <v>0.94777952043616731</v>
      </c>
      <c r="AR232" s="29">
        <v>79.613479716638054</v>
      </c>
    </row>
    <row r="233" spans="1:44" x14ac:dyDescent="0.25">
      <c r="A233" s="17">
        <v>2020</v>
      </c>
      <c r="B233" s="17" t="s">
        <v>42</v>
      </c>
      <c r="C233" s="17"/>
      <c r="D233" s="17"/>
      <c r="E233" s="17"/>
      <c r="F233" s="17"/>
      <c r="H233" s="17"/>
      <c r="I233" s="17"/>
      <c r="J233" s="17"/>
      <c r="K233" s="18"/>
      <c r="L233" t="s">
        <v>208</v>
      </c>
      <c r="M233" t="s">
        <v>208</v>
      </c>
      <c r="O233" t="s">
        <v>44</v>
      </c>
      <c r="P233">
        <v>40073210</v>
      </c>
      <c r="Q233" t="s">
        <v>209</v>
      </c>
      <c r="R233" s="19" t="s">
        <v>210</v>
      </c>
      <c r="S233" s="20">
        <v>10</v>
      </c>
      <c r="T233" s="20">
        <v>5</v>
      </c>
      <c r="V233" t="s">
        <v>211</v>
      </c>
      <c r="W233" t="s">
        <v>48</v>
      </c>
      <c r="X233" s="21" t="s">
        <v>212</v>
      </c>
      <c r="Y233" s="21" t="str">
        <f t="shared" si="6"/>
        <v>400732103022698930229095Mayorista</v>
      </c>
      <c r="Z233" s="20">
        <v>30226989</v>
      </c>
      <c r="AA233" s="30" t="s">
        <v>60</v>
      </c>
      <c r="AB233" s="31" t="s">
        <v>61</v>
      </c>
      <c r="AC233" s="19" t="s">
        <v>213</v>
      </c>
      <c r="AD233" s="20">
        <v>30229095</v>
      </c>
      <c r="AE233" s="19" t="s">
        <v>63</v>
      </c>
      <c r="AF233" s="32" t="s">
        <v>64</v>
      </c>
      <c r="AG233" s="19" t="s">
        <v>214</v>
      </c>
      <c r="AH233" s="17" t="s">
        <v>55</v>
      </c>
      <c r="AI233" s="25"/>
      <c r="AK233" t="s">
        <v>56</v>
      </c>
      <c r="AN233" s="26">
        <v>5</v>
      </c>
      <c r="AO233" s="27">
        <v>1</v>
      </c>
      <c r="AP233" s="28">
        <f t="shared" si="7"/>
        <v>152.04237288135593</v>
      </c>
      <c r="AQ233" s="28">
        <f t="shared" si="8"/>
        <v>30.408474576271185</v>
      </c>
      <c r="AR233" s="29">
        <v>152.04237288135593</v>
      </c>
    </row>
    <row r="234" spans="1:44" x14ac:dyDescent="0.25">
      <c r="A234" s="17">
        <v>2020</v>
      </c>
      <c r="B234" s="17" t="s">
        <v>42</v>
      </c>
      <c r="C234" s="17"/>
      <c r="D234" s="17"/>
      <c r="E234" s="17"/>
      <c r="F234" s="17"/>
      <c r="H234" s="17"/>
      <c r="I234" s="17"/>
      <c r="J234" s="17"/>
      <c r="K234" s="18"/>
      <c r="L234" t="s">
        <v>208</v>
      </c>
      <c r="M234" t="s">
        <v>208</v>
      </c>
      <c r="O234" t="s">
        <v>44</v>
      </c>
      <c r="P234">
        <v>40073210</v>
      </c>
      <c r="Q234" t="s">
        <v>209</v>
      </c>
      <c r="R234" s="19" t="s">
        <v>188</v>
      </c>
      <c r="S234" s="20">
        <v>192</v>
      </c>
      <c r="T234" s="20">
        <v>6</v>
      </c>
      <c r="V234" t="s">
        <v>189</v>
      </c>
      <c r="W234" t="s">
        <v>68</v>
      </c>
      <c r="X234" s="21" t="s">
        <v>190</v>
      </c>
      <c r="Y234" s="21" t="str">
        <f t="shared" si="6"/>
        <v>400732103022606830227421Mayorista</v>
      </c>
      <c r="Z234" s="20">
        <v>30226068</v>
      </c>
      <c r="AA234" s="33" t="s">
        <v>70</v>
      </c>
      <c r="AB234" s="23" t="s">
        <v>70</v>
      </c>
      <c r="AC234" s="19" t="s">
        <v>191</v>
      </c>
      <c r="AD234" s="20">
        <v>30227421</v>
      </c>
      <c r="AE234" s="19" t="s">
        <v>53</v>
      </c>
      <c r="AF234" s="34" t="s">
        <v>53</v>
      </c>
      <c r="AG234" s="19" t="s">
        <v>153</v>
      </c>
      <c r="AH234" s="17" t="s">
        <v>55</v>
      </c>
      <c r="AI234" s="25"/>
      <c r="AK234" t="s">
        <v>56</v>
      </c>
      <c r="AN234" s="26">
        <v>360</v>
      </c>
      <c r="AO234" s="27">
        <v>90</v>
      </c>
      <c r="AP234" s="28">
        <f t="shared" si="7"/>
        <v>9.4777952043616729</v>
      </c>
      <c r="AQ234" s="28">
        <f t="shared" si="8"/>
        <v>2.3694488010904182</v>
      </c>
      <c r="AR234" s="29">
        <v>853.00156839255055</v>
      </c>
    </row>
    <row r="235" spans="1:44" x14ac:dyDescent="0.25">
      <c r="A235" s="17">
        <v>2020</v>
      </c>
      <c r="B235" s="17" t="s">
        <v>42</v>
      </c>
      <c r="C235" s="17"/>
      <c r="D235" s="17"/>
      <c r="E235" s="17"/>
      <c r="F235" s="17"/>
      <c r="H235" s="17"/>
      <c r="I235" s="17"/>
      <c r="J235" s="17"/>
      <c r="K235" s="18"/>
      <c r="L235" t="s">
        <v>208</v>
      </c>
      <c r="M235" t="s">
        <v>208</v>
      </c>
      <c r="O235" t="s">
        <v>44</v>
      </c>
      <c r="P235">
        <v>40073210</v>
      </c>
      <c r="Q235" t="s">
        <v>209</v>
      </c>
      <c r="R235" s="19" t="s">
        <v>74</v>
      </c>
      <c r="S235" s="20">
        <v>8</v>
      </c>
      <c r="T235" s="20">
        <v>4.5454545454545456E-2</v>
      </c>
      <c r="V235" t="s">
        <v>75</v>
      </c>
      <c r="W235" t="s">
        <v>76</v>
      </c>
      <c r="X235" s="21" t="s">
        <v>77</v>
      </c>
      <c r="Y235" s="21" t="str">
        <f t="shared" si="6"/>
        <v>400732103022742130229095Bodega</v>
      </c>
      <c r="Z235" s="20">
        <v>30227421</v>
      </c>
      <c r="AA235" s="35" t="s">
        <v>53</v>
      </c>
      <c r="AB235" s="23" t="s">
        <v>53</v>
      </c>
      <c r="AC235" s="19" t="s">
        <v>78</v>
      </c>
      <c r="AD235" s="20">
        <v>30229095</v>
      </c>
      <c r="AE235" s="19" t="s">
        <v>63</v>
      </c>
      <c r="AF235" s="34" t="s">
        <v>64</v>
      </c>
      <c r="AG235" s="19" t="s">
        <v>79</v>
      </c>
      <c r="AH235" s="17" t="s">
        <v>55</v>
      </c>
      <c r="AI235" s="25"/>
      <c r="AK235" t="s">
        <v>80</v>
      </c>
      <c r="AN235" s="26">
        <v>75</v>
      </c>
      <c r="AO235" s="27">
        <v>225</v>
      </c>
      <c r="AP235" s="28">
        <f t="shared" si="7"/>
        <v>1.3822033898305086</v>
      </c>
      <c r="AQ235" s="28">
        <f t="shared" si="8"/>
        <v>4.1466101694915256</v>
      </c>
      <c r="AR235" s="29">
        <v>310.99576271186442</v>
      </c>
    </row>
    <row r="236" spans="1:44" x14ac:dyDescent="0.25">
      <c r="A236" s="17">
        <v>2020</v>
      </c>
      <c r="B236" s="17" t="s">
        <v>42</v>
      </c>
      <c r="C236" s="17"/>
      <c r="D236" s="17"/>
      <c r="E236" s="17"/>
      <c r="F236" s="17"/>
      <c r="H236" s="17"/>
      <c r="I236" s="17"/>
      <c r="J236" s="17"/>
      <c r="K236" s="18"/>
      <c r="L236" t="s">
        <v>208</v>
      </c>
      <c r="M236" t="s">
        <v>208</v>
      </c>
      <c r="O236" t="s">
        <v>44</v>
      </c>
      <c r="P236">
        <v>40073210</v>
      </c>
      <c r="Q236" t="s">
        <v>209</v>
      </c>
      <c r="R236" s="19" t="s">
        <v>81</v>
      </c>
      <c r="S236" s="20">
        <v>48</v>
      </c>
      <c r="T236" s="20">
        <v>4</v>
      </c>
      <c r="V236" t="s">
        <v>82</v>
      </c>
      <c r="W236" t="s">
        <v>76</v>
      </c>
      <c r="X236" s="21" t="s">
        <v>83</v>
      </c>
      <c r="Y236" s="21" t="str">
        <f t="shared" si="6"/>
        <v>400732103022742130227421Mayorista</v>
      </c>
      <c r="Z236" s="20">
        <v>30227421</v>
      </c>
      <c r="AA236" s="35" t="s">
        <v>53</v>
      </c>
      <c r="AB236" s="23" t="s">
        <v>53</v>
      </c>
      <c r="AC236" s="19" t="s">
        <v>84</v>
      </c>
      <c r="AD236" s="20">
        <v>30227421</v>
      </c>
      <c r="AE236" s="19" t="s">
        <v>53</v>
      </c>
      <c r="AF236" s="34" t="s">
        <v>53</v>
      </c>
      <c r="AG236" s="19" t="s">
        <v>85</v>
      </c>
      <c r="AH236" s="17" t="s">
        <v>55</v>
      </c>
      <c r="AI236" s="25"/>
      <c r="AK236" t="s">
        <v>56</v>
      </c>
      <c r="AN236" s="26">
        <v>75</v>
      </c>
      <c r="AO236" s="27">
        <v>37.5</v>
      </c>
      <c r="AP236" s="28">
        <f t="shared" si="7"/>
        <v>6.3185301362411153</v>
      </c>
      <c r="AQ236" s="28">
        <f t="shared" si="8"/>
        <v>3.1592650681205576</v>
      </c>
      <c r="AR236" s="29">
        <v>236.94488010904183</v>
      </c>
    </row>
    <row r="237" spans="1:44" x14ac:dyDescent="0.25">
      <c r="A237" s="17">
        <v>2020</v>
      </c>
      <c r="B237" s="17" t="s">
        <v>42</v>
      </c>
      <c r="C237" s="17"/>
      <c r="D237" s="17"/>
      <c r="E237" s="17"/>
      <c r="F237" s="17"/>
      <c r="H237" s="17"/>
      <c r="I237" s="17"/>
      <c r="J237" s="17"/>
      <c r="K237" s="18"/>
      <c r="L237" t="s">
        <v>208</v>
      </c>
      <c r="M237" t="s">
        <v>208</v>
      </c>
      <c r="O237" t="s">
        <v>44</v>
      </c>
      <c r="P237">
        <v>40073210</v>
      </c>
      <c r="Q237" t="s">
        <v>209</v>
      </c>
      <c r="R237" s="19" t="s">
        <v>86</v>
      </c>
      <c r="S237" s="20">
        <v>500</v>
      </c>
      <c r="T237" s="20">
        <v>10</v>
      </c>
      <c r="V237" t="s">
        <v>87</v>
      </c>
      <c r="W237" t="s">
        <v>88</v>
      </c>
      <c r="X237" s="21" t="s">
        <v>89</v>
      </c>
      <c r="Y237" s="21" t="str">
        <f t="shared" si="6"/>
        <v>400732103022660630226606Mayorista</v>
      </c>
      <c r="Z237" s="20">
        <v>30226606</v>
      </c>
      <c r="AA237" s="36" t="s">
        <v>72</v>
      </c>
      <c r="AB237" s="23" t="s">
        <v>72</v>
      </c>
      <c r="AC237" s="19" t="s">
        <v>90</v>
      </c>
      <c r="AD237" s="20">
        <v>30226606</v>
      </c>
      <c r="AE237" s="19" t="s">
        <v>72</v>
      </c>
      <c r="AF237" s="34" t="s">
        <v>72</v>
      </c>
      <c r="AG237" s="19" t="s">
        <v>73</v>
      </c>
      <c r="AH237" s="17" t="s">
        <v>55</v>
      </c>
      <c r="AI237" s="25"/>
      <c r="AK237" t="s">
        <v>56</v>
      </c>
      <c r="AN237" s="26">
        <v>5250</v>
      </c>
      <c r="AO237" s="27">
        <v>105</v>
      </c>
      <c r="AP237" s="28">
        <f t="shared" si="7"/>
        <v>12.347519312799895</v>
      </c>
      <c r="AQ237" s="28">
        <f t="shared" si="8"/>
        <v>0.24695038625599791</v>
      </c>
      <c r="AR237" s="29">
        <v>1296.489527843989</v>
      </c>
    </row>
    <row r="238" spans="1:44" x14ac:dyDescent="0.25">
      <c r="A238" s="17">
        <v>2020</v>
      </c>
      <c r="B238" s="17" t="s">
        <v>42</v>
      </c>
      <c r="C238" s="17"/>
      <c r="D238" s="17"/>
      <c r="E238" s="17"/>
      <c r="F238" s="17"/>
      <c r="H238" s="17"/>
      <c r="I238" s="17"/>
      <c r="J238" s="17"/>
      <c r="K238" s="18"/>
      <c r="L238" t="s">
        <v>208</v>
      </c>
      <c r="M238" t="s">
        <v>208</v>
      </c>
      <c r="O238" t="s">
        <v>44</v>
      </c>
      <c r="P238">
        <v>40073210</v>
      </c>
      <c r="Q238" t="s">
        <v>209</v>
      </c>
      <c r="R238" s="19" t="s">
        <v>91</v>
      </c>
      <c r="S238" s="20">
        <v>360</v>
      </c>
      <c r="T238" s="20">
        <v>10</v>
      </c>
      <c r="V238" t="s">
        <v>92</v>
      </c>
      <c r="W238" t="s">
        <v>88</v>
      </c>
      <c r="X238" s="21" t="s">
        <v>93</v>
      </c>
      <c r="Y238" s="21" t="str">
        <f t="shared" si="6"/>
        <v>400732103022660730227271Mayorista</v>
      </c>
      <c r="Z238" s="20">
        <v>30226607</v>
      </c>
      <c r="AA238" s="37" t="s">
        <v>94</v>
      </c>
      <c r="AB238" s="23" t="s">
        <v>94</v>
      </c>
      <c r="AC238" s="19" t="s">
        <v>95</v>
      </c>
      <c r="AD238" s="20">
        <v>30227271</v>
      </c>
      <c r="AE238" s="19" t="s">
        <v>96</v>
      </c>
      <c r="AF238" s="34" t="s">
        <v>97</v>
      </c>
      <c r="AG238" s="19" t="s">
        <v>73</v>
      </c>
      <c r="AH238" s="17" t="s">
        <v>55</v>
      </c>
      <c r="AI238" s="25"/>
      <c r="AK238" t="s">
        <v>56</v>
      </c>
      <c r="AN238" s="26">
        <v>1120</v>
      </c>
      <c r="AO238" s="27">
        <v>37.333333333333336</v>
      </c>
      <c r="AP238" s="28">
        <f t="shared" si="7"/>
        <v>10.754427465034738</v>
      </c>
      <c r="AQ238" s="28">
        <f t="shared" si="8"/>
        <v>0.35848091550115796</v>
      </c>
      <c r="AR238" s="29">
        <v>401.49862536129689</v>
      </c>
    </row>
    <row r="239" spans="1:44" x14ac:dyDescent="0.25">
      <c r="A239" s="17">
        <v>2020</v>
      </c>
      <c r="B239" s="17" t="s">
        <v>42</v>
      </c>
      <c r="C239" s="17"/>
      <c r="D239" s="17"/>
      <c r="E239" s="17"/>
      <c r="F239" s="17"/>
      <c r="H239" s="17"/>
      <c r="I239" s="17"/>
      <c r="J239" s="17"/>
      <c r="K239" s="18"/>
      <c r="L239" t="s">
        <v>208</v>
      </c>
      <c r="M239" t="s">
        <v>208</v>
      </c>
      <c r="O239" t="s">
        <v>44</v>
      </c>
      <c r="P239">
        <v>40073210</v>
      </c>
      <c r="Q239" t="s">
        <v>209</v>
      </c>
      <c r="R239" s="19" t="s">
        <v>98</v>
      </c>
      <c r="S239" s="20">
        <v>320</v>
      </c>
      <c r="T239" s="20">
        <v>8</v>
      </c>
      <c r="V239" t="s">
        <v>99</v>
      </c>
      <c r="W239" t="s">
        <v>88</v>
      </c>
      <c r="X239" s="21" t="s">
        <v>100</v>
      </c>
      <c r="Y239" s="21" t="str">
        <f t="shared" si="6"/>
        <v>400732103022661330226613Mayorista</v>
      </c>
      <c r="Z239" s="20">
        <v>30226613</v>
      </c>
      <c r="AA239" s="38" t="s">
        <v>101</v>
      </c>
      <c r="AB239" s="23" t="s">
        <v>101</v>
      </c>
      <c r="AC239" s="19" t="s">
        <v>102</v>
      </c>
      <c r="AD239" s="20">
        <v>30226613</v>
      </c>
      <c r="AE239" s="19" t="s">
        <v>101</v>
      </c>
      <c r="AF239" s="34" t="s">
        <v>101</v>
      </c>
      <c r="AG239" s="19" t="s">
        <v>73</v>
      </c>
      <c r="AH239" s="17" t="s">
        <v>55</v>
      </c>
      <c r="AI239" s="25"/>
      <c r="AK239" t="s">
        <v>56</v>
      </c>
      <c r="AN239" s="26">
        <v>4550</v>
      </c>
      <c r="AO239" s="27">
        <v>113.75</v>
      </c>
      <c r="AP239" s="28">
        <f t="shared" si="7"/>
        <v>25.491080402126624</v>
      </c>
      <c r="AQ239" s="28">
        <f t="shared" si="8"/>
        <v>0.63727701005316562</v>
      </c>
      <c r="AR239" s="29">
        <v>2899.6103957419036</v>
      </c>
    </row>
    <row r="240" spans="1:44" x14ac:dyDescent="0.25">
      <c r="A240" s="17">
        <v>2020</v>
      </c>
      <c r="B240" s="17" t="s">
        <v>42</v>
      </c>
      <c r="C240" s="17"/>
      <c r="D240" s="17"/>
      <c r="E240" s="17"/>
      <c r="F240" s="17"/>
      <c r="H240" s="17"/>
      <c r="I240" s="17"/>
      <c r="J240" s="17"/>
      <c r="K240" s="18"/>
      <c r="L240" t="s">
        <v>208</v>
      </c>
      <c r="M240" t="s">
        <v>208</v>
      </c>
      <c r="O240" t="s">
        <v>44</v>
      </c>
      <c r="P240">
        <v>40178739</v>
      </c>
      <c r="Q240" t="s">
        <v>215</v>
      </c>
      <c r="R240" s="19" t="s">
        <v>46</v>
      </c>
      <c r="S240" s="20">
        <v>40</v>
      </c>
      <c r="T240" s="20">
        <v>12</v>
      </c>
      <c r="V240" t="s">
        <v>47</v>
      </c>
      <c r="W240" t="s">
        <v>48</v>
      </c>
      <c r="X240" s="21" t="s">
        <v>49</v>
      </c>
      <c r="Y240" s="21" t="str">
        <f t="shared" si="6"/>
        <v>401787393022755330227421Mayorista</v>
      </c>
      <c r="Z240" s="20">
        <v>30227553</v>
      </c>
      <c r="AA240" s="22" t="s">
        <v>50</v>
      </c>
      <c r="AB240" s="23" t="s">
        <v>51</v>
      </c>
      <c r="AC240" s="19" t="s">
        <v>52</v>
      </c>
      <c r="AD240" s="20">
        <v>30227421</v>
      </c>
      <c r="AE240" s="19" t="s">
        <v>53</v>
      </c>
      <c r="AF240" s="24" t="s">
        <v>53</v>
      </c>
      <c r="AG240" s="19" t="s">
        <v>54</v>
      </c>
      <c r="AH240" s="17" t="s">
        <v>55</v>
      </c>
      <c r="AI240" s="25"/>
      <c r="AK240" t="s">
        <v>56</v>
      </c>
      <c r="AN240" s="26">
        <v>180</v>
      </c>
      <c r="AO240" s="27">
        <v>9</v>
      </c>
      <c r="AP240" s="28">
        <f t="shared" si="7"/>
        <v>18.955590408723346</v>
      </c>
      <c r="AQ240" s="28">
        <f t="shared" si="8"/>
        <v>0.9477795204361672</v>
      </c>
      <c r="AR240" s="29">
        <v>170.6003136785101</v>
      </c>
    </row>
    <row r="241" spans="1:44" x14ac:dyDescent="0.25">
      <c r="A241" s="17">
        <v>2020</v>
      </c>
      <c r="B241" s="17" t="s">
        <v>42</v>
      </c>
      <c r="C241" s="17"/>
      <c r="D241" s="17"/>
      <c r="E241" s="17"/>
      <c r="F241" s="17"/>
      <c r="H241" s="17"/>
      <c r="I241" s="17"/>
      <c r="J241" s="17"/>
      <c r="K241" s="18"/>
      <c r="L241" t="s">
        <v>208</v>
      </c>
      <c r="M241" t="s">
        <v>208</v>
      </c>
      <c r="O241" t="s">
        <v>44</v>
      </c>
      <c r="P241">
        <v>40178739</v>
      </c>
      <c r="Q241" t="s">
        <v>215</v>
      </c>
      <c r="R241" s="19" t="s">
        <v>210</v>
      </c>
      <c r="S241" s="20">
        <v>10</v>
      </c>
      <c r="T241" s="20">
        <v>5</v>
      </c>
      <c r="V241" t="s">
        <v>216</v>
      </c>
      <c r="W241" t="s">
        <v>48</v>
      </c>
      <c r="X241" s="21" t="s">
        <v>217</v>
      </c>
      <c r="Y241" s="21" t="str">
        <f t="shared" ref="Y241:Y304" si="9">+P241&amp;Z241&amp;AD241&amp;AK241</f>
        <v>401787393022698930227582Mayorista</v>
      </c>
      <c r="Z241" s="20">
        <v>30226989</v>
      </c>
      <c r="AA241" s="30" t="s">
        <v>60</v>
      </c>
      <c r="AB241" s="31" t="s">
        <v>61</v>
      </c>
      <c r="AC241" s="19" t="s">
        <v>162</v>
      </c>
      <c r="AD241" s="20">
        <v>30227582</v>
      </c>
      <c r="AE241" s="19" t="s">
        <v>50</v>
      </c>
      <c r="AF241" t="s">
        <v>218</v>
      </c>
      <c r="AG241" s="19" t="s">
        <v>214</v>
      </c>
      <c r="AH241" s="17" t="s">
        <v>55</v>
      </c>
      <c r="AI241" s="25"/>
      <c r="AK241" t="s">
        <v>56</v>
      </c>
      <c r="AN241" s="26">
        <v>250</v>
      </c>
      <c r="AO241" s="27">
        <v>50</v>
      </c>
      <c r="AP241" s="28">
        <f t="shared" ref="AP241:AP304" si="10">+AR241/AO241</f>
        <v>157.9632534060278</v>
      </c>
      <c r="AQ241" s="28">
        <f t="shared" ref="AQ241:AQ304" si="11">+AR241/AN241</f>
        <v>31.592650681205562</v>
      </c>
      <c r="AR241" s="29">
        <v>7898.1626703013908</v>
      </c>
    </row>
    <row r="242" spans="1:44" x14ac:dyDescent="0.25">
      <c r="A242" s="17">
        <v>2020</v>
      </c>
      <c r="B242" s="17" t="s">
        <v>42</v>
      </c>
      <c r="C242" s="17"/>
      <c r="D242" s="17"/>
      <c r="E242" s="17"/>
      <c r="F242" s="17"/>
      <c r="H242" s="17"/>
      <c r="I242" s="17"/>
      <c r="J242" s="17"/>
      <c r="K242" s="18"/>
      <c r="L242" t="s">
        <v>208</v>
      </c>
      <c r="M242" t="s">
        <v>208</v>
      </c>
      <c r="O242" t="s">
        <v>44</v>
      </c>
      <c r="P242">
        <v>40178739</v>
      </c>
      <c r="Q242" t="s">
        <v>215</v>
      </c>
      <c r="R242" s="19" t="s">
        <v>188</v>
      </c>
      <c r="S242" s="20">
        <v>192</v>
      </c>
      <c r="T242" s="20">
        <v>6</v>
      </c>
      <c r="V242" t="s">
        <v>189</v>
      </c>
      <c r="W242" t="s">
        <v>68</v>
      </c>
      <c r="X242" s="21" t="s">
        <v>190</v>
      </c>
      <c r="Y242" s="21" t="str">
        <f t="shared" si="9"/>
        <v>401787393022606830227421Mayorista</v>
      </c>
      <c r="Z242" s="20">
        <v>30226068</v>
      </c>
      <c r="AA242" s="33" t="s">
        <v>70</v>
      </c>
      <c r="AB242" s="23" t="s">
        <v>70</v>
      </c>
      <c r="AC242" s="19" t="s">
        <v>191</v>
      </c>
      <c r="AD242" s="20">
        <v>30227421</v>
      </c>
      <c r="AE242" s="19" t="s">
        <v>53</v>
      </c>
      <c r="AF242" s="34" t="s">
        <v>53</v>
      </c>
      <c r="AG242" s="19" t="s">
        <v>153</v>
      </c>
      <c r="AH242" s="17" t="s">
        <v>55</v>
      </c>
      <c r="AI242" s="25"/>
      <c r="AK242" t="s">
        <v>56</v>
      </c>
      <c r="AN242" s="26">
        <v>114</v>
      </c>
      <c r="AO242" s="27">
        <v>28.5</v>
      </c>
      <c r="AP242" s="28">
        <f t="shared" si="10"/>
        <v>9.4777952043616729</v>
      </c>
      <c r="AQ242" s="28">
        <f t="shared" si="11"/>
        <v>2.3694488010904182</v>
      </c>
      <c r="AR242" s="29">
        <v>270.11716332430768</v>
      </c>
    </row>
    <row r="243" spans="1:44" x14ac:dyDescent="0.25">
      <c r="A243" s="17">
        <v>2020</v>
      </c>
      <c r="B243" s="17" t="s">
        <v>42</v>
      </c>
      <c r="C243" s="17"/>
      <c r="D243" s="17"/>
      <c r="E243" s="17"/>
      <c r="F243" s="17"/>
      <c r="H243" s="17"/>
      <c r="I243" s="17"/>
      <c r="J243" s="17"/>
      <c r="K243" s="18"/>
      <c r="L243" t="s">
        <v>208</v>
      </c>
      <c r="M243" t="s">
        <v>208</v>
      </c>
      <c r="O243" t="s">
        <v>44</v>
      </c>
      <c r="P243">
        <v>40178739</v>
      </c>
      <c r="Q243" t="s">
        <v>215</v>
      </c>
      <c r="R243" s="19" t="s">
        <v>74</v>
      </c>
      <c r="S243" s="20">
        <v>8</v>
      </c>
      <c r="T243" s="20">
        <v>4.5454545454545456E-2</v>
      </c>
      <c r="V243" t="s">
        <v>75</v>
      </c>
      <c r="W243" t="s">
        <v>76</v>
      </c>
      <c r="X243" s="21" t="s">
        <v>77</v>
      </c>
      <c r="Y243" s="21" t="str">
        <f t="shared" si="9"/>
        <v>401787393022742130229095Bodega</v>
      </c>
      <c r="Z243" s="20">
        <v>30227421</v>
      </c>
      <c r="AA243" s="35" t="s">
        <v>53</v>
      </c>
      <c r="AB243" s="23" t="s">
        <v>53</v>
      </c>
      <c r="AC243" s="19" t="s">
        <v>78</v>
      </c>
      <c r="AD243" s="20">
        <v>30229095</v>
      </c>
      <c r="AE243" s="19" t="s">
        <v>63</v>
      </c>
      <c r="AF243" s="34" t="s">
        <v>64</v>
      </c>
      <c r="AG243" s="19" t="s">
        <v>79</v>
      </c>
      <c r="AH243" s="17" t="s">
        <v>55</v>
      </c>
      <c r="AI243" s="25"/>
      <c r="AK243" t="s">
        <v>80</v>
      </c>
      <c r="AN243" s="26">
        <v>130</v>
      </c>
      <c r="AO243" s="27">
        <v>390</v>
      </c>
      <c r="AP243" s="28">
        <f t="shared" si="10"/>
        <v>1.3822033898305084</v>
      </c>
      <c r="AQ243" s="28">
        <f t="shared" si="11"/>
        <v>4.1466101694915256</v>
      </c>
      <c r="AR243" s="29">
        <v>539.0593220338983</v>
      </c>
    </row>
    <row r="244" spans="1:44" x14ac:dyDescent="0.25">
      <c r="A244" s="17">
        <v>2020</v>
      </c>
      <c r="B244" s="17" t="s">
        <v>42</v>
      </c>
      <c r="C244" s="17"/>
      <c r="D244" s="17"/>
      <c r="E244" s="17"/>
      <c r="F244" s="17"/>
      <c r="H244" s="17"/>
      <c r="I244" s="17"/>
      <c r="J244" s="17"/>
      <c r="K244" s="18"/>
      <c r="L244" t="s">
        <v>208</v>
      </c>
      <c r="M244" t="s">
        <v>208</v>
      </c>
      <c r="O244" t="s">
        <v>44</v>
      </c>
      <c r="P244">
        <v>40178739</v>
      </c>
      <c r="Q244" t="s">
        <v>215</v>
      </c>
      <c r="R244" s="19" t="s">
        <v>81</v>
      </c>
      <c r="S244" s="20">
        <v>48</v>
      </c>
      <c r="T244" s="20">
        <v>4</v>
      </c>
      <c r="V244" t="s">
        <v>82</v>
      </c>
      <c r="W244" t="s">
        <v>76</v>
      </c>
      <c r="X244" s="21" t="s">
        <v>83</v>
      </c>
      <c r="Y244" s="21" t="str">
        <f t="shared" si="9"/>
        <v>401787393022742130227421Mayorista</v>
      </c>
      <c r="Z244" s="20">
        <v>30227421</v>
      </c>
      <c r="AA244" s="35" t="s">
        <v>53</v>
      </c>
      <c r="AB244" s="23" t="s">
        <v>53</v>
      </c>
      <c r="AC244" s="19" t="s">
        <v>84</v>
      </c>
      <c r="AD244" s="20">
        <v>30227421</v>
      </c>
      <c r="AE244" s="19" t="s">
        <v>53</v>
      </c>
      <c r="AF244" s="34" t="s">
        <v>53</v>
      </c>
      <c r="AG244" s="19" t="s">
        <v>85</v>
      </c>
      <c r="AH244" s="17" t="s">
        <v>55</v>
      </c>
      <c r="AI244" s="25"/>
      <c r="AK244" t="s">
        <v>56</v>
      </c>
      <c r="AN244" s="26">
        <v>130</v>
      </c>
      <c r="AO244" s="27">
        <v>65</v>
      </c>
      <c r="AP244" s="28">
        <f t="shared" si="10"/>
        <v>6.3185301362411153</v>
      </c>
      <c r="AQ244" s="28">
        <f t="shared" si="11"/>
        <v>3.1592650681205576</v>
      </c>
      <c r="AR244" s="29">
        <v>410.7044588556725</v>
      </c>
    </row>
    <row r="245" spans="1:44" x14ac:dyDescent="0.25">
      <c r="A245" s="17">
        <v>2020</v>
      </c>
      <c r="B245" s="17" t="s">
        <v>42</v>
      </c>
      <c r="C245" s="17"/>
      <c r="D245" s="17"/>
      <c r="E245" s="17"/>
      <c r="F245" s="17"/>
      <c r="H245" s="17"/>
      <c r="I245" s="17"/>
      <c r="J245" s="17"/>
      <c r="K245" s="18"/>
      <c r="L245" t="s">
        <v>208</v>
      </c>
      <c r="M245" t="s">
        <v>208</v>
      </c>
      <c r="O245" t="s">
        <v>44</v>
      </c>
      <c r="P245">
        <v>40178739</v>
      </c>
      <c r="Q245" t="s">
        <v>215</v>
      </c>
      <c r="R245" s="19" t="s">
        <v>86</v>
      </c>
      <c r="S245" s="20">
        <v>500</v>
      </c>
      <c r="T245" s="20">
        <v>10</v>
      </c>
      <c r="V245" t="s">
        <v>87</v>
      </c>
      <c r="W245" t="s">
        <v>88</v>
      </c>
      <c r="X245" s="21" t="s">
        <v>89</v>
      </c>
      <c r="Y245" s="21" t="str">
        <f t="shared" si="9"/>
        <v>401787393022660630226606Mayorista</v>
      </c>
      <c r="Z245" s="20">
        <v>30226606</v>
      </c>
      <c r="AA245" s="36" t="s">
        <v>72</v>
      </c>
      <c r="AB245" s="23" t="s">
        <v>72</v>
      </c>
      <c r="AC245" s="19" t="s">
        <v>90</v>
      </c>
      <c r="AD245" s="20">
        <v>30226606</v>
      </c>
      <c r="AE245" s="19" t="s">
        <v>72</v>
      </c>
      <c r="AF245" s="34" t="s">
        <v>72</v>
      </c>
      <c r="AG245" s="19" t="s">
        <v>73</v>
      </c>
      <c r="AH245" s="17" t="s">
        <v>55</v>
      </c>
      <c r="AI245" s="25"/>
      <c r="AK245" t="s">
        <v>56</v>
      </c>
      <c r="AN245" s="26">
        <v>2660</v>
      </c>
      <c r="AO245" s="27">
        <v>53.2</v>
      </c>
      <c r="AP245" s="28">
        <f t="shared" si="10"/>
        <v>12.347519312799893</v>
      </c>
      <c r="AQ245" s="28">
        <f t="shared" si="11"/>
        <v>0.24695038625599788</v>
      </c>
      <c r="AR245" s="29">
        <v>656.88802744095437</v>
      </c>
    </row>
    <row r="246" spans="1:44" x14ac:dyDescent="0.25">
      <c r="A246" s="17">
        <v>2020</v>
      </c>
      <c r="B246" s="17" t="s">
        <v>42</v>
      </c>
      <c r="C246" s="17"/>
      <c r="D246" s="17"/>
      <c r="E246" s="17"/>
      <c r="F246" s="17"/>
      <c r="H246" s="17"/>
      <c r="I246" s="17"/>
      <c r="J246" s="17"/>
      <c r="K246" s="18"/>
      <c r="L246" t="s">
        <v>208</v>
      </c>
      <c r="M246" t="s">
        <v>208</v>
      </c>
      <c r="O246" t="s">
        <v>44</v>
      </c>
      <c r="P246">
        <v>40178739</v>
      </c>
      <c r="Q246" t="s">
        <v>215</v>
      </c>
      <c r="R246" s="19" t="s">
        <v>91</v>
      </c>
      <c r="S246" s="20">
        <v>360</v>
      </c>
      <c r="T246" s="20">
        <v>10</v>
      </c>
      <c r="V246" t="s">
        <v>92</v>
      </c>
      <c r="W246" t="s">
        <v>88</v>
      </c>
      <c r="X246" s="21" t="s">
        <v>93</v>
      </c>
      <c r="Y246" s="21" t="str">
        <f t="shared" si="9"/>
        <v>401787393022660730227271Mayorista</v>
      </c>
      <c r="Z246" s="20">
        <v>30226607</v>
      </c>
      <c r="AA246" s="37" t="s">
        <v>94</v>
      </c>
      <c r="AB246" s="23" t="s">
        <v>94</v>
      </c>
      <c r="AC246" s="19" t="s">
        <v>95</v>
      </c>
      <c r="AD246" s="20">
        <v>30227271</v>
      </c>
      <c r="AE246" s="19" t="s">
        <v>96</v>
      </c>
      <c r="AF246" s="34" t="s">
        <v>97</v>
      </c>
      <c r="AG246" s="19" t="s">
        <v>73</v>
      </c>
      <c r="AH246" s="17" t="s">
        <v>55</v>
      </c>
      <c r="AI246" s="25"/>
      <c r="AK246" t="s">
        <v>56</v>
      </c>
      <c r="AN246" s="26">
        <v>720</v>
      </c>
      <c r="AO246" s="27">
        <v>24</v>
      </c>
      <c r="AP246" s="28">
        <f t="shared" si="10"/>
        <v>10.754427465034738</v>
      </c>
      <c r="AQ246" s="28">
        <f t="shared" si="11"/>
        <v>0.3584809155011579</v>
      </c>
      <c r="AR246" s="29">
        <v>258.1062591608337</v>
      </c>
    </row>
    <row r="247" spans="1:44" x14ac:dyDescent="0.25">
      <c r="A247" s="17">
        <v>2020</v>
      </c>
      <c r="B247" s="17" t="s">
        <v>42</v>
      </c>
      <c r="C247" s="17"/>
      <c r="D247" s="17"/>
      <c r="E247" s="17"/>
      <c r="F247" s="17"/>
      <c r="H247" s="17"/>
      <c r="I247" s="17"/>
      <c r="J247" s="17"/>
      <c r="K247" s="18"/>
      <c r="L247" t="s">
        <v>208</v>
      </c>
      <c r="M247" t="s">
        <v>208</v>
      </c>
      <c r="O247" t="s">
        <v>44</v>
      </c>
      <c r="P247">
        <v>40178739</v>
      </c>
      <c r="Q247" t="s">
        <v>215</v>
      </c>
      <c r="R247" s="19" t="s">
        <v>98</v>
      </c>
      <c r="S247" s="20">
        <v>320</v>
      </c>
      <c r="T247" s="20">
        <v>8</v>
      </c>
      <c r="V247" t="s">
        <v>99</v>
      </c>
      <c r="W247" t="s">
        <v>88</v>
      </c>
      <c r="X247" s="21" t="s">
        <v>100</v>
      </c>
      <c r="Y247" s="21" t="str">
        <f t="shared" si="9"/>
        <v>401787393022661330226613Mayorista</v>
      </c>
      <c r="Z247" s="20">
        <v>30226613</v>
      </c>
      <c r="AA247" s="38" t="s">
        <v>101</v>
      </c>
      <c r="AB247" s="23" t="s">
        <v>101</v>
      </c>
      <c r="AC247" s="19" t="s">
        <v>102</v>
      </c>
      <c r="AD247" s="20">
        <v>30226613</v>
      </c>
      <c r="AE247" s="19" t="s">
        <v>101</v>
      </c>
      <c r="AF247" s="34" t="s">
        <v>101</v>
      </c>
      <c r="AG247" s="19" t="s">
        <v>73</v>
      </c>
      <c r="AH247" s="17" t="s">
        <v>55</v>
      </c>
      <c r="AI247" s="25"/>
      <c r="AK247" t="s">
        <v>56</v>
      </c>
      <c r="AN247" s="26">
        <v>4550</v>
      </c>
      <c r="AO247" s="27">
        <v>113.75</v>
      </c>
      <c r="AP247" s="28">
        <f t="shared" si="10"/>
        <v>25.491080402126624</v>
      </c>
      <c r="AQ247" s="28">
        <f t="shared" si="11"/>
        <v>0.63727701005316562</v>
      </c>
      <c r="AR247" s="29">
        <v>2899.6103957419036</v>
      </c>
    </row>
    <row r="248" spans="1:44" x14ac:dyDescent="0.25">
      <c r="A248" s="17">
        <v>2020</v>
      </c>
      <c r="B248" s="17" t="s">
        <v>42</v>
      </c>
      <c r="C248" s="17"/>
      <c r="D248" s="17"/>
      <c r="E248" s="17"/>
      <c r="F248" s="17"/>
      <c r="H248" s="17"/>
      <c r="I248" s="17"/>
      <c r="J248" s="17"/>
      <c r="K248" s="18"/>
      <c r="L248" t="s">
        <v>219</v>
      </c>
      <c r="M248" t="s">
        <v>219</v>
      </c>
      <c r="O248" t="s">
        <v>44</v>
      </c>
      <c r="P248">
        <v>40176371</v>
      </c>
      <c r="Q248" t="s">
        <v>220</v>
      </c>
      <c r="R248" s="19" t="s">
        <v>46</v>
      </c>
      <c r="S248" s="20">
        <v>40</v>
      </c>
      <c r="T248" s="20">
        <v>12</v>
      </c>
      <c r="V248" t="s">
        <v>47</v>
      </c>
      <c r="W248" t="s">
        <v>48</v>
      </c>
      <c r="X248" s="21" t="s">
        <v>49</v>
      </c>
      <c r="Y248" s="21" t="str">
        <f t="shared" si="9"/>
        <v>401763713022755330227421Mayorista</v>
      </c>
      <c r="Z248" s="20">
        <v>30227553</v>
      </c>
      <c r="AA248" s="22" t="s">
        <v>50</v>
      </c>
      <c r="AB248" s="23" t="s">
        <v>51</v>
      </c>
      <c r="AC248" s="19" t="s">
        <v>52</v>
      </c>
      <c r="AD248" s="20">
        <v>30227421</v>
      </c>
      <c r="AE248" s="19" t="s">
        <v>53</v>
      </c>
      <c r="AF248" s="24" t="s">
        <v>53</v>
      </c>
      <c r="AG248" s="19" t="s">
        <v>54</v>
      </c>
      <c r="AH248" s="17" t="s">
        <v>55</v>
      </c>
      <c r="AI248" s="25"/>
      <c r="AK248" t="s">
        <v>56</v>
      </c>
      <c r="AN248" s="26">
        <v>144</v>
      </c>
      <c r="AO248" s="27">
        <v>7.2</v>
      </c>
      <c r="AP248" s="28">
        <f t="shared" si="10"/>
        <v>18.955590408723346</v>
      </c>
      <c r="AQ248" s="28">
        <f t="shared" si="11"/>
        <v>0.9477795204361672</v>
      </c>
      <c r="AR248" s="29">
        <v>136.48025094280808</v>
      </c>
    </row>
    <row r="249" spans="1:44" x14ac:dyDescent="0.25">
      <c r="A249" s="17">
        <v>2020</v>
      </c>
      <c r="B249" s="17" t="s">
        <v>42</v>
      </c>
      <c r="C249" s="17"/>
      <c r="D249" s="17"/>
      <c r="E249" s="17"/>
      <c r="F249" s="17"/>
      <c r="H249" s="17"/>
      <c r="I249" s="17"/>
      <c r="J249" s="17"/>
      <c r="K249" s="18"/>
      <c r="L249" t="s">
        <v>219</v>
      </c>
      <c r="M249" t="s">
        <v>219</v>
      </c>
      <c r="O249" t="s">
        <v>44</v>
      </c>
      <c r="P249">
        <v>40176371</v>
      </c>
      <c r="Q249" t="s">
        <v>220</v>
      </c>
      <c r="R249" s="19" t="s">
        <v>221</v>
      </c>
      <c r="S249" s="20">
        <v>22</v>
      </c>
      <c r="T249" s="20">
        <v>14</v>
      </c>
      <c r="V249" t="s">
        <v>222</v>
      </c>
      <c r="W249" t="s">
        <v>48</v>
      </c>
      <c r="X249" s="42" t="s">
        <v>223</v>
      </c>
      <c r="Y249" s="21" t="str">
        <f t="shared" si="9"/>
        <v>401763713022698930228591Mayorista</v>
      </c>
      <c r="Z249" s="20">
        <v>30226989</v>
      </c>
      <c r="AA249" s="30" t="s">
        <v>60</v>
      </c>
      <c r="AB249" s="31" t="s">
        <v>61</v>
      </c>
      <c r="AC249" s="19" t="s">
        <v>224</v>
      </c>
      <c r="AD249" s="20">
        <v>30228591</v>
      </c>
      <c r="AE249" s="19" t="s">
        <v>225</v>
      </c>
      <c r="AF249" t="s">
        <v>226</v>
      </c>
      <c r="AG249" s="19" t="s">
        <v>227</v>
      </c>
      <c r="AH249" s="17" t="s">
        <v>55</v>
      </c>
      <c r="AI249" s="25"/>
      <c r="AK249" t="s">
        <v>56</v>
      </c>
      <c r="AN249" s="26">
        <v>22</v>
      </c>
      <c r="AO249" s="27">
        <v>2</v>
      </c>
      <c r="AP249" s="28">
        <f t="shared" si="10"/>
        <v>364.90169491525421</v>
      </c>
      <c r="AQ249" s="28">
        <f t="shared" si="11"/>
        <v>33.172881355932198</v>
      </c>
      <c r="AR249" s="29">
        <v>729.80338983050842</v>
      </c>
    </row>
    <row r="250" spans="1:44" x14ac:dyDescent="0.25">
      <c r="A250" s="17">
        <v>2020</v>
      </c>
      <c r="B250" s="17" t="s">
        <v>42</v>
      </c>
      <c r="C250" s="17"/>
      <c r="D250" s="17"/>
      <c r="E250" s="17"/>
      <c r="F250" s="17"/>
      <c r="H250" s="17"/>
      <c r="I250" s="17"/>
      <c r="J250" s="17"/>
      <c r="K250" s="18"/>
      <c r="L250" t="s">
        <v>219</v>
      </c>
      <c r="M250" t="s">
        <v>219</v>
      </c>
      <c r="O250" t="s">
        <v>44</v>
      </c>
      <c r="P250">
        <v>40176371</v>
      </c>
      <c r="Q250" t="s">
        <v>220</v>
      </c>
      <c r="R250" s="19" t="s">
        <v>66</v>
      </c>
      <c r="S250" s="20">
        <v>192</v>
      </c>
      <c r="T250" s="20">
        <v>10</v>
      </c>
      <c r="V250" t="s">
        <v>67</v>
      </c>
      <c r="W250" t="s">
        <v>68</v>
      </c>
      <c r="X250" s="21" t="s">
        <v>69</v>
      </c>
      <c r="Y250" s="21" t="str">
        <f t="shared" si="9"/>
        <v>401763713022606830226606Mayorista</v>
      </c>
      <c r="Z250" s="20">
        <v>30226068</v>
      </c>
      <c r="AA250" s="33" t="s">
        <v>70</v>
      </c>
      <c r="AB250" s="23" t="s">
        <v>70</v>
      </c>
      <c r="AC250" s="19" t="s">
        <v>71</v>
      </c>
      <c r="AD250" s="20">
        <v>30226606</v>
      </c>
      <c r="AE250" s="19" t="s">
        <v>72</v>
      </c>
      <c r="AF250" s="34" t="s">
        <v>72</v>
      </c>
      <c r="AG250" s="19" t="s">
        <v>73</v>
      </c>
      <c r="AH250" s="17" t="s">
        <v>55</v>
      </c>
      <c r="AI250" s="25"/>
      <c r="AK250" t="s">
        <v>56</v>
      </c>
      <c r="AN250" s="26">
        <v>78</v>
      </c>
      <c r="AO250" s="27">
        <v>19.5</v>
      </c>
      <c r="AP250" s="28">
        <f t="shared" si="10"/>
        <v>12.347519312799895</v>
      </c>
      <c r="AQ250" s="28">
        <f t="shared" si="11"/>
        <v>3.0868798281999736</v>
      </c>
      <c r="AR250" s="29">
        <v>240.77662659959793</v>
      </c>
    </row>
    <row r="251" spans="1:44" x14ac:dyDescent="0.25">
      <c r="A251" s="17">
        <v>2020</v>
      </c>
      <c r="B251" s="17" t="s">
        <v>42</v>
      </c>
      <c r="C251" s="17"/>
      <c r="D251" s="17"/>
      <c r="E251" s="17"/>
      <c r="F251" s="17"/>
      <c r="H251" s="17"/>
      <c r="I251" s="17"/>
      <c r="J251" s="17"/>
      <c r="K251" s="18"/>
      <c r="L251" t="s">
        <v>219</v>
      </c>
      <c r="M251" t="s">
        <v>219</v>
      </c>
      <c r="O251" t="s">
        <v>44</v>
      </c>
      <c r="P251">
        <v>40176371</v>
      </c>
      <c r="Q251" t="s">
        <v>220</v>
      </c>
      <c r="R251" s="19" t="s">
        <v>74</v>
      </c>
      <c r="S251" s="20">
        <v>8</v>
      </c>
      <c r="T251" s="20">
        <v>4.5454545454545456E-2</v>
      </c>
      <c r="V251" t="s">
        <v>75</v>
      </c>
      <c r="W251" t="s">
        <v>76</v>
      </c>
      <c r="X251" s="21" t="s">
        <v>77</v>
      </c>
      <c r="Y251" s="21" t="str">
        <f t="shared" si="9"/>
        <v>401763713022742130229095Bodega</v>
      </c>
      <c r="Z251" s="20">
        <v>30227421</v>
      </c>
      <c r="AA251" s="35" t="s">
        <v>53</v>
      </c>
      <c r="AB251" s="23" t="s">
        <v>53</v>
      </c>
      <c r="AC251" s="19" t="s">
        <v>78</v>
      </c>
      <c r="AD251" s="20">
        <v>30229095</v>
      </c>
      <c r="AE251" s="19" t="s">
        <v>63</v>
      </c>
      <c r="AF251" s="34" t="s">
        <v>64</v>
      </c>
      <c r="AG251" s="19" t="s">
        <v>79</v>
      </c>
      <c r="AH251" s="17" t="s">
        <v>55</v>
      </c>
      <c r="AI251" s="25"/>
      <c r="AK251" t="s">
        <v>80</v>
      </c>
      <c r="AN251" s="26">
        <v>50</v>
      </c>
      <c r="AO251" s="27">
        <v>150</v>
      </c>
      <c r="AP251" s="28">
        <f t="shared" si="10"/>
        <v>1.3822033898305084</v>
      </c>
      <c r="AQ251" s="28">
        <f t="shared" si="11"/>
        <v>4.1466101694915247</v>
      </c>
      <c r="AR251" s="29">
        <v>207.33050847457625</v>
      </c>
    </row>
    <row r="252" spans="1:44" x14ac:dyDescent="0.25">
      <c r="A252" s="17">
        <v>2020</v>
      </c>
      <c r="B252" s="17" t="s">
        <v>42</v>
      </c>
      <c r="C252" s="17"/>
      <c r="D252" s="17"/>
      <c r="E252" s="17"/>
      <c r="F252" s="17"/>
      <c r="H252" s="17"/>
      <c r="I252" s="17"/>
      <c r="J252" s="17"/>
      <c r="K252" s="18"/>
      <c r="L252" t="s">
        <v>219</v>
      </c>
      <c r="M252" t="s">
        <v>219</v>
      </c>
      <c r="O252" t="s">
        <v>44</v>
      </c>
      <c r="P252">
        <v>40176371</v>
      </c>
      <c r="Q252" t="s">
        <v>220</v>
      </c>
      <c r="R252" s="19" t="s">
        <v>81</v>
      </c>
      <c r="S252" s="20">
        <v>48</v>
      </c>
      <c r="T252" s="20">
        <v>4</v>
      </c>
      <c r="V252" t="s">
        <v>82</v>
      </c>
      <c r="W252" t="s">
        <v>76</v>
      </c>
      <c r="X252" s="21" t="s">
        <v>83</v>
      </c>
      <c r="Y252" s="21" t="str">
        <f t="shared" si="9"/>
        <v>401763713022742130227421Mayorista</v>
      </c>
      <c r="Z252" s="20">
        <v>30227421</v>
      </c>
      <c r="AA252" s="35" t="s">
        <v>53</v>
      </c>
      <c r="AB252" s="23" t="s">
        <v>53</v>
      </c>
      <c r="AC252" s="19" t="s">
        <v>84</v>
      </c>
      <c r="AD252" s="20">
        <v>30227421</v>
      </c>
      <c r="AE252" s="19" t="s">
        <v>53</v>
      </c>
      <c r="AF252" s="34" t="s">
        <v>53</v>
      </c>
      <c r="AG252" s="19" t="s">
        <v>85</v>
      </c>
      <c r="AH252" s="17" t="s">
        <v>55</v>
      </c>
      <c r="AI252" s="25"/>
      <c r="AK252" t="s">
        <v>56</v>
      </c>
      <c r="AN252" s="26">
        <v>50</v>
      </c>
      <c r="AO252" s="27">
        <v>25</v>
      </c>
      <c r="AP252" s="28">
        <f t="shared" si="10"/>
        <v>6.3185301362411153</v>
      </c>
      <c r="AQ252" s="28">
        <f t="shared" si="11"/>
        <v>3.1592650681205576</v>
      </c>
      <c r="AR252" s="29">
        <v>157.96325340602789</v>
      </c>
    </row>
    <row r="253" spans="1:44" x14ac:dyDescent="0.25">
      <c r="A253" s="17">
        <v>2020</v>
      </c>
      <c r="B253" s="17" t="s">
        <v>42</v>
      </c>
      <c r="C253" s="17"/>
      <c r="D253" s="17"/>
      <c r="E253" s="17"/>
      <c r="F253" s="17"/>
      <c r="H253" s="17"/>
      <c r="I253" s="17"/>
      <c r="J253" s="17"/>
      <c r="K253" s="18"/>
      <c r="L253" t="s">
        <v>219</v>
      </c>
      <c r="M253" t="s">
        <v>219</v>
      </c>
      <c r="O253" t="s">
        <v>44</v>
      </c>
      <c r="P253">
        <v>40176371</v>
      </c>
      <c r="Q253" t="s">
        <v>220</v>
      </c>
      <c r="R253" s="19" t="s">
        <v>228</v>
      </c>
      <c r="S253" s="20">
        <v>50</v>
      </c>
      <c r="T253" s="20">
        <v>1</v>
      </c>
      <c r="V253" t="s">
        <v>229</v>
      </c>
      <c r="W253" t="s">
        <v>88</v>
      </c>
      <c r="X253" s="21" t="s">
        <v>230</v>
      </c>
      <c r="Y253" s="21" t="str">
        <f t="shared" si="9"/>
        <v>401763713022656530226565Mayorista</v>
      </c>
      <c r="Z253" s="20">
        <v>30226565</v>
      </c>
      <c r="AA253" s="43" t="s">
        <v>231</v>
      </c>
      <c r="AB253" s="23" t="s">
        <v>231</v>
      </c>
      <c r="AC253" s="19" t="s">
        <v>232</v>
      </c>
      <c r="AD253" s="20">
        <v>30226565</v>
      </c>
      <c r="AE253" s="19" t="s">
        <v>231</v>
      </c>
      <c r="AF253" s="34" t="s">
        <v>231</v>
      </c>
      <c r="AG253" s="19" t="s">
        <v>54</v>
      </c>
      <c r="AH253" s="17" t="s">
        <v>55</v>
      </c>
      <c r="AI253" s="25"/>
      <c r="AK253" t="s">
        <v>56</v>
      </c>
      <c r="AN253" s="26">
        <v>2499</v>
      </c>
      <c r="AO253" s="27">
        <v>99.96</v>
      </c>
      <c r="AP253" s="28">
        <f t="shared" si="10"/>
        <v>13.064408436138269</v>
      </c>
      <c r="AQ253" s="28">
        <f t="shared" si="11"/>
        <v>0.52257633744553078</v>
      </c>
      <c r="AR253" s="29">
        <v>1305.9182672763814</v>
      </c>
    </row>
    <row r="254" spans="1:44" x14ac:dyDescent="0.25">
      <c r="A254" s="17">
        <v>2020</v>
      </c>
      <c r="B254" s="17" t="s">
        <v>42</v>
      </c>
      <c r="C254" s="17"/>
      <c r="D254" s="17"/>
      <c r="E254" s="17"/>
      <c r="F254" s="17"/>
      <c r="H254" s="17"/>
      <c r="I254" s="17"/>
      <c r="J254" s="17"/>
      <c r="K254" s="18"/>
      <c r="L254" t="s">
        <v>219</v>
      </c>
      <c r="M254" t="s">
        <v>219</v>
      </c>
      <c r="O254" t="s">
        <v>44</v>
      </c>
      <c r="P254">
        <v>40176371</v>
      </c>
      <c r="Q254" t="s">
        <v>220</v>
      </c>
      <c r="R254" s="19" t="s">
        <v>86</v>
      </c>
      <c r="S254" s="20">
        <v>500</v>
      </c>
      <c r="T254" s="20">
        <v>10</v>
      </c>
      <c r="V254" t="s">
        <v>87</v>
      </c>
      <c r="W254" t="s">
        <v>88</v>
      </c>
      <c r="X254" s="21" t="s">
        <v>89</v>
      </c>
      <c r="Y254" s="21" t="str">
        <f t="shared" si="9"/>
        <v>401763713022660630226606Mayorista</v>
      </c>
      <c r="Z254" s="20">
        <v>30226606</v>
      </c>
      <c r="AA254" s="36" t="s">
        <v>72</v>
      </c>
      <c r="AB254" s="23" t="s">
        <v>72</v>
      </c>
      <c r="AC254" s="19" t="s">
        <v>90</v>
      </c>
      <c r="AD254" s="20">
        <v>30226606</v>
      </c>
      <c r="AE254" s="19" t="s">
        <v>72</v>
      </c>
      <c r="AF254" s="34" t="s">
        <v>72</v>
      </c>
      <c r="AG254" s="19" t="s">
        <v>73</v>
      </c>
      <c r="AH254" s="17" t="s">
        <v>55</v>
      </c>
      <c r="AI254" s="25"/>
      <c r="AK254" t="s">
        <v>56</v>
      </c>
      <c r="AN254" s="26">
        <v>165</v>
      </c>
      <c r="AO254" s="27">
        <v>3.3</v>
      </c>
      <c r="AP254" s="28">
        <f t="shared" si="10"/>
        <v>12.347519312799895</v>
      </c>
      <c r="AQ254" s="28">
        <f t="shared" si="11"/>
        <v>0.24695038625599788</v>
      </c>
      <c r="AR254" s="29">
        <v>40.746813732239652</v>
      </c>
    </row>
    <row r="255" spans="1:44" x14ac:dyDescent="0.25">
      <c r="A255" s="17">
        <v>2020</v>
      </c>
      <c r="B255" s="17" t="s">
        <v>42</v>
      </c>
      <c r="C255" s="17"/>
      <c r="D255" s="17"/>
      <c r="E255" s="17"/>
      <c r="F255" s="17"/>
      <c r="H255" s="17"/>
      <c r="I255" s="17"/>
      <c r="J255" s="17"/>
      <c r="K255" s="18"/>
      <c r="L255" t="s">
        <v>219</v>
      </c>
      <c r="M255" t="s">
        <v>219</v>
      </c>
      <c r="O255" t="s">
        <v>44</v>
      </c>
      <c r="P255">
        <v>40176371</v>
      </c>
      <c r="Q255" t="s">
        <v>220</v>
      </c>
      <c r="R255" s="19" t="s">
        <v>91</v>
      </c>
      <c r="S255" s="20">
        <v>360</v>
      </c>
      <c r="T255" s="20">
        <v>10</v>
      </c>
      <c r="V255" t="s">
        <v>92</v>
      </c>
      <c r="W255" t="s">
        <v>88</v>
      </c>
      <c r="X255" s="21" t="s">
        <v>93</v>
      </c>
      <c r="Y255" s="21" t="str">
        <f t="shared" si="9"/>
        <v>401763713022660730227271Mayorista</v>
      </c>
      <c r="Z255" s="20">
        <v>30226607</v>
      </c>
      <c r="AA255" s="37" t="s">
        <v>94</v>
      </c>
      <c r="AB255" s="23" t="s">
        <v>94</v>
      </c>
      <c r="AC255" s="19" t="s">
        <v>95</v>
      </c>
      <c r="AD255" s="20">
        <v>30227271</v>
      </c>
      <c r="AE255" s="19" t="s">
        <v>96</v>
      </c>
      <c r="AF255" s="34" t="s">
        <v>97</v>
      </c>
      <c r="AG255" s="19" t="s">
        <v>73</v>
      </c>
      <c r="AH255" s="17" t="s">
        <v>55</v>
      </c>
      <c r="AI255" s="25"/>
      <c r="AK255" t="s">
        <v>56</v>
      </c>
      <c r="AN255" s="26">
        <v>125</v>
      </c>
      <c r="AO255" s="27">
        <v>4.166666666666667</v>
      </c>
      <c r="AP255" s="28">
        <f t="shared" si="10"/>
        <v>10.754427465034738</v>
      </c>
      <c r="AQ255" s="28">
        <f t="shared" si="11"/>
        <v>0.35848091550115796</v>
      </c>
      <c r="AR255" s="29">
        <v>44.810114437644742</v>
      </c>
    </row>
    <row r="256" spans="1:44" x14ac:dyDescent="0.25">
      <c r="A256" s="17">
        <v>2020</v>
      </c>
      <c r="B256" s="17" t="s">
        <v>42</v>
      </c>
      <c r="C256" s="17"/>
      <c r="D256" s="17"/>
      <c r="E256" s="17"/>
      <c r="F256" s="17"/>
      <c r="H256" s="17"/>
      <c r="I256" s="17"/>
      <c r="J256" s="17"/>
      <c r="K256" s="18"/>
      <c r="L256" t="s">
        <v>219</v>
      </c>
      <c r="M256" t="s">
        <v>219</v>
      </c>
      <c r="O256" t="s">
        <v>44</v>
      </c>
      <c r="P256">
        <v>40176371</v>
      </c>
      <c r="Q256" t="s">
        <v>220</v>
      </c>
      <c r="R256" s="19" t="s">
        <v>98</v>
      </c>
      <c r="S256" s="20">
        <v>320</v>
      </c>
      <c r="T256" s="20">
        <v>8</v>
      </c>
      <c r="V256" t="s">
        <v>99</v>
      </c>
      <c r="W256" t="s">
        <v>88</v>
      </c>
      <c r="X256" s="21" t="s">
        <v>100</v>
      </c>
      <c r="Y256" s="21" t="str">
        <f t="shared" si="9"/>
        <v>401763713022661330226613Mayorista</v>
      </c>
      <c r="Z256" s="20">
        <v>30226613</v>
      </c>
      <c r="AA256" s="38" t="s">
        <v>101</v>
      </c>
      <c r="AB256" s="23" t="s">
        <v>101</v>
      </c>
      <c r="AC256" s="19" t="s">
        <v>102</v>
      </c>
      <c r="AD256" s="20">
        <v>30226613</v>
      </c>
      <c r="AE256" s="19" t="s">
        <v>101</v>
      </c>
      <c r="AF256" s="34" t="s">
        <v>101</v>
      </c>
      <c r="AG256" s="19" t="s">
        <v>73</v>
      </c>
      <c r="AH256" s="17" t="s">
        <v>55</v>
      </c>
      <c r="AI256" s="25"/>
      <c r="AK256" t="s">
        <v>56</v>
      </c>
      <c r="AN256" s="26">
        <v>665</v>
      </c>
      <c r="AO256" s="27">
        <v>16.625</v>
      </c>
      <c r="AP256" s="28">
        <f t="shared" si="10"/>
        <v>25.491080402126627</v>
      </c>
      <c r="AQ256" s="28">
        <f t="shared" si="11"/>
        <v>0.63727701005316562</v>
      </c>
      <c r="AR256" s="29">
        <v>423.78921168535516</v>
      </c>
    </row>
    <row r="257" spans="1:44" x14ac:dyDescent="0.25">
      <c r="A257" s="17">
        <v>2020</v>
      </c>
      <c r="B257" s="17" t="s">
        <v>42</v>
      </c>
      <c r="C257" s="17"/>
      <c r="D257" s="17"/>
      <c r="E257" s="17"/>
      <c r="F257" s="17"/>
      <c r="H257" s="17"/>
      <c r="I257" s="17"/>
      <c r="J257" s="17"/>
      <c r="K257" s="18"/>
      <c r="L257" t="s">
        <v>219</v>
      </c>
      <c r="M257" t="s">
        <v>219</v>
      </c>
      <c r="O257" t="s">
        <v>103</v>
      </c>
      <c r="P257">
        <v>40034029</v>
      </c>
      <c r="Q257" t="s">
        <v>233</v>
      </c>
      <c r="R257" s="19" t="s">
        <v>46</v>
      </c>
      <c r="S257" s="20">
        <v>40</v>
      </c>
      <c r="T257" s="20">
        <v>12</v>
      </c>
      <c r="V257" t="s">
        <v>47</v>
      </c>
      <c r="W257" t="s">
        <v>48</v>
      </c>
      <c r="X257" s="21" t="s">
        <v>49</v>
      </c>
      <c r="Y257" s="21" t="str">
        <f t="shared" si="9"/>
        <v>400340293022755330227421Mayorista</v>
      </c>
      <c r="Z257" s="20">
        <v>30227553</v>
      </c>
      <c r="AA257" s="22" t="s">
        <v>50</v>
      </c>
      <c r="AB257" s="23" t="s">
        <v>51</v>
      </c>
      <c r="AC257" s="19" t="s">
        <v>52</v>
      </c>
      <c r="AD257" s="20">
        <v>30227421</v>
      </c>
      <c r="AE257" s="19" t="s">
        <v>53</v>
      </c>
      <c r="AF257" s="24" t="s">
        <v>53</v>
      </c>
      <c r="AG257" s="19" t="s">
        <v>54</v>
      </c>
      <c r="AH257" s="17" t="s">
        <v>55</v>
      </c>
      <c r="AI257" s="25"/>
      <c r="AK257" t="s">
        <v>56</v>
      </c>
      <c r="AN257" s="26">
        <v>48</v>
      </c>
      <c r="AO257" s="27">
        <v>2.4</v>
      </c>
      <c r="AP257" s="28">
        <f t="shared" si="10"/>
        <v>18.955590408723346</v>
      </c>
      <c r="AQ257" s="28">
        <f t="shared" si="11"/>
        <v>0.9477795204361672</v>
      </c>
      <c r="AR257" s="29">
        <v>45.493416980936026</v>
      </c>
    </row>
    <row r="258" spans="1:44" x14ac:dyDescent="0.25">
      <c r="A258" s="17">
        <v>2020</v>
      </c>
      <c r="B258" s="17" t="s">
        <v>42</v>
      </c>
      <c r="C258" s="17"/>
      <c r="D258" s="17"/>
      <c r="E258" s="17"/>
      <c r="F258" s="17"/>
      <c r="H258" s="17"/>
      <c r="I258" s="17"/>
      <c r="J258" s="17"/>
      <c r="K258" s="18"/>
      <c r="L258" t="s">
        <v>219</v>
      </c>
      <c r="M258" t="s">
        <v>219</v>
      </c>
      <c r="O258" t="s">
        <v>103</v>
      </c>
      <c r="P258">
        <v>40034029</v>
      </c>
      <c r="Q258" t="s">
        <v>233</v>
      </c>
      <c r="R258" s="19" t="s">
        <v>66</v>
      </c>
      <c r="S258" s="20">
        <v>192</v>
      </c>
      <c r="T258" s="20">
        <v>10</v>
      </c>
      <c r="V258" t="s">
        <v>67</v>
      </c>
      <c r="W258" t="s">
        <v>68</v>
      </c>
      <c r="X258" s="21" t="s">
        <v>69</v>
      </c>
      <c r="Y258" s="21" t="str">
        <f t="shared" si="9"/>
        <v>400340293022606830226606Mayorista</v>
      </c>
      <c r="Z258" s="20">
        <v>30226068</v>
      </c>
      <c r="AA258" s="33" t="s">
        <v>70</v>
      </c>
      <c r="AB258" s="23" t="s">
        <v>70</v>
      </c>
      <c r="AC258" s="19" t="s">
        <v>71</v>
      </c>
      <c r="AD258" s="20">
        <v>30226606</v>
      </c>
      <c r="AE258" s="19" t="s">
        <v>72</v>
      </c>
      <c r="AF258" s="34" t="s">
        <v>72</v>
      </c>
      <c r="AG258" s="19" t="s">
        <v>73</v>
      </c>
      <c r="AH258" s="17" t="s">
        <v>55</v>
      </c>
      <c r="AI258" s="25"/>
      <c r="AK258" t="s">
        <v>56</v>
      </c>
      <c r="AN258" s="26">
        <v>24</v>
      </c>
      <c r="AO258" s="27">
        <v>6</v>
      </c>
      <c r="AP258" s="28">
        <f t="shared" si="10"/>
        <v>12.347519312799895</v>
      </c>
      <c r="AQ258" s="28">
        <f t="shared" si="11"/>
        <v>3.0868798281999736</v>
      </c>
      <c r="AR258" s="29">
        <v>74.085115876799364</v>
      </c>
    </row>
    <row r="259" spans="1:44" x14ac:dyDescent="0.25">
      <c r="A259" s="17">
        <v>2020</v>
      </c>
      <c r="B259" s="17" t="s">
        <v>42</v>
      </c>
      <c r="C259" s="17"/>
      <c r="D259" s="17"/>
      <c r="E259" s="17"/>
      <c r="F259" s="17"/>
      <c r="H259" s="17"/>
      <c r="I259" s="17"/>
      <c r="J259" s="17"/>
      <c r="K259" s="18"/>
      <c r="L259" t="s">
        <v>219</v>
      </c>
      <c r="M259" t="s">
        <v>219</v>
      </c>
      <c r="O259" t="s">
        <v>103</v>
      </c>
      <c r="P259">
        <v>40034029</v>
      </c>
      <c r="Q259" t="s">
        <v>233</v>
      </c>
      <c r="R259" s="19" t="s">
        <v>74</v>
      </c>
      <c r="S259" s="20">
        <v>8</v>
      </c>
      <c r="T259" s="20">
        <v>4.5454545454545456E-2</v>
      </c>
      <c r="V259" t="s">
        <v>75</v>
      </c>
      <c r="W259" t="s">
        <v>76</v>
      </c>
      <c r="X259" s="21" t="s">
        <v>77</v>
      </c>
      <c r="Y259" s="21" t="str">
        <f t="shared" si="9"/>
        <v>400340293022742130229095Bodega</v>
      </c>
      <c r="Z259" s="20">
        <v>30227421</v>
      </c>
      <c r="AA259" s="35" t="s">
        <v>53</v>
      </c>
      <c r="AB259" s="23" t="s">
        <v>53</v>
      </c>
      <c r="AC259" s="19" t="s">
        <v>78</v>
      </c>
      <c r="AD259" s="20">
        <v>30229095</v>
      </c>
      <c r="AE259" s="19" t="s">
        <v>63</v>
      </c>
      <c r="AF259" s="34" t="s">
        <v>64</v>
      </c>
      <c r="AG259" s="19" t="s">
        <v>79</v>
      </c>
      <c r="AH259" s="17" t="s">
        <v>55</v>
      </c>
      <c r="AI259" s="25"/>
      <c r="AK259" t="s">
        <v>80</v>
      </c>
      <c r="AN259" s="26">
        <v>25</v>
      </c>
      <c r="AO259" s="27">
        <v>75</v>
      </c>
      <c r="AP259" s="28">
        <f t="shared" si="10"/>
        <v>1.3822033898305084</v>
      </c>
      <c r="AQ259" s="28">
        <f t="shared" si="11"/>
        <v>4.1466101694915247</v>
      </c>
      <c r="AR259" s="29">
        <v>103.66525423728812</v>
      </c>
    </row>
    <row r="260" spans="1:44" x14ac:dyDescent="0.25">
      <c r="A260" s="17">
        <v>2020</v>
      </c>
      <c r="B260" s="17" t="s">
        <v>42</v>
      </c>
      <c r="C260" s="17"/>
      <c r="D260" s="17"/>
      <c r="E260" s="17"/>
      <c r="F260" s="17"/>
      <c r="H260" s="17"/>
      <c r="I260" s="17"/>
      <c r="J260" s="17"/>
      <c r="K260" s="18"/>
      <c r="L260" t="s">
        <v>219</v>
      </c>
      <c r="M260" t="s">
        <v>219</v>
      </c>
      <c r="O260" t="s">
        <v>103</v>
      </c>
      <c r="P260">
        <v>40034029</v>
      </c>
      <c r="Q260" t="s">
        <v>233</v>
      </c>
      <c r="R260" s="19" t="s">
        <v>81</v>
      </c>
      <c r="S260" s="20">
        <v>48</v>
      </c>
      <c r="T260" s="20">
        <v>4</v>
      </c>
      <c r="V260" t="s">
        <v>82</v>
      </c>
      <c r="W260" t="s">
        <v>76</v>
      </c>
      <c r="X260" s="21" t="s">
        <v>83</v>
      </c>
      <c r="Y260" s="21" t="str">
        <f t="shared" si="9"/>
        <v>400340293022742130227421Mayorista</v>
      </c>
      <c r="Z260" s="20">
        <v>30227421</v>
      </c>
      <c r="AA260" s="35" t="s">
        <v>53</v>
      </c>
      <c r="AB260" s="23" t="s">
        <v>53</v>
      </c>
      <c r="AC260" s="19" t="s">
        <v>84</v>
      </c>
      <c r="AD260" s="20">
        <v>30227421</v>
      </c>
      <c r="AE260" s="19" t="s">
        <v>53</v>
      </c>
      <c r="AF260" s="34" t="s">
        <v>53</v>
      </c>
      <c r="AG260" s="19" t="s">
        <v>85</v>
      </c>
      <c r="AH260" s="17" t="s">
        <v>55</v>
      </c>
      <c r="AI260" s="25"/>
      <c r="AK260" t="s">
        <v>56</v>
      </c>
      <c r="AN260" s="26">
        <v>25</v>
      </c>
      <c r="AO260" s="27">
        <v>12.5</v>
      </c>
      <c r="AP260" s="28">
        <f t="shared" si="10"/>
        <v>6.3185301362411153</v>
      </c>
      <c r="AQ260" s="28">
        <f t="shared" si="11"/>
        <v>3.1592650681205576</v>
      </c>
      <c r="AR260" s="29">
        <v>78.981626703013944</v>
      </c>
    </row>
    <row r="261" spans="1:44" x14ac:dyDescent="0.25">
      <c r="A261" s="17">
        <v>2020</v>
      </c>
      <c r="B261" s="17" t="s">
        <v>42</v>
      </c>
      <c r="C261" s="17"/>
      <c r="D261" s="17"/>
      <c r="E261" s="17"/>
      <c r="F261" s="17"/>
      <c r="H261" s="17"/>
      <c r="I261" s="17"/>
      <c r="J261" s="17"/>
      <c r="K261" s="18"/>
      <c r="L261" t="s">
        <v>219</v>
      </c>
      <c r="M261" t="s">
        <v>219</v>
      </c>
      <c r="O261" t="s">
        <v>103</v>
      </c>
      <c r="P261">
        <v>40034029</v>
      </c>
      <c r="Q261" t="s">
        <v>233</v>
      </c>
      <c r="R261" s="19" t="s">
        <v>86</v>
      </c>
      <c r="S261" s="20">
        <v>500</v>
      </c>
      <c r="T261" s="20">
        <v>10</v>
      </c>
      <c r="V261" t="s">
        <v>87</v>
      </c>
      <c r="W261" t="s">
        <v>88</v>
      </c>
      <c r="X261" s="21" t="s">
        <v>89</v>
      </c>
      <c r="Y261" s="21" t="str">
        <f t="shared" si="9"/>
        <v>400340293022660630226606Mayorista</v>
      </c>
      <c r="Z261" s="20">
        <v>30226606</v>
      </c>
      <c r="AA261" s="36" t="s">
        <v>72</v>
      </c>
      <c r="AB261" s="23" t="s">
        <v>72</v>
      </c>
      <c r="AC261" s="19" t="s">
        <v>90</v>
      </c>
      <c r="AD261" s="20">
        <v>30226606</v>
      </c>
      <c r="AE261" s="19" t="s">
        <v>72</v>
      </c>
      <c r="AF261" s="34" t="s">
        <v>72</v>
      </c>
      <c r="AG261" s="19" t="s">
        <v>73</v>
      </c>
      <c r="AH261" s="17" t="s">
        <v>55</v>
      </c>
      <c r="AI261" s="25"/>
      <c r="AK261" t="s">
        <v>56</v>
      </c>
      <c r="AN261" s="26">
        <v>560</v>
      </c>
      <c r="AO261" s="27">
        <v>11.2</v>
      </c>
      <c r="AP261" s="28">
        <f t="shared" si="10"/>
        <v>12.347519312799893</v>
      </c>
      <c r="AQ261" s="28">
        <f t="shared" si="11"/>
        <v>0.24695038625599786</v>
      </c>
      <c r="AR261" s="29">
        <v>138.2922163033588</v>
      </c>
    </row>
    <row r="262" spans="1:44" x14ac:dyDescent="0.25">
      <c r="A262" s="17">
        <v>2020</v>
      </c>
      <c r="B262" s="17" t="s">
        <v>42</v>
      </c>
      <c r="C262" s="17"/>
      <c r="D262" s="17"/>
      <c r="E262" s="17"/>
      <c r="F262" s="17"/>
      <c r="H262" s="17"/>
      <c r="I262" s="17"/>
      <c r="J262" s="17"/>
      <c r="K262" s="18"/>
      <c r="L262" t="s">
        <v>219</v>
      </c>
      <c r="M262" t="s">
        <v>219</v>
      </c>
      <c r="O262" t="s">
        <v>103</v>
      </c>
      <c r="P262">
        <v>40034029</v>
      </c>
      <c r="Q262" t="s">
        <v>233</v>
      </c>
      <c r="R262" s="19" t="s">
        <v>91</v>
      </c>
      <c r="S262" s="20">
        <v>360</v>
      </c>
      <c r="T262" s="20">
        <v>10</v>
      </c>
      <c r="V262" t="s">
        <v>92</v>
      </c>
      <c r="W262" t="s">
        <v>88</v>
      </c>
      <c r="X262" s="21" t="s">
        <v>93</v>
      </c>
      <c r="Y262" s="21" t="str">
        <f t="shared" si="9"/>
        <v>400340293022660730227271Mayorista</v>
      </c>
      <c r="Z262" s="20">
        <v>30226607</v>
      </c>
      <c r="AA262" s="37" t="s">
        <v>94</v>
      </c>
      <c r="AB262" s="23" t="s">
        <v>94</v>
      </c>
      <c r="AC262" s="19" t="s">
        <v>95</v>
      </c>
      <c r="AD262" s="20">
        <v>30227271</v>
      </c>
      <c r="AE262" s="19" t="s">
        <v>96</v>
      </c>
      <c r="AF262" s="34" t="s">
        <v>97</v>
      </c>
      <c r="AG262" s="19" t="s">
        <v>73</v>
      </c>
      <c r="AH262" s="17" t="s">
        <v>55</v>
      </c>
      <c r="AI262" s="25"/>
      <c r="AK262" t="s">
        <v>56</v>
      </c>
      <c r="AN262" s="26">
        <v>48</v>
      </c>
      <c r="AO262" s="27">
        <v>1.6</v>
      </c>
      <c r="AP262" s="28">
        <f t="shared" si="10"/>
        <v>10.754427465034736</v>
      </c>
      <c r="AQ262" s="28">
        <f t="shared" si="11"/>
        <v>0.3584809155011579</v>
      </c>
      <c r="AR262" s="29">
        <v>17.207083944055579</v>
      </c>
    </row>
    <row r="263" spans="1:44" x14ac:dyDescent="0.25">
      <c r="A263" s="17">
        <v>2020</v>
      </c>
      <c r="B263" s="17" t="s">
        <v>42</v>
      </c>
      <c r="C263" s="17"/>
      <c r="D263" s="17"/>
      <c r="E263" s="17"/>
      <c r="F263" s="17"/>
      <c r="H263" s="17"/>
      <c r="I263" s="17"/>
      <c r="J263" s="17"/>
      <c r="K263" s="18"/>
      <c r="L263" t="s">
        <v>219</v>
      </c>
      <c r="M263" t="s">
        <v>219</v>
      </c>
      <c r="O263" t="s">
        <v>103</v>
      </c>
      <c r="P263">
        <v>40034029</v>
      </c>
      <c r="Q263" t="s">
        <v>233</v>
      </c>
      <c r="R263" s="19" t="s">
        <v>98</v>
      </c>
      <c r="S263" s="20">
        <v>320</v>
      </c>
      <c r="T263" s="20">
        <v>8</v>
      </c>
      <c r="V263" t="s">
        <v>99</v>
      </c>
      <c r="W263" t="s">
        <v>88</v>
      </c>
      <c r="X263" s="21" t="s">
        <v>100</v>
      </c>
      <c r="Y263" s="21" t="str">
        <f t="shared" si="9"/>
        <v>400340293022661330226613Mayorista</v>
      </c>
      <c r="Z263" s="20">
        <v>30226613</v>
      </c>
      <c r="AA263" s="38" t="s">
        <v>101</v>
      </c>
      <c r="AB263" s="23" t="s">
        <v>101</v>
      </c>
      <c r="AC263" s="19" t="s">
        <v>102</v>
      </c>
      <c r="AD263" s="20">
        <v>30226613</v>
      </c>
      <c r="AE263" s="19" t="s">
        <v>101</v>
      </c>
      <c r="AF263" s="34" t="s">
        <v>101</v>
      </c>
      <c r="AG263" s="19" t="s">
        <v>73</v>
      </c>
      <c r="AH263" s="17" t="s">
        <v>55</v>
      </c>
      <c r="AI263" s="25"/>
      <c r="AK263" t="s">
        <v>56</v>
      </c>
      <c r="AN263" s="26">
        <v>28</v>
      </c>
      <c r="AO263" s="27">
        <v>0.7</v>
      </c>
      <c r="AP263" s="28">
        <f t="shared" si="10"/>
        <v>25.491080402126627</v>
      </c>
      <c r="AQ263" s="28">
        <f t="shared" si="11"/>
        <v>0.63727701005316562</v>
      </c>
      <c r="AR263" s="29">
        <v>17.843756281488638</v>
      </c>
    </row>
    <row r="264" spans="1:44" x14ac:dyDescent="0.25">
      <c r="A264" s="17">
        <v>2020</v>
      </c>
      <c r="B264" s="17" t="s">
        <v>42</v>
      </c>
      <c r="C264" s="17"/>
      <c r="D264" s="17"/>
      <c r="E264" s="17"/>
      <c r="F264" s="17"/>
      <c r="H264" s="17"/>
      <c r="I264" s="17"/>
      <c r="J264" s="17"/>
      <c r="K264" s="18"/>
      <c r="L264" t="s">
        <v>219</v>
      </c>
      <c r="M264" t="s">
        <v>219</v>
      </c>
      <c r="O264" t="s">
        <v>234</v>
      </c>
      <c r="P264">
        <v>40171664</v>
      </c>
      <c r="Q264" t="s">
        <v>235</v>
      </c>
      <c r="R264" s="19" t="s">
        <v>46</v>
      </c>
      <c r="S264" s="20">
        <v>40</v>
      </c>
      <c r="T264" s="20">
        <v>12</v>
      </c>
      <c r="V264" t="s">
        <v>47</v>
      </c>
      <c r="W264" t="s">
        <v>48</v>
      </c>
      <c r="X264" s="21" t="s">
        <v>49</v>
      </c>
      <c r="Y264" s="21" t="str">
        <f t="shared" si="9"/>
        <v>401716643022755330227421Mayorista</v>
      </c>
      <c r="Z264" s="20">
        <v>30227553</v>
      </c>
      <c r="AA264" s="22" t="s">
        <v>50</v>
      </c>
      <c r="AB264" s="23" t="s">
        <v>51</v>
      </c>
      <c r="AC264" s="19" t="s">
        <v>52</v>
      </c>
      <c r="AD264" s="20">
        <v>30227421</v>
      </c>
      <c r="AE264" s="19" t="s">
        <v>53</v>
      </c>
      <c r="AF264" s="24" t="s">
        <v>53</v>
      </c>
      <c r="AG264" s="19" t="s">
        <v>54</v>
      </c>
      <c r="AH264" s="17" t="s">
        <v>55</v>
      </c>
      <c r="AI264" s="25"/>
      <c r="AK264" t="s">
        <v>56</v>
      </c>
      <c r="AN264" s="26">
        <v>168</v>
      </c>
      <c r="AO264" s="27">
        <v>8.4</v>
      </c>
      <c r="AP264" s="28">
        <f t="shared" si="10"/>
        <v>19.158976571907072</v>
      </c>
      <c r="AQ264" s="28">
        <f t="shared" si="11"/>
        <v>0.95794882859535369</v>
      </c>
      <c r="AR264" s="29">
        <v>160.93540320401942</v>
      </c>
    </row>
    <row r="265" spans="1:44" x14ac:dyDescent="0.25">
      <c r="A265" s="17">
        <v>2020</v>
      </c>
      <c r="B265" s="17" t="s">
        <v>42</v>
      </c>
      <c r="C265" s="17"/>
      <c r="D265" s="17"/>
      <c r="E265" s="17"/>
      <c r="F265" s="17"/>
      <c r="H265" s="17"/>
      <c r="I265" s="17"/>
      <c r="J265" s="17"/>
      <c r="K265" s="18"/>
      <c r="L265" t="s">
        <v>219</v>
      </c>
      <c r="M265" t="s">
        <v>219</v>
      </c>
      <c r="O265" t="s">
        <v>234</v>
      </c>
      <c r="P265">
        <v>40171664</v>
      </c>
      <c r="Q265" t="s">
        <v>235</v>
      </c>
      <c r="R265" s="19" t="s">
        <v>66</v>
      </c>
      <c r="S265" s="20">
        <v>192</v>
      </c>
      <c r="T265" s="20">
        <v>10</v>
      </c>
      <c r="V265" t="s">
        <v>67</v>
      </c>
      <c r="W265" t="s">
        <v>68</v>
      </c>
      <c r="X265" s="21" t="s">
        <v>69</v>
      </c>
      <c r="Y265" s="21" t="str">
        <f t="shared" si="9"/>
        <v>401716643022606830226606Mayorista</v>
      </c>
      <c r="Z265" s="20">
        <v>30226068</v>
      </c>
      <c r="AA265" s="33" t="s">
        <v>70</v>
      </c>
      <c r="AB265" s="23" t="s">
        <v>70</v>
      </c>
      <c r="AC265" s="19" t="s">
        <v>71</v>
      </c>
      <c r="AD265" s="20">
        <v>30226606</v>
      </c>
      <c r="AE265" s="19" t="s">
        <v>72</v>
      </c>
      <c r="AF265" s="34" t="s">
        <v>72</v>
      </c>
      <c r="AG265" s="19" t="s">
        <v>73</v>
      </c>
      <c r="AH265" s="17" t="s">
        <v>55</v>
      </c>
      <c r="AI265" s="25"/>
      <c r="AK265" t="s">
        <v>56</v>
      </c>
      <c r="AN265" s="26">
        <v>36</v>
      </c>
      <c r="AO265" s="27">
        <v>9</v>
      </c>
      <c r="AP265" s="28">
        <f t="shared" si="10"/>
        <v>12.478875901233936</v>
      </c>
      <c r="AQ265" s="28">
        <f t="shared" si="11"/>
        <v>3.119718975308484</v>
      </c>
      <c r="AR265" s="29">
        <v>112.30988311110542</v>
      </c>
    </row>
    <row r="266" spans="1:44" x14ac:dyDescent="0.25">
      <c r="A266" s="17">
        <v>2020</v>
      </c>
      <c r="B266" s="17" t="s">
        <v>42</v>
      </c>
      <c r="C266" s="17"/>
      <c r="D266" s="17"/>
      <c r="E266" s="17"/>
      <c r="F266" s="17"/>
      <c r="H266" s="17"/>
      <c r="I266" s="17"/>
      <c r="J266" s="17"/>
      <c r="K266" s="18"/>
      <c r="L266" t="s">
        <v>219</v>
      </c>
      <c r="M266" t="s">
        <v>219</v>
      </c>
      <c r="O266" t="s">
        <v>234</v>
      </c>
      <c r="P266">
        <v>40171664</v>
      </c>
      <c r="Q266" t="s">
        <v>235</v>
      </c>
      <c r="R266" s="19" t="s">
        <v>74</v>
      </c>
      <c r="S266" s="20">
        <v>8</v>
      </c>
      <c r="T266" s="20">
        <v>4.5454545454545456E-2</v>
      </c>
      <c r="V266" t="s">
        <v>75</v>
      </c>
      <c r="W266" t="s">
        <v>76</v>
      </c>
      <c r="X266" s="21" t="s">
        <v>77</v>
      </c>
      <c r="Y266" s="21" t="str">
        <f t="shared" si="9"/>
        <v>401716643022742130229095Bodega</v>
      </c>
      <c r="Z266" s="20">
        <v>30227421</v>
      </c>
      <c r="AA266" s="35" t="s">
        <v>53</v>
      </c>
      <c r="AB266" s="23" t="s">
        <v>53</v>
      </c>
      <c r="AC266" s="19" t="s">
        <v>78</v>
      </c>
      <c r="AD266" s="20">
        <v>30229095</v>
      </c>
      <c r="AE266" s="19" t="s">
        <v>63</v>
      </c>
      <c r="AF266" s="34" t="s">
        <v>64</v>
      </c>
      <c r="AG266" s="19" t="s">
        <v>79</v>
      </c>
      <c r="AH266" s="17" t="s">
        <v>55</v>
      </c>
      <c r="AI266" s="25"/>
      <c r="AK266" t="s">
        <v>80</v>
      </c>
      <c r="AN266" s="26">
        <v>20</v>
      </c>
      <c r="AO266" s="27">
        <v>60</v>
      </c>
      <c r="AP266" s="28">
        <f t="shared" si="10"/>
        <v>1.3970338983050847</v>
      </c>
      <c r="AQ266" s="28">
        <f t="shared" si="11"/>
        <v>4.191101694915254</v>
      </c>
      <c r="AR266" s="29">
        <v>83.822033898305079</v>
      </c>
    </row>
    <row r="267" spans="1:44" x14ac:dyDescent="0.25">
      <c r="A267" s="17">
        <v>2020</v>
      </c>
      <c r="B267" s="17" t="s">
        <v>42</v>
      </c>
      <c r="C267" s="17"/>
      <c r="D267" s="17"/>
      <c r="E267" s="17"/>
      <c r="F267" s="17"/>
      <c r="H267" s="17"/>
      <c r="I267" s="17"/>
      <c r="J267" s="17"/>
      <c r="K267" s="18"/>
      <c r="L267" t="s">
        <v>219</v>
      </c>
      <c r="M267" t="s">
        <v>219</v>
      </c>
      <c r="O267" t="s">
        <v>234</v>
      </c>
      <c r="P267">
        <v>40171664</v>
      </c>
      <c r="Q267" t="s">
        <v>235</v>
      </c>
      <c r="R267" s="19" t="s">
        <v>81</v>
      </c>
      <c r="S267" s="20">
        <v>48</v>
      </c>
      <c r="T267" s="20">
        <v>4</v>
      </c>
      <c r="V267" t="s">
        <v>82</v>
      </c>
      <c r="W267" t="s">
        <v>76</v>
      </c>
      <c r="X267" s="21" t="s">
        <v>83</v>
      </c>
      <c r="Y267" s="21" t="str">
        <f t="shared" si="9"/>
        <v>401716643022742130227421Mayorista</v>
      </c>
      <c r="Z267" s="20">
        <v>30227421</v>
      </c>
      <c r="AA267" s="35" t="s">
        <v>53</v>
      </c>
      <c r="AB267" s="23" t="s">
        <v>53</v>
      </c>
      <c r="AC267" s="19" t="s">
        <v>84</v>
      </c>
      <c r="AD267" s="20">
        <v>30227421</v>
      </c>
      <c r="AE267" s="19" t="s">
        <v>53</v>
      </c>
      <c r="AF267" s="34" t="s">
        <v>53</v>
      </c>
      <c r="AG267" s="19" t="s">
        <v>85</v>
      </c>
      <c r="AH267" s="17" t="s">
        <v>55</v>
      </c>
      <c r="AI267" s="25"/>
      <c r="AK267" t="s">
        <v>56</v>
      </c>
      <c r="AN267" s="26">
        <v>20</v>
      </c>
      <c r="AO267" s="27">
        <v>10</v>
      </c>
      <c r="AP267" s="28">
        <f t="shared" si="10"/>
        <v>6.386325523969024</v>
      </c>
      <c r="AQ267" s="28">
        <f t="shared" si="11"/>
        <v>3.193162761984512</v>
      </c>
      <c r="AR267" s="29">
        <v>63.86325523969024</v>
      </c>
    </row>
    <row r="268" spans="1:44" x14ac:dyDescent="0.25">
      <c r="A268" s="17">
        <v>2020</v>
      </c>
      <c r="B268" s="17" t="s">
        <v>42</v>
      </c>
      <c r="C268" s="17"/>
      <c r="D268" s="17"/>
      <c r="E268" s="17"/>
      <c r="F268" s="17"/>
      <c r="H268" s="17"/>
      <c r="I268" s="17"/>
      <c r="J268" s="17"/>
      <c r="K268" s="18"/>
      <c r="L268" t="s">
        <v>219</v>
      </c>
      <c r="M268" t="s">
        <v>219</v>
      </c>
      <c r="O268" t="s">
        <v>234</v>
      </c>
      <c r="P268">
        <v>40171664</v>
      </c>
      <c r="Q268" t="s">
        <v>235</v>
      </c>
      <c r="R268" s="19" t="s">
        <v>86</v>
      </c>
      <c r="S268" s="20">
        <v>500</v>
      </c>
      <c r="T268" s="20">
        <v>10</v>
      </c>
      <c r="V268" t="s">
        <v>87</v>
      </c>
      <c r="W268" t="s">
        <v>88</v>
      </c>
      <c r="X268" s="21" t="s">
        <v>89</v>
      </c>
      <c r="Y268" s="21" t="str">
        <f t="shared" si="9"/>
        <v>401716643022660630226606Mayorista</v>
      </c>
      <c r="Z268" s="20">
        <v>30226606</v>
      </c>
      <c r="AA268" s="36" t="s">
        <v>72</v>
      </c>
      <c r="AB268" s="23" t="s">
        <v>72</v>
      </c>
      <c r="AC268" s="19" t="s">
        <v>90</v>
      </c>
      <c r="AD268" s="20">
        <v>30226606</v>
      </c>
      <c r="AE268" s="19" t="s">
        <v>72</v>
      </c>
      <c r="AF268" s="34" t="s">
        <v>72</v>
      </c>
      <c r="AG268" s="19" t="s">
        <v>73</v>
      </c>
      <c r="AH268" s="17" t="s">
        <v>55</v>
      </c>
      <c r="AI268" s="25"/>
      <c r="AK268" t="s">
        <v>56</v>
      </c>
      <c r="AN268" s="26">
        <v>2730</v>
      </c>
      <c r="AO268" s="27">
        <v>54.6</v>
      </c>
      <c r="AP268" s="28">
        <f t="shared" si="10"/>
        <v>12.478875901233936</v>
      </c>
      <c r="AQ268" s="28">
        <f t="shared" si="11"/>
        <v>0.2495775180246787</v>
      </c>
      <c r="AR268" s="29">
        <v>681.34662420737288</v>
      </c>
    </row>
    <row r="269" spans="1:44" x14ac:dyDescent="0.25">
      <c r="A269" s="17">
        <v>2020</v>
      </c>
      <c r="B269" s="17" t="s">
        <v>42</v>
      </c>
      <c r="C269" s="17"/>
      <c r="D269" s="17"/>
      <c r="E269" s="17"/>
      <c r="F269" s="17"/>
      <c r="H269" s="17"/>
      <c r="I269" s="17"/>
      <c r="J269" s="17"/>
      <c r="K269" s="18"/>
      <c r="L269" t="s">
        <v>219</v>
      </c>
      <c r="M269" t="s">
        <v>219</v>
      </c>
      <c r="O269" t="s">
        <v>234</v>
      </c>
      <c r="P269">
        <v>40171664</v>
      </c>
      <c r="Q269" t="s">
        <v>235</v>
      </c>
      <c r="R269" s="19" t="s">
        <v>91</v>
      </c>
      <c r="S269" s="20">
        <v>360</v>
      </c>
      <c r="T269" s="20">
        <v>10</v>
      </c>
      <c r="V269" t="s">
        <v>92</v>
      </c>
      <c r="W269" t="s">
        <v>88</v>
      </c>
      <c r="X269" s="21" t="s">
        <v>93</v>
      </c>
      <c r="Y269" s="21" t="str">
        <f t="shared" si="9"/>
        <v>401716643022660730227271Mayorista</v>
      </c>
      <c r="Z269" s="20">
        <v>30226607</v>
      </c>
      <c r="AA269" s="37" t="s">
        <v>94</v>
      </c>
      <c r="AB269" s="23" t="s">
        <v>94</v>
      </c>
      <c r="AC269" s="19" t="s">
        <v>95</v>
      </c>
      <c r="AD269" s="20">
        <v>30227271</v>
      </c>
      <c r="AE269" s="19" t="s">
        <v>96</v>
      </c>
      <c r="AF269" s="34" t="s">
        <v>97</v>
      </c>
      <c r="AG269" s="19" t="s">
        <v>73</v>
      </c>
      <c r="AH269" s="17" t="s">
        <v>55</v>
      </c>
      <c r="AI269" s="25"/>
      <c r="AK269" t="s">
        <v>56</v>
      </c>
      <c r="AN269" s="26">
        <v>1260</v>
      </c>
      <c r="AO269" s="27">
        <v>42</v>
      </c>
      <c r="AP269" s="28">
        <f t="shared" si="10"/>
        <v>10.868836267854256</v>
      </c>
      <c r="AQ269" s="28">
        <f t="shared" si="11"/>
        <v>0.36229454226180852</v>
      </c>
      <c r="AR269" s="29">
        <v>456.49112324987874</v>
      </c>
    </row>
    <row r="270" spans="1:44" x14ac:dyDescent="0.25">
      <c r="A270" s="17">
        <v>2020</v>
      </c>
      <c r="B270" s="17" t="s">
        <v>42</v>
      </c>
      <c r="C270" s="17"/>
      <c r="D270" s="17"/>
      <c r="E270" s="17"/>
      <c r="F270" s="17"/>
      <c r="H270" s="17"/>
      <c r="I270" s="17"/>
      <c r="J270" s="17"/>
      <c r="K270" s="18"/>
      <c r="L270" t="s">
        <v>219</v>
      </c>
      <c r="M270" t="s">
        <v>219</v>
      </c>
      <c r="O270" t="s">
        <v>234</v>
      </c>
      <c r="P270">
        <v>40171664</v>
      </c>
      <c r="Q270" t="s">
        <v>235</v>
      </c>
      <c r="R270" s="19" t="s">
        <v>98</v>
      </c>
      <c r="S270" s="20">
        <v>320</v>
      </c>
      <c r="T270" s="20">
        <v>8</v>
      </c>
      <c r="V270" t="s">
        <v>99</v>
      </c>
      <c r="W270" t="s">
        <v>88</v>
      </c>
      <c r="X270" s="21" t="s">
        <v>100</v>
      </c>
      <c r="Y270" s="21" t="str">
        <f t="shared" si="9"/>
        <v>401716643022661330226613Mayorista</v>
      </c>
      <c r="Z270" s="20">
        <v>30226613</v>
      </c>
      <c r="AA270" s="38" t="s">
        <v>101</v>
      </c>
      <c r="AB270" s="23" t="s">
        <v>101</v>
      </c>
      <c r="AC270" s="19" t="s">
        <v>102</v>
      </c>
      <c r="AD270" s="20">
        <v>30226613</v>
      </c>
      <c r="AE270" s="19" t="s">
        <v>101</v>
      </c>
      <c r="AF270" s="34" t="s">
        <v>101</v>
      </c>
      <c r="AG270" s="19" t="s">
        <v>73</v>
      </c>
      <c r="AH270" s="17" t="s">
        <v>55</v>
      </c>
      <c r="AI270" s="25"/>
      <c r="AK270" t="s">
        <v>56</v>
      </c>
      <c r="AN270" s="26">
        <v>3500</v>
      </c>
      <c r="AO270" s="27">
        <v>87.5</v>
      </c>
      <c r="AP270" s="28">
        <f t="shared" si="10"/>
        <v>25.76226210853223</v>
      </c>
      <c r="AQ270" s="28">
        <f t="shared" si="11"/>
        <v>0.64405655271330575</v>
      </c>
      <c r="AR270" s="29">
        <v>2254.1979344965703</v>
      </c>
    </row>
    <row r="271" spans="1:44" x14ac:dyDescent="0.25">
      <c r="A271" s="17">
        <v>2020</v>
      </c>
      <c r="B271" s="17" t="s">
        <v>42</v>
      </c>
      <c r="C271" s="17"/>
      <c r="D271" s="17"/>
      <c r="E271" s="17"/>
      <c r="F271" s="17"/>
      <c r="H271" s="17"/>
      <c r="I271" s="17"/>
      <c r="J271" s="17"/>
      <c r="K271" s="18"/>
      <c r="L271" t="s">
        <v>219</v>
      </c>
      <c r="M271" t="s">
        <v>219</v>
      </c>
      <c r="O271" t="s">
        <v>234</v>
      </c>
      <c r="P271">
        <v>40171664</v>
      </c>
      <c r="Q271" t="s">
        <v>235</v>
      </c>
      <c r="R271" s="19" t="s">
        <v>236</v>
      </c>
      <c r="S271" s="20">
        <v>20</v>
      </c>
      <c r="T271" s="20">
        <v>1</v>
      </c>
      <c r="V271" t="s">
        <v>237</v>
      </c>
      <c r="W271" t="s">
        <v>88</v>
      </c>
      <c r="X271" s="21" t="s">
        <v>238</v>
      </c>
      <c r="Y271" s="21" t="str">
        <f t="shared" si="9"/>
        <v>401716643022656530226565Mayorista</v>
      </c>
      <c r="Z271" s="20">
        <v>30226565</v>
      </c>
      <c r="AA271" s="43" t="s">
        <v>231</v>
      </c>
      <c r="AB271" s="23" t="s">
        <v>231</v>
      </c>
      <c r="AC271" s="19" t="s">
        <v>239</v>
      </c>
      <c r="AD271" s="20">
        <v>30226565</v>
      </c>
      <c r="AE271" s="19" t="s">
        <v>231</v>
      </c>
      <c r="AF271" s="34" t="s">
        <v>231</v>
      </c>
      <c r="AG271" s="19" t="s">
        <v>240</v>
      </c>
      <c r="AH271" s="17" t="s">
        <v>55</v>
      </c>
      <c r="AI271" s="25"/>
      <c r="AK271" t="s">
        <v>56</v>
      </c>
      <c r="AN271" s="26">
        <v>2800</v>
      </c>
      <c r="AO271" s="27">
        <v>280</v>
      </c>
      <c r="AP271" s="28">
        <f t="shared" si="10"/>
        <v>13.203391504607826</v>
      </c>
      <c r="AQ271" s="28">
        <f t="shared" si="11"/>
        <v>1.3203391504607827</v>
      </c>
      <c r="AR271" s="29">
        <v>3696.9496212901913</v>
      </c>
    </row>
    <row r="272" spans="1:44" x14ac:dyDescent="0.25">
      <c r="A272" s="17">
        <v>2020</v>
      </c>
      <c r="B272" s="17" t="s">
        <v>42</v>
      </c>
      <c r="C272" s="17"/>
      <c r="D272" s="17"/>
      <c r="E272" s="17"/>
      <c r="F272" s="17"/>
      <c r="H272" s="17"/>
      <c r="I272" s="17"/>
      <c r="J272" s="17"/>
      <c r="K272" s="18"/>
      <c r="L272" t="s">
        <v>219</v>
      </c>
      <c r="M272" t="s">
        <v>219</v>
      </c>
      <c r="O272" t="s">
        <v>103</v>
      </c>
      <c r="P272">
        <v>40180141</v>
      </c>
      <c r="Q272" t="s">
        <v>241</v>
      </c>
      <c r="R272" s="19" t="s">
        <v>46</v>
      </c>
      <c r="S272" s="20">
        <v>40</v>
      </c>
      <c r="T272" s="20">
        <v>12</v>
      </c>
      <c r="V272" t="s">
        <v>47</v>
      </c>
      <c r="W272" t="s">
        <v>48</v>
      </c>
      <c r="X272" s="21" t="s">
        <v>49</v>
      </c>
      <c r="Y272" s="21" t="str">
        <f t="shared" si="9"/>
        <v>401801413022755330227421Mayorista</v>
      </c>
      <c r="Z272" s="20">
        <v>30227553</v>
      </c>
      <c r="AA272" s="22" t="s">
        <v>50</v>
      </c>
      <c r="AB272" s="23" t="s">
        <v>51</v>
      </c>
      <c r="AC272" s="19" t="s">
        <v>52</v>
      </c>
      <c r="AD272" s="20">
        <v>30227421</v>
      </c>
      <c r="AE272" s="19" t="s">
        <v>53</v>
      </c>
      <c r="AF272" s="24" t="s">
        <v>53</v>
      </c>
      <c r="AG272" s="19" t="s">
        <v>54</v>
      </c>
      <c r="AH272" s="17" t="s">
        <v>55</v>
      </c>
      <c r="AI272" s="25"/>
      <c r="AK272" t="s">
        <v>56</v>
      </c>
      <c r="AN272" s="26">
        <v>120</v>
      </c>
      <c r="AO272" s="27">
        <v>6</v>
      </c>
      <c r="AP272" s="28">
        <f t="shared" si="10"/>
        <v>18.955590408723346</v>
      </c>
      <c r="AQ272" s="28">
        <f t="shared" si="11"/>
        <v>0.94777952043616731</v>
      </c>
      <c r="AR272" s="29">
        <v>113.73354245234007</v>
      </c>
    </row>
    <row r="273" spans="1:44" x14ac:dyDescent="0.25">
      <c r="A273" s="17">
        <v>2020</v>
      </c>
      <c r="B273" s="17" t="s">
        <v>42</v>
      </c>
      <c r="C273" s="17"/>
      <c r="D273" s="17"/>
      <c r="E273" s="17"/>
      <c r="F273" s="17"/>
      <c r="H273" s="17"/>
      <c r="I273" s="17"/>
      <c r="J273" s="17"/>
      <c r="K273" s="18"/>
      <c r="L273" t="s">
        <v>219</v>
      </c>
      <c r="M273" t="s">
        <v>219</v>
      </c>
      <c r="O273" t="s">
        <v>103</v>
      </c>
      <c r="P273">
        <v>40180141</v>
      </c>
      <c r="Q273" t="s">
        <v>241</v>
      </c>
      <c r="R273" s="19" t="s">
        <v>66</v>
      </c>
      <c r="S273" s="20">
        <v>192</v>
      </c>
      <c r="T273" s="20">
        <v>10</v>
      </c>
      <c r="V273" t="s">
        <v>67</v>
      </c>
      <c r="W273" t="s">
        <v>68</v>
      </c>
      <c r="X273" s="21" t="s">
        <v>69</v>
      </c>
      <c r="Y273" s="21" t="str">
        <f t="shared" si="9"/>
        <v>401801413022606830226606Mayorista</v>
      </c>
      <c r="Z273" s="20">
        <v>30226068</v>
      </c>
      <c r="AA273" s="33" t="s">
        <v>70</v>
      </c>
      <c r="AB273" s="23" t="s">
        <v>70</v>
      </c>
      <c r="AC273" s="19" t="s">
        <v>71</v>
      </c>
      <c r="AD273" s="20">
        <v>30226606</v>
      </c>
      <c r="AE273" s="19" t="s">
        <v>72</v>
      </c>
      <c r="AF273" s="34" t="s">
        <v>72</v>
      </c>
      <c r="AG273" s="19" t="s">
        <v>73</v>
      </c>
      <c r="AH273" s="17" t="s">
        <v>55</v>
      </c>
      <c r="AI273" s="25"/>
      <c r="AK273" t="s">
        <v>56</v>
      </c>
      <c r="AN273" s="26">
        <v>48</v>
      </c>
      <c r="AO273" s="27">
        <v>12</v>
      </c>
      <c r="AP273" s="28">
        <f t="shared" si="10"/>
        <v>12.347519312799895</v>
      </c>
      <c r="AQ273" s="28">
        <f t="shared" si="11"/>
        <v>3.0868798281999736</v>
      </c>
      <c r="AR273" s="29">
        <v>148.17023175359873</v>
      </c>
    </row>
    <row r="274" spans="1:44" x14ac:dyDescent="0.25">
      <c r="A274" s="17">
        <v>2020</v>
      </c>
      <c r="B274" s="17" t="s">
        <v>42</v>
      </c>
      <c r="C274" s="17"/>
      <c r="D274" s="17"/>
      <c r="E274" s="17"/>
      <c r="F274" s="17"/>
      <c r="H274" s="17"/>
      <c r="I274" s="17"/>
      <c r="J274" s="17"/>
      <c r="K274" s="18"/>
      <c r="L274" t="s">
        <v>219</v>
      </c>
      <c r="M274" t="s">
        <v>219</v>
      </c>
      <c r="O274" t="s">
        <v>103</v>
      </c>
      <c r="P274">
        <v>40180141</v>
      </c>
      <c r="Q274" t="s">
        <v>241</v>
      </c>
      <c r="R274" s="19" t="s">
        <v>74</v>
      </c>
      <c r="S274" s="20">
        <v>8</v>
      </c>
      <c r="T274" s="20">
        <v>4.5454545454545456E-2</v>
      </c>
      <c r="V274" t="s">
        <v>75</v>
      </c>
      <c r="W274" t="s">
        <v>76</v>
      </c>
      <c r="X274" s="21" t="s">
        <v>77</v>
      </c>
      <c r="Y274" s="21" t="str">
        <f t="shared" si="9"/>
        <v>401801413022742130229095Bodega</v>
      </c>
      <c r="Z274" s="20">
        <v>30227421</v>
      </c>
      <c r="AA274" s="35" t="s">
        <v>53</v>
      </c>
      <c r="AB274" s="23" t="s">
        <v>53</v>
      </c>
      <c r="AC274" s="19" t="s">
        <v>78</v>
      </c>
      <c r="AD274" s="20">
        <v>30229095</v>
      </c>
      <c r="AE274" s="19" t="s">
        <v>63</v>
      </c>
      <c r="AF274" s="34" t="s">
        <v>64</v>
      </c>
      <c r="AG274" s="19" t="s">
        <v>79</v>
      </c>
      <c r="AH274" s="17" t="s">
        <v>55</v>
      </c>
      <c r="AI274" s="25"/>
      <c r="AK274" t="s">
        <v>80</v>
      </c>
      <c r="AN274" s="26">
        <v>10</v>
      </c>
      <c r="AO274" s="27">
        <v>30</v>
      </c>
      <c r="AP274" s="28">
        <f t="shared" si="10"/>
        <v>1.3822033898305084</v>
      </c>
      <c r="AQ274" s="28">
        <f t="shared" si="11"/>
        <v>4.1466101694915256</v>
      </c>
      <c r="AR274" s="29">
        <v>41.466101694915253</v>
      </c>
    </row>
    <row r="275" spans="1:44" x14ac:dyDescent="0.25">
      <c r="A275" s="17">
        <v>2020</v>
      </c>
      <c r="B275" s="17" t="s">
        <v>42</v>
      </c>
      <c r="C275" s="17"/>
      <c r="D275" s="17"/>
      <c r="E275" s="17"/>
      <c r="F275" s="17"/>
      <c r="H275" s="17"/>
      <c r="I275" s="17"/>
      <c r="J275" s="17"/>
      <c r="K275" s="18"/>
      <c r="L275" t="s">
        <v>219</v>
      </c>
      <c r="M275" t="s">
        <v>219</v>
      </c>
      <c r="O275" t="s">
        <v>103</v>
      </c>
      <c r="P275">
        <v>40180141</v>
      </c>
      <c r="Q275" t="s">
        <v>241</v>
      </c>
      <c r="R275" s="19" t="s">
        <v>81</v>
      </c>
      <c r="S275" s="20">
        <v>48</v>
      </c>
      <c r="T275" s="20">
        <v>4</v>
      </c>
      <c r="V275" t="s">
        <v>82</v>
      </c>
      <c r="W275" t="s">
        <v>76</v>
      </c>
      <c r="X275" s="21" t="s">
        <v>83</v>
      </c>
      <c r="Y275" s="21" t="str">
        <f t="shared" si="9"/>
        <v>401801413022742130227421Mayorista</v>
      </c>
      <c r="Z275" s="20">
        <v>30227421</v>
      </c>
      <c r="AA275" s="35" t="s">
        <v>53</v>
      </c>
      <c r="AB275" s="23" t="s">
        <v>53</v>
      </c>
      <c r="AC275" s="19" t="s">
        <v>84</v>
      </c>
      <c r="AD275" s="20">
        <v>30227421</v>
      </c>
      <c r="AE275" s="19" t="s">
        <v>53</v>
      </c>
      <c r="AF275" s="34" t="s">
        <v>53</v>
      </c>
      <c r="AG275" s="19" t="s">
        <v>85</v>
      </c>
      <c r="AH275" s="17" t="s">
        <v>55</v>
      </c>
      <c r="AI275" s="25"/>
      <c r="AK275" t="s">
        <v>56</v>
      </c>
      <c r="AN275" s="26">
        <v>10</v>
      </c>
      <c r="AO275" s="27">
        <v>5</v>
      </c>
      <c r="AP275" s="28">
        <f t="shared" si="10"/>
        <v>6.3185301362411153</v>
      </c>
      <c r="AQ275" s="28">
        <f t="shared" si="11"/>
        <v>3.1592650681205576</v>
      </c>
      <c r="AR275" s="29">
        <v>31.592650681205576</v>
      </c>
    </row>
    <row r="276" spans="1:44" x14ac:dyDescent="0.25">
      <c r="A276" s="17">
        <v>2020</v>
      </c>
      <c r="B276" s="17" t="s">
        <v>42</v>
      </c>
      <c r="C276" s="17"/>
      <c r="D276" s="17"/>
      <c r="E276" s="17"/>
      <c r="F276" s="17"/>
      <c r="H276" s="17"/>
      <c r="I276" s="17"/>
      <c r="J276" s="17"/>
      <c r="K276" s="18"/>
      <c r="L276" t="s">
        <v>219</v>
      </c>
      <c r="M276" t="s">
        <v>219</v>
      </c>
      <c r="O276" t="s">
        <v>103</v>
      </c>
      <c r="P276">
        <v>40180141</v>
      </c>
      <c r="Q276" t="s">
        <v>241</v>
      </c>
      <c r="R276" s="19" t="s">
        <v>86</v>
      </c>
      <c r="S276" s="20">
        <v>500</v>
      </c>
      <c r="T276" s="20">
        <v>10</v>
      </c>
      <c r="V276" t="s">
        <v>87</v>
      </c>
      <c r="W276" t="s">
        <v>88</v>
      </c>
      <c r="X276" s="21" t="s">
        <v>89</v>
      </c>
      <c r="Y276" s="21" t="str">
        <f t="shared" si="9"/>
        <v>401801413022660630226606Mayorista</v>
      </c>
      <c r="Z276" s="20">
        <v>30226606</v>
      </c>
      <c r="AA276" s="36" t="s">
        <v>72</v>
      </c>
      <c r="AB276" s="23" t="s">
        <v>72</v>
      </c>
      <c r="AC276" s="19" t="s">
        <v>90</v>
      </c>
      <c r="AD276" s="20">
        <v>30226606</v>
      </c>
      <c r="AE276" s="19" t="s">
        <v>72</v>
      </c>
      <c r="AF276" s="34" t="s">
        <v>72</v>
      </c>
      <c r="AG276" s="19" t="s">
        <v>73</v>
      </c>
      <c r="AH276" s="17" t="s">
        <v>55</v>
      </c>
      <c r="AI276" s="25"/>
      <c r="AK276" t="s">
        <v>56</v>
      </c>
      <c r="AN276" s="26">
        <v>1050</v>
      </c>
      <c r="AO276" s="27">
        <v>21</v>
      </c>
      <c r="AP276" s="28">
        <f t="shared" si="10"/>
        <v>12.347519312799895</v>
      </c>
      <c r="AQ276" s="28">
        <f t="shared" si="11"/>
        <v>0.24695038625599788</v>
      </c>
      <c r="AR276" s="29">
        <v>259.29790556879777</v>
      </c>
    </row>
    <row r="277" spans="1:44" x14ac:dyDescent="0.25">
      <c r="A277" s="17">
        <v>2020</v>
      </c>
      <c r="B277" s="17" t="s">
        <v>42</v>
      </c>
      <c r="C277" s="17"/>
      <c r="D277" s="17"/>
      <c r="E277" s="17"/>
      <c r="F277" s="17"/>
      <c r="H277" s="17"/>
      <c r="I277" s="17"/>
      <c r="J277" s="17"/>
      <c r="K277" s="18"/>
      <c r="L277" t="s">
        <v>219</v>
      </c>
      <c r="M277" t="s">
        <v>219</v>
      </c>
      <c r="O277" t="s">
        <v>103</v>
      </c>
      <c r="P277">
        <v>40180141</v>
      </c>
      <c r="Q277" t="s">
        <v>241</v>
      </c>
      <c r="R277" s="19" t="s">
        <v>91</v>
      </c>
      <c r="S277" s="20">
        <v>360</v>
      </c>
      <c r="T277" s="20">
        <v>10</v>
      </c>
      <c r="V277" t="s">
        <v>92</v>
      </c>
      <c r="W277" t="s">
        <v>88</v>
      </c>
      <c r="X277" s="21" t="s">
        <v>93</v>
      </c>
      <c r="Y277" s="21" t="str">
        <f t="shared" si="9"/>
        <v>401801413022660730227271Mayorista</v>
      </c>
      <c r="Z277" s="20">
        <v>30226607</v>
      </c>
      <c r="AA277" s="37" t="s">
        <v>94</v>
      </c>
      <c r="AB277" s="23" t="s">
        <v>94</v>
      </c>
      <c r="AC277" s="19" t="s">
        <v>95</v>
      </c>
      <c r="AD277" s="20">
        <v>30227271</v>
      </c>
      <c r="AE277" s="19" t="s">
        <v>96</v>
      </c>
      <c r="AF277" s="34" t="s">
        <v>97</v>
      </c>
      <c r="AG277" s="19" t="s">
        <v>73</v>
      </c>
      <c r="AH277" s="17" t="s">
        <v>55</v>
      </c>
      <c r="AI277" s="25"/>
      <c r="AK277" t="s">
        <v>56</v>
      </c>
      <c r="AN277" s="26">
        <v>150</v>
      </c>
      <c r="AO277" s="27">
        <v>5</v>
      </c>
      <c r="AP277" s="28">
        <f t="shared" si="10"/>
        <v>10.754427465034738</v>
      </c>
      <c r="AQ277" s="28">
        <f t="shared" si="11"/>
        <v>0.3584809155011579</v>
      </c>
      <c r="AR277" s="29">
        <v>53.772137325173688</v>
      </c>
    </row>
    <row r="278" spans="1:44" x14ac:dyDescent="0.25">
      <c r="A278" s="17">
        <v>2020</v>
      </c>
      <c r="B278" s="17" t="s">
        <v>42</v>
      </c>
      <c r="C278" s="17"/>
      <c r="D278" s="17"/>
      <c r="E278" s="17"/>
      <c r="F278" s="17"/>
      <c r="H278" s="17"/>
      <c r="I278" s="17"/>
      <c r="J278" s="17"/>
      <c r="K278" s="18"/>
      <c r="L278" t="s">
        <v>219</v>
      </c>
      <c r="M278" t="s">
        <v>219</v>
      </c>
      <c r="O278" t="s">
        <v>103</v>
      </c>
      <c r="P278">
        <v>40180141</v>
      </c>
      <c r="Q278" t="s">
        <v>241</v>
      </c>
      <c r="R278" s="19" t="s">
        <v>98</v>
      </c>
      <c r="S278" s="20">
        <v>320</v>
      </c>
      <c r="T278" s="20">
        <v>8</v>
      </c>
      <c r="V278" t="s">
        <v>99</v>
      </c>
      <c r="W278" t="s">
        <v>88</v>
      </c>
      <c r="X278" s="21" t="s">
        <v>100</v>
      </c>
      <c r="Y278" s="21" t="str">
        <f t="shared" si="9"/>
        <v>401801413022661330226613Mayorista</v>
      </c>
      <c r="Z278" s="20">
        <v>30226613</v>
      </c>
      <c r="AA278" s="38" t="s">
        <v>101</v>
      </c>
      <c r="AB278" s="23" t="s">
        <v>101</v>
      </c>
      <c r="AC278" s="19" t="s">
        <v>102</v>
      </c>
      <c r="AD278" s="20">
        <v>30226613</v>
      </c>
      <c r="AE278" s="19" t="s">
        <v>101</v>
      </c>
      <c r="AF278" s="34" t="s">
        <v>101</v>
      </c>
      <c r="AG278" s="19" t="s">
        <v>73</v>
      </c>
      <c r="AH278" s="17" t="s">
        <v>55</v>
      </c>
      <c r="AI278" s="25"/>
      <c r="AK278" t="s">
        <v>56</v>
      </c>
      <c r="AN278" s="26">
        <v>489.99999999999994</v>
      </c>
      <c r="AO278" s="27">
        <v>12.249999999999998</v>
      </c>
      <c r="AP278" s="28">
        <f t="shared" si="10"/>
        <v>25.491080402126627</v>
      </c>
      <c r="AQ278" s="28">
        <f t="shared" si="11"/>
        <v>0.63727701005316573</v>
      </c>
      <c r="AR278" s="29">
        <v>312.26573492605115</v>
      </c>
    </row>
    <row r="279" spans="1:44" x14ac:dyDescent="0.25">
      <c r="A279" s="17">
        <v>2020</v>
      </c>
      <c r="B279" s="17" t="s">
        <v>42</v>
      </c>
      <c r="C279" s="17"/>
      <c r="D279" s="17"/>
      <c r="E279" s="17"/>
      <c r="F279" s="17"/>
      <c r="H279" s="17"/>
      <c r="I279" s="17"/>
      <c r="J279" s="17"/>
      <c r="K279" s="18"/>
      <c r="L279" t="s">
        <v>242</v>
      </c>
      <c r="M279" t="s">
        <v>242</v>
      </c>
      <c r="O279" t="s">
        <v>44</v>
      </c>
      <c r="P279">
        <v>40171372</v>
      </c>
      <c r="Q279" t="s">
        <v>243</v>
      </c>
      <c r="R279" s="19" t="s">
        <v>46</v>
      </c>
      <c r="S279" s="20">
        <v>40</v>
      </c>
      <c r="T279" s="20">
        <v>12</v>
      </c>
      <c r="V279" t="s">
        <v>47</v>
      </c>
      <c r="W279" t="s">
        <v>48</v>
      </c>
      <c r="X279" s="21" t="s">
        <v>49</v>
      </c>
      <c r="Y279" s="21" t="str">
        <f t="shared" si="9"/>
        <v>401713723022755330227421Mayorista</v>
      </c>
      <c r="Z279" s="20">
        <v>30227553</v>
      </c>
      <c r="AA279" s="22" t="s">
        <v>50</v>
      </c>
      <c r="AB279" s="23" t="s">
        <v>51</v>
      </c>
      <c r="AC279" s="19" t="s">
        <v>52</v>
      </c>
      <c r="AD279" s="20">
        <v>30227421</v>
      </c>
      <c r="AE279" s="19" t="s">
        <v>53</v>
      </c>
      <c r="AF279" s="24" t="s">
        <v>53</v>
      </c>
      <c r="AG279" s="19" t="s">
        <v>54</v>
      </c>
      <c r="AH279" s="17" t="s">
        <v>55</v>
      </c>
      <c r="AI279" s="25"/>
      <c r="AK279" t="s">
        <v>56</v>
      </c>
      <c r="AN279" s="26">
        <v>36</v>
      </c>
      <c r="AO279" s="27">
        <v>1.8</v>
      </c>
      <c r="AP279" s="28">
        <f t="shared" si="10"/>
        <v>18.955590408723346</v>
      </c>
      <c r="AQ279" s="28">
        <f t="shared" si="11"/>
        <v>0.9477795204361672</v>
      </c>
      <c r="AR279" s="29">
        <v>34.120062735702021</v>
      </c>
    </row>
    <row r="280" spans="1:44" x14ac:dyDescent="0.25">
      <c r="A280" s="17">
        <v>2020</v>
      </c>
      <c r="B280" s="17" t="s">
        <v>42</v>
      </c>
      <c r="C280" s="17"/>
      <c r="D280" s="17"/>
      <c r="E280" s="17"/>
      <c r="F280" s="17"/>
      <c r="H280" s="17"/>
      <c r="I280" s="17"/>
      <c r="J280" s="17"/>
      <c r="K280" s="18"/>
      <c r="L280" t="s">
        <v>242</v>
      </c>
      <c r="M280" t="s">
        <v>242</v>
      </c>
      <c r="O280" t="s">
        <v>44</v>
      </c>
      <c r="P280">
        <v>40171372</v>
      </c>
      <c r="Q280" t="s">
        <v>243</v>
      </c>
      <c r="R280" s="19" t="s">
        <v>244</v>
      </c>
      <c r="S280" s="20">
        <v>20</v>
      </c>
      <c r="T280" s="20">
        <v>12</v>
      </c>
      <c r="V280" t="s">
        <v>245</v>
      </c>
      <c r="W280" t="s">
        <v>48</v>
      </c>
      <c r="X280" s="42" t="s">
        <v>246</v>
      </c>
      <c r="Y280" s="21" t="str">
        <f t="shared" si="9"/>
        <v>401713723022698930228591Mayorista</v>
      </c>
      <c r="Z280" s="20">
        <v>30226989</v>
      </c>
      <c r="AA280" s="30" t="s">
        <v>60</v>
      </c>
      <c r="AB280" s="31" t="s">
        <v>61</v>
      </c>
      <c r="AC280" s="19" t="s">
        <v>152</v>
      </c>
      <c r="AD280" s="20">
        <v>30228591</v>
      </c>
      <c r="AE280" s="19" t="s">
        <v>225</v>
      </c>
      <c r="AF280" t="s">
        <v>226</v>
      </c>
      <c r="AG280" s="19" t="s">
        <v>146</v>
      </c>
      <c r="AH280" s="17" t="s">
        <v>55</v>
      </c>
      <c r="AI280" s="25"/>
      <c r="AK280" t="s">
        <v>56</v>
      </c>
      <c r="AN280" s="26">
        <v>200</v>
      </c>
      <c r="AO280" s="27">
        <v>20</v>
      </c>
      <c r="AP280" s="28">
        <f t="shared" si="10"/>
        <v>312.77288135593216</v>
      </c>
      <c r="AQ280" s="28">
        <f t="shared" si="11"/>
        <v>31.277288135593217</v>
      </c>
      <c r="AR280" s="29">
        <v>6255.4576271186434</v>
      </c>
    </row>
    <row r="281" spans="1:44" x14ac:dyDescent="0.25">
      <c r="A281" s="17">
        <v>2020</v>
      </c>
      <c r="B281" s="17" t="s">
        <v>42</v>
      </c>
      <c r="C281" s="17"/>
      <c r="D281" s="17"/>
      <c r="E281" s="17"/>
      <c r="F281" s="17"/>
      <c r="H281" s="17"/>
      <c r="I281" s="17"/>
      <c r="J281" s="17"/>
      <c r="K281" s="18"/>
      <c r="L281" t="s">
        <v>242</v>
      </c>
      <c r="M281" t="s">
        <v>242</v>
      </c>
      <c r="O281" t="s">
        <v>44</v>
      </c>
      <c r="P281">
        <v>40171372</v>
      </c>
      <c r="Q281" t="s">
        <v>243</v>
      </c>
      <c r="R281" s="19" t="s">
        <v>66</v>
      </c>
      <c r="S281" s="20">
        <v>192</v>
      </c>
      <c r="T281" s="20">
        <v>10</v>
      </c>
      <c r="V281" t="s">
        <v>67</v>
      </c>
      <c r="W281" t="s">
        <v>68</v>
      </c>
      <c r="X281" s="21" t="s">
        <v>69</v>
      </c>
      <c r="Y281" s="21" t="str">
        <f t="shared" si="9"/>
        <v>401713723022606830226606Mayorista</v>
      </c>
      <c r="Z281" s="20">
        <v>30226068</v>
      </c>
      <c r="AA281" s="33" t="s">
        <v>70</v>
      </c>
      <c r="AB281" s="23" t="s">
        <v>70</v>
      </c>
      <c r="AC281" s="19" t="s">
        <v>71</v>
      </c>
      <c r="AD281" s="20">
        <v>30226606</v>
      </c>
      <c r="AE281" s="19" t="s">
        <v>72</v>
      </c>
      <c r="AF281" s="34" t="s">
        <v>72</v>
      </c>
      <c r="AG281" s="19" t="s">
        <v>73</v>
      </c>
      <c r="AH281" s="17" t="s">
        <v>55</v>
      </c>
      <c r="AI281" s="25"/>
      <c r="AK281" t="s">
        <v>56</v>
      </c>
      <c r="AN281" s="26">
        <v>72</v>
      </c>
      <c r="AO281" s="27">
        <v>18</v>
      </c>
      <c r="AP281" s="28">
        <f t="shared" si="10"/>
        <v>12.347519312799895</v>
      </c>
      <c r="AQ281" s="28">
        <f t="shared" si="11"/>
        <v>3.0868798281999736</v>
      </c>
      <c r="AR281" s="29">
        <v>222.25534763039809</v>
      </c>
    </row>
    <row r="282" spans="1:44" x14ac:dyDescent="0.25">
      <c r="A282" s="17">
        <v>2020</v>
      </c>
      <c r="B282" s="17" t="s">
        <v>42</v>
      </c>
      <c r="C282" s="17"/>
      <c r="D282" s="17"/>
      <c r="E282" s="17"/>
      <c r="F282" s="17"/>
      <c r="H282" s="17"/>
      <c r="I282" s="17"/>
      <c r="J282" s="17"/>
      <c r="K282" s="18"/>
      <c r="L282" t="s">
        <v>242</v>
      </c>
      <c r="M282" t="s">
        <v>242</v>
      </c>
      <c r="O282" t="s">
        <v>44</v>
      </c>
      <c r="P282">
        <v>40171372</v>
      </c>
      <c r="Q282" t="s">
        <v>243</v>
      </c>
      <c r="R282" s="19" t="s">
        <v>74</v>
      </c>
      <c r="S282" s="20">
        <v>8</v>
      </c>
      <c r="T282" s="20">
        <v>4.5454545454545456E-2</v>
      </c>
      <c r="V282" t="s">
        <v>75</v>
      </c>
      <c r="W282" t="s">
        <v>76</v>
      </c>
      <c r="X282" s="21" t="s">
        <v>77</v>
      </c>
      <c r="Y282" s="21" t="str">
        <f t="shared" si="9"/>
        <v>401713723022742130229095Bodega</v>
      </c>
      <c r="Z282" s="20">
        <v>30227421</v>
      </c>
      <c r="AA282" s="35" t="s">
        <v>53</v>
      </c>
      <c r="AB282" s="23" t="s">
        <v>53</v>
      </c>
      <c r="AC282" s="19" t="s">
        <v>78</v>
      </c>
      <c r="AD282" s="20">
        <v>30229095</v>
      </c>
      <c r="AE282" s="19" t="s">
        <v>63</v>
      </c>
      <c r="AF282" s="34" t="s">
        <v>64</v>
      </c>
      <c r="AG282" s="19" t="s">
        <v>79</v>
      </c>
      <c r="AH282" s="17" t="s">
        <v>55</v>
      </c>
      <c r="AI282" s="25"/>
      <c r="AK282" t="s">
        <v>80</v>
      </c>
      <c r="AN282" s="26">
        <v>35</v>
      </c>
      <c r="AO282" s="27">
        <v>105</v>
      </c>
      <c r="AP282" s="28">
        <f t="shared" si="10"/>
        <v>1.3822033898305084</v>
      </c>
      <c r="AQ282" s="28">
        <f t="shared" si="11"/>
        <v>4.1466101694915247</v>
      </c>
      <c r="AR282" s="29">
        <v>145.13135593220338</v>
      </c>
    </row>
    <row r="283" spans="1:44" x14ac:dyDescent="0.25">
      <c r="A283" s="17">
        <v>2020</v>
      </c>
      <c r="B283" s="17" t="s">
        <v>42</v>
      </c>
      <c r="C283" s="17"/>
      <c r="D283" s="17"/>
      <c r="E283" s="17"/>
      <c r="F283" s="17"/>
      <c r="H283" s="17"/>
      <c r="I283" s="17"/>
      <c r="J283" s="17"/>
      <c r="K283" s="18"/>
      <c r="L283" t="s">
        <v>242</v>
      </c>
      <c r="M283" t="s">
        <v>242</v>
      </c>
      <c r="O283" t="s">
        <v>44</v>
      </c>
      <c r="P283">
        <v>40171372</v>
      </c>
      <c r="Q283" t="s">
        <v>243</v>
      </c>
      <c r="R283" s="19" t="s">
        <v>81</v>
      </c>
      <c r="S283" s="20">
        <v>48</v>
      </c>
      <c r="T283" s="20">
        <v>4</v>
      </c>
      <c r="V283" t="s">
        <v>82</v>
      </c>
      <c r="W283" t="s">
        <v>76</v>
      </c>
      <c r="X283" s="21" t="s">
        <v>83</v>
      </c>
      <c r="Y283" s="21" t="str">
        <f t="shared" si="9"/>
        <v>401713723022742130227421Mayorista</v>
      </c>
      <c r="Z283" s="20">
        <v>30227421</v>
      </c>
      <c r="AA283" s="35" t="s">
        <v>53</v>
      </c>
      <c r="AB283" s="23" t="s">
        <v>53</v>
      </c>
      <c r="AC283" s="19" t="s">
        <v>84</v>
      </c>
      <c r="AD283" s="20">
        <v>30227421</v>
      </c>
      <c r="AE283" s="19" t="s">
        <v>53</v>
      </c>
      <c r="AF283" s="34" t="s">
        <v>53</v>
      </c>
      <c r="AG283" s="19" t="s">
        <v>85</v>
      </c>
      <c r="AH283" s="17" t="s">
        <v>55</v>
      </c>
      <c r="AI283" s="25"/>
      <c r="AK283" t="s">
        <v>56</v>
      </c>
      <c r="AN283" s="26">
        <v>35</v>
      </c>
      <c r="AO283" s="27">
        <v>17.5</v>
      </c>
      <c r="AP283" s="28">
        <f t="shared" si="10"/>
        <v>6.3185301362411153</v>
      </c>
      <c r="AQ283" s="28">
        <f t="shared" si="11"/>
        <v>3.1592650681205576</v>
      </c>
      <c r="AR283" s="29">
        <v>110.57427738421951</v>
      </c>
    </row>
    <row r="284" spans="1:44" x14ac:dyDescent="0.25">
      <c r="A284" s="17">
        <v>2020</v>
      </c>
      <c r="B284" s="17" t="s">
        <v>42</v>
      </c>
      <c r="C284" s="17"/>
      <c r="D284" s="17"/>
      <c r="E284" s="17"/>
      <c r="F284" s="17"/>
      <c r="H284" s="17"/>
      <c r="I284" s="17"/>
      <c r="J284" s="17"/>
      <c r="K284" s="18"/>
      <c r="L284" t="s">
        <v>242</v>
      </c>
      <c r="M284" t="s">
        <v>242</v>
      </c>
      <c r="O284" t="s">
        <v>44</v>
      </c>
      <c r="P284">
        <v>40171372</v>
      </c>
      <c r="Q284" t="s">
        <v>243</v>
      </c>
      <c r="R284" s="19" t="s">
        <v>86</v>
      </c>
      <c r="S284" s="20">
        <v>500</v>
      </c>
      <c r="T284" s="20">
        <v>10</v>
      </c>
      <c r="V284" t="s">
        <v>87</v>
      </c>
      <c r="W284" t="s">
        <v>88</v>
      </c>
      <c r="X284" s="21" t="s">
        <v>89</v>
      </c>
      <c r="Y284" s="21" t="str">
        <f t="shared" si="9"/>
        <v>401713723022660630226606Mayorista</v>
      </c>
      <c r="Z284" s="20">
        <v>30226606</v>
      </c>
      <c r="AA284" s="36" t="s">
        <v>72</v>
      </c>
      <c r="AB284" s="23" t="s">
        <v>72</v>
      </c>
      <c r="AC284" s="19" t="s">
        <v>90</v>
      </c>
      <c r="AD284" s="20">
        <v>30226606</v>
      </c>
      <c r="AE284" s="19" t="s">
        <v>72</v>
      </c>
      <c r="AF284" s="34" t="s">
        <v>72</v>
      </c>
      <c r="AG284" s="19" t="s">
        <v>73</v>
      </c>
      <c r="AH284" s="17" t="s">
        <v>55</v>
      </c>
      <c r="AI284" s="25"/>
      <c r="AK284" t="s">
        <v>56</v>
      </c>
      <c r="AN284" s="26">
        <v>1610</v>
      </c>
      <c r="AO284" s="27">
        <v>32.200000000000003</v>
      </c>
      <c r="AP284" s="28">
        <f t="shared" si="10"/>
        <v>12.347519312799895</v>
      </c>
      <c r="AQ284" s="28">
        <f t="shared" si="11"/>
        <v>0.24695038625599791</v>
      </c>
      <c r="AR284" s="29">
        <v>397.59012187215666</v>
      </c>
    </row>
    <row r="285" spans="1:44" x14ac:dyDescent="0.25">
      <c r="A285" s="17">
        <v>2020</v>
      </c>
      <c r="B285" s="17" t="s">
        <v>42</v>
      </c>
      <c r="C285" s="17"/>
      <c r="D285" s="17"/>
      <c r="E285" s="17"/>
      <c r="F285" s="17"/>
      <c r="H285" s="17"/>
      <c r="I285" s="17"/>
      <c r="J285" s="17"/>
      <c r="K285" s="18"/>
      <c r="L285" t="s">
        <v>242</v>
      </c>
      <c r="M285" t="s">
        <v>242</v>
      </c>
      <c r="O285" t="s">
        <v>44</v>
      </c>
      <c r="P285">
        <v>40171372</v>
      </c>
      <c r="Q285" t="s">
        <v>243</v>
      </c>
      <c r="R285" s="19" t="s">
        <v>91</v>
      </c>
      <c r="S285" s="20">
        <v>360</v>
      </c>
      <c r="T285" s="20">
        <v>10</v>
      </c>
      <c r="V285" t="s">
        <v>92</v>
      </c>
      <c r="W285" t="s">
        <v>88</v>
      </c>
      <c r="X285" s="21" t="s">
        <v>93</v>
      </c>
      <c r="Y285" s="21" t="str">
        <f t="shared" si="9"/>
        <v>401713723022660730227271Mayorista</v>
      </c>
      <c r="Z285" s="20">
        <v>30226607</v>
      </c>
      <c r="AA285" s="37" t="s">
        <v>94</v>
      </c>
      <c r="AB285" s="23" t="s">
        <v>94</v>
      </c>
      <c r="AC285" s="19" t="s">
        <v>95</v>
      </c>
      <c r="AD285" s="20">
        <v>30227271</v>
      </c>
      <c r="AE285" s="19" t="s">
        <v>96</v>
      </c>
      <c r="AF285" s="34" t="s">
        <v>97</v>
      </c>
      <c r="AG285" s="19" t="s">
        <v>73</v>
      </c>
      <c r="AH285" s="17" t="s">
        <v>55</v>
      </c>
      <c r="AI285" s="25"/>
      <c r="AK285" t="s">
        <v>56</v>
      </c>
      <c r="AN285" s="26">
        <v>420</v>
      </c>
      <c r="AO285" s="27">
        <v>14</v>
      </c>
      <c r="AP285" s="28">
        <f t="shared" si="10"/>
        <v>10.754427465034738</v>
      </c>
      <c r="AQ285" s="28">
        <f t="shared" si="11"/>
        <v>0.3584809155011579</v>
      </c>
      <c r="AR285" s="29">
        <v>150.56198451048633</v>
      </c>
    </row>
    <row r="286" spans="1:44" x14ac:dyDescent="0.25">
      <c r="A286" s="17">
        <v>2020</v>
      </c>
      <c r="B286" s="17" t="s">
        <v>42</v>
      </c>
      <c r="C286" s="17"/>
      <c r="D286" s="17"/>
      <c r="E286" s="17"/>
      <c r="F286" s="17"/>
      <c r="H286" s="17"/>
      <c r="I286" s="17"/>
      <c r="J286" s="17"/>
      <c r="K286" s="18"/>
      <c r="L286" t="s">
        <v>242</v>
      </c>
      <c r="M286" t="s">
        <v>242</v>
      </c>
      <c r="O286" t="s">
        <v>44</v>
      </c>
      <c r="P286">
        <v>40171372</v>
      </c>
      <c r="Q286" t="s">
        <v>243</v>
      </c>
      <c r="R286" s="19" t="s">
        <v>98</v>
      </c>
      <c r="S286" s="20">
        <v>320</v>
      </c>
      <c r="T286" s="20">
        <v>8</v>
      </c>
      <c r="V286" t="s">
        <v>99</v>
      </c>
      <c r="W286" t="s">
        <v>88</v>
      </c>
      <c r="X286" s="21" t="s">
        <v>100</v>
      </c>
      <c r="Y286" s="21" t="str">
        <f t="shared" si="9"/>
        <v>401713723022661330226613Mayorista</v>
      </c>
      <c r="Z286" s="20">
        <v>30226613</v>
      </c>
      <c r="AA286" s="38" t="s">
        <v>101</v>
      </c>
      <c r="AB286" s="23" t="s">
        <v>101</v>
      </c>
      <c r="AC286" s="19" t="s">
        <v>102</v>
      </c>
      <c r="AD286" s="20">
        <v>30226613</v>
      </c>
      <c r="AE286" s="19" t="s">
        <v>101</v>
      </c>
      <c r="AF286" s="34" t="s">
        <v>101</v>
      </c>
      <c r="AG286" s="19" t="s">
        <v>73</v>
      </c>
      <c r="AH286" s="17" t="s">
        <v>55</v>
      </c>
      <c r="AI286" s="25"/>
      <c r="AK286" t="s">
        <v>56</v>
      </c>
      <c r="AN286" s="26">
        <v>2240</v>
      </c>
      <c r="AO286" s="27">
        <v>56</v>
      </c>
      <c r="AP286" s="28">
        <f t="shared" si="10"/>
        <v>25.491080402126631</v>
      </c>
      <c r="AQ286" s="28">
        <f t="shared" si="11"/>
        <v>0.63727701005316573</v>
      </c>
      <c r="AR286" s="29">
        <v>1427.5005025190912</v>
      </c>
    </row>
    <row r="287" spans="1:44" x14ac:dyDescent="0.25">
      <c r="A287" s="17">
        <v>2020</v>
      </c>
      <c r="B287" s="17" t="s">
        <v>42</v>
      </c>
      <c r="C287" s="17"/>
      <c r="D287" s="17"/>
      <c r="E287" s="17"/>
      <c r="F287" s="17"/>
      <c r="H287" s="17"/>
      <c r="I287" s="17"/>
      <c r="J287" s="17"/>
      <c r="K287" s="18"/>
      <c r="L287" t="s">
        <v>242</v>
      </c>
      <c r="M287" t="s">
        <v>242</v>
      </c>
      <c r="O287" t="s">
        <v>234</v>
      </c>
      <c r="P287">
        <v>40159172</v>
      </c>
      <c r="Q287" t="s">
        <v>247</v>
      </c>
      <c r="R287" s="19" t="s">
        <v>46</v>
      </c>
      <c r="S287" s="20">
        <v>40</v>
      </c>
      <c r="T287" s="20">
        <v>12</v>
      </c>
      <c r="V287" t="s">
        <v>47</v>
      </c>
      <c r="W287" t="s">
        <v>48</v>
      </c>
      <c r="X287" s="21" t="s">
        <v>49</v>
      </c>
      <c r="Y287" s="21" t="str">
        <f t="shared" si="9"/>
        <v>401591723022755330227421Mayorista</v>
      </c>
      <c r="Z287" s="20">
        <v>30227553</v>
      </c>
      <c r="AA287" s="22" t="s">
        <v>50</v>
      </c>
      <c r="AB287" s="23" t="s">
        <v>51</v>
      </c>
      <c r="AC287" s="19" t="s">
        <v>52</v>
      </c>
      <c r="AD287" s="20">
        <v>30227421</v>
      </c>
      <c r="AE287" s="19" t="s">
        <v>53</v>
      </c>
      <c r="AF287" s="24" t="s">
        <v>53</v>
      </c>
      <c r="AG287" s="19" t="s">
        <v>54</v>
      </c>
      <c r="AH287" s="17" t="s">
        <v>55</v>
      </c>
      <c r="AI287" s="25"/>
      <c r="AK287" t="s">
        <v>56</v>
      </c>
      <c r="AN287" s="26">
        <v>30</v>
      </c>
      <c r="AO287" s="27">
        <v>1.5</v>
      </c>
      <c r="AP287" s="28">
        <f t="shared" si="10"/>
        <v>19.158976571907072</v>
      </c>
      <c r="AQ287" s="28">
        <f t="shared" si="11"/>
        <v>0.95794882859535357</v>
      </c>
      <c r="AR287" s="29">
        <v>28.738464857860606</v>
      </c>
    </row>
    <row r="288" spans="1:44" x14ac:dyDescent="0.25">
      <c r="A288" s="17">
        <v>2020</v>
      </c>
      <c r="B288" s="17" t="s">
        <v>42</v>
      </c>
      <c r="C288" s="17"/>
      <c r="D288" s="17"/>
      <c r="E288" s="17"/>
      <c r="F288" s="17"/>
      <c r="H288" s="17"/>
      <c r="I288" s="17"/>
      <c r="J288" s="17"/>
      <c r="K288" s="18"/>
      <c r="L288" t="s">
        <v>242</v>
      </c>
      <c r="M288" t="s">
        <v>242</v>
      </c>
      <c r="O288" t="s">
        <v>234</v>
      </c>
      <c r="P288">
        <v>40159172</v>
      </c>
      <c r="Q288" t="s">
        <v>247</v>
      </c>
      <c r="R288" s="19" t="s">
        <v>66</v>
      </c>
      <c r="S288" s="20">
        <v>192</v>
      </c>
      <c r="T288" s="20">
        <v>10</v>
      </c>
      <c r="V288" t="s">
        <v>67</v>
      </c>
      <c r="W288" t="s">
        <v>68</v>
      </c>
      <c r="X288" s="21" t="s">
        <v>69</v>
      </c>
      <c r="Y288" s="21" t="str">
        <f t="shared" si="9"/>
        <v>401591723022606830226606Mayorista</v>
      </c>
      <c r="Z288" s="20">
        <v>30226068</v>
      </c>
      <c r="AA288" s="33" t="s">
        <v>70</v>
      </c>
      <c r="AB288" s="23" t="s">
        <v>70</v>
      </c>
      <c r="AC288" s="19" t="s">
        <v>71</v>
      </c>
      <c r="AD288" s="20">
        <v>30226606</v>
      </c>
      <c r="AE288" s="19" t="s">
        <v>72</v>
      </c>
      <c r="AF288" s="34" t="s">
        <v>72</v>
      </c>
      <c r="AG288" s="19" t="s">
        <v>73</v>
      </c>
      <c r="AH288" s="17" t="s">
        <v>55</v>
      </c>
      <c r="AI288" s="25"/>
      <c r="AK288" t="s">
        <v>56</v>
      </c>
      <c r="AN288" s="26">
        <v>30</v>
      </c>
      <c r="AO288" s="27">
        <v>7.5</v>
      </c>
      <c r="AP288" s="28">
        <f t="shared" si="10"/>
        <v>12.478875901233936</v>
      </c>
      <c r="AQ288" s="28">
        <f t="shared" si="11"/>
        <v>3.119718975308484</v>
      </c>
      <c r="AR288" s="29">
        <v>93.591569259254513</v>
      </c>
    </row>
    <row r="289" spans="1:44" x14ac:dyDescent="0.25">
      <c r="A289" s="17">
        <v>2020</v>
      </c>
      <c r="B289" s="17" t="s">
        <v>42</v>
      </c>
      <c r="C289" s="17"/>
      <c r="D289" s="17"/>
      <c r="E289" s="17"/>
      <c r="F289" s="17"/>
      <c r="H289" s="17"/>
      <c r="I289" s="17"/>
      <c r="J289" s="17"/>
      <c r="K289" s="18"/>
      <c r="L289" t="s">
        <v>242</v>
      </c>
      <c r="M289" t="s">
        <v>242</v>
      </c>
      <c r="O289" t="s">
        <v>234</v>
      </c>
      <c r="P289">
        <v>40159172</v>
      </c>
      <c r="Q289" t="s">
        <v>247</v>
      </c>
      <c r="R289" s="19" t="s">
        <v>74</v>
      </c>
      <c r="S289" s="20">
        <v>8</v>
      </c>
      <c r="T289" s="20">
        <v>4.5454545454545456E-2</v>
      </c>
      <c r="V289" t="s">
        <v>75</v>
      </c>
      <c r="W289" t="s">
        <v>76</v>
      </c>
      <c r="X289" s="21" t="s">
        <v>77</v>
      </c>
      <c r="Y289" s="21" t="str">
        <f t="shared" si="9"/>
        <v>401591723022742130229095Bodega</v>
      </c>
      <c r="Z289" s="20">
        <v>30227421</v>
      </c>
      <c r="AA289" s="35" t="s">
        <v>53</v>
      </c>
      <c r="AB289" s="23" t="s">
        <v>53</v>
      </c>
      <c r="AC289" s="19" t="s">
        <v>78</v>
      </c>
      <c r="AD289" s="20">
        <v>30229095</v>
      </c>
      <c r="AE289" s="19" t="s">
        <v>63</v>
      </c>
      <c r="AF289" s="34" t="s">
        <v>64</v>
      </c>
      <c r="AG289" s="19" t="s">
        <v>79</v>
      </c>
      <c r="AH289" s="17" t="s">
        <v>55</v>
      </c>
      <c r="AI289" s="25"/>
      <c r="AK289" t="s">
        <v>80</v>
      </c>
      <c r="AN289" s="26">
        <v>22.5</v>
      </c>
      <c r="AO289" s="27">
        <v>67.5</v>
      </c>
      <c r="AP289" s="28">
        <f t="shared" si="10"/>
        <v>1.3970338983050847</v>
      </c>
      <c r="AQ289" s="28">
        <f t="shared" si="11"/>
        <v>4.191101694915254</v>
      </c>
      <c r="AR289" s="29">
        <v>94.299788135593218</v>
      </c>
    </row>
    <row r="290" spans="1:44" x14ac:dyDescent="0.25">
      <c r="A290" s="17">
        <v>2020</v>
      </c>
      <c r="B290" s="17" t="s">
        <v>42</v>
      </c>
      <c r="C290" s="17"/>
      <c r="D290" s="17"/>
      <c r="E290" s="17"/>
      <c r="F290" s="17"/>
      <c r="H290" s="17"/>
      <c r="I290" s="17"/>
      <c r="J290" s="17"/>
      <c r="K290" s="18"/>
      <c r="L290" t="s">
        <v>242</v>
      </c>
      <c r="M290" t="s">
        <v>242</v>
      </c>
      <c r="O290" t="s">
        <v>234</v>
      </c>
      <c r="P290">
        <v>40159172</v>
      </c>
      <c r="Q290" t="s">
        <v>247</v>
      </c>
      <c r="R290" s="19" t="s">
        <v>81</v>
      </c>
      <c r="S290" s="20">
        <v>48</v>
      </c>
      <c r="T290" s="20">
        <v>4</v>
      </c>
      <c r="V290" t="s">
        <v>82</v>
      </c>
      <c r="W290" t="s">
        <v>76</v>
      </c>
      <c r="X290" s="21" t="s">
        <v>83</v>
      </c>
      <c r="Y290" s="21" t="str">
        <f t="shared" si="9"/>
        <v>401591723022742130227421Mayorista</v>
      </c>
      <c r="Z290" s="20">
        <v>30227421</v>
      </c>
      <c r="AA290" s="35" t="s">
        <v>53</v>
      </c>
      <c r="AB290" s="23" t="s">
        <v>53</v>
      </c>
      <c r="AC290" s="19" t="s">
        <v>84</v>
      </c>
      <c r="AD290" s="20">
        <v>30227421</v>
      </c>
      <c r="AE290" s="19" t="s">
        <v>53</v>
      </c>
      <c r="AF290" s="34" t="s">
        <v>53</v>
      </c>
      <c r="AG290" s="19" t="s">
        <v>85</v>
      </c>
      <c r="AH290" s="17" t="s">
        <v>55</v>
      </c>
      <c r="AI290" s="25"/>
      <c r="AK290" t="s">
        <v>56</v>
      </c>
      <c r="AN290" s="26">
        <v>22.5</v>
      </c>
      <c r="AO290" s="27">
        <v>11.25</v>
      </c>
      <c r="AP290" s="28">
        <f t="shared" si="10"/>
        <v>6.386325523969024</v>
      </c>
      <c r="AQ290" s="28">
        <f t="shared" si="11"/>
        <v>3.193162761984512</v>
      </c>
      <c r="AR290" s="29">
        <v>71.846162144651515</v>
      </c>
    </row>
    <row r="291" spans="1:44" x14ac:dyDescent="0.25">
      <c r="A291" s="17">
        <v>2020</v>
      </c>
      <c r="B291" s="17" t="s">
        <v>42</v>
      </c>
      <c r="C291" s="17"/>
      <c r="D291" s="17"/>
      <c r="E291" s="17"/>
      <c r="F291" s="17"/>
      <c r="H291" s="17"/>
      <c r="I291" s="17"/>
      <c r="J291" s="17"/>
      <c r="K291" s="18"/>
      <c r="L291" t="s">
        <v>242</v>
      </c>
      <c r="M291" t="s">
        <v>242</v>
      </c>
      <c r="O291" t="s">
        <v>234</v>
      </c>
      <c r="P291">
        <v>40159172</v>
      </c>
      <c r="Q291" t="s">
        <v>247</v>
      </c>
      <c r="R291" s="19" t="s">
        <v>86</v>
      </c>
      <c r="S291" s="20">
        <v>500</v>
      </c>
      <c r="T291" s="20">
        <v>10</v>
      </c>
      <c r="V291" t="s">
        <v>87</v>
      </c>
      <c r="W291" t="s">
        <v>88</v>
      </c>
      <c r="X291" s="21" t="s">
        <v>89</v>
      </c>
      <c r="Y291" s="21" t="str">
        <f t="shared" si="9"/>
        <v>401591723022660630226606Mayorista</v>
      </c>
      <c r="Z291" s="20">
        <v>30226606</v>
      </c>
      <c r="AA291" s="36" t="s">
        <v>72</v>
      </c>
      <c r="AB291" s="23" t="s">
        <v>72</v>
      </c>
      <c r="AC291" s="19" t="s">
        <v>90</v>
      </c>
      <c r="AD291" s="20">
        <v>30226606</v>
      </c>
      <c r="AE291" s="19" t="s">
        <v>72</v>
      </c>
      <c r="AF291" s="34" t="s">
        <v>72</v>
      </c>
      <c r="AG291" s="19" t="s">
        <v>73</v>
      </c>
      <c r="AH291" s="17" t="s">
        <v>55</v>
      </c>
      <c r="AI291" s="25"/>
      <c r="AK291" t="s">
        <v>56</v>
      </c>
      <c r="AN291" s="26">
        <v>979.99999999999989</v>
      </c>
      <c r="AO291" s="27">
        <v>19.599999999999998</v>
      </c>
      <c r="AP291" s="28">
        <f t="shared" si="10"/>
        <v>12.478875901233936</v>
      </c>
      <c r="AQ291" s="28">
        <f t="shared" si="11"/>
        <v>0.24957751802467873</v>
      </c>
      <c r="AR291" s="29">
        <v>244.58596766418512</v>
      </c>
    </row>
    <row r="292" spans="1:44" x14ac:dyDescent="0.25">
      <c r="A292" s="17">
        <v>2020</v>
      </c>
      <c r="B292" s="17" t="s">
        <v>42</v>
      </c>
      <c r="C292" s="17"/>
      <c r="D292" s="17"/>
      <c r="E292" s="17"/>
      <c r="F292" s="17"/>
      <c r="H292" s="17"/>
      <c r="I292" s="17"/>
      <c r="J292" s="17"/>
      <c r="K292" s="18"/>
      <c r="L292" t="s">
        <v>242</v>
      </c>
      <c r="M292" t="s">
        <v>242</v>
      </c>
      <c r="O292" t="s">
        <v>234</v>
      </c>
      <c r="P292">
        <v>40159172</v>
      </c>
      <c r="Q292" t="s">
        <v>247</v>
      </c>
      <c r="R292" s="19" t="s">
        <v>91</v>
      </c>
      <c r="S292" s="20">
        <v>360</v>
      </c>
      <c r="T292" s="20">
        <v>10</v>
      </c>
      <c r="V292" t="s">
        <v>92</v>
      </c>
      <c r="W292" t="s">
        <v>88</v>
      </c>
      <c r="X292" s="21" t="s">
        <v>93</v>
      </c>
      <c r="Y292" s="21" t="str">
        <f t="shared" si="9"/>
        <v>401591723022660730227271Mayorista</v>
      </c>
      <c r="Z292" s="20">
        <v>30226607</v>
      </c>
      <c r="AA292" s="37" t="s">
        <v>94</v>
      </c>
      <c r="AB292" s="23" t="s">
        <v>94</v>
      </c>
      <c r="AC292" s="19" t="s">
        <v>95</v>
      </c>
      <c r="AD292" s="20">
        <v>30227271</v>
      </c>
      <c r="AE292" s="19" t="s">
        <v>96</v>
      </c>
      <c r="AF292" s="34" t="s">
        <v>97</v>
      </c>
      <c r="AG292" s="19" t="s">
        <v>73</v>
      </c>
      <c r="AH292" s="17" t="s">
        <v>55</v>
      </c>
      <c r="AI292" s="25"/>
      <c r="AK292" t="s">
        <v>56</v>
      </c>
      <c r="AN292" s="26">
        <v>190</v>
      </c>
      <c r="AO292" s="27">
        <v>6.333333333333333</v>
      </c>
      <c r="AP292" s="28">
        <f t="shared" si="10"/>
        <v>10.868836267854256</v>
      </c>
      <c r="AQ292" s="28">
        <f t="shared" si="11"/>
        <v>0.36229454226180857</v>
      </c>
      <c r="AR292" s="29">
        <v>68.835963029743624</v>
      </c>
    </row>
    <row r="293" spans="1:44" x14ac:dyDescent="0.25">
      <c r="A293" s="17">
        <v>2020</v>
      </c>
      <c r="B293" s="17" t="s">
        <v>42</v>
      </c>
      <c r="C293" s="17"/>
      <c r="D293" s="17"/>
      <c r="E293" s="17"/>
      <c r="F293" s="17"/>
      <c r="H293" s="17"/>
      <c r="I293" s="17"/>
      <c r="J293" s="17"/>
      <c r="K293" s="18"/>
      <c r="L293" t="s">
        <v>242</v>
      </c>
      <c r="M293" t="s">
        <v>242</v>
      </c>
      <c r="O293" t="s">
        <v>234</v>
      </c>
      <c r="P293">
        <v>40159172</v>
      </c>
      <c r="Q293" t="s">
        <v>247</v>
      </c>
      <c r="R293" s="19" t="s">
        <v>98</v>
      </c>
      <c r="S293" s="20">
        <v>320</v>
      </c>
      <c r="T293" s="20">
        <v>8</v>
      </c>
      <c r="V293" t="s">
        <v>99</v>
      </c>
      <c r="W293" t="s">
        <v>88</v>
      </c>
      <c r="X293" s="21" t="s">
        <v>100</v>
      </c>
      <c r="Y293" s="21" t="str">
        <f t="shared" si="9"/>
        <v>401591723022661330226613Mayorista</v>
      </c>
      <c r="Z293" s="20">
        <v>30226613</v>
      </c>
      <c r="AA293" s="38" t="s">
        <v>101</v>
      </c>
      <c r="AB293" s="23" t="s">
        <v>101</v>
      </c>
      <c r="AC293" s="19" t="s">
        <v>102</v>
      </c>
      <c r="AD293" s="20">
        <v>30226613</v>
      </c>
      <c r="AE293" s="19" t="s">
        <v>101</v>
      </c>
      <c r="AF293" s="34" t="s">
        <v>101</v>
      </c>
      <c r="AG293" s="19" t="s">
        <v>73</v>
      </c>
      <c r="AH293" s="17" t="s">
        <v>55</v>
      </c>
      <c r="AI293" s="25"/>
      <c r="AK293" t="s">
        <v>56</v>
      </c>
      <c r="AN293" s="26">
        <v>1260</v>
      </c>
      <c r="AO293" s="27">
        <v>31.5</v>
      </c>
      <c r="AP293" s="28">
        <f t="shared" si="10"/>
        <v>25.76226210853223</v>
      </c>
      <c r="AQ293" s="28">
        <f t="shared" si="11"/>
        <v>0.64405655271330575</v>
      </c>
      <c r="AR293" s="29">
        <v>811.51125641876524</v>
      </c>
    </row>
    <row r="294" spans="1:44" x14ac:dyDescent="0.25">
      <c r="A294" s="17">
        <v>2020</v>
      </c>
      <c r="B294" s="17" t="s">
        <v>42</v>
      </c>
      <c r="C294" s="17"/>
      <c r="D294" s="17"/>
      <c r="E294" s="17"/>
      <c r="F294" s="17"/>
      <c r="H294" s="17"/>
      <c r="I294" s="17"/>
      <c r="J294" s="17"/>
      <c r="K294" s="18"/>
      <c r="L294" t="s">
        <v>248</v>
      </c>
      <c r="M294" t="s">
        <v>248</v>
      </c>
      <c r="O294" t="s">
        <v>103</v>
      </c>
      <c r="P294">
        <v>40175513</v>
      </c>
      <c r="Q294" t="s">
        <v>249</v>
      </c>
      <c r="R294" s="19" t="s">
        <v>46</v>
      </c>
      <c r="S294" s="20">
        <v>40</v>
      </c>
      <c r="T294" s="20">
        <v>12</v>
      </c>
      <c r="V294" t="s">
        <v>47</v>
      </c>
      <c r="W294" t="s">
        <v>48</v>
      </c>
      <c r="X294" s="21" t="s">
        <v>49</v>
      </c>
      <c r="Y294" s="21" t="str">
        <f t="shared" si="9"/>
        <v>401755133022755330227421Mayorista</v>
      </c>
      <c r="Z294" s="20">
        <v>30227553</v>
      </c>
      <c r="AA294" s="22" t="s">
        <v>50</v>
      </c>
      <c r="AB294" s="23" t="s">
        <v>51</v>
      </c>
      <c r="AC294" s="19" t="s">
        <v>52</v>
      </c>
      <c r="AD294" s="20">
        <v>30227421</v>
      </c>
      <c r="AE294" s="19" t="s">
        <v>53</v>
      </c>
      <c r="AF294" s="24" t="s">
        <v>53</v>
      </c>
      <c r="AG294" s="19" t="s">
        <v>54</v>
      </c>
      <c r="AH294" s="17" t="s">
        <v>55</v>
      </c>
      <c r="AI294" s="25"/>
      <c r="AK294" t="s">
        <v>56</v>
      </c>
      <c r="AN294" s="26">
        <v>30</v>
      </c>
      <c r="AO294" s="27">
        <v>1.5</v>
      </c>
      <c r="AP294" s="28">
        <f t="shared" si="10"/>
        <v>18.955590408723346</v>
      </c>
      <c r="AQ294" s="28">
        <f t="shared" si="11"/>
        <v>0.94777952043616731</v>
      </c>
      <c r="AR294" s="29">
        <v>28.433385613085019</v>
      </c>
    </row>
    <row r="295" spans="1:44" x14ac:dyDescent="0.25">
      <c r="A295" s="17">
        <v>2020</v>
      </c>
      <c r="B295" s="17" t="s">
        <v>42</v>
      </c>
      <c r="C295" s="17"/>
      <c r="D295" s="17"/>
      <c r="E295" s="17"/>
      <c r="F295" s="17"/>
      <c r="H295" s="17"/>
      <c r="I295" s="17"/>
      <c r="J295" s="17"/>
      <c r="K295" s="18"/>
      <c r="L295" t="s">
        <v>248</v>
      </c>
      <c r="M295" t="s">
        <v>248</v>
      </c>
      <c r="O295" t="s">
        <v>103</v>
      </c>
      <c r="P295">
        <v>40175513</v>
      </c>
      <c r="Q295" t="s">
        <v>249</v>
      </c>
      <c r="R295" s="19" t="s">
        <v>66</v>
      </c>
      <c r="S295" s="20">
        <v>192</v>
      </c>
      <c r="T295" s="20">
        <v>10</v>
      </c>
      <c r="V295" t="s">
        <v>67</v>
      </c>
      <c r="W295" t="s">
        <v>68</v>
      </c>
      <c r="X295" s="21" t="s">
        <v>69</v>
      </c>
      <c r="Y295" s="21" t="str">
        <f t="shared" si="9"/>
        <v>401755133022606830226606Mayorista</v>
      </c>
      <c r="Z295" s="20">
        <v>30226068</v>
      </c>
      <c r="AA295" s="33" t="s">
        <v>70</v>
      </c>
      <c r="AB295" s="23" t="s">
        <v>70</v>
      </c>
      <c r="AC295" s="19" t="s">
        <v>71</v>
      </c>
      <c r="AD295" s="20">
        <v>30226606</v>
      </c>
      <c r="AE295" s="19" t="s">
        <v>72</v>
      </c>
      <c r="AF295" s="34" t="s">
        <v>72</v>
      </c>
      <c r="AG295" s="19" t="s">
        <v>73</v>
      </c>
      <c r="AH295" s="17" t="s">
        <v>55</v>
      </c>
      <c r="AI295" s="25"/>
      <c r="AK295" t="s">
        <v>56</v>
      </c>
      <c r="AN295" s="26">
        <v>24</v>
      </c>
      <c r="AO295" s="27">
        <v>6</v>
      </c>
      <c r="AP295" s="28">
        <f t="shared" si="10"/>
        <v>12.347519312799895</v>
      </c>
      <c r="AQ295" s="28">
        <f t="shared" si="11"/>
        <v>3.0868798281999736</v>
      </c>
      <c r="AR295" s="29">
        <v>74.085115876799364</v>
      </c>
    </row>
    <row r="296" spans="1:44" x14ac:dyDescent="0.25">
      <c r="A296" s="17">
        <v>2020</v>
      </c>
      <c r="B296" s="17" t="s">
        <v>42</v>
      </c>
      <c r="C296" s="17"/>
      <c r="D296" s="17"/>
      <c r="E296" s="17"/>
      <c r="F296" s="17"/>
      <c r="H296" s="17"/>
      <c r="I296" s="17"/>
      <c r="J296" s="17"/>
      <c r="K296" s="18"/>
      <c r="L296" t="s">
        <v>248</v>
      </c>
      <c r="M296" t="s">
        <v>248</v>
      </c>
      <c r="O296" t="s">
        <v>103</v>
      </c>
      <c r="P296">
        <v>40175513</v>
      </c>
      <c r="Q296" t="s">
        <v>249</v>
      </c>
      <c r="R296" s="19" t="s">
        <v>74</v>
      </c>
      <c r="S296" s="20">
        <v>8</v>
      </c>
      <c r="T296" s="20">
        <v>4.5454545454545456E-2</v>
      </c>
      <c r="V296" t="s">
        <v>75</v>
      </c>
      <c r="W296" t="s">
        <v>76</v>
      </c>
      <c r="X296" s="21" t="s">
        <v>77</v>
      </c>
      <c r="Y296" s="21" t="str">
        <f t="shared" si="9"/>
        <v>401755133022742130229095Bodega</v>
      </c>
      <c r="Z296" s="20">
        <v>30227421</v>
      </c>
      <c r="AA296" s="35" t="s">
        <v>53</v>
      </c>
      <c r="AB296" s="23" t="s">
        <v>53</v>
      </c>
      <c r="AC296" s="19" t="s">
        <v>78</v>
      </c>
      <c r="AD296" s="20">
        <v>30229095</v>
      </c>
      <c r="AE296" s="19" t="s">
        <v>63</v>
      </c>
      <c r="AF296" s="34" t="s">
        <v>64</v>
      </c>
      <c r="AG296" s="19" t="s">
        <v>79</v>
      </c>
      <c r="AH296" s="17" t="s">
        <v>55</v>
      </c>
      <c r="AI296" s="25"/>
      <c r="AK296" t="s">
        <v>80</v>
      </c>
      <c r="AN296" s="26">
        <v>25</v>
      </c>
      <c r="AO296" s="27">
        <v>75</v>
      </c>
      <c r="AP296" s="28">
        <f t="shared" si="10"/>
        <v>1.3822033898305084</v>
      </c>
      <c r="AQ296" s="28">
        <f t="shared" si="11"/>
        <v>4.1466101694915247</v>
      </c>
      <c r="AR296" s="29">
        <v>103.66525423728812</v>
      </c>
    </row>
    <row r="297" spans="1:44" x14ac:dyDescent="0.25">
      <c r="A297" s="17">
        <v>2020</v>
      </c>
      <c r="B297" s="17" t="s">
        <v>42</v>
      </c>
      <c r="C297" s="17"/>
      <c r="D297" s="17"/>
      <c r="E297" s="17"/>
      <c r="F297" s="17"/>
      <c r="H297" s="17"/>
      <c r="I297" s="17"/>
      <c r="J297" s="17"/>
      <c r="K297" s="18"/>
      <c r="L297" t="s">
        <v>248</v>
      </c>
      <c r="M297" t="s">
        <v>248</v>
      </c>
      <c r="O297" t="s">
        <v>103</v>
      </c>
      <c r="P297">
        <v>40175513</v>
      </c>
      <c r="Q297" t="s">
        <v>249</v>
      </c>
      <c r="R297" s="19" t="s">
        <v>81</v>
      </c>
      <c r="S297" s="20">
        <v>48</v>
      </c>
      <c r="T297" s="20">
        <v>4</v>
      </c>
      <c r="V297" t="s">
        <v>82</v>
      </c>
      <c r="W297" t="s">
        <v>76</v>
      </c>
      <c r="X297" s="21" t="s">
        <v>83</v>
      </c>
      <c r="Y297" s="21" t="str">
        <f t="shared" si="9"/>
        <v>401755133022742130227421Mayorista</v>
      </c>
      <c r="Z297" s="20">
        <v>30227421</v>
      </c>
      <c r="AA297" s="35" t="s">
        <v>53</v>
      </c>
      <c r="AB297" s="23" t="s">
        <v>53</v>
      </c>
      <c r="AC297" s="19" t="s">
        <v>84</v>
      </c>
      <c r="AD297" s="20">
        <v>30227421</v>
      </c>
      <c r="AE297" s="19" t="s">
        <v>53</v>
      </c>
      <c r="AF297" s="34" t="s">
        <v>53</v>
      </c>
      <c r="AG297" s="19" t="s">
        <v>85</v>
      </c>
      <c r="AH297" s="17" t="s">
        <v>55</v>
      </c>
      <c r="AI297" s="25"/>
      <c r="AK297" t="s">
        <v>56</v>
      </c>
      <c r="AN297" s="26">
        <v>25</v>
      </c>
      <c r="AO297" s="27">
        <v>12.5</v>
      </c>
      <c r="AP297" s="28">
        <f t="shared" si="10"/>
        <v>6.3185301362411153</v>
      </c>
      <c r="AQ297" s="28">
        <f t="shared" si="11"/>
        <v>3.1592650681205576</v>
      </c>
      <c r="AR297" s="29">
        <v>78.981626703013944</v>
      </c>
    </row>
    <row r="298" spans="1:44" x14ac:dyDescent="0.25">
      <c r="A298" s="17">
        <v>2020</v>
      </c>
      <c r="B298" s="17" t="s">
        <v>42</v>
      </c>
      <c r="C298" s="17"/>
      <c r="D298" s="17"/>
      <c r="E298" s="17"/>
      <c r="F298" s="17"/>
      <c r="H298" s="17"/>
      <c r="I298" s="17"/>
      <c r="J298" s="17"/>
      <c r="K298" s="18"/>
      <c r="L298" t="s">
        <v>248</v>
      </c>
      <c r="M298" t="s">
        <v>248</v>
      </c>
      <c r="O298" t="s">
        <v>103</v>
      </c>
      <c r="P298">
        <v>40175513</v>
      </c>
      <c r="Q298" t="s">
        <v>249</v>
      </c>
      <c r="R298" s="19" t="s">
        <v>86</v>
      </c>
      <c r="S298" s="20">
        <v>500</v>
      </c>
      <c r="T298" s="20">
        <v>10</v>
      </c>
      <c r="V298" t="s">
        <v>87</v>
      </c>
      <c r="W298" t="s">
        <v>88</v>
      </c>
      <c r="X298" s="21" t="s">
        <v>89</v>
      </c>
      <c r="Y298" s="21" t="str">
        <f t="shared" si="9"/>
        <v>401755133022660630226606Mayorista</v>
      </c>
      <c r="Z298" s="20">
        <v>30226606</v>
      </c>
      <c r="AA298" s="36" t="s">
        <v>72</v>
      </c>
      <c r="AB298" s="23" t="s">
        <v>72</v>
      </c>
      <c r="AC298" s="19" t="s">
        <v>90</v>
      </c>
      <c r="AD298" s="20">
        <v>30226606</v>
      </c>
      <c r="AE298" s="19" t="s">
        <v>72</v>
      </c>
      <c r="AF298" s="34" t="s">
        <v>72</v>
      </c>
      <c r="AG298" s="19" t="s">
        <v>73</v>
      </c>
      <c r="AH298" s="17" t="s">
        <v>55</v>
      </c>
      <c r="AI298" s="25"/>
      <c r="AK298" t="s">
        <v>56</v>
      </c>
      <c r="AN298" s="26">
        <v>70</v>
      </c>
      <c r="AO298" s="27">
        <v>1.4</v>
      </c>
      <c r="AP298" s="28">
        <f t="shared" si="10"/>
        <v>12.347519312799893</v>
      </c>
      <c r="AQ298" s="28">
        <f t="shared" si="11"/>
        <v>0.24695038625599786</v>
      </c>
      <c r="AR298" s="29">
        <v>17.28652703791985</v>
      </c>
    </row>
    <row r="299" spans="1:44" x14ac:dyDescent="0.25">
      <c r="A299" s="17">
        <v>2020</v>
      </c>
      <c r="B299" s="17" t="s">
        <v>42</v>
      </c>
      <c r="C299" s="17"/>
      <c r="D299" s="17"/>
      <c r="E299" s="17"/>
      <c r="F299" s="17"/>
      <c r="H299" s="17"/>
      <c r="I299" s="17"/>
      <c r="J299" s="17"/>
      <c r="K299" s="18"/>
      <c r="L299" t="s">
        <v>248</v>
      </c>
      <c r="M299" t="s">
        <v>248</v>
      </c>
      <c r="O299" t="s">
        <v>103</v>
      </c>
      <c r="P299">
        <v>40175513</v>
      </c>
      <c r="Q299" t="s">
        <v>249</v>
      </c>
      <c r="R299" s="19" t="s">
        <v>91</v>
      </c>
      <c r="S299" s="20">
        <v>360</v>
      </c>
      <c r="T299" s="20">
        <v>10</v>
      </c>
      <c r="V299" t="s">
        <v>92</v>
      </c>
      <c r="W299" t="s">
        <v>88</v>
      </c>
      <c r="X299" s="21" t="s">
        <v>93</v>
      </c>
      <c r="Y299" s="21" t="str">
        <f t="shared" si="9"/>
        <v>401755133022660730227271Mayorista</v>
      </c>
      <c r="Z299" s="20">
        <v>30226607</v>
      </c>
      <c r="AA299" s="37" t="s">
        <v>94</v>
      </c>
      <c r="AB299" s="23" t="s">
        <v>94</v>
      </c>
      <c r="AC299" s="19" t="s">
        <v>95</v>
      </c>
      <c r="AD299" s="20">
        <v>30227271</v>
      </c>
      <c r="AE299" s="19" t="s">
        <v>96</v>
      </c>
      <c r="AF299" s="34" t="s">
        <v>97</v>
      </c>
      <c r="AG299" s="19" t="s">
        <v>73</v>
      </c>
      <c r="AH299" s="17" t="s">
        <v>55</v>
      </c>
      <c r="AI299" s="25"/>
      <c r="AK299" t="s">
        <v>56</v>
      </c>
      <c r="AN299" s="26">
        <v>25</v>
      </c>
      <c r="AO299" s="27">
        <v>0.83333333333333337</v>
      </c>
      <c r="AP299" s="28">
        <f t="shared" si="10"/>
        <v>10.754427465034739</v>
      </c>
      <c r="AQ299" s="28">
        <f t="shared" si="11"/>
        <v>0.35848091550115796</v>
      </c>
      <c r="AR299" s="29">
        <v>8.9620228875289492</v>
      </c>
    </row>
    <row r="300" spans="1:44" x14ac:dyDescent="0.25">
      <c r="A300" s="17">
        <v>2020</v>
      </c>
      <c r="B300" s="17" t="s">
        <v>42</v>
      </c>
      <c r="C300" s="17"/>
      <c r="D300" s="17"/>
      <c r="E300" s="17"/>
      <c r="F300" s="17"/>
      <c r="H300" s="17"/>
      <c r="I300" s="17"/>
      <c r="J300" s="17"/>
      <c r="K300" s="18"/>
      <c r="L300" t="s">
        <v>248</v>
      </c>
      <c r="M300" t="s">
        <v>248</v>
      </c>
      <c r="O300" t="s">
        <v>103</v>
      </c>
      <c r="P300">
        <v>40080995</v>
      </c>
      <c r="Q300" t="s">
        <v>250</v>
      </c>
      <c r="R300" s="19" t="s">
        <v>46</v>
      </c>
      <c r="S300" s="20">
        <v>40</v>
      </c>
      <c r="T300" s="20">
        <v>12</v>
      </c>
      <c r="V300" t="s">
        <v>47</v>
      </c>
      <c r="W300" t="s">
        <v>48</v>
      </c>
      <c r="X300" s="21" t="s">
        <v>49</v>
      </c>
      <c r="Y300" s="21" t="str">
        <f t="shared" si="9"/>
        <v>400809953022755330227421Mayorista</v>
      </c>
      <c r="Z300" s="20">
        <v>30227553</v>
      </c>
      <c r="AA300" s="22" t="s">
        <v>50</v>
      </c>
      <c r="AB300" s="23" t="s">
        <v>51</v>
      </c>
      <c r="AC300" s="19" t="s">
        <v>52</v>
      </c>
      <c r="AD300" s="20">
        <v>30227421</v>
      </c>
      <c r="AE300" s="19" t="s">
        <v>53</v>
      </c>
      <c r="AF300" s="24" t="s">
        <v>53</v>
      </c>
      <c r="AG300" s="19" t="s">
        <v>54</v>
      </c>
      <c r="AH300" s="17" t="s">
        <v>55</v>
      </c>
      <c r="AI300" s="25"/>
      <c r="AK300" t="s">
        <v>56</v>
      </c>
      <c r="AN300" s="26">
        <v>6</v>
      </c>
      <c r="AO300" s="27">
        <v>0.3</v>
      </c>
      <c r="AP300" s="28">
        <f t="shared" si="10"/>
        <v>19.158976571907072</v>
      </c>
      <c r="AQ300" s="28">
        <f t="shared" si="11"/>
        <v>0.95794882859535357</v>
      </c>
      <c r="AR300" s="29">
        <v>5.7476929715721212</v>
      </c>
    </row>
    <row r="301" spans="1:44" x14ac:dyDescent="0.25">
      <c r="A301" s="17">
        <v>2020</v>
      </c>
      <c r="B301" s="17" t="s">
        <v>42</v>
      </c>
      <c r="C301" s="17"/>
      <c r="D301" s="17"/>
      <c r="E301" s="17"/>
      <c r="F301" s="17"/>
      <c r="H301" s="17"/>
      <c r="I301" s="17"/>
      <c r="J301" s="17"/>
      <c r="K301" s="18"/>
      <c r="L301" t="s">
        <v>248</v>
      </c>
      <c r="M301" t="s">
        <v>248</v>
      </c>
      <c r="O301" t="s">
        <v>103</v>
      </c>
      <c r="P301">
        <v>40080995</v>
      </c>
      <c r="Q301" t="s">
        <v>250</v>
      </c>
      <c r="R301" s="19" t="s">
        <v>188</v>
      </c>
      <c r="S301" s="20">
        <v>192</v>
      </c>
      <c r="T301" s="20">
        <v>6</v>
      </c>
      <c r="V301" t="s">
        <v>189</v>
      </c>
      <c r="W301" t="s">
        <v>68</v>
      </c>
      <c r="X301" s="21" t="s">
        <v>190</v>
      </c>
      <c r="Y301" s="21" t="str">
        <f t="shared" si="9"/>
        <v>400809953022606830227421Mayorista</v>
      </c>
      <c r="Z301" s="20">
        <v>30226068</v>
      </c>
      <c r="AA301" s="33" t="s">
        <v>70</v>
      </c>
      <c r="AB301" s="23" t="s">
        <v>70</v>
      </c>
      <c r="AC301" s="19" t="s">
        <v>191</v>
      </c>
      <c r="AD301" s="20">
        <v>30227421</v>
      </c>
      <c r="AE301" s="19" t="s">
        <v>53</v>
      </c>
      <c r="AF301" s="34" t="s">
        <v>53</v>
      </c>
      <c r="AG301" s="19" t="s">
        <v>153</v>
      </c>
      <c r="AH301" s="17" t="s">
        <v>55</v>
      </c>
      <c r="AI301" s="25"/>
      <c r="AK301" t="s">
        <v>56</v>
      </c>
      <c r="AN301" s="26">
        <v>36</v>
      </c>
      <c r="AO301" s="27">
        <v>9</v>
      </c>
      <c r="AP301" s="28">
        <f t="shared" si="10"/>
        <v>9.579488285953536</v>
      </c>
      <c r="AQ301" s="28">
        <f t="shared" si="11"/>
        <v>2.394872071488384</v>
      </c>
      <c r="AR301" s="29">
        <v>86.215394573581818</v>
      </c>
    </row>
    <row r="302" spans="1:44" x14ac:dyDescent="0.25">
      <c r="A302" s="17">
        <v>2020</v>
      </c>
      <c r="B302" s="17" t="s">
        <v>42</v>
      </c>
      <c r="C302" s="17"/>
      <c r="D302" s="17"/>
      <c r="E302" s="17"/>
      <c r="F302" s="17"/>
      <c r="H302" s="17"/>
      <c r="I302" s="17"/>
      <c r="J302" s="17"/>
      <c r="K302" s="18"/>
      <c r="L302" t="s">
        <v>248</v>
      </c>
      <c r="M302" t="s">
        <v>248</v>
      </c>
      <c r="O302" t="s">
        <v>103</v>
      </c>
      <c r="P302">
        <v>40080995</v>
      </c>
      <c r="Q302" t="s">
        <v>250</v>
      </c>
      <c r="R302" s="19" t="s">
        <v>74</v>
      </c>
      <c r="S302" s="20">
        <v>8</v>
      </c>
      <c r="T302" s="20">
        <v>4.5454545454545456E-2</v>
      </c>
      <c r="V302" t="s">
        <v>75</v>
      </c>
      <c r="W302" t="s">
        <v>76</v>
      </c>
      <c r="X302" s="21" t="s">
        <v>77</v>
      </c>
      <c r="Y302" s="21" t="str">
        <f t="shared" si="9"/>
        <v>400809953022742130229095Bodega</v>
      </c>
      <c r="Z302" s="20">
        <v>30227421</v>
      </c>
      <c r="AA302" s="35" t="s">
        <v>53</v>
      </c>
      <c r="AB302" s="23" t="s">
        <v>53</v>
      </c>
      <c r="AC302" s="19" t="s">
        <v>78</v>
      </c>
      <c r="AD302" s="20">
        <v>30229095</v>
      </c>
      <c r="AE302" s="19" t="s">
        <v>63</v>
      </c>
      <c r="AF302" s="34" t="s">
        <v>64</v>
      </c>
      <c r="AG302" s="19" t="s">
        <v>79</v>
      </c>
      <c r="AH302" s="17" t="s">
        <v>55</v>
      </c>
      <c r="AI302" s="25"/>
      <c r="AK302" t="s">
        <v>80</v>
      </c>
      <c r="AN302" s="26">
        <v>25</v>
      </c>
      <c r="AO302" s="27">
        <v>75</v>
      </c>
      <c r="AP302" s="28">
        <f t="shared" si="10"/>
        <v>1.3970338983050847</v>
      </c>
      <c r="AQ302" s="28">
        <f t="shared" si="11"/>
        <v>4.191101694915254</v>
      </c>
      <c r="AR302" s="29">
        <v>104.77754237288136</v>
      </c>
    </row>
    <row r="303" spans="1:44" x14ac:dyDescent="0.25">
      <c r="A303" s="17">
        <v>2020</v>
      </c>
      <c r="B303" s="17" t="s">
        <v>42</v>
      </c>
      <c r="C303" s="17"/>
      <c r="D303" s="17"/>
      <c r="E303" s="17"/>
      <c r="F303" s="17"/>
      <c r="H303" s="17"/>
      <c r="I303" s="17"/>
      <c r="J303" s="17"/>
      <c r="K303" s="18"/>
      <c r="L303" t="s">
        <v>248</v>
      </c>
      <c r="M303" t="s">
        <v>248</v>
      </c>
      <c r="O303" t="s">
        <v>103</v>
      </c>
      <c r="P303">
        <v>40080995</v>
      </c>
      <c r="Q303" t="s">
        <v>250</v>
      </c>
      <c r="R303" s="19" t="s">
        <v>81</v>
      </c>
      <c r="S303" s="20">
        <v>48</v>
      </c>
      <c r="T303" s="20">
        <v>4</v>
      </c>
      <c r="V303" t="s">
        <v>82</v>
      </c>
      <c r="W303" t="s">
        <v>76</v>
      </c>
      <c r="X303" s="21" t="s">
        <v>83</v>
      </c>
      <c r="Y303" s="21" t="str">
        <f t="shared" si="9"/>
        <v>400809953022742130227421Mayorista</v>
      </c>
      <c r="Z303" s="20">
        <v>30227421</v>
      </c>
      <c r="AA303" s="35" t="s">
        <v>53</v>
      </c>
      <c r="AB303" s="23" t="s">
        <v>53</v>
      </c>
      <c r="AC303" s="19" t="s">
        <v>84</v>
      </c>
      <c r="AD303" s="20">
        <v>30227421</v>
      </c>
      <c r="AE303" s="19" t="s">
        <v>53</v>
      </c>
      <c r="AF303" s="34" t="s">
        <v>53</v>
      </c>
      <c r="AG303" s="19" t="s">
        <v>85</v>
      </c>
      <c r="AH303" s="17" t="s">
        <v>55</v>
      </c>
      <c r="AI303" s="25"/>
      <c r="AK303" t="s">
        <v>56</v>
      </c>
      <c r="AN303" s="26">
        <v>25</v>
      </c>
      <c r="AO303" s="27">
        <v>12.5</v>
      </c>
      <c r="AP303" s="28">
        <f t="shared" si="10"/>
        <v>6.386325523969024</v>
      </c>
      <c r="AQ303" s="28">
        <f t="shared" si="11"/>
        <v>3.193162761984512</v>
      </c>
      <c r="AR303" s="29">
        <v>79.829069049612798</v>
      </c>
    </row>
    <row r="304" spans="1:44" x14ac:dyDescent="0.25">
      <c r="A304" s="17">
        <v>2020</v>
      </c>
      <c r="B304" s="17" t="s">
        <v>42</v>
      </c>
      <c r="C304" s="17"/>
      <c r="D304" s="17"/>
      <c r="E304" s="17"/>
      <c r="F304" s="17"/>
      <c r="H304" s="17"/>
      <c r="I304" s="17"/>
      <c r="J304" s="17"/>
      <c r="K304" s="18"/>
      <c r="L304" t="s">
        <v>248</v>
      </c>
      <c r="M304" t="s">
        <v>248</v>
      </c>
      <c r="O304" t="s">
        <v>103</v>
      </c>
      <c r="P304">
        <v>40080995</v>
      </c>
      <c r="Q304" t="s">
        <v>250</v>
      </c>
      <c r="R304" s="19" t="s">
        <v>86</v>
      </c>
      <c r="S304" s="20">
        <v>500</v>
      </c>
      <c r="T304" s="20">
        <v>10</v>
      </c>
      <c r="V304" t="s">
        <v>87</v>
      </c>
      <c r="W304" t="s">
        <v>88</v>
      </c>
      <c r="X304" s="21" t="s">
        <v>89</v>
      </c>
      <c r="Y304" s="21" t="str">
        <f t="shared" si="9"/>
        <v>400809953022660630226606Mayorista</v>
      </c>
      <c r="Z304" s="20">
        <v>30226606</v>
      </c>
      <c r="AA304" s="36" t="s">
        <v>72</v>
      </c>
      <c r="AB304" s="23" t="s">
        <v>72</v>
      </c>
      <c r="AC304" s="19" t="s">
        <v>90</v>
      </c>
      <c r="AD304" s="20">
        <v>30226606</v>
      </c>
      <c r="AE304" s="19" t="s">
        <v>72</v>
      </c>
      <c r="AF304" s="34" t="s">
        <v>72</v>
      </c>
      <c r="AG304" s="19" t="s">
        <v>73</v>
      </c>
      <c r="AH304" s="17" t="s">
        <v>55</v>
      </c>
      <c r="AI304" s="25"/>
      <c r="AK304" t="s">
        <v>56</v>
      </c>
      <c r="AN304" s="26">
        <v>175</v>
      </c>
      <c r="AO304" s="27">
        <v>3.5</v>
      </c>
      <c r="AP304" s="28">
        <f t="shared" si="10"/>
        <v>12.478875901233936</v>
      </c>
      <c r="AQ304" s="28">
        <f t="shared" si="11"/>
        <v>0.24957751802467873</v>
      </c>
      <c r="AR304" s="29">
        <v>43.676065654318776</v>
      </c>
    </row>
    <row r="305" spans="1:44" x14ac:dyDescent="0.25">
      <c r="A305" s="17">
        <v>2020</v>
      </c>
      <c r="B305" s="17" t="s">
        <v>42</v>
      </c>
      <c r="C305" s="17"/>
      <c r="D305" s="17"/>
      <c r="E305" s="17"/>
      <c r="F305" s="17"/>
      <c r="H305" s="17"/>
      <c r="I305" s="17"/>
      <c r="J305" s="17"/>
      <c r="K305" s="18"/>
      <c r="L305" t="s">
        <v>248</v>
      </c>
      <c r="M305" t="s">
        <v>248</v>
      </c>
      <c r="O305" t="s">
        <v>103</v>
      </c>
      <c r="P305">
        <v>40080995</v>
      </c>
      <c r="Q305" t="s">
        <v>250</v>
      </c>
      <c r="R305" s="19" t="s">
        <v>91</v>
      </c>
      <c r="S305" s="20">
        <v>360</v>
      </c>
      <c r="T305" s="20">
        <v>10</v>
      </c>
      <c r="V305" t="s">
        <v>92</v>
      </c>
      <c r="W305" t="s">
        <v>88</v>
      </c>
      <c r="X305" s="21" t="s">
        <v>93</v>
      </c>
      <c r="Y305" s="21" t="str">
        <f t="shared" ref="Y305:Y351" si="12">+P305&amp;Z305&amp;AD305&amp;AK305</f>
        <v>400809953022660730227271Mayorista</v>
      </c>
      <c r="Z305" s="20">
        <v>30226607</v>
      </c>
      <c r="AA305" s="37" t="s">
        <v>94</v>
      </c>
      <c r="AB305" s="23" t="s">
        <v>94</v>
      </c>
      <c r="AC305" s="19" t="s">
        <v>95</v>
      </c>
      <c r="AD305" s="20">
        <v>30227271</v>
      </c>
      <c r="AE305" s="19" t="s">
        <v>96</v>
      </c>
      <c r="AF305" s="34" t="s">
        <v>97</v>
      </c>
      <c r="AG305" s="19" t="s">
        <v>73</v>
      </c>
      <c r="AH305" s="17" t="s">
        <v>55</v>
      </c>
      <c r="AI305" s="25"/>
      <c r="AK305" t="s">
        <v>56</v>
      </c>
      <c r="AN305" s="26">
        <v>7</v>
      </c>
      <c r="AO305" s="27">
        <v>0.23333333333333334</v>
      </c>
      <c r="AP305" s="28">
        <f t="shared" ref="AP305:AP351" si="13">+AR305/AO305</f>
        <v>10.868836267854256</v>
      </c>
      <c r="AQ305" s="28">
        <f t="shared" ref="AQ305:AQ351" si="14">+AR305/AN305</f>
        <v>0.36229454226180857</v>
      </c>
      <c r="AR305" s="29">
        <v>2.5360617958326599</v>
      </c>
    </row>
    <row r="306" spans="1:44" x14ac:dyDescent="0.25">
      <c r="A306" s="17">
        <v>2020</v>
      </c>
      <c r="B306" s="17" t="s">
        <v>42</v>
      </c>
      <c r="C306" s="17"/>
      <c r="D306" s="17"/>
      <c r="E306" s="17"/>
      <c r="F306" s="17"/>
      <c r="H306" s="17"/>
      <c r="I306" s="17"/>
      <c r="J306" s="17"/>
      <c r="K306" s="18"/>
      <c r="L306" t="s">
        <v>248</v>
      </c>
      <c r="M306" t="s">
        <v>248</v>
      </c>
      <c r="O306" t="s">
        <v>103</v>
      </c>
      <c r="P306">
        <v>40080995</v>
      </c>
      <c r="Q306" t="s">
        <v>250</v>
      </c>
      <c r="R306" s="19" t="s">
        <v>98</v>
      </c>
      <c r="S306" s="20">
        <v>320</v>
      </c>
      <c r="T306" s="20">
        <v>8</v>
      </c>
      <c r="V306" t="s">
        <v>99</v>
      </c>
      <c r="W306" t="s">
        <v>88</v>
      </c>
      <c r="X306" s="21" t="s">
        <v>100</v>
      </c>
      <c r="Y306" s="21" t="str">
        <f t="shared" si="12"/>
        <v>400809953022661330226613Mayorista</v>
      </c>
      <c r="Z306" s="20">
        <v>30226613</v>
      </c>
      <c r="AA306" s="38" t="s">
        <v>101</v>
      </c>
      <c r="AB306" s="23" t="s">
        <v>101</v>
      </c>
      <c r="AC306" s="19" t="s">
        <v>102</v>
      </c>
      <c r="AD306" s="20">
        <v>30226613</v>
      </c>
      <c r="AE306" s="19" t="s">
        <v>101</v>
      </c>
      <c r="AF306" s="34" t="s">
        <v>101</v>
      </c>
      <c r="AG306" s="19" t="s">
        <v>73</v>
      </c>
      <c r="AH306" s="17" t="s">
        <v>55</v>
      </c>
      <c r="AI306" s="25"/>
      <c r="AK306" t="s">
        <v>56</v>
      </c>
      <c r="AN306" s="26">
        <v>49</v>
      </c>
      <c r="AO306" s="27">
        <v>1.2250000000000001</v>
      </c>
      <c r="AP306" s="28">
        <f t="shared" si="13"/>
        <v>25.76226210853223</v>
      </c>
      <c r="AQ306" s="28">
        <f t="shared" si="14"/>
        <v>0.64405655271330586</v>
      </c>
      <c r="AR306" s="29">
        <v>31.558771082951985</v>
      </c>
    </row>
    <row r="307" spans="1:44" x14ac:dyDescent="0.25">
      <c r="A307" s="17">
        <v>2020</v>
      </c>
      <c r="B307" s="17" t="s">
        <v>42</v>
      </c>
      <c r="C307" s="17"/>
      <c r="D307" s="17"/>
      <c r="E307" s="17"/>
      <c r="F307" s="17"/>
      <c r="H307" s="17"/>
      <c r="I307" s="17"/>
      <c r="J307" s="17"/>
      <c r="K307" s="18"/>
      <c r="L307" t="s">
        <v>251</v>
      </c>
      <c r="M307" t="s">
        <v>251</v>
      </c>
      <c r="O307" t="s">
        <v>103</v>
      </c>
      <c r="P307">
        <v>40165296</v>
      </c>
      <c r="Q307" t="s">
        <v>252</v>
      </c>
      <c r="R307" s="19" t="s">
        <v>46</v>
      </c>
      <c r="S307" s="20">
        <v>40</v>
      </c>
      <c r="T307" s="20">
        <v>12</v>
      </c>
      <c r="V307" t="s">
        <v>47</v>
      </c>
      <c r="W307" t="s">
        <v>48</v>
      </c>
      <c r="X307" s="21" t="s">
        <v>49</v>
      </c>
      <c r="Y307" s="21" t="str">
        <f t="shared" si="12"/>
        <v>401652963022755330227421Mayorista</v>
      </c>
      <c r="Z307" s="20">
        <v>30227553</v>
      </c>
      <c r="AA307" s="22" t="s">
        <v>50</v>
      </c>
      <c r="AB307" s="23" t="s">
        <v>51</v>
      </c>
      <c r="AC307" s="19" t="s">
        <v>52</v>
      </c>
      <c r="AD307" s="20">
        <v>30227421</v>
      </c>
      <c r="AE307" s="19" t="s">
        <v>53</v>
      </c>
      <c r="AF307" s="24" t="s">
        <v>53</v>
      </c>
      <c r="AG307" s="19" t="s">
        <v>54</v>
      </c>
      <c r="AH307" s="17" t="s">
        <v>55</v>
      </c>
      <c r="AI307" s="25"/>
      <c r="AK307" t="s">
        <v>56</v>
      </c>
      <c r="AN307" s="26">
        <v>11.4</v>
      </c>
      <c r="AO307" s="27">
        <v>0.57000000000000006</v>
      </c>
      <c r="AP307" s="28">
        <f t="shared" si="13"/>
        <v>18.955590408723346</v>
      </c>
      <c r="AQ307" s="28">
        <f t="shared" si="14"/>
        <v>0.94777952043616731</v>
      </c>
      <c r="AR307" s="29">
        <v>10.804686532972308</v>
      </c>
    </row>
    <row r="308" spans="1:44" x14ac:dyDescent="0.25">
      <c r="A308" s="17">
        <v>2020</v>
      </c>
      <c r="B308" s="17" t="s">
        <v>42</v>
      </c>
      <c r="C308" s="17"/>
      <c r="D308" s="17"/>
      <c r="E308" s="17"/>
      <c r="F308" s="17"/>
      <c r="H308" s="17"/>
      <c r="I308" s="17"/>
      <c r="J308" s="17"/>
      <c r="K308" s="18"/>
      <c r="L308" t="s">
        <v>251</v>
      </c>
      <c r="M308" t="s">
        <v>251</v>
      </c>
      <c r="O308" t="s">
        <v>103</v>
      </c>
      <c r="P308">
        <v>40165296</v>
      </c>
      <c r="Q308" t="s">
        <v>252</v>
      </c>
      <c r="R308" s="19" t="s">
        <v>188</v>
      </c>
      <c r="S308" s="20">
        <v>192</v>
      </c>
      <c r="T308" s="20">
        <v>6</v>
      </c>
      <c r="V308" t="s">
        <v>189</v>
      </c>
      <c r="W308" t="s">
        <v>68</v>
      </c>
      <c r="X308" s="21" t="s">
        <v>190</v>
      </c>
      <c r="Y308" s="21" t="str">
        <f t="shared" si="12"/>
        <v>401652963022606830227421Mayorista</v>
      </c>
      <c r="Z308" s="20">
        <v>30226068</v>
      </c>
      <c r="AA308" s="33" t="s">
        <v>70</v>
      </c>
      <c r="AB308" s="23" t="s">
        <v>70</v>
      </c>
      <c r="AC308" s="19" t="s">
        <v>191</v>
      </c>
      <c r="AD308" s="20">
        <v>30227421</v>
      </c>
      <c r="AE308" s="19" t="s">
        <v>53</v>
      </c>
      <c r="AF308" s="34" t="s">
        <v>53</v>
      </c>
      <c r="AG308" s="19" t="s">
        <v>153</v>
      </c>
      <c r="AH308" s="17" t="s">
        <v>55</v>
      </c>
      <c r="AI308" s="25"/>
      <c r="AK308" t="s">
        <v>56</v>
      </c>
      <c r="AN308" s="26">
        <v>54</v>
      </c>
      <c r="AO308" s="27">
        <v>13.5</v>
      </c>
      <c r="AP308" s="28">
        <f t="shared" si="13"/>
        <v>9.4777952043616729</v>
      </c>
      <c r="AQ308" s="28">
        <f t="shared" si="14"/>
        <v>2.3694488010904182</v>
      </c>
      <c r="AR308" s="29">
        <v>127.95023525888259</v>
      </c>
    </row>
    <row r="309" spans="1:44" x14ac:dyDescent="0.25">
      <c r="A309" s="17">
        <v>2020</v>
      </c>
      <c r="B309" s="17" t="s">
        <v>42</v>
      </c>
      <c r="C309" s="17"/>
      <c r="D309" s="17"/>
      <c r="E309" s="17"/>
      <c r="F309" s="17"/>
      <c r="H309" s="17"/>
      <c r="I309" s="17"/>
      <c r="J309" s="17"/>
      <c r="K309" s="18"/>
      <c r="L309" t="s">
        <v>251</v>
      </c>
      <c r="M309" t="s">
        <v>251</v>
      </c>
      <c r="O309" t="s">
        <v>103</v>
      </c>
      <c r="P309">
        <v>40165296</v>
      </c>
      <c r="Q309" t="s">
        <v>252</v>
      </c>
      <c r="R309" s="19" t="s">
        <v>74</v>
      </c>
      <c r="S309" s="20">
        <v>8</v>
      </c>
      <c r="T309" s="20">
        <v>4.5454545454545456E-2</v>
      </c>
      <c r="V309" t="s">
        <v>75</v>
      </c>
      <c r="W309" t="s">
        <v>76</v>
      </c>
      <c r="X309" s="21" t="s">
        <v>77</v>
      </c>
      <c r="Y309" s="21" t="str">
        <f t="shared" si="12"/>
        <v>401652963022742130229095Bodega</v>
      </c>
      <c r="Z309" s="20">
        <v>30227421</v>
      </c>
      <c r="AA309" s="35" t="s">
        <v>53</v>
      </c>
      <c r="AB309" s="23" t="s">
        <v>53</v>
      </c>
      <c r="AC309" s="19" t="s">
        <v>78</v>
      </c>
      <c r="AD309" s="20">
        <v>30229095</v>
      </c>
      <c r="AE309" s="19" t="s">
        <v>63</v>
      </c>
      <c r="AF309" s="34" t="s">
        <v>64</v>
      </c>
      <c r="AG309" s="19" t="s">
        <v>79</v>
      </c>
      <c r="AH309" s="17" t="s">
        <v>55</v>
      </c>
      <c r="AI309" s="25"/>
      <c r="AK309" t="s">
        <v>80</v>
      </c>
      <c r="AN309" s="26">
        <v>40</v>
      </c>
      <c r="AO309" s="27">
        <v>120</v>
      </c>
      <c r="AP309" s="28">
        <f t="shared" si="13"/>
        <v>1.3822033898305084</v>
      </c>
      <c r="AQ309" s="28">
        <f t="shared" si="14"/>
        <v>4.1466101694915256</v>
      </c>
      <c r="AR309" s="29">
        <v>165.86440677966101</v>
      </c>
    </row>
    <row r="310" spans="1:44" x14ac:dyDescent="0.25">
      <c r="A310" s="17">
        <v>2020</v>
      </c>
      <c r="B310" s="17" t="s">
        <v>42</v>
      </c>
      <c r="C310" s="17"/>
      <c r="D310" s="17"/>
      <c r="E310" s="17"/>
      <c r="F310" s="17"/>
      <c r="H310" s="17"/>
      <c r="I310" s="17"/>
      <c r="J310" s="17"/>
      <c r="K310" s="18"/>
      <c r="L310" t="s">
        <v>251</v>
      </c>
      <c r="M310" t="s">
        <v>251</v>
      </c>
      <c r="O310" t="s">
        <v>103</v>
      </c>
      <c r="P310">
        <v>40165296</v>
      </c>
      <c r="Q310" t="s">
        <v>252</v>
      </c>
      <c r="R310" s="19" t="s">
        <v>81</v>
      </c>
      <c r="S310" s="20">
        <v>48</v>
      </c>
      <c r="T310" s="20">
        <v>4</v>
      </c>
      <c r="V310" t="s">
        <v>82</v>
      </c>
      <c r="W310" t="s">
        <v>76</v>
      </c>
      <c r="X310" s="21" t="s">
        <v>83</v>
      </c>
      <c r="Y310" s="21" t="str">
        <f t="shared" si="12"/>
        <v>401652963022742130227421Mayorista</v>
      </c>
      <c r="Z310" s="20">
        <v>30227421</v>
      </c>
      <c r="AA310" s="35" t="s">
        <v>53</v>
      </c>
      <c r="AB310" s="23" t="s">
        <v>53</v>
      </c>
      <c r="AC310" s="19" t="s">
        <v>84</v>
      </c>
      <c r="AD310" s="20">
        <v>30227421</v>
      </c>
      <c r="AE310" s="19" t="s">
        <v>53</v>
      </c>
      <c r="AF310" s="34" t="s">
        <v>53</v>
      </c>
      <c r="AG310" s="19" t="s">
        <v>85</v>
      </c>
      <c r="AH310" s="17" t="s">
        <v>55</v>
      </c>
      <c r="AI310" s="25"/>
      <c r="AK310" t="s">
        <v>56</v>
      </c>
      <c r="AN310" s="26">
        <v>40</v>
      </c>
      <c r="AO310" s="27">
        <v>20</v>
      </c>
      <c r="AP310" s="28">
        <f t="shared" si="13"/>
        <v>6.3185301362411153</v>
      </c>
      <c r="AQ310" s="28">
        <f t="shared" si="14"/>
        <v>3.1592650681205576</v>
      </c>
      <c r="AR310" s="29">
        <v>126.37060272482231</v>
      </c>
    </row>
    <row r="311" spans="1:44" x14ac:dyDescent="0.25">
      <c r="A311" s="17">
        <v>2020</v>
      </c>
      <c r="B311" s="17" t="s">
        <v>42</v>
      </c>
      <c r="C311" s="17"/>
      <c r="D311" s="17"/>
      <c r="E311" s="17"/>
      <c r="F311" s="17"/>
      <c r="H311" s="17"/>
      <c r="I311" s="17"/>
      <c r="J311" s="17"/>
      <c r="K311" s="18"/>
      <c r="L311" t="s">
        <v>251</v>
      </c>
      <c r="M311" t="s">
        <v>251</v>
      </c>
      <c r="O311" t="s">
        <v>103</v>
      </c>
      <c r="P311">
        <v>40165296</v>
      </c>
      <c r="Q311" t="s">
        <v>252</v>
      </c>
      <c r="R311" s="19" t="s">
        <v>86</v>
      </c>
      <c r="S311" s="20">
        <v>500</v>
      </c>
      <c r="T311" s="20">
        <v>10</v>
      </c>
      <c r="V311" t="s">
        <v>87</v>
      </c>
      <c r="W311" t="s">
        <v>88</v>
      </c>
      <c r="X311" s="21" t="s">
        <v>89</v>
      </c>
      <c r="Y311" s="21" t="str">
        <f t="shared" si="12"/>
        <v>401652963022660630226606Mayorista</v>
      </c>
      <c r="Z311" s="20">
        <v>30226606</v>
      </c>
      <c r="AA311" s="36" t="s">
        <v>72</v>
      </c>
      <c r="AB311" s="23" t="s">
        <v>72</v>
      </c>
      <c r="AC311" s="19" t="s">
        <v>90</v>
      </c>
      <c r="AD311" s="20">
        <v>30226606</v>
      </c>
      <c r="AE311" s="19" t="s">
        <v>72</v>
      </c>
      <c r="AF311" s="34" t="s">
        <v>72</v>
      </c>
      <c r="AG311" s="19" t="s">
        <v>73</v>
      </c>
      <c r="AH311" s="17" t="s">
        <v>55</v>
      </c>
      <c r="AI311" s="25"/>
      <c r="AK311" t="s">
        <v>56</v>
      </c>
      <c r="AN311" s="26">
        <v>909.99999999999989</v>
      </c>
      <c r="AO311" s="27">
        <v>18.199999999999996</v>
      </c>
      <c r="AP311" s="28">
        <f t="shared" si="13"/>
        <v>12.347519312799895</v>
      </c>
      <c r="AQ311" s="28">
        <f t="shared" si="14"/>
        <v>0.24695038625599788</v>
      </c>
      <c r="AR311" s="29">
        <v>224.72485149295804</v>
      </c>
    </row>
    <row r="312" spans="1:44" x14ac:dyDescent="0.25">
      <c r="A312" s="17">
        <v>2020</v>
      </c>
      <c r="B312" s="17" t="s">
        <v>42</v>
      </c>
      <c r="C312" s="17"/>
      <c r="D312" s="17"/>
      <c r="E312" s="17"/>
      <c r="F312" s="17"/>
      <c r="H312" s="17"/>
      <c r="I312" s="17"/>
      <c r="J312" s="17"/>
      <c r="K312" s="18"/>
      <c r="L312" t="s">
        <v>251</v>
      </c>
      <c r="M312" t="s">
        <v>251</v>
      </c>
      <c r="O312" t="s">
        <v>103</v>
      </c>
      <c r="P312">
        <v>40165296</v>
      </c>
      <c r="Q312" t="s">
        <v>252</v>
      </c>
      <c r="R312" s="19" t="s">
        <v>91</v>
      </c>
      <c r="S312" s="20">
        <v>360</v>
      </c>
      <c r="T312" s="20">
        <v>10</v>
      </c>
      <c r="V312" t="s">
        <v>92</v>
      </c>
      <c r="W312" t="s">
        <v>88</v>
      </c>
      <c r="X312" s="21" t="s">
        <v>93</v>
      </c>
      <c r="Y312" s="21" t="str">
        <f t="shared" si="12"/>
        <v>401652963022660730227271Mayorista</v>
      </c>
      <c r="Z312" s="20">
        <v>30226607</v>
      </c>
      <c r="AA312" s="37" t="s">
        <v>94</v>
      </c>
      <c r="AB312" s="23" t="s">
        <v>94</v>
      </c>
      <c r="AC312" s="19" t="s">
        <v>95</v>
      </c>
      <c r="AD312" s="20">
        <v>30227271</v>
      </c>
      <c r="AE312" s="19" t="s">
        <v>96</v>
      </c>
      <c r="AF312" s="34" t="s">
        <v>97</v>
      </c>
      <c r="AG312" s="19" t="s">
        <v>73</v>
      </c>
      <c r="AH312" s="17" t="s">
        <v>55</v>
      </c>
      <c r="AI312" s="25"/>
      <c r="AK312" t="s">
        <v>56</v>
      </c>
      <c r="AN312" s="26">
        <v>84</v>
      </c>
      <c r="AO312" s="27">
        <v>2.8</v>
      </c>
      <c r="AP312" s="28">
        <f t="shared" si="13"/>
        <v>10.754427465034738</v>
      </c>
      <c r="AQ312" s="28">
        <f t="shared" si="14"/>
        <v>0.3584809155011579</v>
      </c>
      <c r="AR312" s="29">
        <v>30.112396902097263</v>
      </c>
    </row>
    <row r="313" spans="1:44" x14ac:dyDescent="0.25">
      <c r="A313" s="17">
        <v>2020</v>
      </c>
      <c r="B313" s="17" t="s">
        <v>42</v>
      </c>
      <c r="C313" s="17"/>
      <c r="D313" s="17"/>
      <c r="E313" s="17"/>
      <c r="F313" s="17"/>
      <c r="H313" s="17"/>
      <c r="I313" s="17"/>
      <c r="J313" s="17"/>
      <c r="K313" s="18"/>
      <c r="L313" t="s">
        <v>251</v>
      </c>
      <c r="M313" t="s">
        <v>251</v>
      </c>
      <c r="O313" t="s">
        <v>103</v>
      </c>
      <c r="P313">
        <v>40165296</v>
      </c>
      <c r="Q313" t="s">
        <v>252</v>
      </c>
      <c r="R313" s="19" t="s">
        <v>98</v>
      </c>
      <c r="S313" s="20">
        <v>320</v>
      </c>
      <c r="T313" s="20">
        <v>8</v>
      </c>
      <c r="V313" t="s">
        <v>99</v>
      </c>
      <c r="W313" t="s">
        <v>88</v>
      </c>
      <c r="X313" s="21" t="s">
        <v>100</v>
      </c>
      <c r="Y313" s="21" t="str">
        <f t="shared" si="12"/>
        <v>401652963022661330226613Mayorista</v>
      </c>
      <c r="Z313" s="20">
        <v>30226613</v>
      </c>
      <c r="AA313" s="38" t="s">
        <v>101</v>
      </c>
      <c r="AB313" s="23" t="s">
        <v>101</v>
      </c>
      <c r="AC313" s="19" t="s">
        <v>102</v>
      </c>
      <c r="AD313" s="20">
        <v>30226613</v>
      </c>
      <c r="AE313" s="19" t="s">
        <v>101</v>
      </c>
      <c r="AF313" s="34" t="s">
        <v>101</v>
      </c>
      <c r="AG313" s="19" t="s">
        <v>73</v>
      </c>
      <c r="AH313" s="17" t="s">
        <v>55</v>
      </c>
      <c r="AI313" s="25"/>
      <c r="AK313" t="s">
        <v>56</v>
      </c>
      <c r="AN313" s="26">
        <v>350</v>
      </c>
      <c r="AO313" s="27">
        <v>8.75</v>
      </c>
      <c r="AP313" s="28">
        <f t="shared" si="13"/>
        <v>25.491080402126627</v>
      </c>
      <c r="AQ313" s="28">
        <f t="shared" si="14"/>
        <v>0.63727701005316562</v>
      </c>
      <c r="AR313" s="29">
        <v>223.04695351860798</v>
      </c>
    </row>
    <row r="314" spans="1:44" x14ac:dyDescent="0.25">
      <c r="A314" s="17">
        <v>2020</v>
      </c>
      <c r="B314" s="17" t="s">
        <v>42</v>
      </c>
      <c r="C314" s="17"/>
      <c r="D314" s="17"/>
      <c r="E314" s="17"/>
      <c r="F314" s="17"/>
      <c r="H314" s="17"/>
      <c r="I314" s="17"/>
      <c r="J314" s="17"/>
      <c r="K314" s="18"/>
      <c r="L314" t="s">
        <v>248</v>
      </c>
      <c r="M314" t="s">
        <v>248</v>
      </c>
      <c r="O314" t="s">
        <v>253</v>
      </c>
      <c r="P314">
        <v>40033991</v>
      </c>
      <c r="Q314" t="s">
        <v>254</v>
      </c>
      <c r="R314" s="19" t="s">
        <v>46</v>
      </c>
      <c r="S314" s="20">
        <v>40</v>
      </c>
      <c r="T314" s="20">
        <v>12</v>
      </c>
      <c r="V314" t="s">
        <v>47</v>
      </c>
      <c r="W314" t="s">
        <v>48</v>
      </c>
      <c r="X314" s="21" t="s">
        <v>49</v>
      </c>
      <c r="Y314" s="21" t="str">
        <f t="shared" si="12"/>
        <v>400339913022755330227421Mayorista</v>
      </c>
      <c r="Z314" s="20">
        <v>30227553</v>
      </c>
      <c r="AA314" s="22" t="s">
        <v>50</v>
      </c>
      <c r="AB314" s="23" t="s">
        <v>51</v>
      </c>
      <c r="AC314" s="19" t="s">
        <v>52</v>
      </c>
      <c r="AD314" s="20">
        <v>30227421</v>
      </c>
      <c r="AE314" s="19" t="s">
        <v>53</v>
      </c>
      <c r="AF314" s="24" t="s">
        <v>53</v>
      </c>
      <c r="AG314" s="19" t="s">
        <v>54</v>
      </c>
      <c r="AH314" s="17" t="s">
        <v>55</v>
      </c>
      <c r="AI314" s="25"/>
      <c r="AK314" t="s">
        <v>56</v>
      </c>
      <c r="AN314" s="26">
        <v>96</v>
      </c>
      <c r="AO314" s="27">
        <v>4.8</v>
      </c>
      <c r="AP314" s="28">
        <f t="shared" si="13"/>
        <v>18.955590408723346</v>
      </c>
      <c r="AQ314" s="28">
        <f t="shared" si="14"/>
        <v>0.9477795204361672</v>
      </c>
      <c r="AR314" s="29">
        <v>90.986833961872051</v>
      </c>
    </row>
    <row r="315" spans="1:44" x14ac:dyDescent="0.25">
      <c r="A315" s="17">
        <v>2020</v>
      </c>
      <c r="B315" s="17" t="s">
        <v>42</v>
      </c>
      <c r="C315" s="17"/>
      <c r="D315" s="17"/>
      <c r="E315" s="17"/>
      <c r="F315" s="17"/>
      <c r="H315" s="17"/>
      <c r="I315" s="17"/>
      <c r="J315" s="17"/>
      <c r="K315" s="18"/>
      <c r="L315" t="s">
        <v>248</v>
      </c>
      <c r="M315" t="s">
        <v>248</v>
      </c>
      <c r="O315" t="s">
        <v>253</v>
      </c>
      <c r="P315">
        <v>40033991</v>
      </c>
      <c r="Q315" t="s">
        <v>254</v>
      </c>
      <c r="R315" s="19" t="s">
        <v>66</v>
      </c>
      <c r="S315" s="20">
        <v>192</v>
      </c>
      <c r="T315" s="20">
        <v>10</v>
      </c>
      <c r="V315" t="s">
        <v>67</v>
      </c>
      <c r="W315" t="s">
        <v>68</v>
      </c>
      <c r="X315" s="21" t="s">
        <v>69</v>
      </c>
      <c r="Y315" s="21" t="str">
        <f t="shared" si="12"/>
        <v>400339913022606830226606Mayorista</v>
      </c>
      <c r="Z315" s="20">
        <v>30226068</v>
      </c>
      <c r="AA315" s="33" t="s">
        <v>70</v>
      </c>
      <c r="AB315" s="23" t="s">
        <v>70</v>
      </c>
      <c r="AC315" s="19" t="s">
        <v>71</v>
      </c>
      <c r="AD315" s="20">
        <v>30226606</v>
      </c>
      <c r="AE315" s="19" t="s">
        <v>72</v>
      </c>
      <c r="AF315" s="34" t="s">
        <v>72</v>
      </c>
      <c r="AG315" s="19" t="s">
        <v>73</v>
      </c>
      <c r="AH315" s="17" t="s">
        <v>55</v>
      </c>
      <c r="AI315" s="25"/>
      <c r="AK315" t="s">
        <v>56</v>
      </c>
      <c r="AN315" s="26">
        <v>300</v>
      </c>
      <c r="AO315" s="27">
        <v>75</v>
      </c>
      <c r="AP315" s="28">
        <f t="shared" si="13"/>
        <v>12.347519312799895</v>
      </c>
      <c r="AQ315" s="28">
        <f t="shared" si="14"/>
        <v>3.0868798281999736</v>
      </c>
      <c r="AR315" s="29">
        <v>926.06394845999205</v>
      </c>
    </row>
    <row r="316" spans="1:44" x14ac:dyDescent="0.25">
      <c r="A316" s="17">
        <v>2020</v>
      </c>
      <c r="B316" s="17" t="s">
        <v>42</v>
      </c>
      <c r="C316" s="17"/>
      <c r="D316" s="17"/>
      <c r="E316" s="17"/>
      <c r="F316" s="17"/>
      <c r="H316" s="17"/>
      <c r="I316" s="17"/>
      <c r="J316" s="17"/>
      <c r="K316" s="18"/>
      <c r="L316" t="s">
        <v>248</v>
      </c>
      <c r="M316" t="s">
        <v>248</v>
      </c>
      <c r="O316" t="s">
        <v>253</v>
      </c>
      <c r="P316">
        <v>40033991</v>
      </c>
      <c r="Q316" t="s">
        <v>254</v>
      </c>
      <c r="R316" s="19" t="s">
        <v>74</v>
      </c>
      <c r="S316" s="20">
        <v>8</v>
      </c>
      <c r="T316" s="20">
        <v>4.5454545454545456E-2</v>
      </c>
      <c r="V316" t="s">
        <v>75</v>
      </c>
      <c r="W316" t="s">
        <v>76</v>
      </c>
      <c r="X316" s="21" t="s">
        <v>77</v>
      </c>
      <c r="Y316" s="21" t="str">
        <f t="shared" si="12"/>
        <v>400339913022742130229095Bodega</v>
      </c>
      <c r="Z316" s="20">
        <v>30227421</v>
      </c>
      <c r="AA316" s="35" t="s">
        <v>53</v>
      </c>
      <c r="AB316" s="23" t="s">
        <v>53</v>
      </c>
      <c r="AC316" s="19" t="s">
        <v>78</v>
      </c>
      <c r="AD316" s="20">
        <v>30229095</v>
      </c>
      <c r="AE316" s="19" t="s">
        <v>63</v>
      </c>
      <c r="AF316" s="34" t="s">
        <v>64</v>
      </c>
      <c r="AG316" s="19" t="s">
        <v>79</v>
      </c>
      <c r="AH316" s="17" t="s">
        <v>55</v>
      </c>
      <c r="AI316" s="25"/>
      <c r="AK316" t="s">
        <v>80</v>
      </c>
      <c r="AN316" s="26">
        <v>160</v>
      </c>
      <c r="AO316" s="27">
        <v>480</v>
      </c>
      <c r="AP316" s="28">
        <f t="shared" si="13"/>
        <v>1.3822033898305084</v>
      </c>
      <c r="AQ316" s="28">
        <f t="shared" si="14"/>
        <v>4.1466101694915256</v>
      </c>
      <c r="AR316" s="29">
        <v>663.45762711864404</v>
      </c>
    </row>
    <row r="317" spans="1:44" x14ac:dyDescent="0.25">
      <c r="A317" s="17">
        <v>2020</v>
      </c>
      <c r="B317" s="17" t="s">
        <v>42</v>
      </c>
      <c r="C317" s="17"/>
      <c r="D317" s="17"/>
      <c r="E317" s="17"/>
      <c r="F317" s="17"/>
      <c r="H317" s="17"/>
      <c r="I317" s="17"/>
      <c r="J317" s="17"/>
      <c r="K317" s="18"/>
      <c r="L317" t="s">
        <v>248</v>
      </c>
      <c r="M317" t="s">
        <v>248</v>
      </c>
      <c r="O317" t="s">
        <v>253</v>
      </c>
      <c r="P317">
        <v>40033991</v>
      </c>
      <c r="Q317" t="s">
        <v>254</v>
      </c>
      <c r="R317" s="19" t="s">
        <v>81</v>
      </c>
      <c r="S317" s="20">
        <v>48</v>
      </c>
      <c r="T317" s="20">
        <v>4</v>
      </c>
      <c r="V317" t="s">
        <v>82</v>
      </c>
      <c r="W317" t="s">
        <v>76</v>
      </c>
      <c r="X317" s="21" t="s">
        <v>83</v>
      </c>
      <c r="Y317" s="21" t="str">
        <f t="shared" si="12"/>
        <v>400339913022742130227421Mayorista</v>
      </c>
      <c r="Z317" s="20">
        <v>30227421</v>
      </c>
      <c r="AA317" s="35" t="s">
        <v>53</v>
      </c>
      <c r="AB317" s="23" t="s">
        <v>53</v>
      </c>
      <c r="AC317" s="19" t="s">
        <v>84</v>
      </c>
      <c r="AD317" s="20">
        <v>30227421</v>
      </c>
      <c r="AE317" s="19" t="s">
        <v>53</v>
      </c>
      <c r="AF317" s="34" t="s">
        <v>53</v>
      </c>
      <c r="AG317" s="19" t="s">
        <v>85</v>
      </c>
      <c r="AH317" s="17" t="s">
        <v>55</v>
      </c>
      <c r="AI317" s="25"/>
      <c r="AK317" t="s">
        <v>56</v>
      </c>
      <c r="AN317" s="26">
        <v>160</v>
      </c>
      <c r="AO317" s="27">
        <v>80</v>
      </c>
      <c r="AP317" s="28">
        <f t="shared" si="13"/>
        <v>6.3185301362411153</v>
      </c>
      <c r="AQ317" s="28">
        <f t="shared" si="14"/>
        <v>3.1592650681205576</v>
      </c>
      <c r="AR317" s="29">
        <v>505.48241089928922</v>
      </c>
    </row>
    <row r="318" spans="1:44" x14ac:dyDescent="0.25">
      <c r="A318" s="17">
        <v>2020</v>
      </c>
      <c r="B318" s="17" t="s">
        <v>42</v>
      </c>
      <c r="C318" s="17"/>
      <c r="D318" s="17"/>
      <c r="E318" s="17"/>
      <c r="F318" s="17"/>
      <c r="H318" s="17"/>
      <c r="I318" s="17"/>
      <c r="J318" s="17"/>
      <c r="K318" s="18"/>
      <c r="L318" t="s">
        <v>248</v>
      </c>
      <c r="M318" t="s">
        <v>248</v>
      </c>
      <c r="O318" t="s">
        <v>253</v>
      </c>
      <c r="P318">
        <v>40033991</v>
      </c>
      <c r="Q318" t="s">
        <v>254</v>
      </c>
      <c r="R318" s="19" t="s">
        <v>86</v>
      </c>
      <c r="S318" s="20">
        <v>500</v>
      </c>
      <c r="T318" s="20">
        <v>10</v>
      </c>
      <c r="V318" t="s">
        <v>87</v>
      </c>
      <c r="W318" t="s">
        <v>88</v>
      </c>
      <c r="X318" s="21" t="s">
        <v>89</v>
      </c>
      <c r="Y318" s="21" t="str">
        <f t="shared" si="12"/>
        <v>400339913022660630226606Mayorista</v>
      </c>
      <c r="Z318" s="20">
        <v>30226606</v>
      </c>
      <c r="AA318" s="36" t="s">
        <v>72</v>
      </c>
      <c r="AB318" s="23" t="s">
        <v>72</v>
      </c>
      <c r="AC318" s="19" t="s">
        <v>90</v>
      </c>
      <c r="AD318" s="20">
        <v>30226606</v>
      </c>
      <c r="AE318" s="19" t="s">
        <v>72</v>
      </c>
      <c r="AF318" s="34" t="s">
        <v>72</v>
      </c>
      <c r="AG318" s="19" t="s">
        <v>73</v>
      </c>
      <c r="AH318" s="17" t="s">
        <v>55</v>
      </c>
      <c r="AI318" s="25"/>
      <c r="AK318" t="s">
        <v>56</v>
      </c>
      <c r="AN318" s="26">
        <v>2240</v>
      </c>
      <c r="AO318" s="27">
        <v>44.8</v>
      </c>
      <c r="AP318" s="28">
        <f t="shared" si="13"/>
        <v>12.347519312799893</v>
      </c>
      <c r="AQ318" s="28">
        <f t="shared" si="14"/>
        <v>0.24695038625599786</v>
      </c>
      <c r="AR318" s="29">
        <v>553.1688652134352</v>
      </c>
    </row>
    <row r="319" spans="1:44" x14ac:dyDescent="0.25">
      <c r="A319" s="17">
        <v>2020</v>
      </c>
      <c r="B319" s="17" t="s">
        <v>42</v>
      </c>
      <c r="C319" s="17"/>
      <c r="D319" s="17"/>
      <c r="E319" s="17"/>
      <c r="F319" s="17"/>
      <c r="H319" s="17"/>
      <c r="I319" s="17"/>
      <c r="J319" s="17"/>
      <c r="K319" s="18"/>
      <c r="L319" t="s">
        <v>248</v>
      </c>
      <c r="M319" t="s">
        <v>248</v>
      </c>
      <c r="O319" t="s">
        <v>253</v>
      </c>
      <c r="P319">
        <v>40033991</v>
      </c>
      <c r="Q319" t="s">
        <v>254</v>
      </c>
      <c r="R319" s="19" t="s">
        <v>91</v>
      </c>
      <c r="S319" s="20">
        <v>360</v>
      </c>
      <c r="T319" s="20">
        <v>10</v>
      </c>
      <c r="V319" t="s">
        <v>92</v>
      </c>
      <c r="W319" t="s">
        <v>88</v>
      </c>
      <c r="X319" s="21" t="s">
        <v>93</v>
      </c>
      <c r="Y319" s="21" t="str">
        <f t="shared" si="12"/>
        <v>400339913022660730227271Mayorista</v>
      </c>
      <c r="Z319" s="20">
        <v>30226607</v>
      </c>
      <c r="AA319" s="37" t="s">
        <v>94</v>
      </c>
      <c r="AB319" s="23" t="s">
        <v>94</v>
      </c>
      <c r="AC319" s="19" t="s">
        <v>95</v>
      </c>
      <c r="AD319" s="20">
        <v>30227271</v>
      </c>
      <c r="AE319" s="19" t="s">
        <v>96</v>
      </c>
      <c r="AF319" s="34" t="s">
        <v>97</v>
      </c>
      <c r="AG319" s="19" t="s">
        <v>73</v>
      </c>
      <c r="AH319" s="17" t="s">
        <v>55</v>
      </c>
      <c r="AI319" s="25"/>
      <c r="AK319" t="s">
        <v>56</v>
      </c>
      <c r="AN319" s="26">
        <v>480</v>
      </c>
      <c r="AO319" s="27">
        <v>16</v>
      </c>
      <c r="AP319" s="28">
        <f t="shared" si="13"/>
        <v>10.754427465034738</v>
      </c>
      <c r="AQ319" s="28">
        <f t="shared" si="14"/>
        <v>0.3584809155011579</v>
      </c>
      <c r="AR319" s="29">
        <v>172.0708394405558</v>
      </c>
    </row>
    <row r="320" spans="1:44" x14ac:dyDescent="0.25">
      <c r="A320" s="17">
        <v>2020</v>
      </c>
      <c r="B320" s="17" t="s">
        <v>42</v>
      </c>
      <c r="C320" s="17"/>
      <c r="D320" s="17"/>
      <c r="E320" s="17"/>
      <c r="F320" s="17"/>
      <c r="H320" s="17"/>
      <c r="I320" s="17"/>
      <c r="J320" s="17"/>
      <c r="K320" s="18"/>
      <c r="L320" t="s">
        <v>248</v>
      </c>
      <c r="M320" t="s">
        <v>248</v>
      </c>
      <c r="O320" t="s">
        <v>253</v>
      </c>
      <c r="P320">
        <v>40033991</v>
      </c>
      <c r="Q320" t="s">
        <v>254</v>
      </c>
      <c r="R320" s="19" t="s">
        <v>98</v>
      </c>
      <c r="S320" s="20">
        <v>320</v>
      </c>
      <c r="T320" s="20">
        <v>8</v>
      </c>
      <c r="V320" t="s">
        <v>99</v>
      </c>
      <c r="W320" t="s">
        <v>88</v>
      </c>
      <c r="X320" s="21" t="s">
        <v>100</v>
      </c>
      <c r="Y320" s="21" t="str">
        <f t="shared" si="12"/>
        <v>400339913022661330226613Mayorista</v>
      </c>
      <c r="Z320" s="20">
        <v>30226613</v>
      </c>
      <c r="AA320" s="38" t="s">
        <v>101</v>
      </c>
      <c r="AB320" s="23" t="s">
        <v>101</v>
      </c>
      <c r="AC320" s="19" t="s">
        <v>102</v>
      </c>
      <c r="AD320" s="20">
        <v>30226613</v>
      </c>
      <c r="AE320" s="19" t="s">
        <v>101</v>
      </c>
      <c r="AF320" s="34" t="s">
        <v>101</v>
      </c>
      <c r="AG320" s="19" t="s">
        <v>73</v>
      </c>
      <c r="AH320" s="17" t="s">
        <v>55</v>
      </c>
      <c r="AI320" s="25"/>
      <c r="AK320" t="s">
        <v>56</v>
      </c>
      <c r="AN320" s="26">
        <v>909.99999999999989</v>
      </c>
      <c r="AO320" s="27">
        <v>22.749999999999996</v>
      </c>
      <c r="AP320" s="28">
        <f t="shared" si="13"/>
        <v>25.491080402126627</v>
      </c>
      <c r="AQ320" s="28">
        <f t="shared" si="14"/>
        <v>0.63727701005316573</v>
      </c>
      <c r="AR320" s="29">
        <v>579.9220791483807</v>
      </c>
    </row>
    <row r="321" spans="1:44" x14ac:dyDescent="0.25">
      <c r="A321" s="17">
        <v>2020</v>
      </c>
      <c r="B321" s="17" t="s">
        <v>42</v>
      </c>
      <c r="C321" s="17"/>
      <c r="D321" s="17"/>
      <c r="E321" s="17"/>
      <c r="F321" s="17"/>
      <c r="H321" s="17"/>
      <c r="I321" s="17"/>
      <c r="J321" s="17"/>
      <c r="K321" s="18"/>
      <c r="L321" t="s">
        <v>251</v>
      </c>
      <c r="M321" t="s">
        <v>251</v>
      </c>
      <c r="O321" t="s">
        <v>44</v>
      </c>
      <c r="P321">
        <v>40162901</v>
      </c>
      <c r="Q321" t="s">
        <v>255</v>
      </c>
      <c r="R321" s="19" t="s">
        <v>46</v>
      </c>
      <c r="S321" s="20">
        <v>40</v>
      </c>
      <c r="T321" s="20">
        <v>12</v>
      </c>
      <c r="V321" t="s">
        <v>47</v>
      </c>
      <c r="W321" t="s">
        <v>48</v>
      </c>
      <c r="X321" s="21" t="s">
        <v>49</v>
      </c>
      <c r="Y321" s="21" t="str">
        <f t="shared" si="12"/>
        <v>401629013022755330227421Mayorista</v>
      </c>
      <c r="Z321" s="20">
        <v>30227553</v>
      </c>
      <c r="AA321" s="22" t="s">
        <v>50</v>
      </c>
      <c r="AB321" s="23" t="s">
        <v>51</v>
      </c>
      <c r="AC321" s="19" t="s">
        <v>52</v>
      </c>
      <c r="AD321" s="20">
        <v>30227421</v>
      </c>
      <c r="AE321" s="19" t="s">
        <v>53</v>
      </c>
      <c r="AF321" s="24" t="s">
        <v>53</v>
      </c>
      <c r="AG321" s="19" t="s">
        <v>54</v>
      </c>
      <c r="AH321" s="17" t="s">
        <v>55</v>
      </c>
      <c r="AI321" s="25"/>
      <c r="AK321" t="s">
        <v>56</v>
      </c>
      <c r="AN321" s="26">
        <v>510</v>
      </c>
      <c r="AO321" s="27">
        <v>25.5</v>
      </c>
      <c r="AP321" s="28">
        <f t="shared" si="13"/>
        <v>18.955590408723346</v>
      </c>
      <c r="AQ321" s="28">
        <f t="shared" si="14"/>
        <v>0.94777952043616731</v>
      </c>
      <c r="AR321" s="29">
        <v>483.36755542244532</v>
      </c>
    </row>
    <row r="322" spans="1:44" x14ac:dyDescent="0.25">
      <c r="A322" s="17">
        <v>2020</v>
      </c>
      <c r="B322" s="17" t="s">
        <v>42</v>
      </c>
      <c r="C322" s="17"/>
      <c r="D322" s="17"/>
      <c r="E322" s="17"/>
      <c r="F322" s="17"/>
      <c r="H322" s="17"/>
      <c r="I322" s="17"/>
      <c r="J322" s="17"/>
      <c r="K322" s="18"/>
      <c r="L322" t="s">
        <v>251</v>
      </c>
      <c r="M322" t="s">
        <v>251</v>
      </c>
      <c r="O322" t="s">
        <v>44</v>
      </c>
      <c r="P322">
        <v>40162901</v>
      </c>
      <c r="Q322" t="s">
        <v>255</v>
      </c>
      <c r="R322" s="19" t="s">
        <v>256</v>
      </c>
      <c r="S322" s="20">
        <v>20</v>
      </c>
      <c r="T322" s="20">
        <v>10</v>
      </c>
      <c r="V322" t="s">
        <v>257</v>
      </c>
      <c r="W322" t="s">
        <v>48</v>
      </c>
      <c r="X322" s="42" t="s">
        <v>258</v>
      </c>
      <c r="Y322" s="21" t="str">
        <f t="shared" si="12"/>
        <v>401629013022698930227553Mayorista</v>
      </c>
      <c r="Z322" s="20">
        <v>30226989</v>
      </c>
      <c r="AA322" s="30" t="s">
        <v>60</v>
      </c>
      <c r="AB322" s="31" t="s">
        <v>61</v>
      </c>
      <c r="AC322" s="19" t="s">
        <v>152</v>
      </c>
      <c r="AD322" s="20">
        <v>30227553</v>
      </c>
      <c r="AE322" s="19" t="s">
        <v>50</v>
      </c>
      <c r="AF322" s="34" t="s">
        <v>51</v>
      </c>
      <c r="AG322" s="19" t="s">
        <v>213</v>
      </c>
      <c r="AH322" s="17" t="s">
        <v>55</v>
      </c>
      <c r="AI322" s="25"/>
      <c r="AK322" t="s">
        <v>56</v>
      </c>
      <c r="AN322" s="26">
        <v>190</v>
      </c>
      <c r="AO322" s="27">
        <v>19</v>
      </c>
      <c r="AP322" s="28">
        <f t="shared" si="13"/>
        <v>315.92650681205566</v>
      </c>
      <c r="AQ322" s="28">
        <f t="shared" si="14"/>
        <v>31.592650681205569</v>
      </c>
      <c r="AR322" s="29">
        <v>6002.6036294290579</v>
      </c>
    </row>
    <row r="323" spans="1:44" x14ac:dyDescent="0.25">
      <c r="A323" s="17">
        <v>2020</v>
      </c>
      <c r="B323" s="17" t="s">
        <v>42</v>
      </c>
      <c r="C323" s="17"/>
      <c r="D323" s="17"/>
      <c r="E323" s="17"/>
      <c r="F323" s="17"/>
      <c r="H323" s="17"/>
      <c r="I323" s="17"/>
      <c r="J323" s="17"/>
      <c r="K323" s="18"/>
      <c r="L323" t="s">
        <v>251</v>
      </c>
      <c r="M323" t="s">
        <v>251</v>
      </c>
      <c r="O323" t="s">
        <v>44</v>
      </c>
      <c r="P323">
        <v>40162901</v>
      </c>
      <c r="Q323" t="s">
        <v>255</v>
      </c>
      <c r="R323" s="19" t="s">
        <v>188</v>
      </c>
      <c r="S323" s="20">
        <v>192</v>
      </c>
      <c r="T323" s="20">
        <v>6</v>
      </c>
      <c r="V323" t="s">
        <v>189</v>
      </c>
      <c r="W323" t="s">
        <v>68</v>
      </c>
      <c r="X323" s="21" t="s">
        <v>190</v>
      </c>
      <c r="Y323" s="21" t="str">
        <f t="shared" si="12"/>
        <v>401629013022606830227421Mayorista</v>
      </c>
      <c r="Z323" s="20">
        <v>30226068</v>
      </c>
      <c r="AA323" s="33" t="s">
        <v>70</v>
      </c>
      <c r="AB323" s="23" t="s">
        <v>70</v>
      </c>
      <c r="AC323" s="19" t="s">
        <v>191</v>
      </c>
      <c r="AD323" s="20">
        <v>30227421</v>
      </c>
      <c r="AE323" s="19" t="s">
        <v>53</v>
      </c>
      <c r="AF323" s="34" t="s">
        <v>53</v>
      </c>
      <c r="AG323" s="19" t="s">
        <v>153</v>
      </c>
      <c r="AH323" s="17" t="s">
        <v>55</v>
      </c>
      <c r="AI323" s="25"/>
      <c r="AK323" t="s">
        <v>56</v>
      </c>
      <c r="AN323" s="26">
        <v>366</v>
      </c>
      <c r="AO323" s="27">
        <v>91.5</v>
      </c>
      <c r="AP323" s="28">
        <f t="shared" si="13"/>
        <v>9.4777952043616729</v>
      </c>
      <c r="AQ323" s="28">
        <f t="shared" si="14"/>
        <v>2.3694488010904182</v>
      </c>
      <c r="AR323" s="29">
        <v>867.21826119909304</v>
      </c>
    </row>
    <row r="324" spans="1:44" x14ac:dyDescent="0.25">
      <c r="A324" s="17">
        <v>2020</v>
      </c>
      <c r="B324" s="17" t="s">
        <v>42</v>
      </c>
      <c r="C324" s="17"/>
      <c r="D324" s="17"/>
      <c r="E324" s="17"/>
      <c r="F324" s="17"/>
      <c r="H324" s="17"/>
      <c r="I324" s="17"/>
      <c r="J324" s="17"/>
      <c r="K324" s="18"/>
      <c r="L324" t="s">
        <v>251</v>
      </c>
      <c r="M324" t="s">
        <v>251</v>
      </c>
      <c r="O324" t="s">
        <v>44</v>
      </c>
      <c r="P324">
        <v>40162901</v>
      </c>
      <c r="Q324" t="s">
        <v>255</v>
      </c>
      <c r="R324" s="19" t="s">
        <v>259</v>
      </c>
      <c r="S324" s="20">
        <v>2</v>
      </c>
      <c r="T324" s="20">
        <v>4.5454545454545456E-2</v>
      </c>
      <c r="V324" t="s">
        <v>260</v>
      </c>
      <c r="W324" t="s">
        <v>76</v>
      </c>
      <c r="X324" s="21" t="s">
        <v>261</v>
      </c>
      <c r="Y324" s="21" t="str">
        <f t="shared" si="12"/>
        <v>401629013022742130229095Bodega</v>
      </c>
      <c r="Z324" s="20">
        <v>30227421</v>
      </c>
      <c r="AA324" s="35" t="s">
        <v>53</v>
      </c>
      <c r="AB324" s="23" t="s">
        <v>53</v>
      </c>
      <c r="AC324" s="19" t="s">
        <v>136</v>
      </c>
      <c r="AD324" s="20">
        <v>30229095</v>
      </c>
      <c r="AE324" s="19" t="s">
        <v>63</v>
      </c>
      <c r="AF324" s="34" t="s">
        <v>64</v>
      </c>
      <c r="AG324" s="19" t="s">
        <v>79</v>
      </c>
      <c r="AH324" s="17" t="s">
        <v>55</v>
      </c>
      <c r="AI324" s="25"/>
      <c r="AK324" t="s">
        <v>80</v>
      </c>
      <c r="AN324" s="26">
        <v>195</v>
      </c>
      <c r="AO324" s="27">
        <v>2340</v>
      </c>
      <c r="AP324" s="28">
        <f t="shared" si="13"/>
        <v>1.3822033898305084</v>
      </c>
      <c r="AQ324" s="28">
        <f t="shared" si="14"/>
        <v>16.586440677966102</v>
      </c>
      <c r="AR324" s="29">
        <v>3234.3559322033898</v>
      </c>
    </row>
    <row r="325" spans="1:44" x14ac:dyDescent="0.25">
      <c r="A325" s="17">
        <v>2020</v>
      </c>
      <c r="B325" s="17" t="s">
        <v>42</v>
      </c>
      <c r="C325" s="17"/>
      <c r="D325" s="17"/>
      <c r="E325" s="17"/>
      <c r="F325" s="17"/>
      <c r="H325" s="17"/>
      <c r="I325" s="17"/>
      <c r="J325" s="17"/>
      <c r="K325" s="18"/>
      <c r="L325" t="s">
        <v>251</v>
      </c>
      <c r="M325" t="s">
        <v>251</v>
      </c>
      <c r="O325" t="s">
        <v>44</v>
      </c>
      <c r="P325">
        <v>40162901</v>
      </c>
      <c r="Q325" t="s">
        <v>255</v>
      </c>
      <c r="R325" s="19" t="s">
        <v>81</v>
      </c>
      <c r="S325" s="20">
        <v>48</v>
      </c>
      <c r="T325" s="20">
        <v>4</v>
      </c>
      <c r="V325" t="s">
        <v>82</v>
      </c>
      <c r="W325" t="s">
        <v>76</v>
      </c>
      <c r="X325" s="21" t="s">
        <v>83</v>
      </c>
      <c r="Y325" s="21" t="str">
        <f t="shared" si="12"/>
        <v>401629013022742130227421Mayorista</v>
      </c>
      <c r="Z325" s="20">
        <v>30227421</v>
      </c>
      <c r="AA325" s="35" t="s">
        <v>53</v>
      </c>
      <c r="AB325" s="23" t="s">
        <v>53</v>
      </c>
      <c r="AC325" s="19" t="s">
        <v>84</v>
      </c>
      <c r="AD325" s="20">
        <v>30227421</v>
      </c>
      <c r="AE325" s="19" t="s">
        <v>53</v>
      </c>
      <c r="AF325" s="34" t="s">
        <v>53</v>
      </c>
      <c r="AG325" s="19" t="s">
        <v>85</v>
      </c>
      <c r="AH325" s="17" t="s">
        <v>55</v>
      </c>
      <c r="AI325" s="25"/>
      <c r="AK325" t="s">
        <v>56</v>
      </c>
      <c r="AN325" s="26">
        <v>195</v>
      </c>
      <c r="AO325" s="27">
        <v>97.5</v>
      </c>
      <c r="AP325" s="28">
        <f t="shared" si="13"/>
        <v>6.3185301362411153</v>
      </c>
      <c r="AQ325" s="28">
        <f t="shared" si="14"/>
        <v>3.1592650681205576</v>
      </c>
      <c r="AR325" s="29">
        <v>616.05668828350872</v>
      </c>
    </row>
    <row r="326" spans="1:44" x14ac:dyDescent="0.25">
      <c r="A326" s="17">
        <v>2020</v>
      </c>
      <c r="B326" s="17" t="s">
        <v>42</v>
      </c>
      <c r="C326" s="17"/>
      <c r="D326" s="17"/>
      <c r="E326" s="17"/>
      <c r="F326" s="17"/>
      <c r="H326" s="17"/>
      <c r="I326" s="17"/>
      <c r="J326" s="17"/>
      <c r="K326" s="18"/>
      <c r="L326" t="s">
        <v>251</v>
      </c>
      <c r="M326" t="s">
        <v>251</v>
      </c>
      <c r="O326" t="s">
        <v>44</v>
      </c>
      <c r="P326">
        <v>40162901</v>
      </c>
      <c r="Q326" t="s">
        <v>255</v>
      </c>
      <c r="R326" s="19" t="s">
        <v>86</v>
      </c>
      <c r="S326" s="20">
        <v>500</v>
      </c>
      <c r="T326" s="20">
        <v>10</v>
      </c>
      <c r="V326" t="s">
        <v>87</v>
      </c>
      <c r="W326" t="s">
        <v>88</v>
      </c>
      <c r="X326" s="21" t="s">
        <v>89</v>
      </c>
      <c r="Y326" s="21" t="str">
        <f t="shared" si="12"/>
        <v>401629013022660630226606Mayorista</v>
      </c>
      <c r="Z326" s="20">
        <v>30226606</v>
      </c>
      <c r="AA326" s="36" t="s">
        <v>72</v>
      </c>
      <c r="AB326" s="23" t="s">
        <v>72</v>
      </c>
      <c r="AC326" s="19" t="s">
        <v>90</v>
      </c>
      <c r="AD326" s="20">
        <v>30226606</v>
      </c>
      <c r="AE326" s="19" t="s">
        <v>72</v>
      </c>
      <c r="AF326" s="34" t="s">
        <v>72</v>
      </c>
      <c r="AG326" s="19" t="s">
        <v>73</v>
      </c>
      <c r="AH326" s="17" t="s">
        <v>55</v>
      </c>
      <c r="AI326" s="25"/>
      <c r="AK326" t="s">
        <v>56</v>
      </c>
      <c r="AN326" s="26">
        <v>3639.9999999999995</v>
      </c>
      <c r="AO326" s="27">
        <v>72.799999999999983</v>
      </c>
      <c r="AP326" s="28">
        <f t="shared" si="13"/>
        <v>12.347519312799895</v>
      </c>
      <c r="AQ326" s="28">
        <f t="shared" si="14"/>
        <v>0.24695038625599788</v>
      </c>
      <c r="AR326" s="29">
        <v>898.89940597183215</v>
      </c>
    </row>
    <row r="327" spans="1:44" x14ac:dyDescent="0.25">
      <c r="A327" s="17">
        <v>2020</v>
      </c>
      <c r="B327" s="17" t="s">
        <v>42</v>
      </c>
      <c r="C327" s="17"/>
      <c r="D327" s="17"/>
      <c r="E327" s="17"/>
      <c r="F327" s="17"/>
      <c r="H327" s="17"/>
      <c r="I327" s="17"/>
      <c r="J327" s="17"/>
      <c r="K327" s="18"/>
      <c r="L327" t="s">
        <v>251</v>
      </c>
      <c r="M327" t="s">
        <v>251</v>
      </c>
      <c r="O327" t="s">
        <v>44</v>
      </c>
      <c r="P327">
        <v>40162901</v>
      </c>
      <c r="Q327" t="s">
        <v>255</v>
      </c>
      <c r="R327" s="19" t="s">
        <v>91</v>
      </c>
      <c r="S327" s="20">
        <v>360</v>
      </c>
      <c r="T327" s="20">
        <v>10</v>
      </c>
      <c r="V327" t="s">
        <v>92</v>
      </c>
      <c r="W327" t="s">
        <v>88</v>
      </c>
      <c r="X327" s="21" t="s">
        <v>93</v>
      </c>
      <c r="Y327" s="21" t="str">
        <f t="shared" si="12"/>
        <v>401629013022660730227271Mayorista</v>
      </c>
      <c r="Z327" s="20">
        <v>30226607</v>
      </c>
      <c r="AA327" s="37" t="s">
        <v>94</v>
      </c>
      <c r="AB327" s="23" t="s">
        <v>94</v>
      </c>
      <c r="AC327" s="19" t="s">
        <v>95</v>
      </c>
      <c r="AD327" s="20">
        <v>30227271</v>
      </c>
      <c r="AE327" s="19" t="s">
        <v>96</v>
      </c>
      <c r="AF327" s="34" t="s">
        <v>97</v>
      </c>
      <c r="AG327" s="19" t="s">
        <v>73</v>
      </c>
      <c r="AH327" s="17" t="s">
        <v>55</v>
      </c>
      <c r="AI327" s="25"/>
      <c r="AK327" t="s">
        <v>56</v>
      </c>
      <c r="AN327" s="26">
        <v>840</v>
      </c>
      <c r="AO327" s="27">
        <v>28</v>
      </c>
      <c r="AP327" s="28">
        <f t="shared" si="13"/>
        <v>10.754427465034738</v>
      </c>
      <c r="AQ327" s="28">
        <f t="shared" si="14"/>
        <v>0.3584809155011579</v>
      </c>
      <c r="AR327" s="29">
        <v>301.12396902097265</v>
      </c>
    </row>
    <row r="328" spans="1:44" x14ac:dyDescent="0.25">
      <c r="A328" s="17">
        <v>2020</v>
      </c>
      <c r="B328" s="17" t="s">
        <v>42</v>
      </c>
      <c r="C328" s="17"/>
      <c r="D328" s="17"/>
      <c r="E328" s="17"/>
      <c r="F328" s="17"/>
      <c r="H328" s="17"/>
      <c r="I328" s="17"/>
      <c r="J328" s="17"/>
      <c r="K328" s="18"/>
      <c r="L328" t="s">
        <v>251</v>
      </c>
      <c r="M328" t="s">
        <v>251</v>
      </c>
      <c r="O328" t="s">
        <v>44</v>
      </c>
      <c r="P328">
        <v>40162901</v>
      </c>
      <c r="Q328" t="s">
        <v>255</v>
      </c>
      <c r="R328" s="19" t="s">
        <v>98</v>
      </c>
      <c r="S328" s="20">
        <v>320</v>
      </c>
      <c r="T328" s="20">
        <v>8</v>
      </c>
      <c r="V328" t="s">
        <v>99</v>
      </c>
      <c r="W328" t="s">
        <v>88</v>
      </c>
      <c r="X328" s="21" t="s">
        <v>100</v>
      </c>
      <c r="Y328" s="21" t="str">
        <f t="shared" si="12"/>
        <v>401629013022661330226613Mayorista</v>
      </c>
      <c r="Z328" s="20">
        <v>30226613</v>
      </c>
      <c r="AA328" s="38" t="s">
        <v>101</v>
      </c>
      <c r="AB328" s="23" t="s">
        <v>101</v>
      </c>
      <c r="AC328" s="19" t="s">
        <v>102</v>
      </c>
      <c r="AD328" s="20">
        <v>30226613</v>
      </c>
      <c r="AE328" s="19" t="s">
        <v>101</v>
      </c>
      <c r="AF328" s="34" t="s">
        <v>101</v>
      </c>
      <c r="AG328" s="19" t="s">
        <v>73</v>
      </c>
      <c r="AH328" s="17" t="s">
        <v>55</v>
      </c>
      <c r="AI328" s="25"/>
      <c r="AK328" t="s">
        <v>56</v>
      </c>
      <c r="AN328" s="26">
        <v>6300</v>
      </c>
      <c r="AO328" s="27">
        <v>157.5</v>
      </c>
      <c r="AP328" s="28">
        <f t="shared" si="13"/>
        <v>25.491080402126627</v>
      </c>
      <c r="AQ328" s="28">
        <f t="shared" si="14"/>
        <v>0.63727701005316562</v>
      </c>
      <c r="AR328" s="29">
        <v>4014.8451633349437</v>
      </c>
    </row>
    <row r="329" spans="1:44" x14ac:dyDescent="0.25">
      <c r="A329" s="17">
        <v>2020</v>
      </c>
      <c r="B329" s="17" t="s">
        <v>42</v>
      </c>
      <c r="C329" s="17"/>
      <c r="D329" s="17"/>
      <c r="E329" s="17"/>
      <c r="F329" s="17"/>
      <c r="H329" s="17"/>
      <c r="I329" s="17"/>
      <c r="J329" s="17"/>
      <c r="K329" s="18"/>
      <c r="L329" t="s">
        <v>262</v>
      </c>
      <c r="M329" t="s">
        <v>262</v>
      </c>
      <c r="O329" t="s">
        <v>44</v>
      </c>
      <c r="P329">
        <v>40163023</v>
      </c>
      <c r="Q329" t="s">
        <v>263</v>
      </c>
      <c r="R329" s="19" t="s">
        <v>46</v>
      </c>
      <c r="S329" s="20">
        <v>40</v>
      </c>
      <c r="T329" s="20">
        <v>12</v>
      </c>
      <c r="V329" t="s">
        <v>47</v>
      </c>
      <c r="W329" t="s">
        <v>48</v>
      </c>
      <c r="X329" s="21" t="s">
        <v>49</v>
      </c>
      <c r="Y329" s="21" t="str">
        <f t="shared" si="12"/>
        <v>401630233022755330227421Mayorista</v>
      </c>
      <c r="Z329" s="20">
        <v>30227553</v>
      </c>
      <c r="AA329" s="22" t="s">
        <v>50</v>
      </c>
      <c r="AB329" s="23" t="s">
        <v>51</v>
      </c>
      <c r="AC329" s="19" t="s">
        <v>52</v>
      </c>
      <c r="AD329" s="20">
        <v>30227421</v>
      </c>
      <c r="AE329" s="19" t="s">
        <v>53</v>
      </c>
      <c r="AF329" s="24" t="s">
        <v>53</v>
      </c>
      <c r="AG329" s="19" t="s">
        <v>54</v>
      </c>
      <c r="AH329" s="17" t="s">
        <v>55</v>
      </c>
      <c r="AI329" s="25"/>
      <c r="AK329" t="s">
        <v>56</v>
      </c>
      <c r="AN329" s="26">
        <v>360</v>
      </c>
      <c r="AO329" s="27">
        <v>18</v>
      </c>
      <c r="AP329" s="28">
        <f t="shared" si="13"/>
        <v>18.955590408723346</v>
      </c>
      <c r="AQ329" s="28">
        <f t="shared" si="14"/>
        <v>0.9477795204361672</v>
      </c>
      <c r="AR329" s="29">
        <v>341.20062735702021</v>
      </c>
    </row>
    <row r="330" spans="1:44" x14ac:dyDescent="0.25">
      <c r="A330" s="17">
        <v>2020</v>
      </c>
      <c r="B330" s="17" t="s">
        <v>42</v>
      </c>
      <c r="C330" s="17"/>
      <c r="D330" s="17"/>
      <c r="E330" s="17"/>
      <c r="F330" s="17"/>
      <c r="H330" s="17"/>
      <c r="I330" s="17"/>
      <c r="J330" s="17"/>
      <c r="K330" s="18"/>
      <c r="L330" t="s">
        <v>262</v>
      </c>
      <c r="M330" t="s">
        <v>262</v>
      </c>
      <c r="O330" t="s">
        <v>44</v>
      </c>
      <c r="P330">
        <v>40163023</v>
      </c>
      <c r="Q330" t="s">
        <v>263</v>
      </c>
      <c r="R330" s="19" t="s">
        <v>264</v>
      </c>
      <c r="S330" s="20">
        <v>14</v>
      </c>
      <c r="T330" s="20">
        <v>7</v>
      </c>
      <c r="V330" t="s">
        <v>265</v>
      </c>
      <c r="W330" t="s">
        <v>48</v>
      </c>
      <c r="X330" s="21" t="s">
        <v>266</v>
      </c>
      <c r="Y330" s="21" t="str">
        <f t="shared" si="12"/>
        <v>401630233022698930227553Mayorista</v>
      </c>
      <c r="Z330" s="20">
        <v>30226989</v>
      </c>
      <c r="AA330" s="30" t="s">
        <v>60</v>
      </c>
      <c r="AB330" s="31" t="s">
        <v>61</v>
      </c>
      <c r="AC330" s="19" t="s">
        <v>227</v>
      </c>
      <c r="AD330" s="20">
        <v>30227553</v>
      </c>
      <c r="AE330" s="19" t="s">
        <v>50</v>
      </c>
      <c r="AF330" s="34" t="s">
        <v>51</v>
      </c>
      <c r="AG330" s="19" t="s">
        <v>267</v>
      </c>
      <c r="AH330" s="17" t="s">
        <v>55</v>
      </c>
      <c r="AI330" s="25"/>
      <c r="AK330" t="s">
        <v>56</v>
      </c>
      <c r="AN330" s="26">
        <v>59</v>
      </c>
      <c r="AO330" s="27">
        <v>8.4285714285714288</v>
      </c>
      <c r="AP330" s="28">
        <f t="shared" si="13"/>
        <v>221.14855476843897</v>
      </c>
      <c r="AQ330" s="28">
        <f t="shared" si="14"/>
        <v>31.592650681205569</v>
      </c>
      <c r="AR330" s="29">
        <v>1863.9663901911285</v>
      </c>
    </row>
    <row r="331" spans="1:44" x14ac:dyDescent="0.25">
      <c r="A331" s="17">
        <v>2020</v>
      </c>
      <c r="B331" s="17" t="s">
        <v>42</v>
      </c>
      <c r="C331" s="17"/>
      <c r="D331" s="17"/>
      <c r="E331" s="17"/>
      <c r="F331" s="17"/>
      <c r="H331" s="17"/>
      <c r="I331" s="17"/>
      <c r="J331" s="17"/>
      <c r="K331" s="18"/>
      <c r="L331" t="s">
        <v>262</v>
      </c>
      <c r="M331" t="s">
        <v>262</v>
      </c>
      <c r="O331" t="s">
        <v>44</v>
      </c>
      <c r="P331">
        <v>40163023</v>
      </c>
      <c r="Q331" t="s">
        <v>263</v>
      </c>
      <c r="R331" s="19" t="s">
        <v>188</v>
      </c>
      <c r="S331" s="20">
        <v>192</v>
      </c>
      <c r="T331" s="20">
        <v>6</v>
      </c>
      <c r="V331" t="s">
        <v>189</v>
      </c>
      <c r="W331" t="s">
        <v>68</v>
      </c>
      <c r="X331" s="21" t="s">
        <v>190</v>
      </c>
      <c r="Y331" s="21" t="str">
        <f t="shared" si="12"/>
        <v>401630233022606830227421Mayorista</v>
      </c>
      <c r="Z331" s="20">
        <v>30226068</v>
      </c>
      <c r="AA331" s="33" t="s">
        <v>70</v>
      </c>
      <c r="AB331" s="23" t="s">
        <v>70</v>
      </c>
      <c r="AC331" s="19" t="s">
        <v>191</v>
      </c>
      <c r="AD331" s="20">
        <v>30227421</v>
      </c>
      <c r="AE331" s="19" t="s">
        <v>53</v>
      </c>
      <c r="AF331" s="34" t="s">
        <v>53</v>
      </c>
      <c r="AG331" s="19" t="s">
        <v>153</v>
      </c>
      <c r="AH331" s="17" t="s">
        <v>55</v>
      </c>
      <c r="AI331" s="25"/>
      <c r="AK331" t="s">
        <v>56</v>
      </c>
      <c r="AN331" s="26">
        <v>222</v>
      </c>
      <c r="AO331" s="27">
        <v>55.5</v>
      </c>
      <c r="AP331" s="28">
        <f t="shared" si="13"/>
        <v>9.4777952043616729</v>
      </c>
      <c r="AQ331" s="28">
        <f t="shared" si="14"/>
        <v>2.3694488010904182</v>
      </c>
      <c r="AR331" s="29">
        <v>526.01763384207288</v>
      </c>
    </row>
    <row r="332" spans="1:44" x14ac:dyDescent="0.25">
      <c r="A332" s="17">
        <v>2020</v>
      </c>
      <c r="B332" s="17" t="s">
        <v>42</v>
      </c>
      <c r="C332" s="17"/>
      <c r="D332" s="17"/>
      <c r="E332" s="17"/>
      <c r="F332" s="17"/>
      <c r="H332" s="17"/>
      <c r="I332" s="17"/>
      <c r="J332" s="17"/>
      <c r="K332" s="18"/>
      <c r="L332" t="s">
        <v>262</v>
      </c>
      <c r="M332" t="s">
        <v>262</v>
      </c>
      <c r="O332" t="s">
        <v>44</v>
      </c>
      <c r="P332">
        <v>40163023</v>
      </c>
      <c r="Q332" t="s">
        <v>263</v>
      </c>
      <c r="R332" s="19" t="s">
        <v>74</v>
      </c>
      <c r="S332" s="20">
        <v>8</v>
      </c>
      <c r="T332" s="20">
        <v>4.5454545454545456E-2</v>
      </c>
      <c r="V332" t="s">
        <v>75</v>
      </c>
      <c r="W332" t="s">
        <v>76</v>
      </c>
      <c r="X332" s="21" t="s">
        <v>77</v>
      </c>
      <c r="Y332" s="21" t="str">
        <f t="shared" si="12"/>
        <v>401630233022742130229095Bodega</v>
      </c>
      <c r="Z332" s="20">
        <v>30227421</v>
      </c>
      <c r="AA332" s="35" t="s">
        <v>53</v>
      </c>
      <c r="AB332" s="23" t="s">
        <v>53</v>
      </c>
      <c r="AC332" s="19" t="s">
        <v>78</v>
      </c>
      <c r="AD332" s="20">
        <v>30229095</v>
      </c>
      <c r="AE332" s="19" t="s">
        <v>63</v>
      </c>
      <c r="AF332" s="34" t="s">
        <v>64</v>
      </c>
      <c r="AG332" s="19" t="s">
        <v>79</v>
      </c>
      <c r="AH332" s="17" t="s">
        <v>55</v>
      </c>
      <c r="AI332" s="25"/>
      <c r="AK332" t="s">
        <v>80</v>
      </c>
      <c r="AN332" s="26">
        <v>100</v>
      </c>
      <c r="AO332" s="27">
        <v>300</v>
      </c>
      <c r="AP332" s="28">
        <f t="shared" si="13"/>
        <v>1.3822033898305084</v>
      </c>
      <c r="AQ332" s="28">
        <f t="shared" si="14"/>
        <v>4.1466101694915247</v>
      </c>
      <c r="AR332" s="29">
        <v>414.6610169491525</v>
      </c>
    </row>
    <row r="333" spans="1:44" x14ac:dyDescent="0.25">
      <c r="A333" s="17">
        <v>2020</v>
      </c>
      <c r="B333" s="17" t="s">
        <v>42</v>
      </c>
      <c r="C333" s="17"/>
      <c r="D333" s="17"/>
      <c r="E333" s="17"/>
      <c r="F333" s="17"/>
      <c r="H333" s="17"/>
      <c r="I333" s="17"/>
      <c r="J333" s="17"/>
      <c r="K333" s="18"/>
      <c r="L333" t="s">
        <v>262</v>
      </c>
      <c r="M333" t="s">
        <v>262</v>
      </c>
      <c r="O333" t="s">
        <v>44</v>
      </c>
      <c r="P333">
        <v>40163023</v>
      </c>
      <c r="Q333" t="s">
        <v>263</v>
      </c>
      <c r="R333" s="19" t="s">
        <v>81</v>
      </c>
      <c r="S333" s="20">
        <v>48</v>
      </c>
      <c r="T333" s="20">
        <v>4</v>
      </c>
      <c r="V333" t="s">
        <v>82</v>
      </c>
      <c r="W333" t="s">
        <v>76</v>
      </c>
      <c r="X333" s="21" t="s">
        <v>83</v>
      </c>
      <c r="Y333" s="21" t="str">
        <f t="shared" si="12"/>
        <v>401630233022742130227421Mayorista</v>
      </c>
      <c r="Z333" s="20">
        <v>30227421</v>
      </c>
      <c r="AA333" s="35" t="s">
        <v>53</v>
      </c>
      <c r="AB333" s="23" t="s">
        <v>53</v>
      </c>
      <c r="AC333" s="19" t="s">
        <v>84</v>
      </c>
      <c r="AD333" s="20">
        <v>30227421</v>
      </c>
      <c r="AE333" s="19" t="s">
        <v>53</v>
      </c>
      <c r="AF333" s="34" t="s">
        <v>53</v>
      </c>
      <c r="AG333" s="19" t="s">
        <v>85</v>
      </c>
      <c r="AH333" s="17" t="s">
        <v>55</v>
      </c>
      <c r="AI333" s="25"/>
      <c r="AK333" t="s">
        <v>56</v>
      </c>
      <c r="AN333" s="26">
        <v>100</v>
      </c>
      <c r="AO333" s="27">
        <v>50</v>
      </c>
      <c r="AP333" s="28">
        <f t="shared" si="13"/>
        <v>6.3185301362411153</v>
      </c>
      <c r="AQ333" s="28">
        <f t="shared" si="14"/>
        <v>3.1592650681205576</v>
      </c>
      <c r="AR333" s="29">
        <v>315.92650681205578</v>
      </c>
    </row>
    <row r="334" spans="1:44" x14ac:dyDescent="0.25">
      <c r="A334" s="17">
        <v>2020</v>
      </c>
      <c r="B334" s="17" t="s">
        <v>42</v>
      </c>
      <c r="C334" s="17"/>
      <c r="D334" s="17"/>
      <c r="E334" s="17"/>
      <c r="F334" s="17"/>
      <c r="H334" s="17"/>
      <c r="I334" s="17"/>
      <c r="J334" s="17"/>
      <c r="K334" s="18"/>
      <c r="L334" t="s">
        <v>262</v>
      </c>
      <c r="M334" t="s">
        <v>262</v>
      </c>
      <c r="O334" t="s">
        <v>44</v>
      </c>
      <c r="P334">
        <v>40163023</v>
      </c>
      <c r="Q334" t="s">
        <v>263</v>
      </c>
      <c r="R334" s="19" t="s">
        <v>86</v>
      </c>
      <c r="S334" s="20">
        <v>500</v>
      </c>
      <c r="T334" s="20">
        <v>10</v>
      </c>
      <c r="V334" t="s">
        <v>87</v>
      </c>
      <c r="W334" t="s">
        <v>88</v>
      </c>
      <c r="X334" s="21" t="s">
        <v>89</v>
      </c>
      <c r="Y334" s="21" t="str">
        <f t="shared" si="12"/>
        <v>401630233022660630226606Mayorista</v>
      </c>
      <c r="Z334" s="20">
        <v>30226606</v>
      </c>
      <c r="AA334" s="36" t="s">
        <v>72</v>
      </c>
      <c r="AB334" s="23" t="s">
        <v>72</v>
      </c>
      <c r="AC334" s="19" t="s">
        <v>90</v>
      </c>
      <c r="AD334" s="20">
        <v>30226606</v>
      </c>
      <c r="AE334" s="19" t="s">
        <v>72</v>
      </c>
      <c r="AF334" s="34" t="s">
        <v>72</v>
      </c>
      <c r="AG334" s="19" t="s">
        <v>73</v>
      </c>
      <c r="AH334" s="17" t="s">
        <v>55</v>
      </c>
      <c r="AI334" s="25"/>
      <c r="AK334" t="s">
        <v>56</v>
      </c>
      <c r="AN334" s="26">
        <v>16099.999999999998</v>
      </c>
      <c r="AO334" s="27">
        <v>321.99999999999994</v>
      </c>
      <c r="AP334" s="28">
        <f t="shared" si="13"/>
        <v>12.347519312799895</v>
      </c>
      <c r="AQ334" s="28">
        <f t="shared" si="14"/>
        <v>0.24695038625599788</v>
      </c>
      <c r="AR334" s="29">
        <v>3975.9012187215653</v>
      </c>
    </row>
    <row r="335" spans="1:44" x14ac:dyDescent="0.25">
      <c r="A335" s="17">
        <v>2020</v>
      </c>
      <c r="B335" s="17" t="s">
        <v>42</v>
      </c>
      <c r="C335" s="17"/>
      <c r="D335" s="17"/>
      <c r="E335" s="17"/>
      <c r="F335" s="17"/>
      <c r="H335" s="17"/>
      <c r="I335" s="17"/>
      <c r="J335" s="17"/>
      <c r="K335" s="18"/>
      <c r="L335" t="s">
        <v>262</v>
      </c>
      <c r="M335" t="s">
        <v>262</v>
      </c>
      <c r="O335" t="s">
        <v>44</v>
      </c>
      <c r="P335">
        <v>40163023</v>
      </c>
      <c r="Q335" t="s">
        <v>263</v>
      </c>
      <c r="R335" s="19" t="s">
        <v>91</v>
      </c>
      <c r="S335" s="20">
        <v>360</v>
      </c>
      <c r="T335" s="20">
        <v>10</v>
      </c>
      <c r="V335" t="s">
        <v>92</v>
      </c>
      <c r="W335" t="s">
        <v>88</v>
      </c>
      <c r="X335" s="21" t="s">
        <v>93</v>
      </c>
      <c r="Y335" s="21" t="str">
        <f t="shared" si="12"/>
        <v>401630233022660730227271Mayorista</v>
      </c>
      <c r="Z335" s="20">
        <v>30226607</v>
      </c>
      <c r="AA335" s="37" t="s">
        <v>94</v>
      </c>
      <c r="AB335" s="23" t="s">
        <v>94</v>
      </c>
      <c r="AC335" s="19" t="s">
        <v>95</v>
      </c>
      <c r="AD335" s="20">
        <v>30227271</v>
      </c>
      <c r="AE335" s="19" t="s">
        <v>96</v>
      </c>
      <c r="AF335" s="34" t="s">
        <v>97</v>
      </c>
      <c r="AG335" s="19" t="s">
        <v>73</v>
      </c>
      <c r="AH335" s="17" t="s">
        <v>55</v>
      </c>
      <c r="AI335" s="25"/>
      <c r="AK335" t="s">
        <v>56</v>
      </c>
      <c r="AN335" s="26">
        <v>1500</v>
      </c>
      <c r="AO335" s="27">
        <v>50</v>
      </c>
      <c r="AP335" s="28">
        <f t="shared" si="13"/>
        <v>10.754427465034738</v>
      </c>
      <c r="AQ335" s="28">
        <f t="shared" si="14"/>
        <v>0.3584809155011579</v>
      </c>
      <c r="AR335" s="29">
        <v>537.72137325173685</v>
      </c>
    </row>
    <row r="336" spans="1:44" x14ac:dyDescent="0.25">
      <c r="A336" s="17">
        <v>2020</v>
      </c>
      <c r="B336" s="17" t="s">
        <v>42</v>
      </c>
      <c r="C336" s="17"/>
      <c r="D336" s="17"/>
      <c r="E336" s="17"/>
      <c r="F336" s="17"/>
      <c r="H336" s="17"/>
      <c r="I336" s="17"/>
      <c r="J336" s="17"/>
      <c r="K336" s="18"/>
      <c r="L336" t="s">
        <v>262</v>
      </c>
      <c r="M336" t="s">
        <v>262</v>
      </c>
      <c r="O336" t="s">
        <v>44</v>
      </c>
      <c r="P336">
        <v>40163023</v>
      </c>
      <c r="Q336" t="s">
        <v>263</v>
      </c>
      <c r="R336" s="19" t="s">
        <v>98</v>
      </c>
      <c r="S336" s="20">
        <v>320</v>
      </c>
      <c r="T336" s="20">
        <v>8</v>
      </c>
      <c r="V336" t="s">
        <v>99</v>
      </c>
      <c r="W336" t="s">
        <v>88</v>
      </c>
      <c r="X336" s="21" t="s">
        <v>100</v>
      </c>
      <c r="Y336" s="21" t="str">
        <f t="shared" si="12"/>
        <v>401630233022661330226613Mayorista</v>
      </c>
      <c r="Z336" s="20">
        <v>30226613</v>
      </c>
      <c r="AA336" s="38" t="s">
        <v>101</v>
      </c>
      <c r="AB336" s="23" t="s">
        <v>101</v>
      </c>
      <c r="AC336" s="19" t="s">
        <v>102</v>
      </c>
      <c r="AD336" s="20">
        <v>30226613</v>
      </c>
      <c r="AE336" s="19" t="s">
        <v>101</v>
      </c>
      <c r="AF336" s="34" t="s">
        <v>101</v>
      </c>
      <c r="AG336" s="19" t="s">
        <v>73</v>
      </c>
      <c r="AH336" s="17" t="s">
        <v>55</v>
      </c>
      <c r="AI336" s="25"/>
      <c r="AK336" t="s">
        <v>56</v>
      </c>
      <c r="AN336" s="26">
        <v>5460</v>
      </c>
      <c r="AO336" s="27">
        <v>136.5</v>
      </c>
      <c r="AP336" s="28">
        <f t="shared" si="13"/>
        <v>25.491080402126627</v>
      </c>
      <c r="AQ336" s="28">
        <f t="shared" si="14"/>
        <v>0.63727701005316562</v>
      </c>
      <c r="AR336" s="29">
        <v>3479.5324748902844</v>
      </c>
    </row>
    <row r="337" spans="1:44" x14ac:dyDescent="0.25">
      <c r="A337" s="17">
        <v>2020</v>
      </c>
      <c r="B337" s="17" t="s">
        <v>42</v>
      </c>
      <c r="C337" s="17"/>
      <c r="D337" s="17"/>
      <c r="E337" s="17"/>
      <c r="F337" s="17"/>
      <c r="H337" s="17"/>
      <c r="I337" s="17"/>
      <c r="J337" s="17"/>
      <c r="K337" s="18"/>
      <c r="L337" t="s">
        <v>262</v>
      </c>
      <c r="M337" t="s">
        <v>262</v>
      </c>
      <c r="O337" t="s">
        <v>103</v>
      </c>
      <c r="P337" t="s">
        <v>268</v>
      </c>
      <c r="Q337" t="s">
        <v>269</v>
      </c>
      <c r="R337" s="19" t="s">
        <v>46</v>
      </c>
      <c r="S337" s="20">
        <v>40</v>
      </c>
      <c r="T337" s="20">
        <v>12</v>
      </c>
      <c r="V337" t="s">
        <v>47</v>
      </c>
      <c r="W337" t="s">
        <v>48</v>
      </c>
      <c r="X337" s="21" t="s">
        <v>49</v>
      </c>
      <c r="Y337" s="21" t="str">
        <f t="shared" si="12"/>
        <v>40179031 3022755330227421Mayorista</v>
      </c>
      <c r="Z337" s="20">
        <v>30227553</v>
      </c>
      <c r="AA337" s="22" t="s">
        <v>50</v>
      </c>
      <c r="AB337" s="23" t="s">
        <v>51</v>
      </c>
      <c r="AC337" s="19" t="s">
        <v>52</v>
      </c>
      <c r="AD337" s="20">
        <v>30227421</v>
      </c>
      <c r="AE337" s="19" t="s">
        <v>53</v>
      </c>
      <c r="AF337" s="24" t="s">
        <v>53</v>
      </c>
      <c r="AG337" s="19" t="s">
        <v>54</v>
      </c>
      <c r="AH337" s="17" t="s">
        <v>55</v>
      </c>
      <c r="AI337" s="25"/>
      <c r="AK337" t="s">
        <v>56</v>
      </c>
      <c r="AN337" s="26">
        <v>30</v>
      </c>
      <c r="AO337" s="27">
        <v>1.5</v>
      </c>
      <c r="AP337" s="28">
        <f t="shared" si="13"/>
        <v>19.158976571907072</v>
      </c>
      <c r="AQ337" s="28">
        <f t="shared" si="14"/>
        <v>0.95794882859535357</v>
      </c>
      <c r="AR337" s="29">
        <v>28.738464857860606</v>
      </c>
    </row>
    <row r="338" spans="1:44" x14ac:dyDescent="0.25">
      <c r="A338" s="17">
        <v>2020</v>
      </c>
      <c r="B338" s="17" t="s">
        <v>42</v>
      </c>
      <c r="C338" s="17"/>
      <c r="D338" s="17"/>
      <c r="E338" s="17"/>
      <c r="F338" s="17"/>
      <c r="H338" s="17"/>
      <c r="I338" s="17"/>
      <c r="J338" s="17"/>
      <c r="K338" s="18"/>
      <c r="L338" t="s">
        <v>262</v>
      </c>
      <c r="M338" t="s">
        <v>262</v>
      </c>
      <c r="O338" t="s">
        <v>103</v>
      </c>
      <c r="P338" t="s">
        <v>268</v>
      </c>
      <c r="Q338" t="s">
        <v>269</v>
      </c>
      <c r="R338" s="19" t="s">
        <v>188</v>
      </c>
      <c r="S338" s="20">
        <v>192</v>
      </c>
      <c r="T338" s="20">
        <v>6</v>
      </c>
      <c r="V338" t="s">
        <v>189</v>
      </c>
      <c r="W338" t="s">
        <v>68</v>
      </c>
      <c r="X338" s="21" t="s">
        <v>190</v>
      </c>
      <c r="Y338" s="21" t="str">
        <f t="shared" si="12"/>
        <v>40179031 3022606830227421Mayorista</v>
      </c>
      <c r="Z338" s="20">
        <v>30226068</v>
      </c>
      <c r="AA338" s="33" t="s">
        <v>70</v>
      </c>
      <c r="AB338" s="23" t="s">
        <v>70</v>
      </c>
      <c r="AC338" s="19" t="s">
        <v>191</v>
      </c>
      <c r="AD338" s="20">
        <v>30227421</v>
      </c>
      <c r="AE338" s="19" t="s">
        <v>53</v>
      </c>
      <c r="AF338" s="34" t="s">
        <v>53</v>
      </c>
      <c r="AG338" s="19" t="s">
        <v>153</v>
      </c>
      <c r="AH338" s="17" t="s">
        <v>55</v>
      </c>
      <c r="AI338" s="25"/>
      <c r="AK338" t="s">
        <v>56</v>
      </c>
      <c r="AN338" s="26">
        <v>48</v>
      </c>
      <c r="AO338" s="27">
        <v>12</v>
      </c>
      <c r="AP338" s="28">
        <f t="shared" si="13"/>
        <v>9.579488285953536</v>
      </c>
      <c r="AQ338" s="28">
        <f t="shared" si="14"/>
        <v>2.394872071488384</v>
      </c>
      <c r="AR338" s="29">
        <v>114.95385943144242</v>
      </c>
    </row>
    <row r="339" spans="1:44" x14ac:dyDescent="0.25">
      <c r="A339" s="17">
        <v>2020</v>
      </c>
      <c r="B339" s="17" t="s">
        <v>42</v>
      </c>
      <c r="C339" s="17"/>
      <c r="D339" s="17"/>
      <c r="E339" s="17"/>
      <c r="F339" s="17"/>
      <c r="H339" s="17"/>
      <c r="I339" s="17"/>
      <c r="J339" s="17"/>
      <c r="K339" s="18"/>
      <c r="L339" t="s">
        <v>262</v>
      </c>
      <c r="M339" t="s">
        <v>262</v>
      </c>
      <c r="O339" t="s">
        <v>103</v>
      </c>
      <c r="P339" t="s">
        <v>268</v>
      </c>
      <c r="Q339" t="s">
        <v>269</v>
      </c>
      <c r="R339" s="19" t="s">
        <v>74</v>
      </c>
      <c r="S339" s="20">
        <v>8</v>
      </c>
      <c r="T339" s="20">
        <v>4.5454545454545456E-2</v>
      </c>
      <c r="V339" t="s">
        <v>75</v>
      </c>
      <c r="W339" t="s">
        <v>76</v>
      </c>
      <c r="X339" s="21" t="s">
        <v>77</v>
      </c>
      <c r="Y339" s="21" t="str">
        <f t="shared" si="12"/>
        <v>40179031 3022742130229095Bodega</v>
      </c>
      <c r="Z339" s="20">
        <v>30227421</v>
      </c>
      <c r="AA339" s="35" t="s">
        <v>53</v>
      </c>
      <c r="AB339" s="23" t="s">
        <v>53</v>
      </c>
      <c r="AC339" s="19" t="s">
        <v>78</v>
      </c>
      <c r="AD339" s="20">
        <v>30229095</v>
      </c>
      <c r="AE339" s="19" t="s">
        <v>63</v>
      </c>
      <c r="AF339" s="34" t="s">
        <v>64</v>
      </c>
      <c r="AG339" s="19" t="s">
        <v>79</v>
      </c>
      <c r="AH339" s="17" t="s">
        <v>55</v>
      </c>
      <c r="AI339" s="25"/>
      <c r="AK339" t="s">
        <v>80</v>
      </c>
      <c r="AN339" s="26">
        <v>25</v>
      </c>
      <c r="AO339" s="27">
        <v>75</v>
      </c>
      <c r="AP339" s="28">
        <f t="shared" si="13"/>
        <v>1.3970338983050847</v>
      </c>
      <c r="AQ339" s="28">
        <f t="shared" si="14"/>
        <v>4.191101694915254</v>
      </c>
      <c r="AR339" s="29">
        <v>104.77754237288136</v>
      </c>
    </row>
    <row r="340" spans="1:44" x14ac:dyDescent="0.25">
      <c r="A340" s="17">
        <v>2020</v>
      </c>
      <c r="B340" s="17" t="s">
        <v>42</v>
      </c>
      <c r="C340" s="17"/>
      <c r="D340" s="17"/>
      <c r="E340" s="17"/>
      <c r="F340" s="17"/>
      <c r="H340" s="17"/>
      <c r="I340" s="17"/>
      <c r="J340" s="17"/>
      <c r="K340" s="18"/>
      <c r="L340" t="s">
        <v>262</v>
      </c>
      <c r="M340" t="s">
        <v>262</v>
      </c>
      <c r="O340" t="s">
        <v>103</v>
      </c>
      <c r="P340" t="s">
        <v>268</v>
      </c>
      <c r="Q340" t="s">
        <v>269</v>
      </c>
      <c r="R340" s="19" t="s">
        <v>81</v>
      </c>
      <c r="S340" s="20">
        <v>48</v>
      </c>
      <c r="T340" s="20">
        <v>4</v>
      </c>
      <c r="V340" t="s">
        <v>82</v>
      </c>
      <c r="W340" t="s">
        <v>76</v>
      </c>
      <c r="X340" s="21" t="s">
        <v>83</v>
      </c>
      <c r="Y340" s="21" t="str">
        <f t="shared" si="12"/>
        <v>40179031 3022742130227421Mayorista</v>
      </c>
      <c r="Z340" s="20">
        <v>30227421</v>
      </c>
      <c r="AA340" s="35" t="s">
        <v>53</v>
      </c>
      <c r="AB340" s="23" t="s">
        <v>53</v>
      </c>
      <c r="AC340" s="19" t="s">
        <v>84</v>
      </c>
      <c r="AD340" s="20">
        <v>30227421</v>
      </c>
      <c r="AE340" s="19" t="s">
        <v>53</v>
      </c>
      <c r="AF340" s="34" t="s">
        <v>53</v>
      </c>
      <c r="AG340" s="19" t="s">
        <v>85</v>
      </c>
      <c r="AH340" s="17" t="s">
        <v>55</v>
      </c>
      <c r="AI340" s="25"/>
      <c r="AK340" t="s">
        <v>56</v>
      </c>
      <c r="AN340" s="26">
        <v>25</v>
      </c>
      <c r="AO340" s="27">
        <v>12.5</v>
      </c>
      <c r="AP340" s="28">
        <f t="shared" si="13"/>
        <v>6.386325523969024</v>
      </c>
      <c r="AQ340" s="28">
        <f t="shared" si="14"/>
        <v>3.193162761984512</v>
      </c>
      <c r="AR340" s="29">
        <v>79.829069049612798</v>
      </c>
    </row>
    <row r="341" spans="1:44" x14ac:dyDescent="0.25">
      <c r="A341" s="17">
        <v>2020</v>
      </c>
      <c r="B341" s="17" t="s">
        <v>42</v>
      </c>
      <c r="C341" s="17"/>
      <c r="D341" s="17"/>
      <c r="E341" s="17"/>
      <c r="F341" s="17"/>
      <c r="H341" s="17"/>
      <c r="I341" s="17"/>
      <c r="J341" s="17"/>
      <c r="K341" s="18"/>
      <c r="L341" t="s">
        <v>262</v>
      </c>
      <c r="M341" t="s">
        <v>262</v>
      </c>
      <c r="O341" t="s">
        <v>103</v>
      </c>
      <c r="P341" t="s">
        <v>268</v>
      </c>
      <c r="Q341" t="s">
        <v>269</v>
      </c>
      <c r="R341" s="19" t="s">
        <v>86</v>
      </c>
      <c r="S341" s="20">
        <v>500</v>
      </c>
      <c r="T341" s="20">
        <v>10</v>
      </c>
      <c r="V341" t="s">
        <v>87</v>
      </c>
      <c r="W341" t="s">
        <v>88</v>
      </c>
      <c r="X341" s="21" t="s">
        <v>89</v>
      </c>
      <c r="Y341" s="21" t="str">
        <f t="shared" si="12"/>
        <v>40179031 3022660630226606Mayorista</v>
      </c>
      <c r="Z341" s="20">
        <v>30226606</v>
      </c>
      <c r="AA341" s="36" t="s">
        <v>72</v>
      </c>
      <c r="AB341" s="23" t="s">
        <v>72</v>
      </c>
      <c r="AC341" s="19" t="s">
        <v>90</v>
      </c>
      <c r="AD341" s="20">
        <v>30226606</v>
      </c>
      <c r="AE341" s="19" t="s">
        <v>72</v>
      </c>
      <c r="AF341" s="34" t="s">
        <v>72</v>
      </c>
      <c r="AG341" s="19" t="s">
        <v>73</v>
      </c>
      <c r="AH341" s="17" t="s">
        <v>55</v>
      </c>
      <c r="AI341" s="25"/>
      <c r="AK341" t="s">
        <v>56</v>
      </c>
      <c r="AN341" s="26">
        <v>2450</v>
      </c>
      <c r="AO341" s="27">
        <v>49</v>
      </c>
      <c r="AP341" s="28">
        <f t="shared" si="13"/>
        <v>12.478875901233936</v>
      </c>
      <c r="AQ341" s="28">
        <f t="shared" si="14"/>
        <v>0.2495775180246787</v>
      </c>
      <c r="AR341" s="29">
        <v>611.46491916046284</v>
      </c>
    </row>
    <row r="342" spans="1:44" x14ac:dyDescent="0.25">
      <c r="A342" s="17">
        <v>2020</v>
      </c>
      <c r="B342" s="17" t="s">
        <v>42</v>
      </c>
      <c r="C342" s="17"/>
      <c r="D342" s="17"/>
      <c r="E342" s="17"/>
      <c r="F342" s="17"/>
      <c r="H342" s="17"/>
      <c r="I342" s="17"/>
      <c r="J342" s="17"/>
      <c r="K342" s="18"/>
      <c r="L342" t="s">
        <v>262</v>
      </c>
      <c r="M342" t="s">
        <v>262</v>
      </c>
      <c r="O342" t="s">
        <v>103</v>
      </c>
      <c r="P342" t="s">
        <v>268</v>
      </c>
      <c r="Q342" t="s">
        <v>269</v>
      </c>
      <c r="R342" s="19" t="s">
        <v>91</v>
      </c>
      <c r="S342" s="20">
        <v>360</v>
      </c>
      <c r="T342" s="20">
        <v>10</v>
      </c>
      <c r="V342" t="s">
        <v>92</v>
      </c>
      <c r="W342" t="s">
        <v>88</v>
      </c>
      <c r="X342" s="21" t="s">
        <v>93</v>
      </c>
      <c r="Y342" s="21" t="str">
        <f t="shared" si="12"/>
        <v>40179031 3022660730227271Mayorista</v>
      </c>
      <c r="Z342" s="20">
        <v>30226607</v>
      </c>
      <c r="AA342" s="37" t="s">
        <v>94</v>
      </c>
      <c r="AB342" s="23" t="s">
        <v>94</v>
      </c>
      <c r="AC342" s="19" t="s">
        <v>95</v>
      </c>
      <c r="AD342" s="20">
        <v>30227271</v>
      </c>
      <c r="AE342" s="19" t="s">
        <v>96</v>
      </c>
      <c r="AF342" s="34" t="s">
        <v>97</v>
      </c>
      <c r="AG342" s="19" t="s">
        <v>73</v>
      </c>
      <c r="AH342" s="17" t="s">
        <v>55</v>
      </c>
      <c r="AI342" s="25"/>
      <c r="AK342" t="s">
        <v>56</v>
      </c>
      <c r="AN342" s="26">
        <v>390</v>
      </c>
      <c r="AO342" s="27">
        <v>13</v>
      </c>
      <c r="AP342" s="28">
        <f t="shared" si="13"/>
        <v>10.868836267854256</v>
      </c>
      <c r="AQ342" s="28">
        <f t="shared" si="14"/>
        <v>0.36229454226180852</v>
      </c>
      <c r="AR342" s="29">
        <v>141.29487148210532</v>
      </c>
    </row>
    <row r="343" spans="1:44" x14ac:dyDescent="0.25">
      <c r="A343" s="17">
        <v>2020</v>
      </c>
      <c r="B343" s="17" t="s">
        <v>42</v>
      </c>
      <c r="C343" s="17"/>
      <c r="D343" s="17"/>
      <c r="E343" s="17"/>
      <c r="F343" s="17"/>
      <c r="H343" s="17"/>
      <c r="I343" s="17"/>
      <c r="J343" s="17"/>
      <c r="K343" s="18"/>
      <c r="L343" t="s">
        <v>262</v>
      </c>
      <c r="M343" t="s">
        <v>262</v>
      </c>
      <c r="O343" t="s">
        <v>103</v>
      </c>
      <c r="P343" t="s">
        <v>268</v>
      </c>
      <c r="Q343" t="s">
        <v>269</v>
      </c>
      <c r="R343" s="19" t="s">
        <v>98</v>
      </c>
      <c r="S343" s="20">
        <v>320</v>
      </c>
      <c r="T343" s="20">
        <v>8</v>
      </c>
      <c r="V343" t="s">
        <v>99</v>
      </c>
      <c r="W343" t="s">
        <v>88</v>
      </c>
      <c r="X343" s="21" t="s">
        <v>100</v>
      </c>
      <c r="Y343" s="21" t="str">
        <f t="shared" si="12"/>
        <v>40179031 3022661330226613Mayorista</v>
      </c>
      <c r="Z343" s="20">
        <v>30226613</v>
      </c>
      <c r="AA343" s="38" t="s">
        <v>101</v>
      </c>
      <c r="AB343" s="23" t="s">
        <v>101</v>
      </c>
      <c r="AC343" s="19" t="s">
        <v>102</v>
      </c>
      <c r="AD343" s="20">
        <v>30226613</v>
      </c>
      <c r="AE343" s="19" t="s">
        <v>101</v>
      </c>
      <c r="AF343" s="34" t="s">
        <v>101</v>
      </c>
      <c r="AG343" s="19" t="s">
        <v>73</v>
      </c>
      <c r="AH343" s="17" t="s">
        <v>55</v>
      </c>
      <c r="AI343" s="25"/>
      <c r="AK343" t="s">
        <v>56</v>
      </c>
      <c r="AN343" s="26">
        <v>630</v>
      </c>
      <c r="AO343" s="27">
        <v>15.75</v>
      </c>
      <c r="AP343" s="28">
        <f t="shared" si="13"/>
        <v>25.76226210853223</v>
      </c>
      <c r="AQ343" s="28">
        <f t="shared" si="14"/>
        <v>0.64405655271330575</v>
      </c>
      <c r="AR343" s="29">
        <v>405.75562820938262</v>
      </c>
    </row>
    <row r="344" spans="1:44" x14ac:dyDescent="0.25">
      <c r="A344" s="17">
        <v>2020</v>
      </c>
      <c r="B344" s="17" t="s">
        <v>42</v>
      </c>
      <c r="C344" s="17"/>
      <c r="D344" s="17"/>
      <c r="E344" s="17"/>
      <c r="F344" s="17"/>
      <c r="H344" s="17"/>
      <c r="I344" s="17"/>
      <c r="J344" s="17"/>
      <c r="K344" s="18"/>
      <c r="L344" t="s">
        <v>248</v>
      </c>
      <c r="M344" t="s">
        <v>248</v>
      </c>
      <c r="O344" t="s">
        <v>103</v>
      </c>
      <c r="P344">
        <v>40158501</v>
      </c>
      <c r="Q344" t="s">
        <v>270</v>
      </c>
      <c r="R344" s="19" t="s">
        <v>46</v>
      </c>
      <c r="S344" s="20">
        <v>40</v>
      </c>
      <c r="T344" s="20">
        <v>12</v>
      </c>
      <c r="V344" t="s">
        <v>47</v>
      </c>
      <c r="W344" t="s">
        <v>48</v>
      </c>
      <c r="X344" s="21" t="s">
        <v>49</v>
      </c>
      <c r="Y344" s="21" t="str">
        <f t="shared" si="12"/>
        <v>401585013022755330227421Mayorista</v>
      </c>
      <c r="Z344" s="20">
        <v>30227553</v>
      </c>
      <c r="AA344" s="22" t="s">
        <v>50</v>
      </c>
      <c r="AB344" s="23" t="s">
        <v>51</v>
      </c>
      <c r="AC344" s="19" t="s">
        <v>52</v>
      </c>
      <c r="AD344" s="20">
        <v>30227421</v>
      </c>
      <c r="AE344" s="19" t="s">
        <v>53</v>
      </c>
      <c r="AF344" s="24" t="s">
        <v>53</v>
      </c>
      <c r="AG344" s="19" t="s">
        <v>54</v>
      </c>
      <c r="AH344" s="17" t="s">
        <v>55</v>
      </c>
      <c r="AI344" s="25"/>
      <c r="AK344" t="s">
        <v>56</v>
      </c>
      <c r="AN344" s="26">
        <v>18</v>
      </c>
      <c r="AO344" s="27">
        <v>0.9</v>
      </c>
      <c r="AP344" s="28">
        <f t="shared" si="13"/>
        <v>18.955590408723346</v>
      </c>
      <c r="AQ344" s="28">
        <f t="shared" si="14"/>
        <v>0.9477795204361672</v>
      </c>
      <c r="AR344" s="29">
        <v>17.06003136785101</v>
      </c>
    </row>
    <row r="345" spans="1:44" x14ac:dyDescent="0.25">
      <c r="A345" s="17">
        <v>2020</v>
      </c>
      <c r="B345" s="17" t="s">
        <v>42</v>
      </c>
      <c r="C345" s="17"/>
      <c r="D345" s="17"/>
      <c r="E345" s="17"/>
      <c r="F345" s="17"/>
      <c r="H345" s="17"/>
      <c r="I345" s="17"/>
      <c r="J345" s="17"/>
      <c r="K345" s="18"/>
      <c r="L345" t="s">
        <v>248</v>
      </c>
      <c r="M345" t="s">
        <v>248</v>
      </c>
      <c r="O345" t="s">
        <v>103</v>
      </c>
      <c r="P345">
        <v>40158501</v>
      </c>
      <c r="Q345" t="s">
        <v>270</v>
      </c>
      <c r="R345" s="19" t="s">
        <v>188</v>
      </c>
      <c r="S345" s="20">
        <v>192</v>
      </c>
      <c r="T345" s="20">
        <v>6</v>
      </c>
      <c r="V345" t="s">
        <v>189</v>
      </c>
      <c r="W345" t="s">
        <v>68</v>
      </c>
      <c r="X345" s="21" t="s">
        <v>190</v>
      </c>
      <c r="Y345" s="21" t="str">
        <f t="shared" si="12"/>
        <v>401585013022606830227421Mayorista</v>
      </c>
      <c r="Z345" s="20">
        <v>30226068</v>
      </c>
      <c r="AA345" s="33" t="s">
        <v>70</v>
      </c>
      <c r="AB345" s="23" t="s">
        <v>70</v>
      </c>
      <c r="AC345" s="19" t="s">
        <v>191</v>
      </c>
      <c r="AD345" s="20">
        <v>30227421</v>
      </c>
      <c r="AE345" s="19" t="s">
        <v>53</v>
      </c>
      <c r="AF345" s="34" t="s">
        <v>53</v>
      </c>
      <c r="AG345" s="19" t="s">
        <v>153</v>
      </c>
      <c r="AH345" s="17" t="s">
        <v>55</v>
      </c>
      <c r="AI345" s="25"/>
      <c r="AK345" t="s">
        <v>56</v>
      </c>
      <c r="AN345" s="26">
        <v>18</v>
      </c>
      <c r="AO345" s="27">
        <v>4.5</v>
      </c>
      <c r="AP345" s="28">
        <f t="shared" si="13"/>
        <v>9.4777952043616729</v>
      </c>
      <c r="AQ345" s="28">
        <f t="shared" si="14"/>
        <v>2.3694488010904182</v>
      </c>
      <c r="AR345" s="29">
        <v>42.650078419627526</v>
      </c>
    </row>
    <row r="346" spans="1:44" x14ac:dyDescent="0.25">
      <c r="A346" s="17">
        <v>2020</v>
      </c>
      <c r="B346" s="17" t="s">
        <v>42</v>
      </c>
      <c r="C346" s="17"/>
      <c r="D346" s="17"/>
      <c r="E346" s="17"/>
      <c r="F346" s="17"/>
      <c r="H346" s="17"/>
      <c r="I346" s="17"/>
      <c r="J346" s="17"/>
      <c r="K346" s="18"/>
      <c r="L346" t="s">
        <v>248</v>
      </c>
      <c r="M346" t="s">
        <v>248</v>
      </c>
      <c r="O346" t="s">
        <v>103</v>
      </c>
      <c r="P346">
        <v>40158501</v>
      </c>
      <c r="Q346" t="s">
        <v>270</v>
      </c>
      <c r="R346" s="19" t="s">
        <v>271</v>
      </c>
      <c r="S346" s="20">
        <v>1</v>
      </c>
      <c r="T346" s="20">
        <v>1</v>
      </c>
      <c r="V346" t="s">
        <v>272</v>
      </c>
      <c r="W346" t="s">
        <v>76</v>
      </c>
      <c r="X346" s="21" t="s">
        <v>273</v>
      </c>
      <c r="Y346" s="21" t="str">
        <f t="shared" si="12"/>
        <v>401585013022731430226068Cobertura</v>
      </c>
      <c r="Z346" s="20">
        <v>30227314</v>
      </c>
      <c r="AA346" s="44" t="s">
        <v>274</v>
      </c>
      <c r="AB346" s="23" t="s">
        <v>274</v>
      </c>
      <c r="AC346" s="19" t="s">
        <v>109</v>
      </c>
      <c r="AD346" s="20">
        <v>30226068</v>
      </c>
      <c r="AE346" s="19" t="s">
        <v>70</v>
      </c>
      <c r="AF346" s="34" t="s">
        <v>70</v>
      </c>
      <c r="AG346" s="19" t="s">
        <v>109</v>
      </c>
      <c r="AH346" s="17" t="s">
        <v>55</v>
      </c>
      <c r="AI346" s="25"/>
      <c r="AK346" t="s">
        <v>275</v>
      </c>
      <c r="AN346" s="26">
        <v>52.5</v>
      </c>
      <c r="AO346" s="27">
        <v>315</v>
      </c>
      <c r="AP346" s="28">
        <f t="shared" si="13"/>
        <v>2.122634270735567</v>
      </c>
      <c r="AQ346" s="28">
        <f t="shared" si="14"/>
        <v>12.735805624413404</v>
      </c>
      <c r="AR346" s="29">
        <v>668.62979528170365</v>
      </c>
    </row>
    <row r="347" spans="1:44" x14ac:dyDescent="0.25">
      <c r="A347" s="17">
        <v>2020</v>
      </c>
      <c r="B347" s="17" t="s">
        <v>42</v>
      </c>
      <c r="C347" s="17"/>
      <c r="D347" s="17"/>
      <c r="E347" s="17"/>
      <c r="F347" s="17"/>
      <c r="H347" s="17"/>
      <c r="I347" s="17"/>
      <c r="J347" s="17"/>
      <c r="K347" s="18"/>
      <c r="L347" t="s">
        <v>248</v>
      </c>
      <c r="M347" t="s">
        <v>248</v>
      </c>
      <c r="O347" t="s">
        <v>103</v>
      </c>
      <c r="P347">
        <v>40158501</v>
      </c>
      <c r="Q347" t="s">
        <v>270</v>
      </c>
      <c r="R347" s="19" t="s">
        <v>276</v>
      </c>
      <c r="S347" s="20">
        <v>4</v>
      </c>
      <c r="T347" s="20">
        <v>2.2727272727272728E-2</v>
      </c>
      <c r="V347" t="s">
        <v>277</v>
      </c>
      <c r="W347" t="s">
        <v>76</v>
      </c>
      <c r="X347" s="21" t="s">
        <v>278</v>
      </c>
      <c r="Y347" s="21" t="str">
        <f t="shared" si="12"/>
        <v>401585013022742130229095Bodega</v>
      </c>
      <c r="Z347" s="20">
        <v>30227421</v>
      </c>
      <c r="AA347" s="35" t="s">
        <v>53</v>
      </c>
      <c r="AB347" s="23" t="s">
        <v>53</v>
      </c>
      <c r="AC347" s="19" t="s">
        <v>279</v>
      </c>
      <c r="AD347" s="20">
        <v>30229095</v>
      </c>
      <c r="AE347" s="19" t="s">
        <v>63</v>
      </c>
      <c r="AF347" s="34" t="s">
        <v>64</v>
      </c>
      <c r="AG347" s="19" t="s">
        <v>280</v>
      </c>
      <c r="AH347" s="17" t="s">
        <v>55</v>
      </c>
      <c r="AI347" s="25"/>
      <c r="AK347" t="s">
        <v>80</v>
      </c>
      <c r="AN347" s="26">
        <v>15</v>
      </c>
      <c r="AO347" s="27">
        <v>90</v>
      </c>
      <c r="AP347" s="28">
        <f t="shared" si="13"/>
        <v>0.69110169491525419</v>
      </c>
      <c r="AQ347" s="28">
        <f t="shared" si="14"/>
        <v>4.1466101694915256</v>
      </c>
      <c r="AR347" s="29">
        <v>62.199152542372879</v>
      </c>
    </row>
    <row r="348" spans="1:44" x14ac:dyDescent="0.25">
      <c r="A348" s="17">
        <v>2020</v>
      </c>
      <c r="B348" s="17" t="s">
        <v>42</v>
      </c>
      <c r="C348" s="17"/>
      <c r="D348" s="17"/>
      <c r="E348" s="17"/>
      <c r="F348" s="17"/>
      <c r="H348" s="17"/>
      <c r="I348" s="17"/>
      <c r="J348" s="17"/>
      <c r="K348" s="18"/>
      <c r="L348" t="s">
        <v>248</v>
      </c>
      <c r="M348" t="s">
        <v>248</v>
      </c>
      <c r="O348" t="s">
        <v>103</v>
      </c>
      <c r="P348">
        <v>40158501</v>
      </c>
      <c r="Q348" t="s">
        <v>270</v>
      </c>
      <c r="R348" s="19" t="s">
        <v>81</v>
      </c>
      <c r="S348" s="20">
        <v>48</v>
      </c>
      <c r="T348" s="20">
        <v>4</v>
      </c>
      <c r="V348" t="s">
        <v>82</v>
      </c>
      <c r="W348" t="s">
        <v>76</v>
      </c>
      <c r="X348" s="21" t="s">
        <v>83</v>
      </c>
      <c r="Y348" s="21" t="str">
        <f t="shared" si="12"/>
        <v>401585013022742130227421Mayorista</v>
      </c>
      <c r="Z348" s="20">
        <v>30227421</v>
      </c>
      <c r="AA348" s="35" t="s">
        <v>53</v>
      </c>
      <c r="AB348" s="23" t="s">
        <v>53</v>
      </c>
      <c r="AC348" s="19" t="s">
        <v>84</v>
      </c>
      <c r="AD348" s="20">
        <v>30227421</v>
      </c>
      <c r="AE348" s="19" t="s">
        <v>53</v>
      </c>
      <c r="AF348" s="34" t="s">
        <v>53</v>
      </c>
      <c r="AG348" s="19" t="s">
        <v>85</v>
      </c>
      <c r="AH348" s="17" t="s">
        <v>55</v>
      </c>
      <c r="AI348" s="25"/>
      <c r="AK348" t="s">
        <v>56</v>
      </c>
      <c r="AN348" s="26">
        <v>15</v>
      </c>
      <c r="AO348" s="27">
        <v>7.5</v>
      </c>
      <c r="AP348" s="28">
        <f t="shared" si="13"/>
        <v>6.3185301362411144</v>
      </c>
      <c r="AQ348" s="28">
        <f t="shared" si="14"/>
        <v>3.1592650681205572</v>
      </c>
      <c r="AR348" s="29">
        <v>47.388976021808361</v>
      </c>
    </row>
    <row r="349" spans="1:44" x14ac:dyDescent="0.25">
      <c r="A349" s="17">
        <v>2020</v>
      </c>
      <c r="B349" s="17" t="s">
        <v>42</v>
      </c>
      <c r="C349" s="17"/>
      <c r="D349" s="17"/>
      <c r="E349" s="17"/>
      <c r="F349" s="17"/>
      <c r="H349" s="17"/>
      <c r="I349" s="17"/>
      <c r="J349" s="17"/>
      <c r="K349" s="18"/>
      <c r="L349" t="s">
        <v>248</v>
      </c>
      <c r="M349" t="s">
        <v>248</v>
      </c>
      <c r="O349" t="s">
        <v>103</v>
      </c>
      <c r="P349">
        <v>40158501</v>
      </c>
      <c r="Q349" t="s">
        <v>270</v>
      </c>
      <c r="R349" s="19" t="s">
        <v>281</v>
      </c>
      <c r="S349" s="20">
        <v>90</v>
      </c>
      <c r="T349" s="20">
        <v>1</v>
      </c>
      <c r="V349" t="s">
        <v>282</v>
      </c>
      <c r="W349" t="s">
        <v>48</v>
      </c>
      <c r="X349" s="21" t="s">
        <v>283</v>
      </c>
      <c r="Y349" s="21" t="str">
        <f t="shared" si="12"/>
        <v>401585013022909530229095Mayorista</v>
      </c>
      <c r="Z349" s="20">
        <v>30229095</v>
      </c>
      <c r="AA349" s="41" t="s">
        <v>63</v>
      </c>
      <c r="AB349" s="45" t="s">
        <v>64</v>
      </c>
      <c r="AC349" s="19" t="s">
        <v>284</v>
      </c>
      <c r="AD349" s="20">
        <v>30229095</v>
      </c>
      <c r="AE349" s="19" t="s">
        <v>63</v>
      </c>
      <c r="AF349" s="32" t="s">
        <v>64</v>
      </c>
      <c r="AG349" s="19" t="s">
        <v>54</v>
      </c>
      <c r="AH349" s="17" t="s">
        <v>55</v>
      </c>
      <c r="AI349" s="25"/>
      <c r="AK349" t="s">
        <v>56</v>
      </c>
      <c r="AN349" s="26">
        <v>700</v>
      </c>
      <c r="AO349" s="27">
        <v>15.555555555555555</v>
      </c>
      <c r="AP349" s="28">
        <f t="shared" si="13"/>
        <v>30.408474576271185</v>
      </c>
      <c r="AQ349" s="28">
        <f t="shared" si="14"/>
        <v>0.67574387947269299</v>
      </c>
      <c r="AR349" s="29">
        <v>473.02071563088509</v>
      </c>
    </row>
    <row r="350" spans="1:44" x14ac:dyDescent="0.25">
      <c r="A350" s="17">
        <v>2020</v>
      </c>
      <c r="B350" s="17" t="s">
        <v>42</v>
      </c>
      <c r="C350" s="17"/>
      <c r="D350" s="17"/>
      <c r="E350" s="17"/>
      <c r="F350" s="17"/>
      <c r="H350" s="17"/>
      <c r="I350" s="17"/>
      <c r="J350" s="17"/>
      <c r="K350" s="18"/>
      <c r="L350" t="s">
        <v>248</v>
      </c>
      <c r="M350" t="s">
        <v>248</v>
      </c>
      <c r="O350" t="s">
        <v>103</v>
      </c>
      <c r="P350">
        <v>40158501</v>
      </c>
      <c r="Q350" t="s">
        <v>270</v>
      </c>
      <c r="R350" s="19" t="s">
        <v>285</v>
      </c>
      <c r="S350" s="20">
        <v>10</v>
      </c>
      <c r="T350" s="20">
        <v>2</v>
      </c>
      <c r="V350" t="s">
        <v>286</v>
      </c>
      <c r="W350" t="s">
        <v>48</v>
      </c>
      <c r="X350" s="21" t="s">
        <v>287</v>
      </c>
      <c r="Y350" s="21" t="str">
        <f t="shared" si="12"/>
        <v>401585013022701130227011Mayorista</v>
      </c>
      <c r="Z350" s="20">
        <v>30227011</v>
      </c>
      <c r="AA350" s="46" t="s">
        <v>288</v>
      </c>
      <c r="AB350" s="45" t="s">
        <v>289</v>
      </c>
      <c r="AC350" s="19" t="s">
        <v>214</v>
      </c>
      <c r="AD350" s="20">
        <v>30227011</v>
      </c>
      <c r="AE350" s="19" t="s">
        <v>288</v>
      </c>
      <c r="AF350" s="32" t="s">
        <v>289</v>
      </c>
      <c r="AG350" s="19" t="s">
        <v>54</v>
      </c>
      <c r="AH350" s="17" t="s">
        <v>55</v>
      </c>
      <c r="AI350" s="25"/>
      <c r="AK350" t="s">
        <v>56</v>
      </c>
      <c r="AN350" s="26">
        <v>210</v>
      </c>
      <c r="AO350" s="27">
        <v>84</v>
      </c>
      <c r="AP350" s="28">
        <f t="shared" si="13"/>
        <v>36.998459167950692</v>
      </c>
      <c r="AQ350" s="28">
        <f t="shared" si="14"/>
        <v>14.799383667180276</v>
      </c>
      <c r="AR350" s="29">
        <v>3107.8705701078579</v>
      </c>
    </row>
    <row r="351" spans="1:44" x14ac:dyDescent="0.25">
      <c r="A351" s="17">
        <v>2020</v>
      </c>
      <c r="B351" s="17" t="s">
        <v>42</v>
      </c>
      <c r="C351" s="17"/>
      <c r="D351" s="17"/>
      <c r="E351" s="17"/>
      <c r="F351" s="17"/>
      <c r="H351" s="17"/>
      <c r="I351" s="17"/>
      <c r="J351" s="17"/>
      <c r="K351" s="18"/>
      <c r="L351" t="s">
        <v>248</v>
      </c>
      <c r="M351" t="s">
        <v>248</v>
      </c>
      <c r="O351" t="s">
        <v>103</v>
      </c>
      <c r="P351">
        <v>40158501</v>
      </c>
      <c r="Q351" t="s">
        <v>270</v>
      </c>
      <c r="R351" s="19" t="s">
        <v>290</v>
      </c>
      <c r="S351" s="20">
        <v>8</v>
      </c>
      <c r="T351" s="20">
        <v>2</v>
      </c>
      <c r="V351" t="s">
        <v>291</v>
      </c>
      <c r="W351" t="s">
        <v>48</v>
      </c>
      <c r="X351" s="42" t="s">
        <v>292</v>
      </c>
      <c r="Y351" s="21" t="str">
        <f t="shared" si="12"/>
        <v>401585013022720930227209Mayorista</v>
      </c>
      <c r="Z351" s="20">
        <v>30227209</v>
      </c>
      <c r="AA351" s="46" t="s">
        <v>293</v>
      </c>
      <c r="AB351" s="45" t="s">
        <v>294</v>
      </c>
      <c r="AC351" s="19" t="s">
        <v>295</v>
      </c>
      <c r="AD351" s="20">
        <v>30227209</v>
      </c>
      <c r="AE351" s="19" t="s">
        <v>293</v>
      </c>
      <c r="AF351" s="32" t="s">
        <v>294</v>
      </c>
      <c r="AG351" s="19" t="s">
        <v>296</v>
      </c>
      <c r="AH351" s="17" t="s">
        <v>55</v>
      </c>
      <c r="AI351" s="25"/>
      <c r="AK351" t="s">
        <v>56</v>
      </c>
      <c r="AN351" s="26">
        <v>196</v>
      </c>
      <c r="AO351" s="27">
        <v>245</v>
      </c>
      <c r="AP351" s="28">
        <f t="shared" si="13"/>
        <v>13.74282180042762</v>
      </c>
      <c r="AQ351" s="28">
        <f t="shared" si="14"/>
        <v>17.178527250534525</v>
      </c>
      <c r="AR351" s="29">
        <v>3366.9913411047669</v>
      </c>
    </row>
    <row r="352" spans="1:44" x14ac:dyDescent="0.25">
      <c r="A352" s="17">
        <v>2020</v>
      </c>
      <c r="B352" s="17" t="s">
        <v>42</v>
      </c>
      <c r="C352" s="17"/>
      <c r="D352" s="17"/>
      <c r="E352" s="17"/>
      <c r="F352" s="17"/>
      <c r="H352" s="17"/>
      <c r="I352" s="17"/>
      <c r="J352" s="17"/>
      <c r="K352" s="18"/>
      <c r="L352" s="17" t="s">
        <v>549</v>
      </c>
      <c r="M352" s="17" t="s">
        <v>549</v>
      </c>
      <c r="N352" s="17"/>
      <c r="O352" s="17" t="s">
        <v>103</v>
      </c>
      <c r="P352" s="17">
        <v>40169781</v>
      </c>
      <c r="Q352" s="17" t="s">
        <v>550</v>
      </c>
      <c r="R352" s="17" t="s">
        <v>551</v>
      </c>
      <c r="S352" s="32" t="s">
        <v>552</v>
      </c>
      <c r="T352" s="32" t="s">
        <v>553</v>
      </c>
      <c r="U352" s="32"/>
      <c r="V352" s="45" t="s">
        <v>554</v>
      </c>
      <c r="W352" s="17" t="s">
        <v>48</v>
      </c>
      <c r="X352" s="23" t="s">
        <v>555</v>
      </c>
      <c r="Y352" t="str">
        <f>+P352&amp;Z352&amp;AD352&amp;AK352</f>
        <v>401697813022916430228591Broker</v>
      </c>
      <c r="Z352" s="17">
        <v>30229164</v>
      </c>
      <c r="AA352" s="17" t="s">
        <v>556</v>
      </c>
      <c r="AB352" s="81" t="s">
        <v>557</v>
      </c>
      <c r="AC352" s="34" t="s">
        <v>558</v>
      </c>
      <c r="AD352" s="17">
        <v>30228591</v>
      </c>
      <c r="AE352" s="32" t="s">
        <v>559</v>
      </c>
      <c r="AF352" s="24" t="s">
        <v>560</v>
      </c>
      <c r="AG352" s="82" t="s">
        <v>561</v>
      </c>
      <c r="AH352" s="17" t="s">
        <v>308</v>
      </c>
      <c r="AK352" s="17" t="s">
        <v>562</v>
      </c>
      <c r="AL352" s="17"/>
      <c r="AN352" s="18">
        <v>500</v>
      </c>
      <c r="AO352" s="83">
        <f>+AN352*48*0.125</f>
        <v>3000</v>
      </c>
      <c r="AP352" s="28">
        <v>0.5651374830757776</v>
      </c>
      <c r="AQ352" s="28">
        <v>3.3908248984546656</v>
      </c>
      <c r="AR352" s="84">
        <v>1695.4124492273329</v>
      </c>
    </row>
    <row r="353" spans="1:44" x14ac:dyDescent="0.25">
      <c r="A353" s="17">
        <v>2020</v>
      </c>
      <c r="B353" s="17" t="s">
        <v>42</v>
      </c>
      <c r="C353" s="17"/>
      <c r="D353" s="17"/>
      <c r="E353" s="17"/>
      <c r="F353" s="17"/>
      <c r="H353" s="17"/>
      <c r="I353" s="17"/>
      <c r="J353" s="17"/>
      <c r="K353" s="18"/>
      <c r="L353" s="17" t="s">
        <v>563</v>
      </c>
      <c r="M353" s="17" t="s">
        <v>563</v>
      </c>
      <c r="N353" s="17"/>
      <c r="O353" s="17" t="s">
        <v>103</v>
      </c>
      <c r="P353" s="17">
        <v>40176468</v>
      </c>
      <c r="Q353" s="17" t="s">
        <v>564</v>
      </c>
      <c r="R353" s="17" t="s">
        <v>565</v>
      </c>
      <c r="S353" s="32" t="s">
        <v>566</v>
      </c>
      <c r="T353" s="32" t="s">
        <v>567</v>
      </c>
      <c r="U353" s="32"/>
      <c r="V353" s="45" t="s">
        <v>568</v>
      </c>
      <c r="W353" s="17" t="s">
        <v>548</v>
      </c>
      <c r="X353" s="45" t="s">
        <v>569</v>
      </c>
      <c r="Y353" t="str">
        <f t="shared" ref="Y353:Y416" si="15">+P353&amp;Z353&amp;AD353&amp;AK353</f>
        <v>401764683022742130229161Bodega</v>
      </c>
      <c r="Z353" s="17">
        <v>30227421</v>
      </c>
      <c r="AA353" s="17" t="s">
        <v>570</v>
      </c>
      <c r="AB353" t="s">
        <v>351</v>
      </c>
      <c r="AC353" s="57" t="s">
        <v>571</v>
      </c>
      <c r="AD353" s="17">
        <v>30229161</v>
      </c>
      <c r="AE353" s="32" t="s">
        <v>572</v>
      </c>
      <c r="AF353" t="s">
        <v>573</v>
      </c>
      <c r="AG353" s="85" t="s">
        <v>574</v>
      </c>
      <c r="AH353" s="17" t="s">
        <v>308</v>
      </c>
      <c r="AK353" s="18" t="s">
        <v>80</v>
      </c>
      <c r="AL353" s="18"/>
      <c r="AN353" s="18">
        <v>112</v>
      </c>
      <c r="AO353" s="83">
        <f>+AN353*3</f>
        <v>336</v>
      </c>
      <c r="AP353" s="28">
        <v>1.5204237288135596</v>
      </c>
      <c r="AQ353" s="28">
        <v>4.5612711864406785</v>
      </c>
      <c r="AR353" s="84">
        <v>510.86237288135601</v>
      </c>
    </row>
    <row r="354" spans="1:44" x14ac:dyDescent="0.25">
      <c r="A354" s="17">
        <v>2020</v>
      </c>
      <c r="B354" s="17" t="s">
        <v>42</v>
      </c>
      <c r="C354" s="17"/>
      <c r="D354" s="17"/>
      <c r="E354" s="17"/>
      <c r="F354" s="17"/>
      <c r="H354" s="17"/>
      <c r="I354" s="17"/>
      <c r="J354" s="17"/>
      <c r="K354" s="18"/>
      <c r="L354" s="17" t="s">
        <v>563</v>
      </c>
      <c r="M354" s="17" t="s">
        <v>563</v>
      </c>
      <c r="N354" s="17"/>
      <c r="O354" s="17" t="s">
        <v>103</v>
      </c>
      <c r="P354" s="17">
        <v>40176468</v>
      </c>
      <c r="Q354" s="17" t="s">
        <v>564</v>
      </c>
      <c r="R354" s="17" t="s">
        <v>551</v>
      </c>
      <c r="S354" s="32" t="s">
        <v>575</v>
      </c>
      <c r="T354" s="32" t="s">
        <v>576</v>
      </c>
      <c r="U354" s="32"/>
      <c r="V354" s="45" t="s">
        <v>577</v>
      </c>
      <c r="W354" s="17" t="s">
        <v>48</v>
      </c>
      <c r="X354" s="45" t="s">
        <v>555</v>
      </c>
      <c r="Y354" t="str">
        <f t="shared" si="15"/>
        <v>401764683022916430228591PDM</v>
      </c>
      <c r="Z354" s="17">
        <v>30229164</v>
      </c>
      <c r="AA354" s="17" t="s">
        <v>556</v>
      </c>
      <c r="AB354" t="s">
        <v>557</v>
      </c>
      <c r="AC354" s="57" t="s">
        <v>578</v>
      </c>
      <c r="AD354" s="17">
        <v>30228591</v>
      </c>
      <c r="AE354" s="32" t="s">
        <v>559</v>
      </c>
      <c r="AF354" t="s">
        <v>579</v>
      </c>
      <c r="AG354" s="85" t="s">
        <v>365</v>
      </c>
      <c r="AH354" s="17" t="s">
        <v>308</v>
      </c>
      <c r="AK354" s="18" t="s">
        <v>148</v>
      </c>
      <c r="AL354" s="18"/>
      <c r="AN354" s="18">
        <v>840</v>
      </c>
      <c r="AO354" s="83">
        <f>+AN354*48*0.125</f>
        <v>5040</v>
      </c>
      <c r="AP354" s="28">
        <v>0.54300847457627122</v>
      </c>
      <c r="AQ354" s="28">
        <v>3.2580508474576271</v>
      </c>
      <c r="AR354" s="84">
        <v>2736.7627118644068</v>
      </c>
    </row>
    <row r="355" spans="1:44" x14ac:dyDescent="0.25">
      <c r="A355" s="17">
        <v>2020</v>
      </c>
      <c r="B355" s="17" t="s">
        <v>42</v>
      </c>
      <c r="C355" s="17"/>
      <c r="D355" s="17"/>
      <c r="E355" s="17"/>
      <c r="F355" s="17"/>
      <c r="H355" s="17"/>
      <c r="I355" s="17"/>
      <c r="J355" s="17"/>
      <c r="K355" s="18"/>
      <c r="L355" s="17" t="s">
        <v>563</v>
      </c>
      <c r="M355" s="17" t="s">
        <v>563</v>
      </c>
      <c r="N355" s="17"/>
      <c r="O355" s="17" t="s">
        <v>103</v>
      </c>
      <c r="P355" s="17">
        <v>40176468</v>
      </c>
      <c r="Q355" s="17" t="s">
        <v>564</v>
      </c>
      <c r="R355" s="17" t="s">
        <v>580</v>
      </c>
      <c r="S355" s="32" t="s">
        <v>581</v>
      </c>
      <c r="T355" s="58" t="s">
        <v>582</v>
      </c>
      <c r="U355" s="58"/>
      <c r="V355" t="s">
        <v>583</v>
      </c>
      <c r="W355" s="17" t="s">
        <v>88</v>
      </c>
      <c r="X355" s="23" t="s">
        <v>584</v>
      </c>
      <c r="Y355" t="str">
        <f t="shared" si="15"/>
        <v>401764683022661330226613Mayorista Power</v>
      </c>
      <c r="Z355" s="17">
        <v>30226613</v>
      </c>
      <c r="AA355" s="17" t="s">
        <v>585</v>
      </c>
      <c r="AB355" t="s">
        <v>336</v>
      </c>
      <c r="AC355" s="57" t="s">
        <v>586</v>
      </c>
      <c r="AD355" s="17">
        <v>30226613</v>
      </c>
      <c r="AE355" s="32" t="s">
        <v>585</v>
      </c>
      <c r="AF355" t="s">
        <v>587</v>
      </c>
      <c r="AG355" s="86">
        <v>31</v>
      </c>
      <c r="AH355" s="17" t="s">
        <v>308</v>
      </c>
      <c r="AK355" s="18" t="s">
        <v>158</v>
      </c>
      <c r="AL355" s="18"/>
      <c r="AN355" s="18">
        <v>43</v>
      </c>
      <c r="AO355" s="28" t="s">
        <v>588</v>
      </c>
      <c r="AP355" s="28">
        <v>0</v>
      </c>
      <c r="AQ355" s="28">
        <v>0.55316641887722739</v>
      </c>
      <c r="AR355" s="84">
        <v>23.786156011720777</v>
      </c>
    </row>
    <row r="356" spans="1:44" x14ac:dyDescent="0.25">
      <c r="A356" s="17">
        <v>2020</v>
      </c>
      <c r="B356" s="17" t="s">
        <v>42</v>
      </c>
      <c r="C356" s="17"/>
      <c r="D356" s="17"/>
      <c r="E356" s="17"/>
      <c r="F356" s="17"/>
      <c r="H356" s="17"/>
      <c r="I356" s="17"/>
      <c r="J356" s="17"/>
      <c r="K356" s="18"/>
      <c r="L356" s="17" t="s">
        <v>563</v>
      </c>
      <c r="M356" s="17" t="s">
        <v>563</v>
      </c>
      <c r="N356" s="17"/>
      <c r="O356" s="17" t="s">
        <v>103</v>
      </c>
      <c r="P356" s="17">
        <v>40176468</v>
      </c>
      <c r="Q356" s="17" t="s">
        <v>564</v>
      </c>
      <c r="R356" s="17" t="s">
        <v>589</v>
      </c>
      <c r="S356" s="32" t="s">
        <v>590</v>
      </c>
      <c r="T356" s="58" t="s">
        <v>591</v>
      </c>
      <c r="U356" s="58"/>
      <c r="V356" t="s">
        <v>592</v>
      </c>
      <c r="W356" s="17" t="s">
        <v>88</v>
      </c>
      <c r="X356" s="23" t="s">
        <v>593</v>
      </c>
      <c r="Y356" t="str">
        <f t="shared" si="15"/>
        <v>401764683022660730226607Mayorista Power</v>
      </c>
      <c r="Z356" s="17">
        <v>30226607</v>
      </c>
      <c r="AA356" s="17" t="s">
        <v>594</v>
      </c>
      <c r="AB356" t="s">
        <v>314</v>
      </c>
      <c r="AC356" s="57" t="s">
        <v>586</v>
      </c>
      <c r="AD356" s="17">
        <v>30226607</v>
      </c>
      <c r="AE356" s="32" t="s">
        <v>594</v>
      </c>
      <c r="AF356" t="s">
        <v>587</v>
      </c>
      <c r="AG356" s="87">
        <v>31.56</v>
      </c>
      <c r="AH356" s="17" t="s">
        <v>308</v>
      </c>
      <c r="AK356" s="18" t="s">
        <v>158</v>
      </c>
      <c r="AL356" s="18"/>
      <c r="AN356" s="18">
        <v>192</v>
      </c>
      <c r="AO356" s="28" t="s">
        <v>588</v>
      </c>
      <c r="AP356" s="28">
        <v>0</v>
      </c>
      <c r="AQ356" s="28">
        <v>0.30867251980615507</v>
      </c>
      <c r="AR356" s="84">
        <v>59.265123802781773</v>
      </c>
    </row>
    <row r="357" spans="1:44" x14ac:dyDescent="0.25">
      <c r="A357" s="17">
        <v>2020</v>
      </c>
      <c r="B357" s="17" t="s">
        <v>42</v>
      </c>
      <c r="C357" s="17"/>
      <c r="D357" s="17"/>
      <c r="E357" s="17"/>
      <c r="F357" s="17"/>
      <c r="H357" s="17"/>
      <c r="I357" s="17"/>
      <c r="J357" s="17"/>
      <c r="K357" s="18"/>
      <c r="L357" s="17" t="s">
        <v>563</v>
      </c>
      <c r="M357" s="17" t="s">
        <v>563</v>
      </c>
      <c r="N357" s="17"/>
      <c r="O357" s="17" t="s">
        <v>103</v>
      </c>
      <c r="P357" s="17">
        <v>40176468</v>
      </c>
      <c r="Q357" s="17" t="s">
        <v>564</v>
      </c>
      <c r="R357" s="17" t="s">
        <v>595</v>
      </c>
      <c r="S357" s="32" t="s">
        <v>596</v>
      </c>
      <c r="T357" s="58" t="s">
        <v>597</v>
      </c>
      <c r="U357" s="58"/>
      <c r="V357" t="s">
        <v>598</v>
      </c>
      <c r="W357" s="17" t="s">
        <v>88</v>
      </c>
      <c r="X357" s="23" t="s">
        <v>599</v>
      </c>
      <c r="Y357" t="str">
        <f t="shared" si="15"/>
        <v>401764683022660630226606Mayorista Power</v>
      </c>
      <c r="Z357" s="17">
        <v>30226606</v>
      </c>
      <c r="AA357" s="17" t="s">
        <v>600</v>
      </c>
      <c r="AB357" t="s">
        <v>487</v>
      </c>
      <c r="AC357" s="57" t="s">
        <v>601</v>
      </c>
      <c r="AD357" s="17">
        <v>30226606</v>
      </c>
      <c r="AE357" s="32" t="s">
        <v>600</v>
      </c>
      <c r="AF357" t="s">
        <v>587</v>
      </c>
      <c r="AG357" s="86">
        <v>15.5</v>
      </c>
      <c r="AH357" s="17" t="s">
        <v>308</v>
      </c>
      <c r="AK357" s="18" t="s">
        <v>158</v>
      </c>
      <c r="AL357" s="18"/>
      <c r="AN357" s="18">
        <v>1243</v>
      </c>
      <c r="AO357" s="28" t="s">
        <v>588</v>
      </c>
      <c r="AP357" s="28">
        <v>0</v>
      </c>
      <c r="AQ357" s="28">
        <v>0.15434677443874806</v>
      </c>
      <c r="AR357" s="84">
        <v>191.85304062736384</v>
      </c>
    </row>
    <row r="358" spans="1:44" x14ac:dyDescent="0.25">
      <c r="A358" s="17">
        <v>2020</v>
      </c>
      <c r="B358" s="17" t="s">
        <v>42</v>
      </c>
      <c r="C358" s="17"/>
      <c r="D358" s="17"/>
      <c r="E358" s="17"/>
      <c r="F358" s="17"/>
      <c r="H358" s="17"/>
      <c r="I358" s="17"/>
      <c r="J358" s="17"/>
      <c r="K358" s="18"/>
      <c r="L358" s="17" t="s">
        <v>563</v>
      </c>
      <c r="M358" s="17" t="s">
        <v>563</v>
      </c>
      <c r="N358" s="17"/>
      <c r="O358" s="17" t="s">
        <v>103</v>
      </c>
      <c r="P358" s="17">
        <v>40176468</v>
      </c>
      <c r="Q358" s="17" t="s">
        <v>564</v>
      </c>
      <c r="R358" s="17" t="s">
        <v>602</v>
      </c>
      <c r="S358" s="32" t="s">
        <v>603</v>
      </c>
      <c r="T358" s="32" t="s">
        <v>604</v>
      </c>
      <c r="U358" s="32"/>
      <c r="V358" s="45" t="s">
        <v>605</v>
      </c>
      <c r="W358" s="17" t="s">
        <v>606</v>
      </c>
      <c r="X358" s="45" t="s">
        <v>607</v>
      </c>
      <c r="Y358" t="str">
        <f t="shared" si="15"/>
        <v>40176468MulticategoriaBONIFICACIÓNBodega</v>
      </c>
      <c r="Z358" s="17" t="s">
        <v>608</v>
      </c>
      <c r="AA358" s="17" t="s">
        <v>609</v>
      </c>
      <c r="AB358" s="17" t="s">
        <v>609</v>
      </c>
      <c r="AC358" s="57">
        <v>100</v>
      </c>
      <c r="AD358" s="17" t="s">
        <v>610</v>
      </c>
      <c r="AE358" s="32" t="s">
        <v>611</v>
      </c>
      <c r="AF358" t="s">
        <v>611</v>
      </c>
      <c r="AG358" s="85" t="s">
        <v>365</v>
      </c>
      <c r="AH358" s="17" t="s">
        <v>308</v>
      </c>
      <c r="AK358" s="18" t="s">
        <v>80</v>
      </c>
      <c r="AL358" s="18"/>
      <c r="AN358" s="18">
        <v>90</v>
      </c>
      <c r="AO358" s="83">
        <v>90</v>
      </c>
      <c r="AP358" s="28">
        <v>1.5795833333333333</v>
      </c>
      <c r="AQ358" s="28">
        <v>1.5795833333333331</v>
      </c>
      <c r="AR358" s="84">
        <v>142.16249999999999</v>
      </c>
    </row>
    <row r="359" spans="1:44" x14ac:dyDescent="0.25">
      <c r="A359" s="17">
        <v>2020</v>
      </c>
      <c r="B359" s="17" t="s">
        <v>42</v>
      </c>
      <c r="C359" s="17"/>
      <c r="D359" s="17"/>
      <c r="E359" s="17"/>
      <c r="F359" s="17"/>
      <c r="H359" s="17"/>
      <c r="I359" s="17"/>
      <c r="J359" s="17"/>
      <c r="K359" s="18"/>
      <c r="L359" s="17" t="s">
        <v>563</v>
      </c>
      <c r="M359" s="17" t="s">
        <v>563</v>
      </c>
      <c r="N359" s="17"/>
      <c r="O359" s="17" t="s">
        <v>103</v>
      </c>
      <c r="P359" s="17">
        <v>40176468</v>
      </c>
      <c r="Q359" s="17" t="s">
        <v>564</v>
      </c>
      <c r="R359" s="17" t="s">
        <v>612</v>
      </c>
      <c r="S359" s="32" t="s">
        <v>603</v>
      </c>
      <c r="T359" s="32" t="s">
        <v>613</v>
      </c>
      <c r="U359" s="32"/>
      <c r="V359" s="45" t="s">
        <v>614</v>
      </c>
      <c r="W359" s="17" t="s">
        <v>606</v>
      </c>
      <c r="X359" s="45" t="s">
        <v>615</v>
      </c>
      <c r="Y359" t="str">
        <f t="shared" si="15"/>
        <v>40176468MulticategoriaBONIFICACIÓNBodega</v>
      </c>
      <c r="Z359" s="17" t="s">
        <v>608</v>
      </c>
      <c r="AA359" s="17" t="s">
        <v>609</v>
      </c>
      <c r="AB359" s="17" t="s">
        <v>609</v>
      </c>
      <c r="AC359" s="57">
        <v>60</v>
      </c>
      <c r="AD359" s="17" t="s">
        <v>610</v>
      </c>
      <c r="AE359" s="32" t="s">
        <v>50</v>
      </c>
      <c r="AF359" t="s">
        <v>50</v>
      </c>
      <c r="AG359" s="85" t="s">
        <v>493</v>
      </c>
      <c r="AH359" s="17" t="s">
        <v>308</v>
      </c>
      <c r="AK359" s="18" t="s">
        <v>80</v>
      </c>
      <c r="AL359" s="18"/>
      <c r="AN359" s="18">
        <v>300</v>
      </c>
      <c r="AO359" s="83">
        <v>300</v>
      </c>
      <c r="AP359" s="28">
        <v>0.78983050847457625</v>
      </c>
      <c r="AQ359" s="28">
        <v>0.78983050847457625</v>
      </c>
      <c r="AR359" s="84">
        <v>236.94915254237287</v>
      </c>
    </row>
    <row r="360" spans="1:44" x14ac:dyDescent="0.25">
      <c r="A360" s="17">
        <v>2020</v>
      </c>
      <c r="B360" s="17" t="s">
        <v>42</v>
      </c>
      <c r="C360" s="17"/>
      <c r="D360" s="17"/>
      <c r="E360" s="17"/>
      <c r="F360" s="17"/>
      <c r="H360" s="17"/>
      <c r="I360" s="17"/>
      <c r="J360" s="17"/>
      <c r="K360" s="18"/>
      <c r="L360" s="17" t="s">
        <v>616</v>
      </c>
      <c r="M360" s="17" t="s">
        <v>616</v>
      </c>
      <c r="N360" s="17"/>
      <c r="O360" s="17" t="s">
        <v>617</v>
      </c>
      <c r="P360" s="17">
        <v>40034004</v>
      </c>
      <c r="Q360" s="17" t="s">
        <v>618</v>
      </c>
      <c r="R360" s="17" t="s">
        <v>619</v>
      </c>
      <c r="S360" s="32" t="s">
        <v>620</v>
      </c>
      <c r="T360" s="58" t="s">
        <v>621</v>
      </c>
      <c r="U360" s="58"/>
      <c r="V360" s="32" t="s">
        <v>622</v>
      </c>
      <c r="W360" s="17" t="s">
        <v>48</v>
      </c>
      <c r="X360" s="23" t="s">
        <v>623</v>
      </c>
      <c r="Y360" t="str">
        <f t="shared" si="15"/>
        <v>400340043022921130229211Bodega</v>
      </c>
      <c r="Z360" s="17">
        <v>30229211</v>
      </c>
      <c r="AA360" s="17" t="s">
        <v>624</v>
      </c>
      <c r="AB360" t="s">
        <v>625</v>
      </c>
      <c r="AC360" s="57" t="s">
        <v>322</v>
      </c>
      <c r="AD360" s="17">
        <v>30229211</v>
      </c>
      <c r="AE360" s="32" t="s">
        <v>624</v>
      </c>
      <c r="AF360" t="s">
        <v>587</v>
      </c>
      <c r="AG360" s="86">
        <v>79.5</v>
      </c>
      <c r="AH360" s="17" t="s">
        <v>308</v>
      </c>
      <c r="AK360" s="18" t="s">
        <v>80</v>
      </c>
      <c r="AL360" s="18"/>
      <c r="AN360" s="18">
        <v>455</v>
      </c>
      <c r="AO360" s="28" t="s">
        <v>588</v>
      </c>
      <c r="AP360" s="28">
        <v>0</v>
      </c>
      <c r="AQ360" s="28">
        <v>0.82</v>
      </c>
      <c r="AR360" s="84">
        <v>373.09999999999997</v>
      </c>
    </row>
    <row r="361" spans="1:44" x14ac:dyDescent="0.25">
      <c r="A361" s="17">
        <v>2020</v>
      </c>
      <c r="B361" s="17" t="s">
        <v>42</v>
      </c>
      <c r="C361" s="17"/>
      <c r="D361" s="17"/>
      <c r="E361" s="17"/>
      <c r="F361" s="17"/>
      <c r="H361" s="17"/>
      <c r="I361" s="17"/>
      <c r="J361" s="17"/>
      <c r="K361" s="18"/>
      <c r="L361" s="17" t="s">
        <v>626</v>
      </c>
      <c r="M361" s="17" t="s">
        <v>626</v>
      </c>
      <c r="N361" s="17"/>
      <c r="O361" s="17" t="s">
        <v>103</v>
      </c>
      <c r="P361" s="17">
        <v>40175594</v>
      </c>
      <c r="Q361" s="17" t="s">
        <v>627</v>
      </c>
      <c r="R361" s="17" t="s">
        <v>565</v>
      </c>
      <c r="S361" s="32" t="s">
        <v>566</v>
      </c>
      <c r="T361" s="32" t="s">
        <v>567</v>
      </c>
      <c r="U361" s="32"/>
      <c r="V361" s="45" t="s">
        <v>568</v>
      </c>
      <c r="W361" s="17" t="s">
        <v>548</v>
      </c>
      <c r="X361" s="45" t="s">
        <v>569</v>
      </c>
      <c r="Y361" t="str">
        <f t="shared" si="15"/>
        <v>401755943022742130229161Bodega</v>
      </c>
      <c r="Z361" s="17">
        <v>30227421</v>
      </c>
      <c r="AA361" s="17" t="s">
        <v>570</v>
      </c>
      <c r="AB361" t="s">
        <v>351</v>
      </c>
      <c r="AC361" s="57" t="s">
        <v>571</v>
      </c>
      <c r="AD361" s="17">
        <v>30229161</v>
      </c>
      <c r="AE361" s="32" t="s">
        <v>572</v>
      </c>
      <c r="AF361" t="s">
        <v>573</v>
      </c>
      <c r="AG361" s="85" t="s">
        <v>574</v>
      </c>
      <c r="AH361" s="17" t="s">
        <v>308</v>
      </c>
      <c r="AK361" s="18" t="s">
        <v>80</v>
      </c>
      <c r="AL361" s="18"/>
      <c r="AN361" s="18">
        <v>120</v>
      </c>
      <c r="AO361" s="83">
        <f>+AN361*3</f>
        <v>360</v>
      </c>
      <c r="AP361" s="28">
        <v>1.5368355290904927</v>
      </c>
      <c r="AQ361" s="28">
        <v>4.6105065872714777</v>
      </c>
      <c r="AR361" s="84">
        <v>553.26079047257736</v>
      </c>
    </row>
    <row r="362" spans="1:44" x14ac:dyDescent="0.25">
      <c r="A362" s="17">
        <v>2020</v>
      </c>
      <c r="B362" s="17" t="s">
        <v>42</v>
      </c>
      <c r="C362" s="17"/>
      <c r="D362" s="17"/>
      <c r="E362" s="17"/>
      <c r="F362" s="17"/>
      <c r="H362" s="17"/>
      <c r="I362" s="17"/>
      <c r="J362" s="17"/>
      <c r="K362" s="18"/>
      <c r="L362" s="17" t="s">
        <v>616</v>
      </c>
      <c r="M362" s="17" t="s">
        <v>616</v>
      </c>
      <c r="N362" s="17"/>
      <c r="O362" s="17" t="s">
        <v>617</v>
      </c>
      <c r="P362" s="17">
        <v>40034004</v>
      </c>
      <c r="Q362" s="17" t="s">
        <v>618</v>
      </c>
      <c r="R362" s="17" t="s">
        <v>628</v>
      </c>
      <c r="S362" s="32" t="s">
        <v>629</v>
      </c>
      <c r="T362" s="58" t="s">
        <v>630</v>
      </c>
      <c r="U362" s="58"/>
      <c r="V362" t="s">
        <v>631</v>
      </c>
      <c r="W362" s="17" t="s">
        <v>88</v>
      </c>
      <c r="X362" s="23" t="s">
        <v>632</v>
      </c>
      <c r="Y362" t="str">
        <f t="shared" si="15"/>
        <v>400340043022661330226613PDM</v>
      </c>
      <c r="Z362" s="17">
        <v>30226613</v>
      </c>
      <c r="AA362" s="17" t="s">
        <v>585</v>
      </c>
      <c r="AB362" t="s">
        <v>336</v>
      </c>
      <c r="AC362" s="57" t="s">
        <v>633</v>
      </c>
      <c r="AD362" s="17">
        <v>30226613</v>
      </c>
      <c r="AE362" s="32" t="s">
        <v>585</v>
      </c>
      <c r="AF362" t="s">
        <v>587</v>
      </c>
      <c r="AG362" s="87">
        <v>31.65</v>
      </c>
      <c r="AH362" s="17" t="s">
        <v>308</v>
      </c>
      <c r="AK362" s="18" t="s">
        <v>148</v>
      </c>
      <c r="AL362" s="18"/>
      <c r="AN362" s="18">
        <v>135</v>
      </c>
      <c r="AO362" s="28" t="s">
        <v>588</v>
      </c>
      <c r="AP362" s="28">
        <v>0</v>
      </c>
      <c r="AQ362" s="28">
        <v>0.68827158109148101</v>
      </c>
      <c r="AR362" s="84">
        <v>92.916663447349933</v>
      </c>
    </row>
    <row r="363" spans="1:44" x14ac:dyDescent="0.25">
      <c r="A363" s="17">
        <v>2020</v>
      </c>
      <c r="B363" s="17" t="s">
        <v>42</v>
      </c>
      <c r="C363" s="17"/>
      <c r="D363" s="17"/>
      <c r="E363" s="17"/>
      <c r="F363" s="17"/>
      <c r="H363" s="17"/>
      <c r="I363" s="17"/>
      <c r="J363" s="17"/>
      <c r="K363" s="18"/>
      <c r="L363" s="17" t="s">
        <v>616</v>
      </c>
      <c r="M363" s="17" t="s">
        <v>616</v>
      </c>
      <c r="N363" s="17"/>
      <c r="O363" s="17" t="s">
        <v>617</v>
      </c>
      <c r="P363" s="17">
        <v>40034004</v>
      </c>
      <c r="Q363" s="17" t="s">
        <v>618</v>
      </c>
      <c r="R363" s="17" t="s">
        <v>628</v>
      </c>
      <c r="S363" s="32" t="s">
        <v>634</v>
      </c>
      <c r="T363" s="58" t="s">
        <v>635</v>
      </c>
      <c r="U363" s="58"/>
      <c r="V363" s="32" t="s">
        <v>636</v>
      </c>
      <c r="W363" s="17" t="s">
        <v>88</v>
      </c>
      <c r="X363" s="23" t="s">
        <v>637</v>
      </c>
      <c r="Y363" t="str">
        <f t="shared" si="15"/>
        <v>400340043022660730226607PDM</v>
      </c>
      <c r="Z363" s="17">
        <v>30226607</v>
      </c>
      <c r="AA363" s="17" t="s">
        <v>594</v>
      </c>
      <c r="AB363" t="s">
        <v>314</v>
      </c>
      <c r="AC363" s="57" t="s">
        <v>638</v>
      </c>
      <c r="AD363" s="17">
        <v>30226607</v>
      </c>
      <c r="AE363" s="32" t="s">
        <v>594</v>
      </c>
      <c r="AF363" t="s">
        <v>587</v>
      </c>
      <c r="AG363" s="86">
        <v>31.94</v>
      </c>
      <c r="AH363" s="17" t="s">
        <v>308</v>
      </c>
      <c r="AK363" s="18" t="s">
        <v>148</v>
      </c>
      <c r="AL363" s="18"/>
      <c r="AN363" s="18">
        <v>1140</v>
      </c>
      <c r="AO363" s="28" t="s">
        <v>588</v>
      </c>
      <c r="AP363" s="28">
        <v>0</v>
      </c>
      <c r="AQ363" s="28">
        <v>0.69451316956384879</v>
      </c>
      <c r="AR363" s="84">
        <v>791.74501330278758</v>
      </c>
    </row>
    <row r="364" spans="1:44" x14ac:dyDescent="0.25">
      <c r="A364" s="17">
        <v>2020</v>
      </c>
      <c r="B364" s="17" t="s">
        <v>42</v>
      </c>
      <c r="C364" s="17"/>
      <c r="D364" s="17"/>
      <c r="E364" s="17"/>
      <c r="F364" s="17"/>
      <c r="H364" s="17"/>
      <c r="I364" s="17"/>
      <c r="J364" s="17"/>
      <c r="K364" s="18"/>
      <c r="L364" s="17" t="s">
        <v>616</v>
      </c>
      <c r="M364" s="17" t="s">
        <v>616</v>
      </c>
      <c r="N364" s="17"/>
      <c r="O364" s="17" t="s">
        <v>617</v>
      </c>
      <c r="P364" s="17">
        <v>40034004</v>
      </c>
      <c r="Q364" s="17" t="s">
        <v>618</v>
      </c>
      <c r="R364" s="17" t="s">
        <v>628</v>
      </c>
      <c r="S364" s="32" t="s">
        <v>639</v>
      </c>
      <c r="T364" s="58" t="s">
        <v>640</v>
      </c>
      <c r="U364" s="58"/>
      <c r="V364" s="32" t="s">
        <v>641</v>
      </c>
      <c r="W364" s="17" t="s">
        <v>88</v>
      </c>
      <c r="X364" s="23" t="s">
        <v>642</v>
      </c>
      <c r="Y364" t="str">
        <f t="shared" si="15"/>
        <v>400340043022660630226606PDM</v>
      </c>
      <c r="Z364" s="17">
        <v>30226606</v>
      </c>
      <c r="AA364" s="17" t="s">
        <v>600</v>
      </c>
      <c r="AB364" t="s">
        <v>487</v>
      </c>
      <c r="AC364" s="32" t="s">
        <v>638</v>
      </c>
      <c r="AD364" s="17">
        <v>30226606</v>
      </c>
      <c r="AE364" s="32" t="s">
        <v>600</v>
      </c>
      <c r="AF364" t="s">
        <v>587</v>
      </c>
      <c r="AG364" s="87">
        <v>15.34</v>
      </c>
      <c r="AH364" s="17" t="s">
        <v>308</v>
      </c>
      <c r="AK364" s="18" t="s">
        <v>148</v>
      </c>
      <c r="AL364" s="18"/>
      <c r="AN364" s="18">
        <v>1727</v>
      </c>
      <c r="AO364" s="28" t="s">
        <v>588</v>
      </c>
      <c r="AP364" s="28">
        <v>0</v>
      </c>
      <c r="AQ364" s="28">
        <v>0.33338903278769583</v>
      </c>
      <c r="AR364" s="84">
        <v>575.76285962435065</v>
      </c>
    </row>
    <row r="365" spans="1:44" x14ac:dyDescent="0.25">
      <c r="A365" s="17">
        <v>2020</v>
      </c>
      <c r="B365" s="17" t="s">
        <v>42</v>
      </c>
      <c r="C365" s="17"/>
      <c r="D365" s="17"/>
      <c r="E365" s="17"/>
      <c r="F365" s="17"/>
      <c r="H365" s="17"/>
      <c r="I365" s="17"/>
      <c r="J365" s="17"/>
      <c r="K365" s="18"/>
      <c r="L365" s="17" t="s">
        <v>616</v>
      </c>
      <c r="M365" s="17" t="s">
        <v>616</v>
      </c>
      <c r="N365" s="17"/>
      <c r="O365" s="17" t="s">
        <v>617</v>
      </c>
      <c r="P365" s="17">
        <v>40034004</v>
      </c>
      <c r="Q365" s="17" t="s">
        <v>618</v>
      </c>
      <c r="R365" s="17" t="s">
        <v>643</v>
      </c>
      <c r="S365" s="32" t="s">
        <v>603</v>
      </c>
      <c r="T365" s="32" t="s">
        <v>644</v>
      </c>
      <c r="U365" s="32"/>
      <c r="V365" s="45" t="s">
        <v>645</v>
      </c>
      <c r="W365" s="17" t="s">
        <v>606</v>
      </c>
      <c r="X365" s="45" t="s">
        <v>646</v>
      </c>
      <c r="Y365" t="str">
        <f t="shared" si="15"/>
        <v>40034004MulticategoriaBONIFICACIÓNBodega</v>
      </c>
      <c r="Z365" s="17" t="s">
        <v>608</v>
      </c>
      <c r="AA365" s="17" t="s">
        <v>609</v>
      </c>
      <c r="AB365" s="17" t="s">
        <v>609</v>
      </c>
      <c r="AC365" s="57">
        <v>270</v>
      </c>
      <c r="AD365" s="17" t="s">
        <v>610</v>
      </c>
      <c r="AE365" s="32" t="s">
        <v>611</v>
      </c>
      <c r="AF365" t="s">
        <v>611</v>
      </c>
      <c r="AG365" s="85" t="s">
        <v>647</v>
      </c>
      <c r="AH365" s="17" t="s">
        <v>308</v>
      </c>
      <c r="AK365" s="18" t="s">
        <v>80</v>
      </c>
      <c r="AL365" s="18"/>
      <c r="AN365" s="18">
        <v>80</v>
      </c>
      <c r="AO365" s="83">
        <v>80</v>
      </c>
      <c r="AP365" s="28">
        <v>4.7387499999999996</v>
      </c>
      <c r="AQ365" s="28">
        <v>4.7387499999999996</v>
      </c>
      <c r="AR365" s="84">
        <v>379.09999999999997</v>
      </c>
    </row>
    <row r="366" spans="1:44" x14ac:dyDescent="0.25">
      <c r="A366" s="17">
        <v>2020</v>
      </c>
      <c r="B366" s="17" t="s">
        <v>42</v>
      </c>
      <c r="C366" s="17"/>
      <c r="D366" s="17"/>
      <c r="E366" s="17"/>
      <c r="F366" s="17"/>
      <c r="H366" s="17"/>
      <c r="I366" s="17"/>
      <c r="J366" s="17"/>
      <c r="K366" s="18"/>
      <c r="L366" s="17" t="s">
        <v>616</v>
      </c>
      <c r="M366" s="17" t="s">
        <v>616</v>
      </c>
      <c r="N366" s="17"/>
      <c r="O366" s="17" t="s">
        <v>617</v>
      </c>
      <c r="P366" s="17">
        <v>40034004</v>
      </c>
      <c r="Q366" s="17" t="s">
        <v>618</v>
      </c>
      <c r="R366" s="17" t="s">
        <v>648</v>
      </c>
      <c r="S366" s="32" t="s">
        <v>603</v>
      </c>
      <c r="T366" s="32" t="s">
        <v>649</v>
      </c>
      <c r="U366" s="32"/>
      <c r="V366" s="45" t="s">
        <v>650</v>
      </c>
      <c r="W366" s="17" t="s">
        <v>606</v>
      </c>
      <c r="X366" s="45" t="s">
        <v>651</v>
      </c>
      <c r="Y366" t="str">
        <f t="shared" si="15"/>
        <v>40034004MulticategoriaBONIFICACIÓNBodega</v>
      </c>
      <c r="Z366" s="17" t="s">
        <v>608</v>
      </c>
      <c r="AA366" s="17" t="s">
        <v>609</v>
      </c>
      <c r="AB366" s="17" t="s">
        <v>609</v>
      </c>
      <c r="AC366" s="57">
        <v>180</v>
      </c>
      <c r="AD366" s="17" t="s">
        <v>610</v>
      </c>
      <c r="AE366" s="32" t="s">
        <v>611</v>
      </c>
      <c r="AF366" t="s">
        <v>611</v>
      </c>
      <c r="AG366" s="85" t="s">
        <v>417</v>
      </c>
      <c r="AH366" s="17" t="s">
        <v>308</v>
      </c>
      <c r="AK366" s="18" t="s">
        <v>80</v>
      </c>
      <c r="AL366" s="18"/>
      <c r="AN366" s="18">
        <v>50</v>
      </c>
      <c r="AO366" s="83">
        <v>50</v>
      </c>
      <c r="AP366" s="28">
        <v>3.1591666666666662</v>
      </c>
      <c r="AQ366" s="28">
        <v>3.1591666666666662</v>
      </c>
      <c r="AR366" s="84">
        <v>157.95833333333331</v>
      </c>
    </row>
    <row r="367" spans="1:44" x14ac:dyDescent="0.25">
      <c r="A367" s="17">
        <v>2020</v>
      </c>
      <c r="B367" s="17" t="s">
        <v>42</v>
      </c>
      <c r="C367" s="17"/>
      <c r="D367" s="17"/>
      <c r="E367" s="17"/>
      <c r="F367" s="17"/>
      <c r="H367" s="17"/>
      <c r="I367" s="17"/>
      <c r="J367" s="17"/>
      <c r="K367" s="18"/>
      <c r="L367" s="17" t="s">
        <v>616</v>
      </c>
      <c r="M367" s="17" t="s">
        <v>616</v>
      </c>
      <c r="N367" s="17"/>
      <c r="O367" s="17" t="s">
        <v>617</v>
      </c>
      <c r="P367" s="17">
        <v>40034004</v>
      </c>
      <c r="Q367" s="17" t="s">
        <v>618</v>
      </c>
      <c r="R367" s="17" t="s">
        <v>602</v>
      </c>
      <c r="S367" s="32" t="s">
        <v>603</v>
      </c>
      <c r="T367" s="32" t="s">
        <v>604</v>
      </c>
      <c r="U367" s="32"/>
      <c r="V367" s="45" t="s">
        <v>605</v>
      </c>
      <c r="W367" s="17" t="s">
        <v>606</v>
      </c>
      <c r="X367" s="45" t="s">
        <v>607</v>
      </c>
      <c r="Y367" t="str">
        <f t="shared" si="15"/>
        <v>40034004MulticategoriaBONIFICACIÓNBodega</v>
      </c>
      <c r="Z367" s="17" t="s">
        <v>608</v>
      </c>
      <c r="AA367" s="17" t="s">
        <v>609</v>
      </c>
      <c r="AB367" s="17" t="s">
        <v>609</v>
      </c>
      <c r="AC367" s="57">
        <v>100</v>
      </c>
      <c r="AD367" s="17" t="s">
        <v>610</v>
      </c>
      <c r="AE367" s="32" t="s">
        <v>611</v>
      </c>
      <c r="AF367" t="s">
        <v>611</v>
      </c>
      <c r="AG367" s="85" t="s">
        <v>365</v>
      </c>
      <c r="AH367" s="17" t="s">
        <v>308</v>
      </c>
      <c r="AK367" s="18" t="s">
        <v>80</v>
      </c>
      <c r="AL367" s="18"/>
      <c r="AN367" s="18">
        <v>180</v>
      </c>
      <c r="AO367" s="83">
        <v>180</v>
      </c>
      <c r="AP367" s="28">
        <v>1.5795833333333333</v>
      </c>
      <c r="AQ367" s="28">
        <v>1.5795833333333331</v>
      </c>
      <c r="AR367" s="84">
        <v>284.32499999999999</v>
      </c>
    </row>
    <row r="368" spans="1:44" x14ac:dyDescent="0.25">
      <c r="A368" s="17">
        <v>2020</v>
      </c>
      <c r="B368" s="17" t="s">
        <v>42</v>
      </c>
      <c r="C368" s="17"/>
      <c r="D368" s="17"/>
      <c r="E368" s="17"/>
      <c r="F368" s="17"/>
      <c r="H368" s="17"/>
      <c r="I368" s="17"/>
      <c r="J368" s="17"/>
      <c r="K368" s="18"/>
      <c r="L368" s="17" t="s">
        <v>616</v>
      </c>
      <c r="M368" s="17" t="s">
        <v>616</v>
      </c>
      <c r="N368" s="17"/>
      <c r="O368" s="17" t="s">
        <v>617</v>
      </c>
      <c r="P368" s="17">
        <v>40034004</v>
      </c>
      <c r="Q368" s="17" t="s">
        <v>618</v>
      </c>
      <c r="R368" s="17" t="s">
        <v>612</v>
      </c>
      <c r="S368" s="32" t="s">
        <v>603</v>
      </c>
      <c r="T368" s="32" t="s">
        <v>613</v>
      </c>
      <c r="U368" s="32"/>
      <c r="V368" s="45" t="s">
        <v>614</v>
      </c>
      <c r="W368" s="17" t="s">
        <v>606</v>
      </c>
      <c r="X368" s="45" t="s">
        <v>615</v>
      </c>
      <c r="Y368" t="str">
        <f t="shared" si="15"/>
        <v>40034004MulticategoriaBONIFICACIÓNBodega</v>
      </c>
      <c r="Z368" s="17" t="s">
        <v>608</v>
      </c>
      <c r="AA368" s="17" t="s">
        <v>609</v>
      </c>
      <c r="AB368" s="17" t="s">
        <v>609</v>
      </c>
      <c r="AC368" s="57">
        <v>60</v>
      </c>
      <c r="AD368" s="17" t="s">
        <v>610</v>
      </c>
      <c r="AE368" s="32" t="s">
        <v>50</v>
      </c>
      <c r="AF368" t="s">
        <v>50</v>
      </c>
      <c r="AG368" s="85" t="s">
        <v>493</v>
      </c>
      <c r="AH368" s="17" t="s">
        <v>308</v>
      </c>
      <c r="AK368" s="18" t="s">
        <v>80</v>
      </c>
      <c r="AL368" s="18"/>
      <c r="AN368" s="18">
        <v>180</v>
      </c>
      <c r="AO368" s="83">
        <v>180</v>
      </c>
      <c r="AP368" s="28">
        <v>0.78983050847457625</v>
      </c>
      <c r="AQ368" s="28">
        <v>0.78983050847457625</v>
      </c>
      <c r="AR368" s="84">
        <v>142.16949152542372</v>
      </c>
    </row>
    <row r="369" spans="1:44" x14ac:dyDescent="0.25">
      <c r="A369" s="17">
        <v>2020</v>
      </c>
      <c r="B369" s="17" t="s">
        <v>42</v>
      </c>
      <c r="C369" s="17"/>
      <c r="D369" s="17"/>
      <c r="E369" s="17"/>
      <c r="F369" s="17"/>
      <c r="H369" s="17"/>
      <c r="I369" s="17"/>
      <c r="J369" s="17"/>
      <c r="K369" s="18"/>
      <c r="L369" s="17" t="s">
        <v>626</v>
      </c>
      <c r="M369" s="17" t="s">
        <v>626</v>
      </c>
      <c r="N369" s="17"/>
      <c r="O369" s="17" t="s">
        <v>103</v>
      </c>
      <c r="P369" s="17">
        <v>40034031</v>
      </c>
      <c r="Q369" s="17" t="s">
        <v>652</v>
      </c>
      <c r="R369" s="17" t="s">
        <v>565</v>
      </c>
      <c r="S369" s="32" t="s">
        <v>566</v>
      </c>
      <c r="T369" s="32" t="s">
        <v>567</v>
      </c>
      <c r="U369" s="32"/>
      <c r="V369" s="45" t="s">
        <v>568</v>
      </c>
      <c r="W369" s="17" t="s">
        <v>548</v>
      </c>
      <c r="X369" s="45" t="s">
        <v>569</v>
      </c>
      <c r="Y369" t="str">
        <f t="shared" si="15"/>
        <v>400340313022742130229161Bodega</v>
      </c>
      <c r="Z369" s="17">
        <v>30227421</v>
      </c>
      <c r="AA369" s="17" t="s">
        <v>570</v>
      </c>
      <c r="AB369" t="s">
        <v>351</v>
      </c>
      <c r="AC369" s="57" t="s">
        <v>571</v>
      </c>
      <c r="AD369" s="17">
        <v>30229161</v>
      </c>
      <c r="AE369" s="32" t="s">
        <v>572</v>
      </c>
      <c r="AF369" t="s">
        <v>573</v>
      </c>
      <c r="AG369" s="85" t="s">
        <v>574</v>
      </c>
      <c r="AH369" s="17" t="s">
        <v>308</v>
      </c>
      <c r="AK369" s="18" t="s">
        <v>80</v>
      </c>
      <c r="AL369" s="18"/>
      <c r="AN369" s="18">
        <v>38</v>
      </c>
      <c r="AO369" s="83">
        <f>+AN369*3</f>
        <v>114</v>
      </c>
      <c r="AP369" s="28">
        <v>1.5368355290904925</v>
      </c>
      <c r="AQ369" s="28">
        <v>4.6105065872714777</v>
      </c>
      <c r="AR369" s="84">
        <v>175.19925031631615</v>
      </c>
    </row>
    <row r="370" spans="1:44" x14ac:dyDescent="0.25">
      <c r="A370" s="17">
        <v>2020</v>
      </c>
      <c r="B370" s="17" t="s">
        <v>42</v>
      </c>
      <c r="C370" s="17"/>
      <c r="D370" s="17"/>
      <c r="E370" s="17"/>
      <c r="F370" s="17"/>
      <c r="H370" s="17"/>
      <c r="I370" s="17"/>
      <c r="J370" s="17"/>
      <c r="K370" s="18"/>
      <c r="L370" s="17" t="s">
        <v>626</v>
      </c>
      <c r="M370" s="17" t="s">
        <v>626</v>
      </c>
      <c r="N370" s="17"/>
      <c r="O370" s="17" t="s">
        <v>103</v>
      </c>
      <c r="P370" s="17">
        <v>40175594</v>
      </c>
      <c r="Q370" s="17" t="s">
        <v>627</v>
      </c>
      <c r="R370" s="17" t="s">
        <v>551</v>
      </c>
      <c r="S370" s="32" t="s">
        <v>575</v>
      </c>
      <c r="T370" s="32" t="s">
        <v>576</v>
      </c>
      <c r="U370" s="32"/>
      <c r="V370" s="45" t="s">
        <v>577</v>
      </c>
      <c r="W370" s="17" t="s">
        <v>48</v>
      </c>
      <c r="X370" s="45" t="s">
        <v>555</v>
      </c>
      <c r="Y370" t="str">
        <f t="shared" si="15"/>
        <v>401755943022916430228591PDM</v>
      </c>
      <c r="Z370" s="17">
        <v>30229164</v>
      </c>
      <c r="AA370" s="17" t="s">
        <v>556</v>
      </c>
      <c r="AB370" t="s">
        <v>557</v>
      </c>
      <c r="AC370" s="57" t="s">
        <v>578</v>
      </c>
      <c r="AD370" s="17">
        <v>30228591</v>
      </c>
      <c r="AE370" s="32" t="s">
        <v>559</v>
      </c>
      <c r="AF370" t="s">
        <v>579</v>
      </c>
      <c r="AG370" s="85" t="s">
        <v>365</v>
      </c>
      <c r="AH370" s="17" t="s">
        <v>308</v>
      </c>
      <c r="AK370" s="18" t="s">
        <v>148</v>
      </c>
      <c r="AL370" s="18"/>
      <c r="AN370" s="18">
        <v>0</v>
      </c>
      <c r="AO370" s="83">
        <f>+AN370*48*0.125</f>
        <v>0</v>
      </c>
      <c r="AP370" s="28">
        <v>0</v>
      </c>
      <c r="AQ370" s="28">
        <v>3.2932189909081977</v>
      </c>
      <c r="AR370" s="84">
        <v>0</v>
      </c>
    </row>
    <row r="371" spans="1:44" x14ac:dyDescent="0.25">
      <c r="A371" s="17">
        <v>2020</v>
      </c>
      <c r="B371" s="17" t="s">
        <v>42</v>
      </c>
      <c r="C371" s="17"/>
      <c r="D371" s="17"/>
      <c r="E371" s="17"/>
      <c r="F371" s="17"/>
      <c r="H371" s="17"/>
      <c r="I371" s="17"/>
      <c r="J371" s="17"/>
      <c r="K371" s="18"/>
      <c r="L371" s="17" t="s">
        <v>626</v>
      </c>
      <c r="M371" s="17" t="s">
        <v>626</v>
      </c>
      <c r="N371" s="17"/>
      <c r="O371" s="17" t="s">
        <v>103</v>
      </c>
      <c r="P371" s="17">
        <v>40175594</v>
      </c>
      <c r="Q371" s="17" t="s">
        <v>627</v>
      </c>
      <c r="R371" s="17" t="s">
        <v>580</v>
      </c>
      <c r="S371" s="32" t="s">
        <v>581</v>
      </c>
      <c r="T371" s="58" t="s">
        <v>582</v>
      </c>
      <c r="U371" s="58"/>
      <c r="V371" t="s">
        <v>583</v>
      </c>
      <c r="W371" s="17" t="s">
        <v>88</v>
      </c>
      <c r="X371" s="23" t="s">
        <v>584</v>
      </c>
      <c r="Y371" t="str">
        <f t="shared" si="15"/>
        <v>401755943022661330226613Mayorista Power</v>
      </c>
      <c r="Z371" s="17">
        <v>30226613</v>
      </c>
      <c r="AA371" s="17" t="s">
        <v>585</v>
      </c>
      <c r="AB371" t="s">
        <v>336</v>
      </c>
      <c r="AC371" s="57" t="s">
        <v>586</v>
      </c>
      <c r="AD371" s="17">
        <v>30226613</v>
      </c>
      <c r="AE371" s="32" t="s">
        <v>585</v>
      </c>
      <c r="AF371" t="s">
        <v>587</v>
      </c>
      <c r="AG371" s="86">
        <v>31</v>
      </c>
      <c r="AH371" s="17" t="s">
        <v>308</v>
      </c>
      <c r="AK371" s="18" t="s">
        <v>158</v>
      </c>
      <c r="AL371" s="18"/>
      <c r="AN371" s="18">
        <v>110</v>
      </c>
      <c r="AO371" s="28" t="s">
        <v>588</v>
      </c>
      <c r="AP371" s="28">
        <v>0</v>
      </c>
      <c r="AQ371" s="28">
        <v>0.55913742328506022</v>
      </c>
      <c r="AR371" s="84">
        <v>61.505116561356623</v>
      </c>
    </row>
    <row r="372" spans="1:44" x14ac:dyDescent="0.25">
      <c r="A372" s="17">
        <v>2020</v>
      </c>
      <c r="B372" s="17" t="s">
        <v>42</v>
      </c>
      <c r="C372" s="17"/>
      <c r="D372" s="17"/>
      <c r="E372" s="17"/>
      <c r="F372" s="17"/>
      <c r="H372" s="17"/>
      <c r="I372" s="17"/>
      <c r="J372" s="17"/>
      <c r="K372" s="18"/>
      <c r="L372" s="17" t="s">
        <v>626</v>
      </c>
      <c r="M372" s="17" t="s">
        <v>626</v>
      </c>
      <c r="N372" s="17"/>
      <c r="O372" s="17" t="s">
        <v>103</v>
      </c>
      <c r="P372" s="17">
        <v>40175594</v>
      </c>
      <c r="Q372" s="17" t="s">
        <v>627</v>
      </c>
      <c r="R372" s="17" t="s">
        <v>589</v>
      </c>
      <c r="S372" s="32" t="s">
        <v>590</v>
      </c>
      <c r="T372" s="58" t="s">
        <v>591</v>
      </c>
      <c r="U372" s="58"/>
      <c r="V372" t="s">
        <v>592</v>
      </c>
      <c r="W372" s="17" t="s">
        <v>88</v>
      </c>
      <c r="X372" s="23" t="s">
        <v>593</v>
      </c>
      <c r="Y372" t="str">
        <f t="shared" si="15"/>
        <v>401755943022660730226607Mayorista Power</v>
      </c>
      <c r="Z372" s="17">
        <v>30226607</v>
      </c>
      <c r="AA372" s="17" t="s">
        <v>594</v>
      </c>
      <c r="AB372" t="s">
        <v>314</v>
      </c>
      <c r="AC372" s="57" t="s">
        <v>586</v>
      </c>
      <c r="AD372" s="17">
        <v>30226607</v>
      </c>
      <c r="AE372" s="32" t="s">
        <v>594</v>
      </c>
      <c r="AF372" t="s">
        <v>587</v>
      </c>
      <c r="AG372" s="87">
        <v>31.56</v>
      </c>
      <c r="AH372" s="17" t="s">
        <v>308</v>
      </c>
      <c r="AK372" s="18" t="s">
        <v>158</v>
      </c>
      <c r="AL372" s="18"/>
      <c r="AN372" s="18">
        <v>339</v>
      </c>
      <c r="AO372" s="28" t="s">
        <v>588</v>
      </c>
      <c r="AP372" s="28">
        <v>0</v>
      </c>
      <c r="AQ372" s="28">
        <v>0.31200440134025165</v>
      </c>
      <c r="AR372" s="84">
        <v>105.76949205434531</v>
      </c>
    </row>
    <row r="373" spans="1:44" x14ac:dyDescent="0.25">
      <c r="A373" s="17">
        <v>2020</v>
      </c>
      <c r="B373" s="17" t="s">
        <v>42</v>
      </c>
      <c r="C373" s="17"/>
      <c r="D373" s="17"/>
      <c r="E373" s="17"/>
      <c r="F373" s="17"/>
      <c r="H373" s="17"/>
      <c r="I373" s="17"/>
      <c r="J373" s="17"/>
      <c r="K373" s="18"/>
      <c r="L373" s="17" t="s">
        <v>626</v>
      </c>
      <c r="M373" s="17" t="s">
        <v>626</v>
      </c>
      <c r="N373" s="17"/>
      <c r="O373" s="17" t="s">
        <v>103</v>
      </c>
      <c r="P373" s="17">
        <v>40175594</v>
      </c>
      <c r="Q373" s="17" t="s">
        <v>627</v>
      </c>
      <c r="R373" s="17" t="s">
        <v>595</v>
      </c>
      <c r="S373" s="32" t="s">
        <v>596</v>
      </c>
      <c r="T373" s="58" t="s">
        <v>597</v>
      </c>
      <c r="U373" s="58"/>
      <c r="V373" t="s">
        <v>598</v>
      </c>
      <c r="W373" s="17" t="s">
        <v>88</v>
      </c>
      <c r="X373" s="23" t="s">
        <v>599</v>
      </c>
      <c r="Y373" t="str">
        <f t="shared" si="15"/>
        <v>401755943022660630226606Mayorista Power</v>
      </c>
      <c r="Z373" s="17">
        <v>30226606</v>
      </c>
      <c r="AA373" s="17" t="s">
        <v>600</v>
      </c>
      <c r="AB373" t="s">
        <v>487</v>
      </c>
      <c r="AC373" s="57" t="s">
        <v>601</v>
      </c>
      <c r="AD373" s="17">
        <v>30226606</v>
      </c>
      <c r="AE373" s="32" t="s">
        <v>600</v>
      </c>
      <c r="AF373" t="s">
        <v>587</v>
      </c>
      <c r="AG373" s="86">
        <v>15.5</v>
      </c>
      <c r="AH373" s="17" t="s">
        <v>308</v>
      </c>
      <c r="AK373" s="18" t="s">
        <v>158</v>
      </c>
      <c r="AL373" s="18"/>
      <c r="AN373" s="18">
        <v>627</v>
      </c>
      <c r="AO373" s="28" t="s">
        <v>588</v>
      </c>
      <c r="AP373" s="28">
        <v>0</v>
      </c>
      <c r="AQ373" s="28">
        <v>0.15601282870209096</v>
      </c>
      <c r="AR373" s="84">
        <v>97.820043596211036</v>
      </c>
    </row>
    <row r="374" spans="1:44" x14ac:dyDescent="0.25">
      <c r="A374" s="17">
        <v>2020</v>
      </c>
      <c r="B374" s="17" t="s">
        <v>42</v>
      </c>
      <c r="C374" s="17"/>
      <c r="D374" s="17"/>
      <c r="E374" s="17"/>
      <c r="F374" s="17"/>
      <c r="H374" s="17"/>
      <c r="I374" s="17"/>
      <c r="J374" s="17"/>
      <c r="K374" s="18"/>
      <c r="L374" s="17" t="s">
        <v>616</v>
      </c>
      <c r="M374" s="17" t="s">
        <v>616</v>
      </c>
      <c r="N374" s="17"/>
      <c r="O374" s="17" t="s">
        <v>617</v>
      </c>
      <c r="P374" s="17">
        <v>40034004</v>
      </c>
      <c r="Q374" s="17" t="s">
        <v>618</v>
      </c>
      <c r="R374" s="17" t="s">
        <v>653</v>
      </c>
      <c r="S374" s="32" t="s">
        <v>603</v>
      </c>
      <c r="T374" s="88" t="s">
        <v>654</v>
      </c>
      <c r="U374" s="88"/>
      <c r="V374" s="45" t="s">
        <v>655</v>
      </c>
      <c r="W374" s="17" t="s">
        <v>606</v>
      </c>
      <c r="X374" s="23" t="s">
        <v>656</v>
      </c>
      <c r="Y374" t="str">
        <f t="shared" si="15"/>
        <v>40034004MulticategoriaBONIFICACIÓNBodega</v>
      </c>
      <c r="Z374" s="17" t="s">
        <v>608</v>
      </c>
      <c r="AA374" s="17" t="s">
        <v>609</v>
      </c>
      <c r="AB374" s="17" t="s">
        <v>609</v>
      </c>
      <c r="AC374" s="57">
        <v>380</v>
      </c>
      <c r="AD374" s="17" t="s">
        <v>610</v>
      </c>
      <c r="AE374" s="88" t="s">
        <v>654</v>
      </c>
      <c r="AF374" s="89" t="s">
        <v>654</v>
      </c>
      <c r="AG374" s="85" t="s">
        <v>657</v>
      </c>
      <c r="AH374" s="17" t="s">
        <v>308</v>
      </c>
      <c r="AK374" s="18" t="s">
        <v>80</v>
      </c>
      <c r="AL374" s="18"/>
      <c r="AN374" s="18">
        <v>100</v>
      </c>
      <c r="AO374" s="83">
        <v>100</v>
      </c>
      <c r="AP374" s="28">
        <v>11.483050847457628</v>
      </c>
      <c r="AQ374" s="28">
        <v>11.483050847457628</v>
      </c>
      <c r="AR374" s="84">
        <v>1148.3050847457628</v>
      </c>
    </row>
    <row r="375" spans="1:44" x14ac:dyDescent="0.25">
      <c r="A375" s="17">
        <v>2020</v>
      </c>
      <c r="B375" s="17" t="s">
        <v>42</v>
      </c>
      <c r="C375" s="17"/>
      <c r="D375" s="17"/>
      <c r="E375" s="17"/>
      <c r="F375" s="17"/>
      <c r="H375" s="17"/>
      <c r="I375" s="17"/>
      <c r="J375" s="17"/>
      <c r="K375" s="18"/>
      <c r="L375" s="17" t="s">
        <v>616</v>
      </c>
      <c r="M375" s="17" t="s">
        <v>616</v>
      </c>
      <c r="N375" s="17"/>
      <c r="O375" s="17" t="s">
        <v>103</v>
      </c>
      <c r="P375" s="17">
        <v>40175594</v>
      </c>
      <c r="Q375" s="17" t="s">
        <v>627</v>
      </c>
      <c r="R375" s="17" t="s">
        <v>643</v>
      </c>
      <c r="S375" s="32" t="s">
        <v>603</v>
      </c>
      <c r="T375" s="32" t="s">
        <v>644</v>
      </c>
      <c r="U375" s="32"/>
      <c r="V375" s="45" t="s">
        <v>645</v>
      </c>
      <c r="W375" s="17" t="s">
        <v>606</v>
      </c>
      <c r="X375" s="45" t="s">
        <v>646</v>
      </c>
      <c r="Y375" t="str">
        <f t="shared" si="15"/>
        <v>40175594MulticategoriaBONIFICACIÓNBodega</v>
      </c>
      <c r="Z375" s="17" t="s">
        <v>608</v>
      </c>
      <c r="AA375" s="17" t="s">
        <v>609</v>
      </c>
      <c r="AB375" s="17" t="s">
        <v>609</v>
      </c>
      <c r="AC375" s="57">
        <v>270</v>
      </c>
      <c r="AD375" s="17" t="s">
        <v>610</v>
      </c>
      <c r="AE375" s="32" t="s">
        <v>611</v>
      </c>
      <c r="AF375" t="s">
        <v>611</v>
      </c>
      <c r="AG375" s="85" t="s">
        <v>647</v>
      </c>
      <c r="AH375" s="17" t="s">
        <v>308</v>
      </c>
      <c r="AK375" s="18" t="s">
        <v>80</v>
      </c>
      <c r="AL375" s="18"/>
      <c r="AN375" s="18">
        <v>80</v>
      </c>
      <c r="AO375" s="83">
        <v>80</v>
      </c>
      <c r="AP375" s="28">
        <v>4.7387499999999996</v>
      </c>
      <c r="AQ375" s="28">
        <v>4.7387499999999996</v>
      </c>
      <c r="AR375" s="84">
        <v>379.09999999999997</v>
      </c>
    </row>
    <row r="376" spans="1:44" x14ac:dyDescent="0.25">
      <c r="A376" s="17">
        <v>2020</v>
      </c>
      <c r="B376" s="17" t="s">
        <v>42</v>
      </c>
      <c r="C376" s="17"/>
      <c r="D376" s="17"/>
      <c r="E376" s="17"/>
      <c r="F376" s="17"/>
      <c r="H376" s="17"/>
      <c r="I376" s="17"/>
      <c r="J376" s="17"/>
      <c r="K376" s="18"/>
      <c r="L376" s="17" t="s">
        <v>616</v>
      </c>
      <c r="M376" s="17" t="s">
        <v>616</v>
      </c>
      <c r="N376" s="17"/>
      <c r="O376" s="17" t="s">
        <v>103</v>
      </c>
      <c r="P376" s="17">
        <v>40175594</v>
      </c>
      <c r="Q376" s="17" t="s">
        <v>627</v>
      </c>
      <c r="R376" s="17" t="s">
        <v>648</v>
      </c>
      <c r="S376" s="32" t="s">
        <v>603</v>
      </c>
      <c r="T376" s="32" t="s">
        <v>649</v>
      </c>
      <c r="U376" s="32"/>
      <c r="V376" s="45" t="s">
        <v>650</v>
      </c>
      <c r="W376" s="17" t="s">
        <v>606</v>
      </c>
      <c r="X376" s="45" t="s">
        <v>651</v>
      </c>
      <c r="Y376" t="str">
        <f t="shared" si="15"/>
        <v>40175594MulticategoriaBONIFICACIÓNBodega</v>
      </c>
      <c r="Z376" s="17" t="s">
        <v>608</v>
      </c>
      <c r="AA376" s="17" t="s">
        <v>609</v>
      </c>
      <c r="AB376" s="17" t="s">
        <v>609</v>
      </c>
      <c r="AC376" s="57">
        <v>180</v>
      </c>
      <c r="AD376" s="17" t="s">
        <v>610</v>
      </c>
      <c r="AE376" s="32" t="s">
        <v>611</v>
      </c>
      <c r="AF376" t="s">
        <v>611</v>
      </c>
      <c r="AG376" s="85" t="s">
        <v>417</v>
      </c>
      <c r="AH376" s="17" t="s">
        <v>308</v>
      </c>
      <c r="AK376" s="18" t="s">
        <v>80</v>
      </c>
      <c r="AL376" s="18"/>
      <c r="AN376" s="18">
        <v>50</v>
      </c>
      <c r="AO376" s="83">
        <v>50</v>
      </c>
      <c r="AP376" s="28">
        <v>3.1591666666666662</v>
      </c>
      <c r="AQ376" s="28">
        <v>3.1591666666666662</v>
      </c>
      <c r="AR376" s="84">
        <v>157.95833333333331</v>
      </c>
    </row>
    <row r="377" spans="1:44" x14ac:dyDescent="0.25">
      <c r="A377" s="17">
        <v>2020</v>
      </c>
      <c r="B377" s="17" t="s">
        <v>42</v>
      </c>
      <c r="C377" s="17"/>
      <c r="D377" s="17"/>
      <c r="E377" s="17"/>
      <c r="F377" s="17"/>
      <c r="H377" s="17"/>
      <c r="I377" s="17"/>
      <c r="J377" s="17"/>
      <c r="K377" s="18"/>
      <c r="L377" s="17" t="s">
        <v>616</v>
      </c>
      <c r="M377" s="17" t="s">
        <v>616</v>
      </c>
      <c r="N377" s="17"/>
      <c r="O377" s="17" t="s">
        <v>103</v>
      </c>
      <c r="P377" s="17">
        <v>40175594</v>
      </c>
      <c r="Q377" s="17" t="s">
        <v>627</v>
      </c>
      <c r="R377" s="17" t="s">
        <v>602</v>
      </c>
      <c r="S377" s="32" t="s">
        <v>603</v>
      </c>
      <c r="T377" s="32" t="s">
        <v>604</v>
      </c>
      <c r="U377" s="32"/>
      <c r="V377" s="45" t="s">
        <v>605</v>
      </c>
      <c r="W377" s="17" t="s">
        <v>606</v>
      </c>
      <c r="X377" s="45" t="s">
        <v>607</v>
      </c>
      <c r="Y377" t="str">
        <f t="shared" si="15"/>
        <v>40175594MulticategoriaBONIFICACIÓNBodega</v>
      </c>
      <c r="Z377" s="17" t="s">
        <v>608</v>
      </c>
      <c r="AA377" s="17" t="s">
        <v>609</v>
      </c>
      <c r="AB377" s="17" t="s">
        <v>609</v>
      </c>
      <c r="AC377" s="57">
        <v>100</v>
      </c>
      <c r="AD377" s="17" t="s">
        <v>610</v>
      </c>
      <c r="AE377" s="32" t="s">
        <v>611</v>
      </c>
      <c r="AF377" t="s">
        <v>611</v>
      </c>
      <c r="AG377" s="85" t="s">
        <v>365</v>
      </c>
      <c r="AH377" s="17" t="s">
        <v>308</v>
      </c>
      <c r="AK377" s="18" t="s">
        <v>80</v>
      </c>
      <c r="AL377" s="18"/>
      <c r="AN377" s="18">
        <v>100</v>
      </c>
      <c r="AO377" s="83">
        <v>100</v>
      </c>
      <c r="AP377" s="28">
        <v>1.5795833333333331</v>
      </c>
      <c r="AQ377" s="28">
        <v>1.5795833333333331</v>
      </c>
      <c r="AR377" s="84">
        <v>157.95833333333331</v>
      </c>
    </row>
    <row r="378" spans="1:44" x14ac:dyDescent="0.25">
      <c r="A378" s="17">
        <v>2020</v>
      </c>
      <c r="B378" s="17" t="s">
        <v>42</v>
      </c>
      <c r="C378" s="17"/>
      <c r="D378" s="17"/>
      <c r="E378" s="17"/>
      <c r="F378" s="17"/>
      <c r="H378" s="17"/>
      <c r="I378" s="17"/>
      <c r="J378" s="17"/>
      <c r="K378" s="18"/>
      <c r="L378" s="17" t="s">
        <v>658</v>
      </c>
      <c r="M378" s="17" t="s">
        <v>658</v>
      </c>
      <c r="N378" s="17"/>
      <c r="O378" s="17" t="s">
        <v>103</v>
      </c>
      <c r="P378" s="17">
        <v>40170935</v>
      </c>
      <c r="Q378" s="17" t="s">
        <v>659</v>
      </c>
      <c r="R378" s="17" t="s">
        <v>565</v>
      </c>
      <c r="S378" s="32" t="s">
        <v>566</v>
      </c>
      <c r="T378" s="32" t="s">
        <v>567</v>
      </c>
      <c r="U378" s="32"/>
      <c r="V378" s="45" t="s">
        <v>568</v>
      </c>
      <c r="W378" s="17" t="s">
        <v>548</v>
      </c>
      <c r="X378" s="45" t="s">
        <v>569</v>
      </c>
      <c r="Y378" t="str">
        <f t="shared" si="15"/>
        <v>401709353022742130229161Bodega</v>
      </c>
      <c r="Z378" s="17">
        <v>30227421</v>
      </c>
      <c r="AA378" s="17" t="s">
        <v>570</v>
      </c>
      <c r="AB378" t="s">
        <v>351</v>
      </c>
      <c r="AC378" s="57" t="s">
        <v>571</v>
      </c>
      <c r="AD378" s="17">
        <v>30229161</v>
      </c>
      <c r="AE378" s="32" t="s">
        <v>572</v>
      </c>
      <c r="AF378" t="s">
        <v>573</v>
      </c>
      <c r="AG378" s="85" t="s">
        <v>574</v>
      </c>
      <c r="AH378" s="17" t="s">
        <v>308</v>
      </c>
      <c r="AK378" s="18" t="s">
        <v>80</v>
      </c>
      <c r="AL378" s="18"/>
      <c r="AN378" s="18">
        <v>65</v>
      </c>
      <c r="AO378" s="83">
        <f>+AN378*3</f>
        <v>195</v>
      </c>
      <c r="AP378" s="28">
        <v>1.5368355290904925</v>
      </c>
      <c r="AQ378" s="28">
        <v>4.6105065872714777</v>
      </c>
      <c r="AR378" s="84">
        <v>299.68292817264603</v>
      </c>
    </row>
    <row r="379" spans="1:44" x14ac:dyDescent="0.25">
      <c r="A379" s="17">
        <v>2020</v>
      </c>
      <c r="B379" s="17" t="s">
        <v>42</v>
      </c>
      <c r="C379" s="17"/>
      <c r="D379" s="17"/>
      <c r="E379" s="17"/>
      <c r="F379" s="17"/>
      <c r="H379" s="17"/>
      <c r="I379" s="17"/>
      <c r="J379" s="17"/>
      <c r="K379" s="18"/>
      <c r="L379" s="17" t="s">
        <v>626</v>
      </c>
      <c r="M379" s="17" t="s">
        <v>626</v>
      </c>
      <c r="N379" s="17"/>
      <c r="O379" s="17" t="s">
        <v>103</v>
      </c>
      <c r="P379" s="17">
        <v>40034031</v>
      </c>
      <c r="Q379" s="17" t="s">
        <v>652</v>
      </c>
      <c r="R379" s="17" t="s">
        <v>551</v>
      </c>
      <c r="S379" s="32" t="s">
        <v>575</v>
      </c>
      <c r="T379" s="32" t="s">
        <v>576</v>
      </c>
      <c r="U379" s="32"/>
      <c r="V379" s="45" t="s">
        <v>577</v>
      </c>
      <c r="W379" s="17" t="s">
        <v>48</v>
      </c>
      <c r="X379" s="45" t="s">
        <v>555</v>
      </c>
      <c r="Y379" t="str">
        <f t="shared" si="15"/>
        <v>400340313022916430228591PDM</v>
      </c>
      <c r="Z379" s="17">
        <v>30229164</v>
      </c>
      <c r="AA379" s="17" t="s">
        <v>556</v>
      </c>
      <c r="AB379" t="s">
        <v>557</v>
      </c>
      <c r="AC379" s="57" t="s">
        <v>578</v>
      </c>
      <c r="AD379" s="17">
        <v>30228591</v>
      </c>
      <c r="AE379" s="32" t="s">
        <v>559</v>
      </c>
      <c r="AF379" t="s">
        <v>579</v>
      </c>
      <c r="AG379" s="85" t="s">
        <v>365</v>
      </c>
      <c r="AH379" s="17" t="s">
        <v>308</v>
      </c>
      <c r="AK379" s="18" t="s">
        <v>148</v>
      </c>
      <c r="AL379" s="18"/>
      <c r="AN379" s="18">
        <v>100</v>
      </c>
      <c r="AO379" s="83">
        <f>+AN379*48*0.125</f>
        <v>600</v>
      </c>
      <c r="AP379" s="28">
        <v>0.54886983181803295</v>
      </c>
      <c r="AQ379" s="28">
        <v>3.2932189909081977</v>
      </c>
      <c r="AR379" s="84">
        <v>329.32189909081978</v>
      </c>
    </row>
    <row r="380" spans="1:44" x14ac:dyDescent="0.25">
      <c r="A380" s="17">
        <v>2020</v>
      </c>
      <c r="B380" s="17" t="s">
        <v>42</v>
      </c>
      <c r="C380" s="17"/>
      <c r="D380" s="17"/>
      <c r="E380" s="17"/>
      <c r="F380" s="17"/>
      <c r="H380" s="17"/>
      <c r="I380" s="17"/>
      <c r="J380" s="17"/>
      <c r="K380" s="18"/>
      <c r="L380" s="17" t="s">
        <v>626</v>
      </c>
      <c r="M380" s="17" t="s">
        <v>626</v>
      </c>
      <c r="N380" s="17"/>
      <c r="O380" s="17" t="s">
        <v>103</v>
      </c>
      <c r="P380" s="17">
        <v>40034031</v>
      </c>
      <c r="Q380" s="17" t="s">
        <v>652</v>
      </c>
      <c r="R380" s="17" t="s">
        <v>580</v>
      </c>
      <c r="S380" s="32" t="s">
        <v>581</v>
      </c>
      <c r="T380" s="58" t="s">
        <v>582</v>
      </c>
      <c r="U380" s="58"/>
      <c r="V380" t="s">
        <v>583</v>
      </c>
      <c r="W380" s="17" t="s">
        <v>88</v>
      </c>
      <c r="X380" s="23" t="s">
        <v>584</v>
      </c>
      <c r="Y380" t="str">
        <f t="shared" si="15"/>
        <v>400340313022661330226613Mayorista Power</v>
      </c>
      <c r="Z380" s="17">
        <v>30226613</v>
      </c>
      <c r="AA380" s="17" t="s">
        <v>585</v>
      </c>
      <c r="AB380" t="s">
        <v>336</v>
      </c>
      <c r="AC380" s="57" t="s">
        <v>586</v>
      </c>
      <c r="AD380" s="17">
        <v>30226613</v>
      </c>
      <c r="AE380" s="32" t="s">
        <v>585</v>
      </c>
      <c r="AF380" t="s">
        <v>587</v>
      </c>
      <c r="AG380" s="86">
        <v>31</v>
      </c>
      <c r="AH380" s="17" t="s">
        <v>308</v>
      </c>
      <c r="AK380" s="18" t="s">
        <v>158</v>
      </c>
      <c r="AL380" s="18"/>
      <c r="AN380" s="18">
        <v>222</v>
      </c>
      <c r="AO380" s="28" t="s">
        <v>588</v>
      </c>
      <c r="AP380" s="28">
        <v>0</v>
      </c>
      <c r="AQ380" s="28">
        <v>0.55913742328506022</v>
      </c>
      <c r="AR380" s="84">
        <v>124.12850796928336</v>
      </c>
    </row>
    <row r="381" spans="1:44" x14ac:dyDescent="0.25">
      <c r="A381" s="17">
        <v>2020</v>
      </c>
      <c r="B381" s="17" t="s">
        <v>42</v>
      </c>
      <c r="C381" s="17"/>
      <c r="D381" s="17"/>
      <c r="E381" s="17"/>
      <c r="F381" s="17"/>
      <c r="H381" s="17"/>
      <c r="I381" s="17"/>
      <c r="J381" s="17"/>
      <c r="K381" s="18"/>
      <c r="L381" s="17" t="s">
        <v>626</v>
      </c>
      <c r="M381" s="17" t="s">
        <v>626</v>
      </c>
      <c r="N381" s="17"/>
      <c r="O381" s="17" t="s">
        <v>103</v>
      </c>
      <c r="P381" s="17">
        <v>40034031</v>
      </c>
      <c r="Q381" s="17" t="s">
        <v>652</v>
      </c>
      <c r="R381" s="17" t="s">
        <v>589</v>
      </c>
      <c r="S381" s="32" t="s">
        <v>590</v>
      </c>
      <c r="T381" s="58" t="s">
        <v>591</v>
      </c>
      <c r="U381" s="58"/>
      <c r="V381" t="s">
        <v>592</v>
      </c>
      <c r="W381" s="17" t="s">
        <v>88</v>
      </c>
      <c r="X381" s="23" t="s">
        <v>593</v>
      </c>
      <c r="Y381" t="str">
        <f t="shared" si="15"/>
        <v>400340313022660730226607Mayorista Power</v>
      </c>
      <c r="Z381" s="17">
        <v>30226607</v>
      </c>
      <c r="AA381" s="17" t="s">
        <v>594</v>
      </c>
      <c r="AB381" t="s">
        <v>314</v>
      </c>
      <c r="AC381" s="57" t="s">
        <v>586</v>
      </c>
      <c r="AD381" s="17">
        <v>30226607</v>
      </c>
      <c r="AE381" s="32" t="s">
        <v>594</v>
      </c>
      <c r="AF381" t="s">
        <v>587</v>
      </c>
      <c r="AG381" s="87">
        <v>31.56</v>
      </c>
      <c r="AH381" s="17" t="s">
        <v>308</v>
      </c>
      <c r="AK381" s="18" t="s">
        <v>158</v>
      </c>
      <c r="AL381" s="18"/>
      <c r="AN381" s="18">
        <v>784</v>
      </c>
      <c r="AO381" s="28" t="s">
        <v>588</v>
      </c>
      <c r="AP381" s="28">
        <v>0</v>
      </c>
      <c r="AQ381" s="28">
        <v>0.31200440134025165</v>
      </c>
      <c r="AR381" s="84">
        <v>244.61145065075729</v>
      </c>
    </row>
    <row r="382" spans="1:44" x14ac:dyDescent="0.25">
      <c r="A382" s="17">
        <v>2020</v>
      </c>
      <c r="B382" s="17" t="s">
        <v>42</v>
      </c>
      <c r="C382" s="17"/>
      <c r="D382" s="17"/>
      <c r="E382" s="17"/>
      <c r="F382" s="17"/>
      <c r="H382" s="17"/>
      <c r="I382" s="17"/>
      <c r="J382" s="17"/>
      <c r="K382" s="18"/>
      <c r="L382" s="17" t="s">
        <v>626</v>
      </c>
      <c r="M382" s="17" t="s">
        <v>626</v>
      </c>
      <c r="N382" s="17"/>
      <c r="O382" s="17" t="s">
        <v>103</v>
      </c>
      <c r="P382" s="17">
        <v>40034031</v>
      </c>
      <c r="Q382" s="17" t="s">
        <v>652</v>
      </c>
      <c r="R382" s="17" t="s">
        <v>595</v>
      </c>
      <c r="S382" s="32" t="s">
        <v>596</v>
      </c>
      <c r="T382" s="58" t="s">
        <v>597</v>
      </c>
      <c r="U382" s="58"/>
      <c r="V382" t="s">
        <v>598</v>
      </c>
      <c r="W382" s="17" t="s">
        <v>88</v>
      </c>
      <c r="X382" s="23" t="s">
        <v>599</v>
      </c>
      <c r="Y382" t="str">
        <f t="shared" si="15"/>
        <v>400340313022660630226606Mayorista Power</v>
      </c>
      <c r="Z382" s="17">
        <v>30226606</v>
      </c>
      <c r="AA382" s="17" t="s">
        <v>600</v>
      </c>
      <c r="AB382" t="s">
        <v>487</v>
      </c>
      <c r="AC382" s="57" t="s">
        <v>601</v>
      </c>
      <c r="AD382" s="17">
        <v>30226606</v>
      </c>
      <c r="AE382" s="32" t="s">
        <v>600</v>
      </c>
      <c r="AF382" t="s">
        <v>587</v>
      </c>
      <c r="AG382" s="86">
        <v>15.5</v>
      </c>
      <c r="AH382" s="17" t="s">
        <v>308</v>
      </c>
      <c r="AK382" s="18" t="s">
        <v>158</v>
      </c>
      <c r="AL382" s="18"/>
      <c r="AN382" s="18">
        <v>1158</v>
      </c>
      <c r="AO382" s="28" t="s">
        <v>588</v>
      </c>
      <c r="AP382" s="28">
        <v>0</v>
      </c>
      <c r="AQ382" s="28">
        <v>0.15601282870209096</v>
      </c>
      <c r="AR382" s="84">
        <v>180.66285563702132</v>
      </c>
    </row>
    <row r="383" spans="1:44" x14ac:dyDescent="0.25">
      <c r="A383" s="17">
        <v>2020</v>
      </c>
      <c r="B383" s="17" t="s">
        <v>42</v>
      </c>
      <c r="C383" s="17"/>
      <c r="D383" s="17"/>
      <c r="E383" s="17"/>
      <c r="F383" s="17"/>
      <c r="H383" s="17"/>
      <c r="I383" s="17"/>
      <c r="J383" s="17"/>
      <c r="K383" s="18"/>
      <c r="L383" s="17" t="s">
        <v>660</v>
      </c>
      <c r="M383" s="17" t="s">
        <v>660</v>
      </c>
      <c r="N383" s="17"/>
      <c r="O383" s="17" t="s">
        <v>103</v>
      </c>
      <c r="P383" s="17">
        <v>40034051</v>
      </c>
      <c r="Q383" s="17" t="s">
        <v>661</v>
      </c>
      <c r="R383" s="17" t="s">
        <v>565</v>
      </c>
      <c r="S383" s="32" t="s">
        <v>566</v>
      </c>
      <c r="T383" s="32" t="s">
        <v>567</v>
      </c>
      <c r="U383" s="32"/>
      <c r="V383" s="45" t="s">
        <v>568</v>
      </c>
      <c r="W383" s="17" t="s">
        <v>548</v>
      </c>
      <c r="X383" s="45" t="s">
        <v>569</v>
      </c>
      <c r="Y383" t="str">
        <f t="shared" si="15"/>
        <v>400340513022742130229161Bodega</v>
      </c>
      <c r="Z383" s="17">
        <v>30227421</v>
      </c>
      <c r="AA383" s="17" t="s">
        <v>570</v>
      </c>
      <c r="AB383" t="s">
        <v>351</v>
      </c>
      <c r="AC383" s="57" t="s">
        <v>571</v>
      </c>
      <c r="AD383" s="17">
        <v>30229161</v>
      </c>
      <c r="AE383" s="32" t="s">
        <v>572</v>
      </c>
      <c r="AF383" t="s">
        <v>573</v>
      </c>
      <c r="AG383" s="85" t="s">
        <v>574</v>
      </c>
      <c r="AH383" s="17" t="s">
        <v>308</v>
      </c>
      <c r="AK383" s="18" t="s">
        <v>80</v>
      </c>
      <c r="AL383" s="18"/>
      <c r="AN383" s="18">
        <v>500</v>
      </c>
      <c r="AO383" s="83">
        <f>+AN383*3</f>
        <v>1500</v>
      </c>
      <c r="AP383" s="28">
        <v>1.5204237288135594</v>
      </c>
      <c r="AQ383" s="28">
        <v>4.5612711864406785</v>
      </c>
      <c r="AR383" s="84">
        <v>2280.6355932203392</v>
      </c>
    </row>
    <row r="384" spans="1:44" x14ac:dyDescent="0.25">
      <c r="A384" s="17">
        <v>2020</v>
      </c>
      <c r="B384" s="17" t="s">
        <v>42</v>
      </c>
      <c r="C384" s="17"/>
      <c r="D384" s="17"/>
      <c r="E384" s="17"/>
      <c r="F384" s="17"/>
      <c r="H384" s="17"/>
      <c r="I384" s="17"/>
      <c r="J384" s="17"/>
      <c r="K384" s="18"/>
      <c r="L384" s="17" t="s">
        <v>658</v>
      </c>
      <c r="M384" s="17" t="s">
        <v>658</v>
      </c>
      <c r="N384" s="17"/>
      <c r="O384" s="17" t="s">
        <v>103</v>
      </c>
      <c r="P384" s="17">
        <v>40170935</v>
      </c>
      <c r="Q384" s="17" t="s">
        <v>659</v>
      </c>
      <c r="R384" s="17" t="s">
        <v>551</v>
      </c>
      <c r="S384" s="32" t="s">
        <v>575</v>
      </c>
      <c r="T384" s="32" t="s">
        <v>576</v>
      </c>
      <c r="U384" s="32"/>
      <c r="V384" s="45" t="s">
        <v>577</v>
      </c>
      <c r="W384" s="17" t="s">
        <v>48</v>
      </c>
      <c r="X384" s="45" t="s">
        <v>555</v>
      </c>
      <c r="Y384" t="str">
        <f t="shared" si="15"/>
        <v>401709353022916430228591PDM</v>
      </c>
      <c r="Z384" s="17">
        <v>30229164</v>
      </c>
      <c r="AA384" s="17" t="s">
        <v>556</v>
      </c>
      <c r="AB384" t="s">
        <v>557</v>
      </c>
      <c r="AC384" s="57" t="s">
        <v>578</v>
      </c>
      <c r="AD384" s="17">
        <v>30228591</v>
      </c>
      <c r="AE384" s="32" t="s">
        <v>559</v>
      </c>
      <c r="AF384" t="s">
        <v>579</v>
      </c>
      <c r="AG384" s="85" t="s">
        <v>365</v>
      </c>
      <c r="AH384" s="17" t="s">
        <v>308</v>
      </c>
      <c r="AK384" s="18" t="s">
        <v>148</v>
      </c>
      <c r="AL384" s="18"/>
      <c r="AN384" s="18">
        <v>642</v>
      </c>
      <c r="AO384" s="83">
        <f>+AN384*48*0.125</f>
        <v>3852</v>
      </c>
      <c r="AP384" s="28">
        <v>0.54886983181803295</v>
      </c>
      <c r="AQ384" s="28">
        <v>3.2932189909081977</v>
      </c>
      <c r="AR384" s="84">
        <v>2114.2465921630628</v>
      </c>
    </row>
    <row r="385" spans="1:44" x14ac:dyDescent="0.25">
      <c r="A385" s="17">
        <v>2020</v>
      </c>
      <c r="B385" s="17" t="s">
        <v>42</v>
      </c>
      <c r="C385" s="17"/>
      <c r="D385" s="17"/>
      <c r="E385" s="17"/>
      <c r="F385" s="17"/>
      <c r="H385" s="17"/>
      <c r="I385" s="17"/>
      <c r="J385" s="17"/>
      <c r="K385" s="18"/>
      <c r="L385" s="17" t="s">
        <v>658</v>
      </c>
      <c r="M385" s="17" t="s">
        <v>658</v>
      </c>
      <c r="N385" s="17"/>
      <c r="O385" s="17" t="s">
        <v>103</v>
      </c>
      <c r="P385" s="17">
        <v>40170935</v>
      </c>
      <c r="Q385" s="17" t="s">
        <v>659</v>
      </c>
      <c r="R385" s="17" t="s">
        <v>580</v>
      </c>
      <c r="S385" s="32" t="s">
        <v>581</v>
      </c>
      <c r="T385" s="58" t="s">
        <v>582</v>
      </c>
      <c r="U385" s="58"/>
      <c r="V385" t="s">
        <v>583</v>
      </c>
      <c r="W385" s="17" t="s">
        <v>88</v>
      </c>
      <c r="X385" s="23" t="s">
        <v>584</v>
      </c>
      <c r="Y385" t="str">
        <f t="shared" si="15"/>
        <v>401709353022661330226613Mayorista Power</v>
      </c>
      <c r="Z385" s="17">
        <v>30226613</v>
      </c>
      <c r="AA385" s="17" t="s">
        <v>585</v>
      </c>
      <c r="AB385" t="s">
        <v>336</v>
      </c>
      <c r="AC385" s="57" t="s">
        <v>586</v>
      </c>
      <c r="AD385" s="17">
        <v>30226613</v>
      </c>
      <c r="AE385" s="32" t="s">
        <v>585</v>
      </c>
      <c r="AF385" t="s">
        <v>587</v>
      </c>
      <c r="AG385" s="86">
        <v>31</v>
      </c>
      <c r="AH385" s="17" t="s">
        <v>308</v>
      </c>
      <c r="AK385" s="18" t="s">
        <v>158</v>
      </c>
      <c r="AL385" s="18"/>
      <c r="AN385" s="18">
        <v>1320</v>
      </c>
      <c r="AO385" s="28" t="s">
        <v>588</v>
      </c>
      <c r="AP385" s="28">
        <v>0</v>
      </c>
      <c r="AQ385" s="28">
        <v>0.55913742328506022</v>
      </c>
      <c r="AR385" s="84">
        <v>738.06139873627944</v>
      </c>
    </row>
    <row r="386" spans="1:44" x14ac:dyDescent="0.25">
      <c r="A386" s="17">
        <v>2020</v>
      </c>
      <c r="B386" s="17" t="s">
        <v>42</v>
      </c>
      <c r="C386" s="17"/>
      <c r="D386" s="17"/>
      <c r="E386" s="17"/>
      <c r="F386" s="17"/>
      <c r="H386" s="17"/>
      <c r="I386" s="17"/>
      <c r="J386" s="17"/>
      <c r="K386" s="18"/>
      <c r="L386" s="17" t="s">
        <v>658</v>
      </c>
      <c r="M386" s="17" t="s">
        <v>658</v>
      </c>
      <c r="N386" s="17"/>
      <c r="O386" s="17" t="s">
        <v>103</v>
      </c>
      <c r="P386" s="17">
        <v>40170935</v>
      </c>
      <c r="Q386" s="17" t="s">
        <v>659</v>
      </c>
      <c r="R386" s="17" t="s">
        <v>589</v>
      </c>
      <c r="S386" s="32" t="s">
        <v>590</v>
      </c>
      <c r="T386" s="58" t="s">
        <v>591</v>
      </c>
      <c r="U386" s="58"/>
      <c r="V386" t="s">
        <v>592</v>
      </c>
      <c r="W386" s="17" t="s">
        <v>88</v>
      </c>
      <c r="X386" s="23" t="s">
        <v>593</v>
      </c>
      <c r="Y386" t="str">
        <f t="shared" si="15"/>
        <v>401709353022660730226607Mayorista Power</v>
      </c>
      <c r="Z386" s="17">
        <v>30226607</v>
      </c>
      <c r="AA386" s="17" t="s">
        <v>594</v>
      </c>
      <c r="AB386" t="s">
        <v>314</v>
      </c>
      <c r="AC386" s="57" t="s">
        <v>586</v>
      </c>
      <c r="AD386" s="17">
        <v>30226607</v>
      </c>
      <c r="AE386" s="32" t="s">
        <v>594</v>
      </c>
      <c r="AF386" t="s">
        <v>587</v>
      </c>
      <c r="AG386" s="87">
        <v>31.56</v>
      </c>
      <c r="AH386" s="17" t="s">
        <v>308</v>
      </c>
      <c r="AK386" s="18" t="s">
        <v>158</v>
      </c>
      <c r="AL386" s="18"/>
      <c r="AN386" s="18">
        <v>3160</v>
      </c>
      <c r="AO386" s="28" t="s">
        <v>588</v>
      </c>
      <c r="AP386" s="28">
        <v>0</v>
      </c>
      <c r="AQ386" s="28">
        <v>0.31200440134025165</v>
      </c>
      <c r="AR386" s="84">
        <v>985.93390823519519</v>
      </c>
    </row>
    <row r="387" spans="1:44" x14ac:dyDescent="0.25">
      <c r="A387" s="17">
        <v>2020</v>
      </c>
      <c r="B387" s="17" t="s">
        <v>42</v>
      </c>
      <c r="C387" s="17"/>
      <c r="D387" s="17"/>
      <c r="E387" s="17"/>
      <c r="F387" s="17"/>
      <c r="H387" s="17"/>
      <c r="I387" s="17"/>
      <c r="J387" s="17"/>
      <c r="K387" s="18"/>
      <c r="L387" s="17" t="s">
        <v>658</v>
      </c>
      <c r="M387" s="17" t="s">
        <v>658</v>
      </c>
      <c r="N387" s="17"/>
      <c r="O387" s="17" t="s">
        <v>103</v>
      </c>
      <c r="P387" s="17">
        <v>40170935</v>
      </c>
      <c r="Q387" s="17" t="s">
        <v>659</v>
      </c>
      <c r="R387" s="17" t="s">
        <v>595</v>
      </c>
      <c r="S387" s="32" t="s">
        <v>596</v>
      </c>
      <c r="T387" s="58" t="s">
        <v>597</v>
      </c>
      <c r="U387" s="58"/>
      <c r="V387" t="s">
        <v>598</v>
      </c>
      <c r="W387" s="17" t="s">
        <v>88</v>
      </c>
      <c r="X387" s="23" t="s">
        <v>599</v>
      </c>
      <c r="Y387" t="str">
        <f t="shared" si="15"/>
        <v>401709353022660630226606Mayorista Power</v>
      </c>
      <c r="Z387" s="17">
        <v>30226606</v>
      </c>
      <c r="AA387" s="17" t="s">
        <v>600</v>
      </c>
      <c r="AB387" t="s">
        <v>487</v>
      </c>
      <c r="AC387" s="57" t="s">
        <v>601</v>
      </c>
      <c r="AD387" s="17">
        <v>30226606</v>
      </c>
      <c r="AE387" s="32" t="s">
        <v>600</v>
      </c>
      <c r="AF387" t="s">
        <v>587</v>
      </c>
      <c r="AG387" s="86">
        <v>15.5</v>
      </c>
      <c r="AH387" s="17" t="s">
        <v>308</v>
      </c>
      <c r="AK387" s="18" t="s">
        <v>158</v>
      </c>
      <c r="AL387" s="18"/>
      <c r="AN387" s="18">
        <v>5931</v>
      </c>
      <c r="AO387" s="28" t="s">
        <v>588</v>
      </c>
      <c r="AP387" s="28">
        <v>0</v>
      </c>
      <c r="AQ387" s="28">
        <v>0.15601282870209096</v>
      </c>
      <c r="AR387" s="84">
        <v>925.31208703210154</v>
      </c>
    </row>
    <row r="388" spans="1:44" x14ac:dyDescent="0.25">
      <c r="A388" s="17">
        <v>2020</v>
      </c>
      <c r="B388" s="17" t="s">
        <v>42</v>
      </c>
      <c r="C388" s="17"/>
      <c r="D388" s="17"/>
      <c r="E388" s="17"/>
      <c r="F388" s="17"/>
      <c r="H388" s="17"/>
      <c r="I388" s="17"/>
      <c r="J388" s="17"/>
      <c r="K388" s="18"/>
      <c r="L388" s="17" t="s">
        <v>563</v>
      </c>
      <c r="M388" s="17" t="s">
        <v>563</v>
      </c>
      <c r="N388" s="17"/>
      <c r="O388" s="17" t="s">
        <v>103</v>
      </c>
      <c r="P388" s="17">
        <v>40093187</v>
      </c>
      <c r="Q388" s="17" t="s">
        <v>662</v>
      </c>
      <c r="R388" s="17" t="s">
        <v>565</v>
      </c>
      <c r="S388" s="32" t="s">
        <v>566</v>
      </c>
      <c r="T388" s="32" t="s">
        <v>567</v>
      </c>
      <c r="U388" s="32"/>
      <c r="V388" s="45" t="s">
        <v>568</v>
      </c>
      <c r="W388" s="17" t="s">
        <v>548</v>
      </c>
      <c r="X388" s="45" t="s">
        <v>569</v>
      </c>
      <c r="Y388" t="str">
        <f t="shared" si="15"/>
        <v>400931873022742130229161Bodega</v>
      </c>
      <c r="Z388" s="17">
        <v>30227421</v>
      </c>
      <c r="AA388" s="17" t="s">
        <v>570</v>
      </c>
      <c r="AB388" t="s">
        <v>351</v>
      </c>
      <c r="AC388" s="57" t="s">
        <v>571</v>
      </c>
      <c r="AD388" s="17">
        <v>30229161</v>
      </c>
      <c r="AE388" s="32" t="s">
        <v>572</v>
      </c>
      <c r="AF388" t="s">
        <v>573</v>
      </c>
      <c r="AG388" s="85" t="s">
        <v>574</v>
      </c>
      <c r="AH388" s="17" t="s">
        <v>308</v>
      </c>
      <c r="AK388" s="18" t="s">
        <v>80</v>
      </c>
      <c r="AL388" s="18"/>
      <c r="AN388" s="18">
        <v>172</v>
      </c>
      <c r="AO388" s="83">
        <f>+AN388*3</f>
        <v>516</v>
      </c>
      <c r="AP388" s="28">
        <v>1.5368355290904925</v>
      </c>
      <c r="AQ388" s="28">
        <v>4.6105065872714777</v>
      </c>
      <c r="AR388" s="84">
        <v>793.00713301069413</v>
      </c>
    </row>
    <row r="389" spans="1:44" x14ac:dyDescent="0.25">
      <c r="A389" s="17">
        <v>2020</v>
      </c>
      <c r="B389" s="17" t="s">
        <v>42</v>
      </c>
      <c r="C389" s="17"/>
      <c r="D389" s="17"/>
      <c r="E389" s="17"/>
      <c r="F389" s="17"/>
      <c r="H389" s="17"/>
      <c r="I389" s="17"/>
      <c r="J389" s="17"/>
      <c r="K389" s="18"/>
      <c r="L389" s="17" t="s">
        <v>660</v>
      </c>
      <c r="M389" s="17" t="s">
        <v>660</v>
      </c>
      <c r="N389" s="17"/>
      <c r="O389" s="17" t="s">
        <v>103</v>
      </c>
      <c r="P389" s="17">
        <v>40034051</v>
      </c>
      <c r="Q389" s="17" t="s">
        <v>661</v>
      </c>
      <c r="R389" s="17" t="s">
        <v>551</v>
      </c>
      <c r="S389" s="32" t="s">
        <v>575</v>
      </c>
      <c r="T389" s="32" t="s">
        <v>576</v>
      </c>
      <c r="U389" s="32"/>
      <c r="V389" s="45" t="s">
        <v>577</v>
      </c>
      <c r="W389" s="17" t="s">
        <v>48</v>
      </c>
      <c r="X389" s="45" t="s">
        <v>555</v>
      </c>
      <c r="Y389" t="str">
        <f t="shared" si="15"/>
        <v>400340513022916430228591PDM</v>
      </c>
      <c r="Z389" s="17">
        <v>30229164</v>
      </c>
      <c r="AA389" s="17" t="s">
        <v>556</v>
      </c>
      <c r="AB389" t="s">
        <v>557</v>
      </c>
      <c r="AC389" s="57" t="s">
        <v>578</v>
      </c>
      <c r="AD389" s="17">
        <v>30228591</v>
      </c>
      <c r="AE389" s="32" t="s">
        <v>559</v>
      </c>
      <c r="AF389" t="s">
        <v>579</v>
      </c>
      <c r="AG389" s="85" t="s">
        <v>365</v>
      </c>
      <c r="AH389" s="17" t="s">
        <v>308</v>
      </c>
      <c r="AK389" s="18" t="s">
        <v>148</v>
      </c>
      <c r="AL389" s="18"/>
      <c r="AN389" s="18">
        <v>623</v>
      </c>
      <c r="AO389" s="83">
        <f>+AN389*48*0.125</f>
        <v>3738</v>
      </c>
      <c r="AP389" s="28">
        <v>0.54300847457627122</v>
      </c>
      <c r="AQ389" s="28">
        <v>3.2580508474576271</v>
      </c>
      <c r="AR389" s="84">
        <v>2029.7656779661017</v>
      </c>
    </row>
    <row r="390" spans="1:44" x14ac:dyDescent="0.25">
      <c r="A390" s="17">
        <v>2020</v>
      </c>
      <c r="B390" s="17" t="s">
        <v>42</v>
      </c>
      <c r="C390" s="17"/>
      <c r="D390" s="17"/>
      <c r="E390" s="17"/>
      <c r="F390" s="17"/>
      <c r="H390" s="17"/>
      <c r="I390" s="17"/>
      <c r="J390" s="17"/>
      <c r="K390" s="18"/>
      <c r="L390" s="17" t="s">
        <v>660</v>
      </c>
      <c r="M390" s="17" t="s">
        <v>660</v>
      </c>
      <c r="N390" s="17"/>
      <c r="O390" s="17" t="s">
        <v>103</v>
      </c>
      <c r="P390" s="17">
        <v>40034051</v>
      </c>
      <c r="Q390" s="17" t="s">
        <v>661</v>
      </c>
      <c r="R390" s="17" t="s">
        <v>580</v>
      </c>
      <c r="S390" s="32" t="s">
        <v>581</v>
      </c>
      <c r="T390" s="58" t="s">
        <v>582</v>
      </c>
      <c r="U390" s="58"/>
      <c r="V390" t="s">
        <v>583</v>
      </c>
      <c r="W390" s="17" t="s">
        <v>88</v>
      </c>
      <c r="X390" s="23" t="s">
        <v>584</v>
      </c>
      <c r="Y390" t="str">
        <f t="shared" si="15"/>
        <v>400340513022661330226613Mayorista Power</v>
      </c>
      <c r="Z390" s="17">
        <v>30226613</v>
      </c>
      <c r="AA390" s="17" t="s">
        <v>585</v>
      </c>
      <c r="AB390" t="s">
        <v>336</v>
      </c>
      <c r="AC390" s="57" t="s">
        <v>586</v>
      </c>
      <c r="AD390" s="17">
        <v>30226613</v>
      </c>
      <c r="AE390" s="32" t="s">
        <v>585</v>
      </c>
      <c r="AF390" t="s">
        <v>587</v>
      </c>
      <c r="AG390" s="86">
        <v>31</v>
      </c>
      <c r="AH390" s="17" t="s">
        <v>308</v>
      </c>
      <c r="AK390" s="18" t="s">
        <v>158</v>
      </c>
      <c r="AL390" s="18"/>
      <c r="AN390" s="18">
        <v>414</v>
      </c>
      <c r="AO390" s="28" t="s">
        <v>588</v>
      </c>
      <c r="AP390" s="28">
        <v>0</v>
      </c>
      <c r="AQ390" s="28">
        <v>0.55316641887722739</v>
      </c>
      <c r="AR390" s="84">
        <v>229.01089741517214</v>
      </c>
    </row>
    <row r="391" spans="1:44" x14ac:dyDescent="0.25">
      <c r="A391" s="17">
        <v>2020</v>
      </c>
      <c r="B391" s="17" t="s">
        <v>42</v>
      </c>
      <c r="C391" s="17"/>
      <c r="D391" s="17"/>
      <c r="E391" s="17"/>
      <c r="F391" s="17"/>
      <c r="H391" s="17"/>
      <c r="I391" s="17"/>
      <c r="J391" s="17"/>
      <c r="K391" s="18"/>
      <c r="L391" s="17" t="s">
        <v>660</v>
      </c>
      <c r="M391" s="17" t="s">
        <v>660</v>
      </c>
      <c r="N391" s="17"/>
      <c r="O391" s="17" t="s">
        <v>103</v>
      </c>
      <c r="P391" s="17">
        <v>40034051</v>
      </c>
      <c r="Q391" s="17" t="s">
        <v>661</v>
      </c>
      <c r="R391" s="17" t="s">
        <v>589</v>
      </c>
      <c r="S391" s="32" t="s">
        <v>590</v>
      </c>
      <c r="T391" s="58" t="s">
        <v>591</v>
      </c>
      <c r="U391" s="58"/>
      <c r="V391" t="s">
        <v>592</v>
      </c>
      <c r="W391" s="17" t="s">
        <v>88</v>
      </c>
      <c r="X391" s="23" t="s">
        <v>593</v>
      </c>
      <c r="Y391" t="str">
        <f t="shared" si="15"/>
        <v>400340513022660730226607Mayorista Power</v>
      </c>
      <c r="Z391" s="17">
        <v>30226607</v>
      </c>
      <c r="AA391" s="17" t="s">
        <v>594</v>
      </c>
      <c r="AB391" t="s">
        <v>314</v>
      </c>
      <c r="AC391" s="57" t="s">
        <v>586</v>
      </c>
      <c r="AD391" s="17">
        <v>30226607</v>
      </c>
      <c r="AE391" s="32" t="s">
        <v>594</v>
      </c>
      <c r="AF391" t="s">
        <v>587</v>
      </c>
      <c r="AG391" s="87">
        <v>31.56</v>
      </c>
      <c r="AH391" s="17" t="s">
        <v>308</v>
      </c>
      <c r="AK391" s="18" t="s">
        <v>158</v>
      </c>
      <c r="AL391" s="18"/>
      <c r="AN391" s="18">
        <v>1037</v>
      </c>
      <c r="AO391" s="28" t="s">
        <v>588</v>
      </c>
      <c r="AP391" s="28">
        <v>0</v>
      </c>
      <c r="AQ391" s="28">
        <v>0.30867251980615507</v>
      </c>
      <c r="AR391" s="84">
        <v>320.09340303898279</v>
      </c>
    </row>
    <row r="392" spans="1:44" x14ac:dyDescent="0.25">
      <c r="A392" s="17">
        <v>2020</v>
      </c>
      <c r="B392" s="17" t="s">
        <v>42</v>
      </c>
      <c r="C392" s="17"/>
      <c r="D392" s="17"/>
      <c r="E392" s="17"/>
      <c r="F392" s="17"/>
      <c r="H392" s="17"/>
      <c r="I392" s="17"/>
      <c r="J392" s="17"/>
      <c r="K392" s="18"/>
      <c r="L392" s="17" t="s">
        <v>660</v>
      </c>
      <c r="M392" s="17" t="s">
        <v>660</v>
      </c>
      <c r="N392" s="17"/>
      <c r="O392" s="17" t="s">
        <v>103</v>
      </c>
      <c r="P392" s="17">
        <v>40034051</v>
      </c>
      <c r="Q392" s="17" t="s">
        <v>661</v>
      </c>
      <c r="R392" s="17" t="s">
        <v>595</v>
      </c>
      <c r="S392" s="32" t="s">
        <v>596</v>
      </c>
      <c r="T392" s="58" t="s">
        <v>597</v>
      </c>
      <c r="U392" s="58"/>
      <c r="V392" t="s">
        <v>598</v>
      </c>
      <c r="W392" s="17" t="s">
        <v>88</v>
      </c>
      <c r="X392" s="23" t="s">
        <v>599</v>
      </c>
      <c r="Y392" t="str">
        <f t="shared" si="15"/>
        <v>400340513022660630226606Mayorista Power</v>
      </c>
      <c r="Z392" s="17">
        <v>30226606</v>
      </c>
      <c r="AA392" s="17" t="s">
        <v>600</v>
      </c>
      <c r="AB392" t="s">
        <v>487</v>
      </c>
      <c r="AC392" s="57" t="s">
        <v>601</v>
      </c>
      <c r="AD392" s="17">
        <v>30226606</v>
      </c>
      <c r="AE392" s="32" t="s">
        <v>600</v>
      </c>
      <c r="AF392" t="s">
        <v>587</v>
      </c>
      <c r="AG392" s="86">
        <v>15.5</v>
      </c>
      <c r="AH392" s="17" t="s">
        <v>308</v>
      </c>
      <c r="AK392" s="18" t="s">
        <v>158</v>
      </c>
      <c r="AL392" s="18"/>
      <c r="AN392" s="18">
        <v>1971</v>
      </c>
      <c r="AO392" s="28" t="s">
        <v>588</v>
      </c>
      <c r="AP392" s="28">
        <v>0</v>
      </c>
      <c r="AQ392" s="28">
        <v>0.15434677443874806</v>
      </c>
      <c r="AR392" s="84">
        <v>304.21749241877239</v>
      </c>
    </row>
    <row r="393" spans="1:44" x14ac:dyDescent="0.25">
      <c r="A393" s="17">
        <v>2020</v>
      </c>
      <c r="B393" s="17" t="s">
        <v>42</v>
      </c>
      <c r="C393" s="17"/>
      <c r="D393" s="17"/>
      <c r="E393" s="17"/>
      <c r="F393" s="17"/>
      <c r="H393" s="17"/>
      <c r="I393" s="17"/>
      <c r="J393" s="17"/>
      <c r="K393" s="18"/>
      <c r="L393" s="17" t="s">
        <v>616</v>
      </c>
      <c r="M393" s="17" t="s">
        <v>616</v>
      </c>
      <c r="N393" s="17"/>
      <c r="O393" s="17" t="s">
        <v>103</v>
      </c>
      <c r="P393" s="17">
        <v>40175594</v>
      </c>
      <c r="Q393" s="17" t="s">
        <v>627</v>
      </c>
      <c r="R393" s="17" t="s">
        <v>612</v>
      </c>
      <c r="S393" s="32" t="s">
        <v>603</v>
      </c>
      <c r="T393" s="32" t="s">
        <v>613</v>
      </c>
      <c r="U393" s="32"/>
      <c r="V393" s="45" t="s">
        <v>614</v>
      </c>
      <c r="W393" s="17" t="s">
        <v>606</v>
      </c>
      <c r="X393" s="45" t="s">
        <v>615</v>
      </c>
      <c r="Y393" t="str">
        <f t="shared" si="15"/>
        <v>40175594MulticategoriaBONIFICACIÓNBodega</v>
      </c>
      <c r="Z393" s="17" t="s">
        <v>608</v>
      </c>
      <c r="AA393" s="17" t="s">
        <v>609</v>
      </c>
      <c r="AB393" s="17" t="s">
        <v>609</v>
      </c>
      <c r="AC393" s="57">
        <v>60</v>
      </c>
      <c r="AD393" s="17" t="s">
        <v>610</v>
      </c>
      <c r="AE393" s="32" t="s">
        <v>50</v>
      </c>
      <c r="AF393" t="s">
        <v>50</v>
      </c>
      <c r="AG393" s="85" t="s">
        <v>493</v>
      </c>
      <c r="AH393" s="17" t="s">
        <v>308</v>
      </c>
      <c r="AK393" s="18" t="s">
        <v>80</v>
      </c>
      <c r="AL393" s="18"/>
      <c r="AN393" s="18">
        <v>100</v>
      </c>
      <c r="AO393" s="83">
        <v>100</v>
      </c>
      <c r="AP393" s="28">
        <v>0.78983050847457614</v>
      </c>
      <c r="AQ393" s="28">
        <v>0.78983050847457625</v>
      </c>
      <c r="AR393" s="84">
        <v>78.983050847457619</v>
      </c>
    </row>
    <row r="394" spans="1:44" x14ac:dyDescent="0.25">
      <c r="A394" s="17">
        <v>2020</v>
      </c>
      <c r="B394" s="17" t="s">
        <v>42</v>
      </c>
      <c r="C394" s="17"/>
      <c r="D394" s="17"/>
      <c r="E394" s="17"/>
      <c r="F394" s="17"/>
      <c r="H394" s="17"/>
      <c r="I394" s="17"/>
      <c r="J394" s="17"/>
      <c r="K394" s="18"/>
      <c r="L394" s="17" t="s">
        <v>660</v>
      </c>
      <c r="M394" s="17" t="s">
        <v>660</v>
      </c>
      <c r="N394" s="17"/>
      <c r="O394" s="17" t="s">
        <v>103</v>
      </c>
      <c r="P394" s="17">
        <v>40034051</v>
      </c>
      <c r="Q394" s="17" t="s">
        <v>661</v>
      </c>
      <c r="R394" s="17" t="s">
        <v>643</v>
      </c>
      <c r="S394" s="32" t="s">
        <v>603</v>
      </c>
      <c r="T394" s="32" t="s">
        <v>644</v>
      </c>
      <c r="U394" s="32"/>
      <c r="V394" s="45" t="s">
        <v>645</v>
      </c>
      <c r="W394" s="17" t="s">
        <v>606</v>
      </c>
      <c r="X394" s="45" t="s">
        <v>646</v>
      </c>
      <c r="Y394" t="str">
        <f t="shared" si="15"/>
        <v>40034051MulticategoriaBONIFICACIÓNBodega</v>
      </c>
      <c r="Z394" s="17" t="s">
        <v>608</v>
      </c>
      <c r="AA394" s="17" t="s">
        <v>609</v>
      </c>
      <c r="AB394" s="17" t="s">
        <v>609</v>
      </c>
      <c r="AC394" s="57">
        <v>270</v>
      </c>
      <c r="AD394" s="17" t="s">
        <v>610</v>
      </c>
      <c r="AE394" s="32" t="s">
        <v>611</v>
      </c>
      <c r="AF394" t="s">
        <v>611</v>
      </c>
      <c r="AG394" s="85" t="s">
        <v>647</v>
      </c>
      <c r="AH394" s="17" t="s">
        <v>308</v>
      </c>
      <c r="AK394" s="18" t="s">
        <v>80</v>
      </c>
      <c r="AL394" s="18"/>
      <c r="AN394" s="18">
        <v>50</v>
      </c>
      <c r="AO394" s="83">
        <v>50</v>
      </c>
      <c r="AP394" s="28">
        <v>4.7387499999999996</v>
      </c>
      <c r="AQ394" s="28">
        <v>4.7387499999999996</v>
      </c>
      <c r="AR394" s="84">
        <v>236.93749999999997</v>
      </c>
    </row>
    <row r="395" spans="1:44" x14ac:dyDescent="0.25">
      <c r="A395" s="17">
        <v>2020</v>
      </c>
      <c r="B395" s="17" t="s">
        <v>42</v>
      </c>
      <c r="C395" s="17"/>
      <c r="D395" s="17"/>
      <c r="E395" s="17"/>
      <c r="F395" s="17"/>
      <c r="H395" s="17"/>
      <c r="I395" s="17"/>
      <c r="J395" s="17"/>
      <c r="K395" s="18"/>
      <c r="L395" s="17" t="s">
        <v>660</v>
      </c>
      <c r="M395" s="17" t="s">
        <v>660</v>
      </c>
      <c r="N395" s="17"/>
      <c r="O395" s="17" t="s">
        <v>103</v>
      </c>
      <c r="P395" s="17">
        <v>40034051</v>
      </c>
      <c r="Q395" s="17" t="s">
        <v>661</v>
      </c>
      <c r="R395" s="17" t="s">
        <v>648</v>
      </c>
      <c r="S395" s="32" t="s">
        <v>603</v>
      </c>
      <c r="T395" s="32" t="s">
        <v>649</v>
      </c>
      <c r="U395" s="32"/>
      <c r="V395" s="45" t="s">
        <v>650</v>
      </c>
      <c r="W395" s="17" t="s">
        <v>606</v>
      </c>
      <c r="X395" s="45" t="s">
        <v>651</v>
      </c>
      <c r="Y395" t="str">
        <f t="shared" si="15"/>
        <v>40034051MulticategoriaBONIFICACIÓNBodega</v>
      </c>
      <c r="Z395" s="17" t="s">
        <v>608</v>
      </c>
      <c r="AA395" s="17" t="s">
        <v>609</v>
      </c>
      <c r="AB395" s="17" t="s">
        <v>609</v>
      </c>
      <c r="AC395" s="57">
        <v>180</v>
      </c>
      <c r="AD395" s="17" t="s">
        <v>610</v>
      </c>
      <c r="AE395" s="32" t="s">
        <v>611</v>
      </c>
      <c r="AF395" t="s">
        <v>611</v>
      </c>
      <c r="AG395" s="85" t="s">
        <v>417</v>
      </c>
      <c r="AH395" s="17" t="s">
        <v>308</v>
      </c>
      <c r="AK395" s="18" t="s">
        <v>80</v>
      </c>
      <c r="AL395" s="18"/>
      <c r="AN395" s="18">
        <v>50</v>
      </c>
      <c r="AO395" s="83">
        <v>50</v>
      </c>
      <c r="AP395" s="28">
        <v>3.1591666666666662</v>
      </c>
      <c r="AQ395" s="28">
        <v>3.1591666666666662</v>
      </c>
      <c r="AR395" s="84">
        <v>157.95833333333331</v>
      </c>
    </row>
    <row r="396" spans="1:44" x14ac:dyDescent="0.25">
      <c r="A396" s="17">
        <v>2020</v>
      </c>
      <c r="B396" s="17" t="s">
        <v>42</v>
      </c>
      <c r="C396" s="17"/>
      <c r="D396" s="17"/>
      <c r="E396" s="17"/>
      <c r="F396" s="17"/>
      <c r="H396" s="17"/>
      <c r="I396" s="17"/>
      <c r="J396" s="17"/>
      <c r="K396" s="18"/>
      <c r="L396" s="17" t="s">
        <v>660</v>
      </c>
      <c r="M396" s="17" t="s">
        <v>660</v>
      </c>
      <c r="N396" s="17"/>
      <c r="O396" s="17" t="s">
        <v>103</v>
      </c>
      <c r="P396" s="17">
        <v>40034051</v>
      </c>
      <c r="Q396" s="17" t="s">
        <v>661</v>
      </c>
      <c r="R396" s="17" t="s">
        <v>602</v>
      </c>
      <c r="S396" s="32" t="s">
        <v>603</v>
      </c>
      <c r="T396" s="32" t="s">
        <v>604</v>
      </c>
      <c r="U396" s="32"/>
      <c r="V396" s="45" t="s">
        <v>605</v>
      </c>
      <c r="W396" s="17" t="s">
        <v>606</v>
      </c>
      <c r="X396" s="45" t="s">
        <v>607</v>
      </c>
      <c r="Y396" t="str">
        <f t="shared" si="15"/>
        <v>40034051MulticategoriaBONIFICACIÓNBodega</v>
      </c>
      <c r="Z396" s="17" t="s">
        <v>608</v>
      </c>
      <c r="AA396" s="17" t="s">
        <v>609</v>
      </c>
      <c r="AB396" s="17" t="s">
        <v>609</v>
      </c>
      <c r="AC396" s="57">
        <v>100</v>
      </c>
      <c r="AD396" s="17" t="s">
        <v>610</v>
      </c>
      <c r="AE396" s="32" t="s">
        <v>611</v>
      </c>
      <c r="AF396" t="s">
        <v>611</v>
      </c>
      <c r="AG396" s="85" t="s">
        <v>365</v>
      </c>
      <c r="AH396" s="17" t="s">
        <v>308</v>
      </c>
      <c r="AK396" s="18" t="s">
        <v>80</v>
      </c>
      <c r="AL396" s="18"/>
      <c r="AN396" s="18">
        <v>100</v>
      </c>
      <c r="AO396" s="83">
        <v>100</v>
      </c>
      <c r="AP396" s="28">
        <v>1.5795833333333331</v>
      </c>
      <c r="AQ396" s="28">
        <v>1.5795833333333331</v>
      </c>
      <c r="AR396" s="84">
        <v>157.95833333333331</v>
      </c>
    </row>
    <row r="397" spans="1:44" x14ac:dyDescent="0.25">
      <c r="A397" s="17">
        <v>2020</v>
      </c>
      <c r="B397" s="17" t="s">
        <v>42</v>
      </c>
      <c r="C397" s="17"/>
      <c r="D397" s="17"/>
      <c r="E397" s="17"/>
      <c r="F397" s="17"/>
      <c r="H397" s="17"/>
      <c r="I397" s="17"/>
      <c r="J397" s="17"/>
      <c r="K397" s="18"/>
      <c r="L397" s="17" t="s">
        <v>616</v>
      </c>
      <c r="M397" s="17" t="s">
        <v>616</v>
      </c>
      <c r="N397" s="17"/>
      <c r="O397" s="17" t="s">
        <v>617</v>
      </c>
      <c r="P397" s="17">
        <v>40034070</v>
      </c>
      <c r="Q397" s="17" t="s">
        <v>663</v>
      </c>
      <c r="R397" s="17" t="s">
        <v>619</v>
      </c>
      <c r="S397" s="32" t="s">
        <v>620</v>
      </c>
      <c r="T397" s="58" t="s">
        <v>621</v>
      </c>
      <c r="U397" s="58"/>
      <c r="V397" s="32" t="s">
        <v>622</v>
      </c>
      <c r="W397" s="17" t="s">
        <v>48</v>
      </c>
      <c r="X397" s="23" t="s">
        <v>623</v>
      </c>
      <c r="Y397" t="str">
        <f t="shared" si="15"/>
        <v>400340703022921130229211Bodega</v>
      </c>
      <c r="Z397" s="17">
        <v>30229211</v>
      </c>
      <c r="AA397" s="17" t="s">
        <v>624</v>
      </c>
      <c r="AB397" t="s">
        <v>625</v>
      </c>
      <c r="AC397" s="57" t="s">
        <v>322</v>
      </c>
      <c r="AD397" s="17">
        <v>30229211</v>
      </c>
      <c r="AE397" s="32" t="s">
        <v>624</v>
      </c>
      <c r="AF397" t="s">
        <v>587</v>
      </c>
      <c r="AG397" s="86">
        <v>79.5</v>
      </c>
      <c r="AH397" s="17" t="s">
        <v>308</v>
      </c>
      <c r="AK397" s="18" t="s">
        <v>80</v>
      </c>
      <c r="AL397" s="18"/>
      <c r="AN397" s="18">
        <v>787</v>
      </c>
      <c r="AO397" s="28" t="s">
        <v>588</v>
      </c>
      <c r="AP397" s="28">
        <v>0</v>
      </c>
      <c r="AQ397" s="28">
        <v>0.82</v>
      </c>
      <c r="AR397" s="84">
        <v>645.33999999999992</v>
      </c>
    </row>
    <row r="398" spans="1:44" x14ac:dyDescent="0.25">
      <c r="A398" s="17">
        <v>2020</v>
      </c>
      <c r="B398" s="17" t="s">
        <v>42</v>
      </c>
      <c r="C398" s="17"/>
      <c r="D398" s="17"/>
      <c r="E398" s="17"/>
      <c r="F398" s="17"/>
      <c r="H398" s="17"/>
      <c r="I398" s="17"/>
      <c r="J398" s="17"/>
      <c r="K398" s="18"/>
      <c r="L398" s="17" t="s">
        <v>626</v>
      </c>
      <c r="M398" s="17" t="s">
        <v>626</v>
      </c>
      <c r="N398" s="17"/>
      <c r="O398" s="17" t="s">
        <v>103</v>
      </c>
      <c r="P398" s="17">
        <v>40144245</v>
      </c>
      <c r="Q398" s="17" t="s">
        <v>664</v>
      </c>
      <c r="R398" s="17" t="s">
        <v>565</v>
      </c>
      <c r="S398" s="32" t="s">
        <v>566</v>
      </c>
      <c r="T398" s="32" t="s">
        <v>567</v>
      </c>
      <c r="U398" s="32"/>
      <c r="V398" s="45" t="s">
        <v>568</v>
      </c>
      <c r="W398" s="17" t="s">
        <v>548</v>
      </c>
      <c r="X398" s="45" t="s">
        <v>569</v>
      </c>
      <c r="Y398" t="str">
        <f t="shared" si="15"/>
        <v>401442453022742130229161Bodega</v>
      </c>
      <c r="Z398" s="17">
        <v>30227421</v>
      </c>
      <c r="AA398" s="17" t="s">
        <v>570</v>
      </c>
      <c r="AB398" t="s">
        <v>351</v>
      </c>
      <c r="AC398" s="57" t="s">
        <v>571</v>
      </c>
      <c r="AD398" s="17">
        <v>30229161</v>
      </c>
      <c r="AE398" s="32" t="s">
        <v>572</v>
      </c>
      <c r="AF398" t="s">
        <v>573</v>
      </c>
      <c r="AG398" s="85" t="s">
        <v>574</v>
      </c>
      <c r="AH398" s="17" t="s">
        <v>308</v>
      </c>
      <c r="AK398" s="18" t="s">
        <v>80</v>
      </c>
      <c r="AL398" s="18"/>
      <c r="AN398" s="18">
        <v>315</v>
      </c>
      <c r="AO398" s="83">
        <f>+AN398*3</f>
        <v>945</v>
      </c>
      <c r="AP398" s="28">
        <v>1.5204237288135596</v>
      </c>
      <c r="AQ398" s="28">
        <v>4.5612711864406785</v>
      </c>
      <c r="AR398" s="84">
        <v>1436.8004237288137</v>
      </c>
    </row>
    <row r="399" spans="1:44" x14ac:dyDescent="0.25">
      <c r="A399" s="17">
        <v>2020</v>
      </c>
      <c r="B399" s="17" t="s">
        <v>42</v>
      </c>
      <c r="C399" s="17"/>
      <c r="D399" s="17"/>
      <c r="E399" s="17"/>
      <c r="F399" s="17"/>
      <c r="H399" s="17"/>
      <c r="I399" s="17"/>
      <c r="J399" s="17"/>
      <c r="K399" s="18"/>
      <c r="L399" s="17" t="s">
        <v>616</v>
      </c>
      <c r="M399" s="17" t="s">
        <v>616</v>
      </c>
      <c r="N399" s="17"/>
      <c r="O399" s="17" t="s">
        <v>617</v>
      </c>
      <c r="P399" s="17">
        <v>40034070</v>
      </c>
      <c r="Q399" s="17" t="s">
        <v>663</v>
      </c>
      <c r="R399" s="17" t="s">
        <v>628</v>
      </c>
      <c r="S399" s="32" t="s">
        <v>629</v>
      </c>
      <c r="T399" s="58" t="s">
        <v>630</v>
      </c>
      <c r="U399" s="58"/>
      <c r="V399" t="s">
        <v>631</v>
      </c>
      <c r="W399" s="17" t="s">
        <v>88</v>
      </c>
      <c r="X399" s="23" t="s">
        <v>632</v>
      </c>
      <c r="Y399" t="str">
        <f t="shared" si="15"/>
        <v>400340703022661330226613PDM</v>
      </c>
      <c r="Z399" s="17">
        <v>30226613</v>
      </c>
      <c r="AA399" s="17" t="s">
        <v>585</v>
      </c>
      <c r="AB399" t="s">
        <v>336</v>
      </c>
      <c r="AC399" s="57" t="s">
        <v>633</v>
      </c>
      <c r="AD399" s="17">
        <v>30226613</v>
      </c>
      <c r="AE399" s="32" t="s">
        <v>585</v>
      </c>
      <c r="AF399" t="s">
        <v>587</v>
      </c>
      <c r="AG399" s="87">
        <v>31.65</v>
      </c>
      <c r="AH399" s="17" t="s">
        <v>308</v>
      </c>
      <c r="AK399" s="18" t="s">
        <v>148</v>
      </c>
      <c r="AL399" s="18"/>
      <c r="AN399" s="18">
        <v>130</v>
      </c>
      <c r="AO399" s="28" t="s">
        <v>588</v>
      </c>
      <c r="AP399" s="28">
        <v>0</v>
      </c>
      <c r="AQ399" s="28">
        <v>0.68827158109148101</v>
      </c>
      <c r="AR399" s="84">
        <v>89.475305541892538</v>
      </c>
    </row>
    <row r="400" spans="1:44" x14ac:dyDescent="0.25">
      <c r="A400" s="17">
        <v>2020</v>
      </c>
      <c r="B400" s="17" t="s">
        <v>42</v>
      </c>
      <c r="C400" s="17"/>
      <c r="D400" s="17"/>
      <c r="E400" s="17"/>
      <c r="F400" s="17"/>
      <c r="H400" s="17"/>
      <c r="I400" s="17"/>
      <c r="J400" s="17"/>
      <c r="K400" s="18"/>
      <c r="L400" s="17" t="s">
        <v>616</v>
      </c>
      <c r="M400" s="17" t="s">
        <v>616</v>
      </c>
      <c r="N400" s="17"/>
      <c r="O400" s="17" t="s">
        <v>617</v>
      </c>
      <c r="P400" s="17">
        <v>40034070</v>
      </c>
      <c r="Q400" s="17" t="s">
        <v>663</v>
      </c>
      <c r="R400" s="17" t="s">
        <v>628</v>
      </c>
      <c r="S400" s="32" t="s">
        <v>634</v>
      </c>
      <c r="T400" s="58" t="s">
        <v>635</v>
      </c>
      <c r="U400" s="58"/>
      <c r="V400" s="32" t="s">
        <v>636</v>
      </c>
      <c r="W400" s="17" t="s">
        <v>88</v>
      </c>
      <c r="X400" s="23" t="s">
        <v>637</v>
      </c>
      <c r="Y400" t="str">
        <f t="shared" si="15"/>
        <v>400340703022660730226607PDM</v>
      </c>
      <c r="Z400" s="17">
        <v>30226607</v>
      </c>
      <c r="AA400" s="17" t="s">
        <v>594</v>
      </c>
      <c r="AB400" t="s">
        <v>314</v>
      </c>
      <c r="AC400" s="57" t="s">
        <v>638</v>
      </c>
      <c r="AD400" s="17">
        <v>30226607</v>
      </c>
      <c r="AE400" s="32" t="s">
        <v>594</v>
      </c>
      <c r="AF400" t="s">
        <v>587</v>
      </c>
      <c r="AG400" s="86">
        <v>31.94</v>
      </c>
      <c r="AH400" s="17" t="s">
        <v>308</v>
      </c>
      <c r="AK400" s="18" t="s">
        <v>148</v>
      </c>
      <c r="AL400" s="18"/>
      <c r="AN400" s="18">
        <v>1115</v>
      </c>
      <c r="AO400" s="28" t="s">
        <v>588</v>
      </c>
      <c r="AP400" s="28">
        <v>0</v>
      </c>
      <c r="AQ400" s="28">
        <v>0.69451316956384879</v>
      </c>
      <c r="AR400" s="84">
        <v>774.3821840636914</v>
      </c>
    </row>
    <row r="401" spans="1:44" x14ac:dyDescent="0.25">
      <c r="A401" s="17">
        <v>2020</v>
      </c>
      <c r="B401" s="17" t="s">
        <v>42</v>
      </c>
      <c r="C401" s="17"/>
      <c r="D401" s="17"/>
      <c r="E401" s="17"/>
      <c r="F401" s="17"/>
      <c r="H401" s="17"/>
      <c r="I401" s="17"/>
      <c r="J401" s="17"/>
      <c r="K401" s="18"/>
      <c r="L401" s="17" t="s">
        <v>616</v>
      </c>
      <c r="M401" s="17" t="s">
        <v>616</v>
      </c>
      <c r="N401" s="17"/>
      <c r="O401" s="17" t="s">
        <v>617</v>
      </c>
      <c r="P401" s="17">
        <v>40034070</v>
      </c>
      <c r="Q401" s="17" t="s">
        <v>663</v>
      </c>
      <c r="R401" s="17" t="s">
        <v>628</v>
      </c>
      <c r="S401" s="32" t="s">
        <v>639</v>
      </c>
      <c r="T401" s="58" t="s">
        <v>640</v>
      </c>
      <c r="U401" s="58"/>
      <c r="V401" s="32" t="s">
        <v>641</v>
      </c>
      <c r="W401" s="17" t="s">
        <v>88</v>
      </c>
      <c r="X401" s="23" t="s">
        <v>642</v>
      </c>
      <c r="Y401" t="str">
        <f t="shared" si="15"/>
        <v>400340703022660630226606PDM</v>
      </c>
      <c r="Z401" s="17">
        <v>30226606</v>
      </c>
      <c r="AA401" s="17" t="s">
        <v>600</v>
      </c>
      <c r="AB401" t="s">
        <v>487</v>
      </c>
      <c r="AC401" s="32" t="s">
        <v>638</v>
      </c>
      <c r="AD401" s="17">
        <v>30226606</v>
      </c>
      <c r="AE401" s="32" t="s">
        <v>600</v>
      </c>
      <c r="AF401" t="s">
        <v>587</v>
      </c>
      <c r="AG401" s="87">
        <v>15.34</v>
      </c>
      <c r="AH401" s="17" t="s">
        <v>308</v>
      </c>
      <c r="AK401" s="18" t="s">
        <v>148</v>
      </c>
      <c r="AL401" s="18"/>
      <c r="AN401" s="18">
        <v>1727</v>
      </c>
      <c r="AO401" s="28" t="s">
        <v>588</v>
      </c>
      <c r="AP401" s="28">
        <v>0</v>
      </c>
      <c r="AQ401" s="28">
        <v>0.33338903278769583</v>
      </c>
      <c r="AR401" s="84">
        <v>575.76285962435065</v>
      </c>
    </row>
    <row r="402" spans="1:44" x14ac:dyDescent="0.25">
      <c r="A402" s="17">
        <v>2020</v>
      </c>
      <c r="B402" s="17" t="s">
        <v>42</v>
      </c>
      <c r="C402" s="17"/>
      <c r="D402" s="17"/>
      <c r="E402" s="17"/>
      <c r="F402" s="17"/>
      <c r="H402" s="17"/>
      <c r="I402" s="17"/>
      <c r="J402" s="17"/>
      <c r="K402" s="18"/>
      <c r="L402" s="17" t="s">
        <v>660</v>
      </c>
      <c r="M402" s="17" t="s">
        <v>660</v>
      </c>
      <c r="N402" s="17"/>
      <c r="O402" s="17" t="s">
        <v>103</v>
      </c>
      <c r="P402" s="17">
        <v>40034051</v>
      </c>
      <c r="Q402" s="17" t="s">
        <v>661</v>
      </c>
      <c r="R402" s="17" t="s">
        <v>612</v>
      </c>
      <c r="S402" s="32" t="s">
        <v>603</v>
      </c>
      <c r="T402" s="32" t="s">
        <v>613</v>
      </c>
      <c r="U402" s="32"/>
      <c r="V402" s="45" t="s">
        <v>614</v>
      </c>
      <c r="W402" s="17" t="s">
        <v>606</v>
      </c>
      <c r="X402" s="45" t="s">
        <v>615</v>
      </c>
      <c r="Y402" t="str">
        <f t="shared" si="15"/>
        <v>40034051MulticategoriaBONIFICACIÓNBodega</v>
      </c>
      <c r="Z402" s="17" t="s">
        <v>608</v>
      </c>
      <c r="AA402" s="17" t="s">
        <v>609</v>
      </c>
      <c r="AB402" s="17" t="s">
        <v>609</v>
      </c>
      <c r="AC402" s="57">
        <v>60</v>
      </c>
      <c r="AD402" s="17" t="s">
        <v>610</v>
      </c>
      <c r="AE402" s="32" t="s">
        <v>50</v>
      </c>
      <c r="AF402" t="s">
        <v>50</v>
      </c>
      <c r="AG402" s="85" t="s">
        <v>493</v>
      </c>
      <c r="AH402" s="17" t="s">
        <v>308</v>
      </c>
      <c r="AK402" s="18" t="s">
        <v>80</v>
      </c>
      <c r="AL402" s="18"/>
      <c r="AN402" s="18">
        <v>200</v>
      </c>
      <c r="AO402" s="83">
        <v>200</v>
      </c>
      <c r="AP402" s="28">
        <v>0.78983050847457614</v>
      </c>
      <c r="AQ402" s="28">
        <v>0.78983050847457625</v>
      </c>
      <c r="AR402" s="84">
        <v>157.96610169491524</v>
      </c>
    </row>
    <row r="403" spans="1:44" x14ac:dyDescent="0.25">
      <c r="A403" s="17">
        <v>2020</v>
      </c>
      <c r="B403" s="17" t="s">
        <v>42</v>
      </c>
      <c r="C403" s="17"/>
      <c r="D403" s="17"/>
      <c r="E403" s="17"/>
      <c r="F403" s="17"/>
      <c r="H403" s="17"/>
      <c r="I403" s="17"/>
      <c r="J403" s="17"/>
      <c r="K403" s="18"/>
      <c r="L403" s="17" t="s">
        <v>616</v>
      </c>
      <c r="M403" s="17" t="s">
        <v>616</v>
      </c>
      <c r="N403" s="17"/>
      <c r="O403" s="17" t="s">
        <v>617</v>
      </c>
      <c r="P403" s="17">
        <v>40034070</v>
      </c>
      <c r="Q403" s="17" t="s">
        <v>663</v>
      </c>
      <c r="R403" s="17" t="s">
        <v>643</v>
      </c>
      <c r="S403" s="32" t="s">
        <v>603</v>
      </c>
      <c r="T403" s="32" t="s">
        <v>644</v>
      </c>
      <c r="U403" s="32"/>
      <c r="V403" s="45" t="s">
        <v>645</v>
      </c>
      <c r="W403" s="17" t="s">
        <v>606</v>
      </c>
      <c r="X403" s="45" t="s">
        <v>646</v>
      </c>
      <c r="Y403" t="str">
        <f t="shared" si="15"/>
        <v>40034070MulticategoriaBONIFICACIÓNBodega</v>
      </c>
      <c r="Z403" s="17" t="s">
        <v>608</v>
      </c>
      <c r="AA403" s="17" t="s">
        <v>609</v>
      </c>
      <c r="AB403" s="17" t="s">
        <v>609</v>
      </c>
      <c r="AC403" s="57">
        <v>270</v>
      </c>
      <c r="AD403" s="17" t="s">
        <v>610</v>
      </c>
      <c r="AE403" s="32" t="s">
        <v>611</v>
      </c>
      <c r="AF403" t="s">
        <v>611</v>
      </c>
      <c r="AG403" s="85" t="s">
        <v>647</v>
      </c>
      <c r="AH403" s="17" t="s">
        <v>308</v>
      </c>
      <c r="AK403" s="18" t="s">
        <v>80</v>
      </c>
      <c r="AL403" s="18"/>
      <c r="AN403" s="18">
        <v>80</v>
      </c>
      <c r="AO403" s="83">
        <v>80</v>
      </c>
      <c r="AP403" s="28">
        <v>4.7387499999999996</v>
      </c>
      <c r="AQ403" s="28">
        <v>4.7387499999999996</v>
      </c>
      <c r="AR403" s="84">
        <v>379.09999999999997</v>
      </c>
    </row>
    <row r="404" spans="1:44" x14ac:dyDescent="0.25">
      <c r="A404" s="17">
        <v>2020</v>
      </c>
      <c r="B404" s="17" t="s">
        <v>42</v>
      </c>
      <c r="C404" s="17"/>
      <c r="D404" s="17"/>
      <c r="E404" s="17"/>
      <c r="F404" s="17"/>
      <c r="H404" s="17"/>
      <c r="I404" s="17"/>
      <c r="J404" s="17"/>
      <c r="K404" s="18"/>
      <c r="L404" s="17" t="s">
        <v>616</v>
      </c>
      <c r="M404" s="17" t="s">
        <v>616</v>
      </c>
      <c r="N404" s="17"/>
      <c r="O404" s="17" t="s">
        <v>617</v>
      </c>
      <c r="P404" s="17">
        <v>40034070</v>
      </c>
      <c r="Q404" s="17" t="s">
        <v>663</v>
      </c>
      <c r="R404" s="17" t="s">
        <v>648</v>
      </c>
      <c r="S404" s="32" t="s">
        <v>603</v>
      </c>
      <c r="T404" s="32" t="s">
        <v>649</v>
      </c>
      <c r="U404" s="32"/>
      <c r="V404" s="45" t="s">
        <v>650</v>
      </c>
      <c r="W404" s="17" t="s">
        <v>606</v>
      </c>
      <c r="X404" s="45" t="s">
        <v>651</v>
      </c>
      <c r="Y404" t="str">
        <f t="shared" si="15"/>
        <v>40034070MulticategoriaBONIFICACIÓNBodega</v>
      </c>
      <c r="Z404" s="17" t="s">
        <v>608</v>
      </c>
      <c r="AA404" s="17" t="s">
        <v>609</v>
      </c>
      <c r="AB404" s="17" t="s">
        <v>609</v>
      </c>
      <c r="AC404" s="57">
        <v>180</v>
      </c>
      <c r="AD404" s="17" t="s">
        <v>610</v>
      </c>
      <c r="AE404" s="32" t="s">
        <v>611</v>
      </c>
      <c r="AF404" t="s">
        <v>611</v>
      </c>
      <c r="AG404" s="85" t="s">
        <v>417</v>
      </c>
      <c r="AH404" s="17" t="s">
        <v>308</v>
      </c>
      <c r="AK404" s="18" t="s">
        <v>80</v>
      </c>
      <c r="AL404" s="18"/>
      <c r="AN404" s="18">
        <v>50</v>
      </c>
      <c r="AO404" s="83">
        <v>50</v>
      </c>
      <c r="AP404" s="28">
        <v>3.1591666666666662</v>
      </c>
      <c r="AQ404" s="28">
        <v>3.1591666666666662</v>
      </c>
      <c r="AR404" s="84">
        <v>157.95833333333331</v>
      </c>
    </row>
    <row r="405" spans="1:44" x14ac:dyDescent="0.25">
      <c r="A405" s="17">
        <v>2020</v>
      </c>
      <c r="B405" s="17" t="s">
        <v>42</v>
      </c>
      <c r="C405" s="17"/>
      <c r="D405" s="17"/>
      <c r="E405" s="17"/>
      <c r="F405" s="17"/>
      <c r="H405" s="17"/>
      <c r="I405" s="17"/>
      <c r="J405" s="17"/>
      <c r="K405" s="18"/>
      <c r="L405" s="17" t="s">
        <v>616</v>
      </c>
      <c r="M405" s="17" t="s">
        <v>616</v>
      </c>
      <c r="N405" s="17"/>
      <c r="O405" s="17" t="s">
        <v>617</v>
      </c>
      <c r="P405" s="17">
        <v>40034070</v>
      </c>
      <c r="Q405" s="17" t="s">
        <v>663</v>
      </c>
      <c r="R405" s="17" t="s">
        <v>602</v>
      </c>
      <c r="S405" s="32" t="s">
        <v>603</v>
      </c>
      <c r="T405" s="32" t="s">
        <v>604</v>
      </c>
      <c r="U405" s="32"/>
      <c r="V405" s="45" t="s">
        <v>605</v>
      </c>
      <c r="W405" s="17" t="s">
        <v>606</v>
      </c>
      <c r="X405" s="45" t="s">
        <v>607</v>
      </c>
      <c r="Y405" t="str">
        <f t="shared" si="15"/>
        <v>40034070MulticategoriaBONIFICACIÓNBodega</v>
      </c>
      <c r="Z405" s="17" t="s">
        <v>608</v>
      </c>
      <c r="AA405" s="17" t="s">
        <v>609</v>
      </c>
      <c r="AB405" s="17" t="s">
        <v>609</v>
      </c>
      <c r="AC405" s="57">
        <v>100</v>
      </c>
      <c r="AD405" s="17" t="s">
        <v>610</v>
      </c>
      <c r="AE405" s="32" t="s">
        <v>611</v>
      </c>
      <c r="AF405" t="s">
        <v>611</v>
      </c>
      <c r="AG405" s="85" t="s">
        <v>365</v>
      </c>
      <c r="AH405" s="17" t="s">
        <v>308</v>
      </c>
      <c r="AK405" s="18" t="s">
        <v>80</v>
      </c>
      <c r="AL405" s="18"/>
      <c r="AN405" s="18">
        <v>180</v>
      </c>
      <c r="AO405" s="83">
        <v>180</v>
      </c>
      <c r="AP405" s="28">
        <v>1.5795833333333333</v>
      </c>
      <c r="AQ405" s="28">
        <v>1.5795833333333331</v>
      </c>
      <c r="AR405" s="84">
        <v>284.32499999999999</v>
      </c>
    </row>
    <row r="406" spans="1:44" x14ac:dyDescent="0.25">
      <c r="A406" s="17">
        <v>2020</v>
      </c>
      <c r="B406" s="17" t="s">
        <v>42</v>
      </c>
      <c r="C406" s="17"/>
      <c r="D406" s="17"/>
      <c r="E406" s="17"/>
      <c r="F406" s="17"/>
      <c r="H406" s="17"/>
      <c r="I406" s="17"/>
      <c r="J406" s="17"/>
      <c r="K406" s="18"/>
      <c r="L406" s="17" t="s">
        <v>660</v>
      </c>
      <c r="M406" s="17" t="s">
        <v>660</v>
      </c>
      <c r="N406" s="17"/>
      <c r="O406" s="17" t="s">
        <v>103</v>
      </c>
      <c r="P406" s="17">
        <v>40176469</v>
      </c>
      <c r="Q406" s="17" t="s">
        <v>665</v>
      </c>
      <c r="R406" s="17" t="s">
        <v>565</v>
      </c>
      <c r="S406" s="32" t="s">
        <v>566</v>
      </c>
      <c r="T406" s="32" t="s">
        <v>567</v>
      </c>
      <c r="U406" s="32"/>
      <c r="V406" s="45" t="s">
        <v>568</v>
      </c>
      <c r="W406" s="17" t="s">
        <v>548</v>
      </c>
      <c r="X406" s="45" t="s">
        <v>569</v>
      </c>
      <c r="Y406" t="str">
        <f t="shared" si="15"/>
        <v>401764693022742130229161Bodega</v>
      </c>
      <c r="Z406" s="17">
        <v>30227421</v>
      </c>
      <c r="AA406" s="17" t="s">
        <v>570</v>
      </c>
      <c r="AB406" t="s">
        <v>351</v>
      </c>
      <c r="AC406" s="57" t="s">
        <v>571</v>
      </c>
      <c r="AD406" s="17">
        <v>30229161</v>
      </c>
      <c r="AE406" s="32" t="s">
        <v>572</v>
      </c>
      <c r="AF406" t="s">
        <v>573</v>
      </c>
      <c r="AG406" s="85" t="s">
        <v>574</v>
      </c>
      <c r="AH406" s="17" t="s">
        <v>308</v>
      </c>
      <c r="AK406" s="18" t="s">
        <v>80</v>
      </c>
      <c r="AL406" s="18"/>
      <c r="AN406" s="18">
        <v>25</v>
      </c>
      <c r="AO406" s="83">
        <f>+AN406*3</f>
        <v>75</v>
      </c>
      <c r="AP406" s="28">
        <v>1.5368355290904925</v>
      </c>
      <c r="AQ406" s="28">
        <v>4.6105065872714777</v>
      </c>
      <c r="AR406" s="84">
        <v>115.26266468178694</v>
      </c>
    </row>
    <row r="407" spans="1:44" x14ac:dyDescent="0.25">
      <c r="A407" s="17">
        <v>2020</v>
      </c>
      <c r="B407" s="17" t="s">
        <v>42</v>
      </c>
      <c r="C407" s="17"/>
      <c r="D407" s="17"/>
      <c r="E407" s="17"/>
      <c r="F407" s="17"/>
      <c r="H407" s="17"/>
      <c r="I407" s="17"/>
      <c r="J407" s="17"/>
      <c r="K407" s="18"/>
      <c r="L407" s="17" t="s">
        <v>563</v>
      </c>
      <c r="M407" s="17" t="s">
        <v>563</v>
      </c>
      <c r="N407" s="17"/>
      <c r="O407" s="17" t="s">
        <v>103</v>
      </c>
      <c r="P407" s="17">
        <v>40093187</v>
      </c>
      <c r="Q407" s="17" t="s">
        <v>662</v>
      </c>
      <c r="R407" s="17" t="s">
        <v>551</v>
      </c>
      <c r="S407" s="32" t="s">
        <v>575</v>
      </c>
      <c r="T407" s="32" t="s">
        <v>576</v>
      </c>
      <c r="U407" s="32"/>
      <c r="V407" s="45" t="s">
        <v>577</v>
      </c>
      <c r="W407" s="17" t="s">
        <v>48</v>
      </c>
      <c r="X407" s="45" t="s">
        <v>555</v>
      </c>
      <c r="Y407" t="str">
        <f t="shared" si="15"/>
        <v>400931873022916430228591PDM</v>
      </c>
      <c r="Z407" s="17">
        <v>30229164</v>
      </c>
      <c r="AA407" s="17" t="s">
        <v>556</v>
      </c>
      <c r="AB407" t="s">
        <v>557</v>
      </c>
      <c r="AC407" s="57" t="s">
        <v>578</v>
      </c>
      <c r="AD407" s="17">
        <v>30228591</v>
      </c>
      <c r="AE407" s="32" t="s">
        <v>559</v>
      </c>
      <c r="AF407" t="s">
        <v>579</v>
      </c>
      <c r="AG407" s="85" t="s">
        <v>365</v>
      </c>
      <c r="AH407" s="17" t="s">
        <v>308</v>
      </c>
      <c r="AK407" s="18" t="s">
        <v>148</v>
      </c>
      <c r="AL407" s="18"/>
      <c r="AN407" s="18">
        <v>300</v>
      </c>
      <c r="AO407" s="83">
        <f>+AN407*48*0.125</f>
        <v>1800</v>
      </c>
      <c r="AP407" s="28">
        <v>0.54886983181803295</v>
      </c>
      <c r="AQ407" s="28">
        <v>3.2932189909081977</v>
      </c>
      <c r="AR407" s="84">
        <v>987.96569727245935</v>
      </c>
    </row>
    <row r="408" spans="1:44" x14ac:dyDescent="0.25">
      <c r="A408" s="17">
        <v>2020</v>
      </c>
      <c r="B408" s="17" t="s">
        <v>42</v>
      </c>
      <c r="C408" s="17"/>
      <c r="D408" s="17"/>
      <c r="E408" s="17"/>
      <c r="F408" s="17"/>
      <c r="H408" s="17"/>
      <c r="I408" s="17"/>
      <c r="J408" s="17"/>
      <c r="K408" s="18"/>
      <c r="L408" s="17" t="s">
        <v>563</v>
      </c>
      <c r="M408" s="17" t="s">
        <v>563</v>
      </c>
      <c r="N408" s="17"/>
      <c r="O408" s="17" t="s">
        <v>103</v>
      </c>
      <c r="P408" s="17">
        <v>40093187</v>
      </c>
      <c r="Q408" s="17" t="s">
        <v>662</v>
      </c>
      <c r="R408" s="17" t="s">
        <v>580</v>
      </c>
      <c r="S408" s="32" t="s">
        <v>581</v>
      </c>
      <c r="T408" s="58" t="s">
        <v>582</v>
      </c>
      <c r="U408" s="58"/>
      <c r="V408" t="s">
        <v>583</v>
      </c>
      <c r="W408" s="17" t="s">
        <v>88</v>
      </c>
      <c r="X408" s="23" t="s">
        <v>584</v>
      </c>
      <c r="Y408" t="str">
        <f t="shared" si="15"/>
        <v>400931873022661330226613Mayorista Power</v>
      </c>
      <c r="Z408" s="17">
        <v>30226613</v>
      </c>
      <c r="AA408" s="17" t="s">
        <v>585</v>
      </c>
      <c r="AB408" t="s">
        <v>336</v>
      </c>
      <c r="AC408" s="57" t="s">
        <v>586</v>
      </c>
      <c r="AD408" s="17">
        <v>30226613</v>
      </c>
      <c r="AE408" s="32" t="s">
        <v>585</v>
      </c>
      <c r="AF408" t="s">
        <v>587</v>
      </c>
      <c r="AG408" s="86">
        <v>31</v>
      </c>
      <c r="AH408" s="17" t="s">
        <v>308</v>
      </c>
      <c r="AK408" s="18" t="s">
        <v>158</v>
      </c>
      <c r="AL408" s="18"/>
      <c r="AN408" s="18">
        <v>423</v>
      </c>
      <c r="AO408" s="28" t="s">
        <v>588</v>
      </c>
      <c r="AP408" s="28">
        <v>0</v>
      </c>
      <c r="AQ408" s="28">
        <v>0.55913742328506022</v>
      </c>
      <c r="AR408" s="84">
        <v>236.51513004958048</v>
      </c>
    </row>
    <row r="409" spans="1:44" x14ac:dyDescent="0.25">
      <c r="A409" s="17">
        <v>2020</v>
      </c>
      <c r="B409" s="17" t="s">
        <v>42</v>
      </c>
      <c r="C409" s="17"/>
      <c r="D409" s="17"/>
      <c r="E409" s="17"/>
      <c r="F409" s="17"/>
      <c r="H409" s="17"/>
      <c r="I409" s="17"/>
      <c r="J409" s="17"/>
      <c r="K409" s="18"/>
      <c r="L409" s="17" t="s">
        <v>563</v>
      </c>
      <c r="M409" s="17" t="s">
        <v>563</v>
      </c>
      <c r="N409" s="17"/>
      <c r="O409" s="17" t="s">
        <v>103</v>
      </c>
      <c r="P409" s="17">
        <v>40093187</v>
      </c>
      <c r="Q409" s="17" t="s">
        <v>662</v>
      </c>
      <c r="R409" s="17" t="s">
        <v>589</v>
      </c>
      <c r="S409" s="32" t="s">
        <v>590</v>
      </c>
      <c r="T409" s="58" t="s">
        <v>591</v>
      </c>
      <c r="U409" s="58"/>
      <c r="V409" t="s">
        <v>592</v>
      </c>
      <c r="W409" s="17" t="s">
        <v>88</v>
      </c>
      <c r="X409" s="23" t="s">
        <v>593</v>
      </c>
      <c r="Y409" t="str">
        <f t="shared" si="15"/>
        <v>400931873022660730226607Mayorista Power</v>
      </c>
      <c r="Z409" s="17">
        <v>30226607</v>
      </c>
      <c r="AA409" s="17" t="s">
        <v>594</v>
      </c>
      <c r="AB409" t="s">
        <v>314</v>
      </c>
      <c r="AC409" s="57" t="s">
        <v>586</v>
      </c>
      <c r="AD409" s="17">
        <v>30226607</v>
      </c>
      <c r="AE409" s="32" t="s">
        <v>594</v>
      </c>
      <c r="AF409" t="s">
        <v>587</v>
      </c>
      <c r="AG409" s="87">
        <v>31.56</v>
      </c>
      <c r="AH409" s="17" t="s">
        <v>308</v>
      </c>
      <c r="AK409" s="18" t="s">
        <v>158</v>
      </c>
      <c r="AL409" s="18"/>
      <c r="AN409" s="18">
        <v>2597</v>
      </c>
      <c r="AO409" s="28" t="s">
        <v>588</v>
      </c>
      <c r="AP409" s="28">
        <v>0</v>
      </c>
      <c r="AQ409" s="28">
        <v>0.31200440134025165</v>
      </c>
      <c r="AR409" s="84">
        <v>810.27543028063349</v>
      </c>
    </row>
    <row r="410" spans="1:44" x14ac:dyDescent="0.25">
      <c r="A410" s="17">
        <v>2020</v>
      </c>
      <c r="B410" s="17" t="s">
        <v>42</v>
      </c>
      <c r="C410" s="17"/>
      <c r="D410" s="17"/>
      <c r="E410" s="17"/>
      <c r="F410" s="17"/>
      <c r="H410" s="17"/>
      <c r="I410" s="17"/>
      <c r="J410" s="17"/>
      <c r="K410" s="18"/>
      <c r="L410" s="17" t="s">
        <v>563</v>
      </c>
      <c r="M410" s="17" t="s">
        <v>563</v>
      </c>
      <c r="N410" s="17"/>
      <c r="O410" s="17" t="s">
        <v>103</v>
      </c>
      <c r="P410" s="17">
        <v>40093187</v>
      </c>
      <c r="Q410" s="17" t="s">
        <v>662</v>
      </c>
      <c r="R410" s="17" t="s">
        <v>595</v>
      </c>
      <c r="S410" s="32" t="s">
        <v>596</v>
      </c>
      <c r="T410" s="58" t="s">
        <v>597</v>
      </c>
      <c r="U410" s="58"/>
      <c r="V410" t="s">
        <v>598</v>
      </c>
      <c r="W410" s="17" t="s">
        <v>88</v>
      </c>
      <c r="X410" s="23" t="s">
        <v>599</v>
      </c>
      <c r="Y410" t="str">
        <f t="shared" si="15"/>
        <v>400931873022660630226606Mayorista Power</v>
      </c>
      <c r="Z410" s="17">
        <v>30226606</v>
      </c>
      <c r="AA410" s="17" t="s">
        <v>600</v>
      </c>
      <c r="AB410" t="s">
        <v>487</v>
      </c>
      <c r="AC410" s="57" t="s">
        <v>601</v>
      </c>
      <c r="AD410" s="17">
        <v>30226606</v>
      </c>
      <c r="AE410" s="32" t="s">
        <v>600</v>
      </c>
      <c r="AF410" t="s">
        <v>587</v>
      </c>
      <c r="AG410" s="86">
        <v>15.5</v>
      </c>
      <c r="AH410" s="17" t="s">
        <v>308</v>
      </c>
      <c r="AK410" s="18" t="s">
        <v>158</v>
      </c>
      <c r="AL410" s="18"/>
      <c r="AN410" s="18">
        <v>2954</v>
      </c>
      <c r="AO410" s="28" t="s">
        <v>588</v>
      </c>
      <c r="AP410" s="28">
        <v>0</v>
      </c>
      <c r="AQ410" s="28">
        <v>0.15601282870209096</v>
      </c>
      <c r="AR410" s="84">
        <v>460.86189598597667</v>
      </c>
    </row>
    <row r="411" spans="1:44" x14ac:dyDescent="0.25">
      <c r="A411" s="17">
        <v>2020</v>
      </c>
      <c r="B411" s="17" t="s">
        <v>42</v>
      </c>
      <c r="C411" s="17"/>
      <c r="D411" s="17"/>
      <c r="E411" s="17"/>
      <c r="F411" s="17"/>
      <c r="H411" s="17"/>
      <c r="I411" s="17"/>
      <c r="J411" s="17"/>
      <c r="K411" s="18"/>
      <c r="L411" s="17" t="s">
        <v>666</v>
      </c>
      <c r="M411" s="17" t="s">
        <v>666</v>
      </c>
      <c r="N411" s="17"/>
      <c r="O411" s="17" t="s">
        <v>103</v>
      </c>
      <c r="P411" s="17">
        <v>40178810</v>
      </c>
      <c r="Q411" s="17" t="s">
        <v>667</v>
      </c>
      <c r="R411" s="17" t="s">
        <v>565</v>
      </c>
      <c r="S411" s="32" t="s">
        <v>566</v>
      </c>
      <c r="T411" s="32" t="s">
        <v>567</v>
      </c>
      <c r="U411" s="32"/>
      <c r="V411" s="45" t="s">
        <v>568</v>
      </c>
      <c r="W411" s="17" t="s">
        <v>548</v>
      </c>
      <c r="X411" s="45" t="s">
        <v>569</v>
      </c>
      <c r="Y411" t="str">
        <f t="shared" si="15"/>
        <v>401788103022742130229161Bodega</v>
      </c>
      <c r="Z411" s="17">
        <v>30227421</v>
      </c>
      <c r="AA411" s="17" t="s">
        <v>570</v>
      </c>
      <c r="AB411" t="s">
        <v>351</v>
      </c>
      <c r="AC411" s="57" t="s">
        <v>571</v>
      </c>
      <c r="AD411" s="17">
        <v>30229161</v>
      </c>
      <c r="AE411" s="32" t="s">
        <v>572</v>
      </c>
      <c r="AF411" t="s">
        <v>573</v>
      </c>
      <c r="AG411" s="85" t="s">
        <v>574</v>
      </c>
      <c r="AH411" s="17" t="s">
        <v>308</v>
      </c>
      <c r="AK411" s="18" t="s">
        <v>80</v>
      </c>
      <c r="AL411" s="18"/>
      <c r="AN411" s="18">
        <v>97</v>
      </c>
      <c r="AO411" s="83">
        <f>+AN411*3</f>
        <v>291</v>
      </c>
      <c r="AP411" s="28">
        <v>1.5204237288135596</v>
      </c>
      <c r="AQ411" s="28">
        <v>4.5612711864406785</v>
      </c>
      <c r="AR411" s="84">
        <v>442.44330508474582</v>
      </c>
    </row>
    <row r="412" spans="1:44" x14ac:dyDescent="0.25">
      <c r="A412" s="17">
        <v>2020</v>
      </c>
      <c r="B412" s="17" t="s">
        <v>42</v>
      </c>
      <c r="C412" s="17"/>
      <c r="D412" s="17"/>
      <c r="E412" s="17"/>
      <c r="F412" s="17"/>
      <c r="H412" s="17"/>
      <c r="I412" s="17"/>
      <c r="J412" s="17"/>
      <c r="K412" s="18"/>
      <c r="L412" s="17" t="s">
        <v>626</v>
      </c>
      <c r="M412" s="17" t="s">
        <v>626</v>
      </c>
      <c r="N412" s="17"/>
      <c r="O412" s="17" t="s">
        <v>103</v>
      </c>
      <c r="P412" s="17">
        <v>40144245</v>
      </c>
      <c r="Q412" s="17" t="s">
        <v>664</v>
      </c>
      <c r="R412" s="17" t="s">
        <v>551</v>
      </c>
      <c r="S412" s="32" t="s">
        <v>575</v>
      </c>
      <c r="T412" s="32" t="s">
        <v>576</v>
      </c>
      <c r="U412" s="32"/>
      <c r="V412" s="45" t="s">
        <v>577</v>
      </c>
      <c r="W412" s="17" t="s">
        <v>48</v>
      </c>
      <c r="X412" s="45" t="s">
        <v>555</v>
      </c>
      <c r="Y412" t="str">
        <f t="shared" si="15"/>
        <v>401442453022916430228591PDM</v>
      </c>
      <c r="Z412" s="17">
        <v>30229164</v>
      </c>
      <c r="AA412" s="17" t="s">
        <v>556</v>
      </c>
      <c r="AB412" t="s">
        <v>557</v>
      </c>
      <c r="AC412" s="57" t="s">
        <v>578</v>
      </c>
      <c r="AD412" s="17">
        <v>30228591</v>
      </c>
      <c r="AE412" s="32" t="s">
        <v>559</v>
      </c>
      <c r="AF412" t="s">
        <v>579</v>
      </c>
      <c r="AG412" s="85" t="s">
        <v>365</v>
      </c>
      <c r="AH412" s="17" t="s">
        <v>308</v>
      </c>
      <c r="AK412" s="18" t="s">
        <v>148</v>
      </c>
      <c r="AL412" s="18"/>
      <c r="AN412" s="18">
        <v>938</v>
      </c>
      <c r="AO412" s="83">
        <f>+AN412*48*0.125</f>
        <v>5628</v>
      </c>
      <c r="AP412" s="28">
        <v>0.54300847457627122</v>
      </c>
      <c r="AQ412" s="28">
        <v>3.2580508474576271</v>
      </c>
      <c r="AR412" s="84">
        <v>3056.0516949152543</v>
      </c>
    </row>
    <row r="413" spans="1:44" x14ac:dyDescent="0.25">
      <c r="A413" s="17">
        <v>2020</v>
      </c>
      <c r="B413" s="17" t="s">
        <v>42</v>
      </c>
      <c r="C413" s="17"/>
      <c r="D413" s="17"/>
      <c r="E413" s="17"/>
      <c r="F413" s="17"/>
      <c r="H413" s="17"/>
      <c r="I413" s="17"/>
      <c r="J413" s="17"/>
      <c r="K413" s="18"/>
      <c r="L413" s="17" t="s">
        <v>626</v>
      </c>
      <c r="M413" s="17" t="s">
        <v>626</v>
      </c>
      <c r="N413" s="17"/>
      <c r="O413" s="17" t="s">
        <v>103</v>
      </c>
      <c r="P413" s="17">
        <v>40144245</v>
      </c>
      <c r="Q413" s="17" t="s">
        <v>664</v>
      </c>
      <c r="R413" s="17" t="s">
        <v>580</v>
      </c>
      <c r="S413" s="32" t="s">
        <v>581</v>
      </c>
      <c r="T413" s="58" t="s">
        <v>582</v>
      </c>
      <c r="U413" s="58"/>
      <c r="V413" t="s">
        <v>583</v>
      </c>
      <c r="W413" s="17" t="s">
        <v>88</v>
      </c>
      <c r="X413" s="23" t="s">
        <v>584</v>
      </c>
      <c r="Y413" t="str">
        <f t="shared" si="15"/>
        <v>401442453022661330226613Mayorista Power</v>
      </c>
      <c r="Z413" s="17">
        <v>30226613</v>
      </c>
      <c r="AA413" s="17" t="s">
        <v>585</v>
      </c>
      <c r="AB413" t="s">
        <v>336</v>
      </c>
      <c r="AC413" s="57" t="s">
        <v>586</v>
      </c>
      <c r="AD413" s="17">
        <v>30226613</v>
      </c>
      <c r="AE413" s="32" t="s">
        <v>585</v>
      </c>
      <c r="AF413" t="s">
        <v>587</v>
      </c>
      <c r="AG413" s="86">
        <v>31</v>
      </c>
      <c r="AH413" s="17" t="s">
        <v>308</v>
      </c>
      <c r="AK413" s="18" t="s">
        <v>158</v>
      </c>
      <c r="AL413" s="18"/>
      <c r="AN413" s="18">
        <v>657</v>
      </c>
      <c r="AO413" s="28" t="s">
        <v>588</v>
      </c>
      <c r="AP413" s="28">
        <v>0</v>
      </c>
      <c r="AQ413" s="28">
        <v>0.55316641887722739</v>
      </c>
      <c r="AR413" s="84">
        <v>363.43033720233842</v>
      </c>
    </row>
    <row r="414" spans="1:44" x14ac:dyDescent="0.25">
      <c r="A414" s="17">
        <v>2020</v>
      </c>
      <c r="B414" s="17" t="s">
        <v>42</v>
      </c>
      <c r="C414" s="17"/>
      <c r="D414" s="17"/>
      <c r="E414" s="17"/>
      <c r="F414" s="17"/>
      <c r="H414" s="17"/>
      <c r="I414" s="17"/>
      <c r="J414" s="17"/>
      <c r="K414" s="18"/>
      <c r="L414" s="17" t="s">
        <v>626</v>
      </c>
      <c r="M414" s="17" t="s">
        <v>626</v>
      </c>
      <c r="N414" s="17"/>
      <c r="O414" s="17" t="s">
        <v>103</v>
      </c>
      <c r="P414" s="17">
        <v>40144245</v>
      </c>
      <c r="Q414" s="17" t="s">
        <v>664</v>
      </c>
      <c r="R414" s="17" t="s">
        <v>589</v>
      </c>
      <c r="S414" s="32" t="s">
        <v>590</v>
      </c>
      <c r="T414" s="58" t="s">
        <v>591</v>
      </c>
      <c r="U414" s="58"/>
      <c r="V414" t="s">
        <v>592</v>
      </c>
      <c r="W414" s="17" t="s">
        <v>88</v>
      </c>
      <c r="X414" s="23" t="s">
        <v>593</v>
      </c>
      <c r="Y414" t="str">
        <f t="shared" si="15"/>
        <v>401442453022660730226607Mayorista Power</v>
      </c>
      <c r="Z414" s="17">
        <v>30226607</v>
      </c>
      <c r="AA414" s="17" t="s">
        <v>594</v>
      </c>
      <c r="AB414" t="s">
        <v>314</v>
      </c>
      <c r="AC414" s="57" t="s">
        <v>586</v>
      </c>
      <c r="AD414" s="17">
        <v>30226607</v>
      </c>
      <c r="AE414" s="32" t="s">
        <v>594</v>
      </c>
      <c r="AF414" t="s">
        <v>587</v>
      </c>
      <c r="AG414" s="87">
        <v>31.56</v>
      </c>
      <c r="AH414" s="17" t="s">
        <v>308</v>
      </c>
      <c r="AK414" s="18" t="s">
        <v>158</v>
      </c>
      <c r="AL414" s="18"/>
      <c r="AN414" s="18">
        <v>1128</v>
      </c>
      <c r="AO414" s="28" t="s">
        <v>588</v>
      </c>
      <c r="AP414" s="28">
        <v>0</v>
      </c>
      <c r="AQ414" s="28">
        <v>0.30867251980615507</v>
      </c>
      <c r="AR414" s="84">
        <v>348.18260234134289</v>
      </c>
    </row>
    <row r="415" spans="1:44" x14ac:dyDescent="0.25">
      <c r="A415" s="17">
        <v>2020</v>
      </c>
      <c r="B415" s="17" t="s">
        <v>42</v>
      </c>
      <c r="C415" s="17"/>
      <c r="D415" s="17"/>
      <c r="E415" s="17"/>
      <c r="F415" s="17"/>
      <c r="H415" s="17"/>
      <c r="I415" s="17"/>
      <c r="J415" s="17"/>
      <c r="K415" s="18"/>
      <c r="L415" s="17" t="s">
        <v>626</v>
      </c>
      <c r="M415" s="17" t="s">
        <v>626</v>
      </c>
      <c r="N415" s="17"/>
      <c r="O415" s="17" t="s">
        <v>103</v>
      </c>
      <c r="P415" s="17">
        <v>40144245</v>
      </c>
      <c r="Q415" s="17" t="s">
        <v>664</v>
      </c>
      <c r="R415" s="17" t="s">
        <v>595</v>
      </c>
      <c r="S415" s="32" t="s">
        <v>596</v>
      </c>
      <c r="T415" s="58" t="s">
        <v>597</v>
      </c>
      <c r="U415" s="58"/>
      <c r="V415" t="s">
        <v>598</v>
      </c>
      <c r="W415" s="17" t="s">
        <v>88</v>
      </c>
      <c r="X415" s="23" t="s">
        <v>599</v>
      </c>
      <c r="Y415" t="str">
        <f t="shared" si="15"/>
        <v>401442453022660630226606Mayorista Power</v>
      </c>
      <c r="Z415" s="17">
        <v>30226606</v>
      </c>
      <c r="AA415" s="17" t="s">
        <v>600</v>
      </c>
      <c r="AB415" t="s">
        <v>487</v>
      </c>
      <c r="AC415" s="57" t="s">
        <v>601</v>
      </c>
      <c r="AD415" s="17">
        <v>30226606</v>
      </c>
      <c r="AE415" s="32" t="s">
        <v>600</v>
      </c>
      <c r="AF415" t="s">
        <v>587</v>
      </c>
      <c r="AG415" s="86">
        <v>15.5</v>
      </c>
      <c r="AH415" s="17" t="s">
        <v>308</v>
      </c>
      <c r="AK415" s="18" t="s">
        <v>158</v>
      </c>
      <c r="AL415" s="18"/>
      <c r="AN415" s="18">
        <v>2653</v>
      </c>
      <c r="AO415" s="28" t="s">
        <v>588</v>
      </c>
      <c r="AP415" s="28">
        <v>0</v>
      </c>
      <c r="AQ415" s="28">
        <v>0.15434677443874806</v>
      </c>
      <c r="AR415" s="84">
        <v>409.48199258599863</v>
      </c>
    </row>
    <row r="416" spans="1:44" x14ac:dyDescent="0.25">
      <c r="A416" s="17">
        <v>2020</v>
      </c>
      <c r="B416" s="17" t="s">
        <v>42</v>
      </c>
      <c r="C416" s="17"/>
      <c r="D416" s="17"/>
      <c r="E416" s="17"/>
      <c r="F416" s="17"/>
      <c r="H416" s="17"/>
      <c r="I416" s="17"/>
      <c r="J416" s="17"/>
      <c r="K416" s="18"/>
      <c r="L416" s="17" t="s">
        <v>616</v>
      </c>
      <c r="M416" s="17" t="s">
        <v>616</v>
      </c>
      <c r="N416" s="17"/>
      <c r="O416" s="17" t="s">
        <v>617</v>
      </c>
      <c r="P416" s="17">
        <v>40034070</v>
      </c>
      <c r="Q416" s="17" t="s">
        <v>663</v>
      </c>
      <c r="R416" s="17" t="s">
        <v>612</v>
      </c>
      <c r="S416" s="32" t="s">
        <v>603</v>
      </c>
      <c r="T416" s="32" t="s">
        <v>613</v>
      </c>
      <c r="U416" s="32"/>
      <c r="V416" s="45" t="s">
        <v>614</v>
      </c>
      <c r="W416" s="17" t="s">
        <v>606</v>
      </c>
      <c r="X416" s="45" t="s">
        <v>615</v>
      </c>
      <c r="Y416" t="str">
        <f t="shared" si="15"/>
        <v>40034070MulticategoriaBONIFICACIÓNBodega</v>
      </c>
      <c r="Z416" s="17" t="s">
        <v>608</v>
      </c>
      <c r="AA416" s="17" t="s">
        <v>609</v>
      </c>
      <c r="AB416" s="17" t="s">
        <v>609</v>
      </c>
      <c r="AC416" s="57">
        <v>60</v>
      </c>
      <c r="AD416" s="17" t="s">
        <v>610</v>
      </c>
      <c r="AE416" s="32" t="s">
        <v>50</v>
      </c>
      <c r="AF416" t="s">
        <v>50</v>
      </c>
      <c r="AG416" s="85" t="s">
        <v>493</v>
      </c>
      <c r="AH416" s="17" t="s">
        <v>308</v>
      </c>
      <c r="AK416" s="18" t="s">
        <v>80</v>
      </c>
      <c r="AL416" s="18"/>
      <c r="AN416" s="18">
        <v>180</v>
      </c>
      <c r="AO416" s="83">
        <v>180</v>
      </c>
      <c r="AP416" s="28">
        <v>0.78983050847457625</v>
      </c>
      <c r="AQ416" s="28">
        <v>0.78983050847457625</v>
      </c>
      <c r="AR416" s="84">
        <v>142.16949152542372</v>
      </c>
    </row>
    <row r="417" spans="1:44" x14ac:dyDescent="0.25">
      <c r="A417" s="17">
        <v>2020</v>
      </c>
      <c r="B417" s="17" t="s">
        <v>42</v>
      </c>
      <c r="C417" s="17"/>
      <c r="D417" s="17"/>
      <c r="E417" s="17"/>
      <c r="F417" s="17"/>
      <c r="H417" s="17"/>
      <c r="I417" s="17"/>
      <c r="J417" s="17"/>
      <c r="K417" s="18"/>
      <c r="L417" s="17" t="s">
        <v>616</v>
      </c>
      <c r="M417" s="17" t="s">
        <v>616</v>
      </c>
      <c r="N417" s="17"/>
      <c r="O417" s="17" t="s">
        <v>617</v>
      </c>
      <c r="P417" s="17">
        <v>40034070</v>
      </c>
      <c r="Q417" s="17" t="s">
        <v>663</v>
      </c>
      <c r="R417" s="17" t="s">
        <v>653</v>
      </c>
      <c r="S417" s="32" t="s">
        <v>603</v>
      </c>
      <c r="T417" s="88" t="s">
        <v>654</v>
      </c>
      <c r="U417" s="88"/>
      <c r="V417" s="45" t="s">
        <v>655</v>
      </c>
      <c r="W417" s="17" t="s">
        <v>606</v>
      </c>
      <c r="X417" s="23" t="s">
        <v>656</v>
      </c>
      <c r="Y417" t="str">
        <f t="shared" ref="Y417:Y480" si="16">+P417&amp;Z417&amp;AD417&amp;AK417</f>
        <v>40034070MulticategoriaBONIFICACIÓNBodega</v>
      </c>
      <c r="Z417" s="17" t="s">
        <v>608</v>
      </c>
      <c r="AA417" s="17" t="s">
        <v>608</v>
      </c>
      <c r="AB417" s="17" t="s">
        <v>609</v>
      </c>
      <c r="AC417" s="57">
        <v>380</v>
      </c>
      <c r="AD417" s="17" t="s">
        <v>610</v>
      </c>
      <c r="AE417" s="88" t="s">
        <v>654</v>
      </c>
      <c r="AF417" s="89" t="s">
        <v>654</v>
      </c>
      <c r="AG417" s="90" t="s">
        <v>657</v>
      </c>
      <c r="AH417" s="17" t="s">
        <v>308</v>
      </c>
      <c r="AK417" s="18" t="s">
        <v>80</v>
      </c>
      <c r="AL417" s="18"/>
      <c r="AN417" s="18">
        <v>100</v>
      </c>
      <c r="AO417" s="83">
        <v>100</v>
      </c>
      <c r="AP417" s="28">
        <v>11.483050847457628</v>
      </c>
      <c r="AQ417" s="28">
        <v>11.483050847457628</v>
      </c>
      <c r="AR417" s="84">
        <v>1148.3050847457628</v>
      </c>
    </row>
    <row r="418" spans="1:44" x14ac:dyDescent="0.25">
      <c r="A418" s="17">
        <v>2020</v>
      </c>
      <c r="B418" s="17" t="s">
        <v>42</v>
      </c>
      <c r="C418" s="17"/>
      <c r="D418" s="17"/>
      <c r="E418" s="17"/>
      <c r="F418" s="17"/>
      <c r="H418" s="17"/>
      <c r="I418" s="17"/>
      <c r="J418" s="17"/>
      <c r="K418" s="18"/>
      <c r="L418" s="17" t="s">
        <v>626</v>
      </c>
      <c r="M418" s="17" t="s">
        <v>626</v>
      </c>
      <c r="N418" s="17"/>
      <c r="O418" s="17" t="s">
        <v>103</v>
      </c>
      <c r="P418" s="17">
        <v>40144245</v>
      </c>
      <c r="Q418" s="17" t="s">
        <v>664</v>
      </c>
      <c r="R418" s="17" t="s">
        <v>643</v>
      </c>
      <c r="S418" s="32" t="s">
        <v>603</v>
      </c>
      <c r="T418" s="32" t="s">
        <v>644</v>
      </c>
      <c r="U418" s="32"/>
      <c r="V418" s="45" t="s">
        <v>645</v>
      </c>
      <c r="W418" s="17" t="s">
        <v>606</v>
      </c>
      <c r="X418" s="45" t="s">
        <v>646</v>
      </c>
      <c r="Y418" t="str">
        <f t="shared" si="16"/>
        <v>40144245MulticategoriaBONIFICACIÓNBodega</v>
      </c>
      <c r="Z418" s="17" t="s">
        <v>608</v>
      </c>
      <c r="AA418" s="17" t="s">
        <v>609</v>
      </c>
      <c r="AB418" s="17" t="s">
        <v>609</v>
      </c>
      <c r="AC418" s="57">
        <v>270</v>
      </c>
      <c r="AD418" s="17" t="s">
        <v>610</v>
      </c>
      <c r="AE418" s="32" t="s">
        <v>611</v>
      </c>
      <c r="AF418" t="s">
        <v>611</v>
      </c>
      <c r="AG418" s="85" t="s">
        <v>647</v>
      </c>
      <c r="AH418" s="17" t="s">
        <v>308</v>
      </c>
      <c r="AK418" s="18" t="s">
        <v>80</v>
      </c>
      <c r="AL418" s="18"/>
      <c r="AN418" s="18">
        <v>60</v>
      </c>
      <c r="AO418" s="83">
        <v>60</v>
      </c>
      <c r="AP418" s="28">
        <v>4.7387499999999996</v>
      </c>
      <c r="AQ418" s="28">
        <v>4.7387499999999996</v>
      </c>
      <c r="AR418" s="84">
        <v>284.32499999999999</v>
      </c>
    </row>
    <row r="419" spans="1:44" x14ac:dyDescent="0.25">
      <c r="A419" s="17">
        <v>2020</v>
      </c>
      <c r="B419" s="17" t="s">
        <v>42</v>
      </c>
      <c r="C419" s="17"/>
      <c r="D419" s="17"/>
      <c r="E419" s="17"/>
      <c r="F419" s="17"/>
      <c r="H419" s="17"/>
      <c r="I419" s="17"/>
      <c r="J419" s="17"/>
      <c r="K419" s="18"/>
      <c r="L419" s="17" t="s">
        <v>626</v>
      </c>
      <c r="M419" s="17" t="s">
        <v>626</v>
      </c>
      <c r="N419" s="17"/>
      <c r="O419" s="17" t="s">
        <v>103</v>
      </c>
      <c r="P419" s="17">
        <v>40144245</v>
      </c>
      <c r="Q419" s="17" t="s">
        <v>664</v>
      </c>
      <c r="R419" s="17" t="s">
        <v>648</v>
      </c>
      <c r="S419" s="32" t="s">
        <v>603</v>
      </c>
      <c r="T419" s="32" t="s">
        <v>649</v>
      </c>
      <c r="U419" s="32"/>
      <c r="V419" s="45" t="s">
        <v>650</v>
      </c>
      <c r="W419" s="17" t="s">
        <v>606</v>
      </c>
      <c r="X419" s="45" t="s">
        <v>651</v>
      </c>
      <c r="Y419" t="str">
        <f t="shared" si="16"/>
        <v>40144245MulticategoriaBONIFICACIÓNBodega</v>
      </c>
      <c r="Z419" s="17" t="s">
        <v>608</v>
      </c>
      <c r="AA419" s="17" t="s">
        <v>609</v>
      </c>
      <c r="AB419" s="17" t="s">
        <v>609</v>
      </c>
      <c r="AC419" s="57">
        <v>180</v>
      </c>
      <c r="AD419" s="17" t="s">
        <v>610</v>
      </c>
      <c r="AE419" s="32" t="s">
        <v>611</v>
      </c>
      <c r="AF419" t="s">
        <v>611</v>
      </c>
      <c r="AG419" s="85" t="s">
        <v>417</v>
      </c>
      <c r="AH419" s="17" t="s">
        <v>308</v>
      </c>
      <c r="AK419" s="18" t="s">
        <v>80</v>
      </c>
      <c r="AL419" s="18"/>
      <c r="AN419" s="18">
        <v>80</v>
      </c>
      <c r="AO419" s="83">
        <v>80</v>
      </c>
      <c r="AP419" s="28">
        <v>3.1591666666666662</v>
      </c>
      <c r="AQ419" s="28">
        <v>3.1591666666666662</v>
      </c>
      <c r="AR419" s="84">
        <v>252.73333333333329</v>
      </c>
    </row>
    <row r="420" spans="1:44" x14ac:dyDescent="0.25">
      <c r="A420" s="17">
        <v>2020</v>
      </c>
      <c r="B420" s="17" t="s">
        <v>42</v>
      </c>
      <c r="C420" s="17"/>
      <c r="D420" s="17"/>
      <c r="E420" s="17"/>
      <c r="F420" s="17"/>
      <c r="H420" s="17"/>
      <c r="I420" s="17"/>
      <c r="J420" s="17"/>
      <c r="K420" s="18"/>
      <c r="L420" s="17" t="s">
        <v>658</v>
      </c>
      <c r="M420" s="17" t="s">
        <v>658</v>
      </c>
      <c r="N420" s="17"/>
      <c r="O420" s="17" t="s">
        <v>103</v>
      </c>
      <c r="P420" s="17">
        <v>40175756</v>
      </c>
      <c r="Q420" s="17" t="s">
        <v>668</v>
      </c>
      <c r="R420" s="17" t="s">
        <v>565</v>
      </c>
      <c r="S420" s="32" t="s">
        <v>566</v>
      </c>
      <c r="T420" s="32" t="s">
        <v>567</v>
      </c>
      <c r="U420" s="32"/>
      <c r="V420" s="45" t="s">
        <v>568</v>
      </c>
      <c r="W420" s="17" t="s">
        <v>548</v>
      </c>
      <c r="X420" s="45" t="s">
        <v>569</v>
      </c>
      <c r="Y420" t="str">
        <f t="shared" si="16"/>
        <v>401757563022742130229161Bodega</v>
      </c>
      <c r="Z420" s="17">
        <v>30227421</v>
      </c>
      <c r="AA420" s="17" t="s">
        <v>570</v>
      </c>
      <c r="AB420" t="s">
        <v>351</v>
      </c>
      <c r="AC420" s="57" t="s">
        <v>571</v>
      </c>
      <c r="AD420" s="17">
        <v>30229161</v>
      </c>
      <c r="AE420" s="32" t="s">
        <v>572</v>
      </c>
      <c r="AF420" t="s">
        <v>573</v>
      </c>
      <c r="AG420" s="85" t="s">
        <v>574</v>
      </c>
      <c r="AH420" s="17" t="s">
        <v>308</v>
      </c>
      <c r="AK420" s="18" t="s">
        <v>80</v>
      </c>
      <c r="AL420" s="18"/>
      <c r="AN420" s="18">
        <v>30</v>
      </c>
      <c r="AO420" s="83">
        <f>+AN420*3</f>
        <v>90</v>
      </c>
      <c r="AP420" s="28">
        <v>1.5204237288135596</v>
      </c>
      <c r="AQ420" s="28">
        <v>4.5612711864406785</v>
      </c>
      <c r="AR420" s="84">
        <v>136.83813559322036</v>
      </c>
    </row>
    <row r="421" spans="1:44" x14ac:dyDescent="0.25">
      <c r="A421" s="17">
        <v>2020</v>
      </c>
      <c r="B421" s="17" t="s">
        <v>42</v>
      </c>
      <c r="C421" s="17"/>
      <c r="D421" s="17"/>
      <c r="E421" s="17"/>
      <c r="F421" s="17"/>
      <c r="H421" s="17"/>
      <c r="I421" s="17"/>
      <c r="J421" s="17"/>
      <c r="K421" s="18"/>
      <c r="L421" s="17" t="s">
        <v>660</v>
      </c>
      <c r="M421" s="17" t="s">
        <v>660</v>
      </c>
      <c r="N421" s="17"/>
      <c r="O421" s="17" t="s">
        <v>103</v>
      </c>
      <c r="P421" s="17">
        <v>40176469</v>
      </c>
      <c r="Q421" s="17" t="s">
        <v>665</v>
      </c>
      <c r="R421" s="17" t="s">
        <v>551</v>
      </c>
      <c r="S421" s="32" t="s">
        <v>575</v>
      </c>
      <c r="T421" s="32" t="s">
        <v>576</v>
      </c>
      <c r="U421" s="32"/>
      <c r="V421" s="45" t="s">
        <v>577</v>
      </c>
      <c r="W421" s="17" t="s">
        <v>48</v>
      </c>
      <c r="X421" s="45" t="s">
        <v>555</v>
      </c>
      <c r="Y421" t="str">
        <f t="shared" si="16"/>
        <v>401764693022916430228591PDM</v>
      </c>
      <c r="Z421" s="17">
        <v>30229164</v>
      </c>
      <c r="AA421" s="17" t="s">
        <v>556</v>
      </c>
      <c r="AB421" t="s">
        <v>557</v>
      </c>
      <c r="AC421" s="57" t="s">
        <v>578</v>
      </c>
      <c r="AD421" s="17">
        <v>30228591</v>
      </c>
      <c r="AE421" s="32" t="s">
        <v>559</v>
      </c>
      <c r="AF421" t="s">
        <v>579</v>
      </c>
      <c r="AG421" s="85" t="s">
        <v>365</v>
      </c>
      <c r="AH421" s="17" t="s">
        <v>308</v>
      </c>
      <c r="AK421" s="18" t="s">
        <v>148</v>
      </c>
      <c r="AL421" s="18"/>
      <c r="AN421" s="18">
        <v>0</v>
      </c>
      <c r="AO421" s="83">
        <f>+AN421*48*0.125</f>
        <v>0</v>
      </c>
      <c r="AP421" s="28">
        <v>0</v>
      </c>
      <c r="AQ421" s="28">
        <v>3.2932189909081977</v>
      </c>
      <c r="AR421" s="84">
        <v>0</v>
      </c>
    </row>
    <row r="422" spans="1:44" x14ac:dyDescent="0.25">
      <c r="A422" s="17">
        <v>2020</v>
      </c>
      <c r="B422" s="17" t="s">
        <v>42</v>
      </c>
      <c r="C422" s="17"/>
      <c r="D422" s="17"/>
      <c r="E422" s="17"/>
      <c r="F422" s="17"/>
      <c r="H422" s="17"/>
      <c r="I422" s="17"/>
      <c r="J422" s="17"/>
      <c r="K422" s="18"/>
      <c r="L422" s="17" t="s">
        <v>660</v>
      </c>
      <c r="M422" s="17" t="s">
        <v>660</v>
      </c>
      <c r="N422" s="17"/>
      <c r="O422" s="17" t="s">
        <v>103</v>
      </c>
      <c r="P422" s="17">
        <v>40176469</v>
      </c>
      <c r="Q422" s="17" t="s">
        <v>665</v>
      </c>
      <c r="R422" s="17" t="s">
        <v>580</v>
      </c>
      <c r="S422" s="32" t="s">
        <v>581</v>
      </c>
      <c r="T422" s="58" t="s">
        <v>582</v>
      </c>
      <c r="U422" s="58"/>
      <c r="V422" t="s">
        <v>583</v>
      </c>
      <c r="W422" s="17" t="s">
        <v>88</v>
      </c>
      <c r="X422" s="23" t="s">
        <v>584</v>
      </c>
      <c r="Y422" t="str">
        <f t="shared" si="16"/>
        <v>401764693022661330226613Mayorista Power</v>
      </c>
      <c r="Z422" s="17">
        <v>30226613</v>
      </c>
      <c r="AA422" s="17" t="s">
        <v>585</v>
      </c>
      <c r="AB422" t="s">
        <v>336</v>
      </c>
      <c r="AC422" s="57" t="s">
        <v>586</v>
      </c>
      <c r="AD422" s="17">
        <v>30226613</v>
      </c>
      <c r="AE422" s="32" t="s">
        <v>585</v>
      </c>
      <c r="AF422" t="s">
        <v>587</v>
      </c>
      <c r="AG422" s="86">
        <v>31</v>
      </c>
      <c r="AH422" s="17" t="s">
        <v>308</v>
      </c>
      <c r="AK422" s="18" t="s">
        <v>158</v>
      </c>
      <c r="AL422" s="18"/>
      <c r="AN422" s="18">
        <v>0</v>
      </c>
      <c r="AO422" s="28" t="s">
        <v>588</v>
      </c>
      <c r="AP422" s="28">
        <v>0</v>
      </c>
      <c r="AQ422" s="28">
        <v>0.55913742328506022</v>
      </c>
      <c r="AR422" s="84">
        <v>0</v>
      </c>
    </row>
    <row r="423" spans="1:44" x14ac:dyDescent="0.25">
      <c r="A423" s="17">
        <v>2020</v>
      </c>
      <c r="B423" s="17" t="s">
        <v>42</v>
      </c>
      <c r="C423" s="17"/>
      <c r="D423" s="17"/>
      <c r="E423" s="17"/>
      <c r="F423" s="17"/>
      <c r="H423" s="17"/>
      <c r="I423" s="17"/>
      <c r="J423" s="17"/>
      <c r="K423" s="18"/>
      <c r="L423" s="17" t="s">
        <v>660</v>
      </c>
      <c r="M423" s="17" t="s">
        <v>660</v>
      </c>
      <c r="N423" s="17"/>
      <c r="O423" s="17" t="s">
        <v>103</v>
      </c>
      <c r="P423" s="17">
        <v>40176469</v>
      </c>
      <c r="Q423" s="17" t="s">
        <v>665</v>
      </c>
      <c r="R423" s="17" t="s">
        <v>589</v>
      </c>
      <c r="S423" s="32" t="s">
        <v>590</v>
      </c>
      <c r="T423" s="58" t="s">
        <v>591</v>
      </c>
      <c r="U423" s="58"/>
      <c r="V423" t="s">
        <v>592</v>
      </c>
      <c r="W423" s="17" t="s">
        <v>88</v>
      </c>
      <c r="X423" s="23" t="s">
        <v>593</v>
      </c>
      <c r="Y423" t="str">
        <f t="shared" si="16"/>
        <v>401764693022660730226607Mayorista Power</v>
      </c>
      <c r="Z423" s="17">
        <v>30226607</v>
      </c>
      <c r="AA423" s="17" t="s">
        <v>594</v>
      </c>
      <c r="AB423" t="s">
        <v>314</v>
      </c>
      <c r="AC423" s="57" t="s">
        <v>586</v>
      </c>
      <c r="AD423" s="17">
        <v>30226607</v>
      </c>
      <c r="AE423" s="32" t="s">
        <v>594</v>
      </c>
      <c r="AF423" t="s">
        <v>587</v>
      </c>
      <c r="AG423" s="87">
        <v>31.56</v>
      </c>
      <c r="AH423" s="17" t="s">
        <v>308</v>
      </c>
      <c r="AK423" s="18" t="s">
        <v>158</v>
      </c>
      <c r="AL423" s="18"/>
      <c r="AN423" s="18">
        <v>0</v>
      </c>
      <c r="AO423" s="28" t="s">
        <v>588</v>
      </c>
      <c r="AP423" s="28">
        <v>0</v>
      </c>
      <c r="AQ423" s="28">
        <v>0.31200440134025165</v>
      </c>
      <c r="AR423" s="84">
        <v>0</v>
      </c>
    </row>
    <row r="424" spans="1:44" x14ac:dyDescent="0.25">
      <c r="A424" s="17">
        <v>2020</v>
      </c>
      <c r="B424" s="17" t="s">
        <v>42</v>
      </c>
      <c r="C424" s="17"/>
      <c r="D424" s="17"/>
      <c r="E424" s="17"/>
      <c r="F424" s="17"/>
      <c r="H424" s="17"/>
      <c r="I424" s="17"/>
      <c r="J424" s="17"/>
      <c r="K424" s="18"/>
      <c r="L424" s="17" t="s">
        <v>660</v>
      </c>
      <c r="M424" s="17" t="s">
        <v>660</v>
      </c>
      <c r="N424" s="17"/>
      <c r="O424" s="17" t="s">
        <v>103</v>
      </c>
      <c r="P424" s="17">
        <v>40176469</v>
      </c>
      <c r="Q424" s="17" t="s">
        <v>665</v>
      </c>
      <c r="R424" s="17" t="s">
        <v>595</v>
      </c>
      <c r="S424" s="32" t="s">
        <v>596</v>
      </c>
      <c r="T424" s="58" t="s">
        <v>597</v>
      </c>
      <c r="U424" s="58"/>
      <c r="V424" t="s">
        <v>598</v>
      </c>
      <c r="W424" s="17" t="s">
        <v>88</v>
      </c>
      <c r="X424" s="23" t="s">
        <v>599</v>
      </c>
      <c r="Y424" t="str">
        <f t="shared" si="16"/>
        <v>401764693022660630226606Mayorista Power</v>
      </c>
      <c r="Z424" s="17">
        <v>30226606</v>
      </c>
      <c r="AA424" s="17" t="s">
        <v>600</v>
      </c>
      <c r="AB424" t="s">
        <v>487</v>
      </c>
      <c r="AC424" s="57" t="s">
        <v>601</v>
      </c>
      <c r="AD424" s="17">
        <v>30226606</v>
      </c>
      <c r="AE424" s="32" t="s">
        <v>600</v>
      </c>
      <c r="AF424" t="s">
        <v>587</v>
      </c>
      <c r="AG424" s="86">
        <v>15.5</v>
      </c>
      <c r="AH424" s="17" t="s">
        <v>308</v>
      </c>
      <c r="AK424" s="18" t="s">
        <v>158</v>
      </c>
      <c r="AL424" s="18"/>
      <c r="AN424" s="18">
        <v>40</v>
      </c>
      <c r="AO424" s="28" t="s">
        <v>588</v>
      </c>
      <c r="AP424" s="28">
        <v>0</v>
      </c>
      <c r="AQ424" s="28">
        <v>0.15601282870209096</v>
      </c>
      <c r="AR424" s="84">
        <v>6.2405131480836387</v>
      </c>
    </row>
    <row r="425" spans="1:44" x14ac:dyDescent="0.25">
      <c r="A425" s="17">
        <v>2020</v>
      </c>
      <c r="B425" s="17" t="s">
        <v>42</v>
      </c>
      <c r="C425" s="17"/>
      <c r="D425" s="17"/>
      <c r="E425" s="17"/>
      <c r="F425" s="17"/>
      <c r="H425" s="17"/>
      <c r="I425" s="17"/>
      <c r="J425" s="17"/>
      <c r="K425" s="18"/>
      <c r="L425" s="17" t="s">
        <v>669</v>
      </c>
      <c r="M425" s="17" t="s">
        <v>669</v>
      </c>
      <c r="N425" s="17"/>
      <c r="O425" s="17" t="s">
        <v>103</v>
      </c>
      <c r="P425" s="17">
        <v>40072313</v>
      </c>
      <c r="Q425" s="17" t="s">
        <v>670</v>
      </c>
      <c r="R425" s="17" t="s">
        <v>565</v>
      </c>
      <c r="S425" s="32" t="s">
        <v>566</v>
      </c>
      <c r="T425" s="32" t="s">
        <v>567</v>
      </c>
      <c r="U425" s="32"/>
      <c r="V425" s="45" t="s">
        <v>568</v>
      </c>
      <c r="W425" s="17" t="s">
        <v>548</v>
      </c>
      <c r="X425" s="45" t="s">
        <v>569</v>
      </c>
      <c r="Y425" t="str">
        <f t="shared" si="16"/>
        <v>400723133022742130229161Bodega</v>
      </c>
      <c r="Z425" s="17">
        <v>30227421</v>
      </c>
      <c r="AA425" s="17" t="s">
        <v>570</v>
      </c>
      <c r="AB425" t="s">
        <v>351</v>
      </c>
      <c r="AC425" s="57" t="s">
        <v>571</v>
      </c>
      <c r="AD425" s="17">
        <v>30229161</v>
      </c>
      <c r="AE425" s="32" t="s">
        <v>572</v>
      </c>
      <c r="AF425" t="s">
        <v>573</v>
      </c>
      <c r="AG425" s="85" t="s">
        <v>574</v>
      </c>
      <c r="AH425" s="17" t="s">
        <v>308</v>
      </c>
      <c r="AK425" s="18" t="s">
        <v>80</v>
      </c>
      <c r="AL425" s="18"/>
      <c r="AN425" s="18">
        <v>56</v>
      </c>
      <c r="AO425" s="83">
        <f>+AN425*3</f>
        <v>168</v>
      </c>
      <c r="AP425" s="28">
        <v>1.5204237288135596</v>
      </c>
      <c r="AQ425" s="28">
        <v>4.5612711864406785</v>
      </c>
      <c r="AR425" s="84">
        <v>255.431186440678</v>
      </c>
    </row>
    <row r="426" spans="1:44" x14ac:dyDescent="0.25">
      <c r="A426" s="17">
        <v>2020</v>
      </c>
      <c r="B426" s="17" t="s">
        <v>42</v>
      </c>
      <c r="C426" s="17"/>
      <c r="D426" s="17"/>
      <c r="E426" s="17"/>
      <c r="F426" s="17"/>
      <c r="H426" s="17"/>
      <c r="I426" s="17"/>
      <c r="J426" s="17"/>
      <c r="K426" s="18"/>
      <c r="L426" s="17" t="s">
        <v>666</v>
      </c>
      <c r="M426" s="17" t="s">
        <v>666</v>
      </c>
      <c r="N426" s="17"/>
      <c r="O426" s="17" t="s">
        <v>103</v>
      </c>
      <c r="P426" s="17">
        <v>40178810</v>
      </c>
      <c r="Q426" s="17" t="s">
        <v>667</v>
      </c>
      <c r="R426" s="17" t="s">
        <v>551</v>
      </c>
      <c r="S426" s="32" t="s">
        <v>575</v>
      </c>
      <c r="T426" s="32" t="s">
        <v>576</v>
      </c>
      <c r="U426" s="32"/>
      <c r="V426" s="45" t="s">
        <v>577</v>
      </c>
      <c r="W426" s="17" t="s">
        <v>48</v>
      </c>
      <c r="X426" s="45" t="s">
        <v>555</v>
      </c>
      <c r="Y426" t="str">
        <f t="shared" si="16"/>
        <v>401788103022916430228591PDM</v>
      </c>
      <c r="Z426" s="17">
        <v>30229164</v>
      </c>
      <c r="AA426" s="17" t="s">
        <v>556</v>
      </c>
      <c r="AB426" t="s">
        <v>557</v>
      </c>
      <c r="AC426" s="57" t="s">
        <v>578</v>
      </c>
      <c r="AD426" s="17">
        <v>30228591</v>
      </c>
      <c r="AE426" s="32" t="s">
        <v>559</v>
      </c>
      <c r="AF426" t="s">
        <v>579</v>
      </c>
      <c r="AG426" s="85" t="s">
        <v>365</v>
      </c>
      <c r="AH426" s="17" t="s">
        <v>308</v>
      </c>
      <c r="AK426" s="18" t="s">
        <v>148</v>
      </c>
      <c r="AL426" s="18"/>
      <c r="AN426" s="18">
        <v>378</v>
      </c>
      <c r="AO426" s="83">
        <f>+AN426*48*0.125</f>
        <v>2268</v>
      </c>
      <c r="AP426" s="28">
        <v>0.54300847457627122</v>
      </c>
      <c r="AQ426" s="28">
        <v>3.2580508474576271</v>
      </c>
      <c r="AR426" s="84">
        <v>1231.543220338983</v>
      </c>
    </row>
    <row r="427" spans="1:44" x14ac:dyDescent="0.25">
      <c r="A427" s="17">
        <v>2020</v>
      </c>
      <c r="B427" s="17" t="s">
        <v>42</v>
      </c>
      <c r="C427" s="17"/>
      <c r="D427" s="17"/>
      <c r="E427" s="17"/>
      <c r="F427" s="17"/>
      <c r="H427" s="17"/>
      <c r="I427" s="17"/>
      <c r="J427" s="17"/>
      <c r="K427" s="18"/>
      <c r="L427" s="17" t="s">
        <v>666</v>
      </c>
      <c r="M427" s="17" t="s">
        <v>666</v>
      </c>
      <c r="N427" s="17"/>
      <c r="O427" s="17" t="s">
        <v>103</v>
      </c>
      <c r="P427" s="17">
        <v>40178810</v>
      </c>
      <c r="Q427" s="17" t="s">
        <v>667</v>
      </c>
      <c r="R427" s="17" t="s">
        <v>580</v>
      </c>
      <c r="S427" s="32" t="s">
        <v>581</v>
      </c>
      <c r="T427" s="58" t="s">
        <v>582</v>
      </c>
      <c r="U427" s="58"/>
      <c r="V427" t="s">
        <v>583</v>
      </c>
      <c r="W427" s="17" t="s">
        <v>88</v>
      </c>
      <c r="X427" s="23" t="s">
        <v>584</v>
      </c>
      <c r="Y427" t="str">
        <f t="shared" si="16"/>
        <v>401788103022661330226613Mayorista Power</v>
      </c>
      <c r="Z427" s="17">
        <v>30226613</v>
      </c>
      <c r="AA427" s="17" t="s">
        <v>585</v>
      </c>
      <c r="AB427" t="s">
        <v>336</v>
      </c>
      <c r="AC427" s="57" t="s">
        <v>586</v>
      </c>
      <c r="AD427" s="17">
        <v>30226613</v>
      </c>
      <c r="AE427" s="32" t="s">
        <v>585</v>
      </c>
      <c r="AF427" t="s">
        <v>587</v>
      </c>
      <c r="AG427" s="86">
        <v>31</v>
      </c>
      <c r="AH427" s="17" t="s">
        <v>308</v>
      </c>
      <c r="AK427" s="18" t="s">
        <v>158</v>
      </c>
      <c r="AL427" s="18"/>
      <c r="AN427" s="18">
        <v>666</v>
      </c>
      <c r="AO427" s="28" t="s">
        <v>588</v>
      </c>
      <c r="AP427" s="28">
        <v>0</v>
      </c>
      <c r="AQ427" s="28">
        <v>0.55316641887722739</v>
      </c>
      <c r="AR427" s="84">
        <v>368.40883497223342</v>
      </c>
    </row>
    <row r="428" spans="1:44" x14ac:dyDescent="0.25">
      <c r="A428" s="17">
        <v>2020</v>
      </c>
      <c r="B428" s="17" t="s">
        <v>42</v>
      </c>
      <c r="C428" s="17"/>
      <c r="D428" s="17"/>
      <c r="E428" s="17"/>
      <c r="F428" s="17"/>
      <c r="H428" s="17"/>
      <c r="I428" s="17"/>
      <c r="J428" s="17"/>
      <c r="K428" s="18"/>
      <c r="L428" s="17" t="s">
        <v>666</v>
      </c>
      <c r="M428" s="17" t="s">
        <v>666</v>
      </c>
      <c r="N428" s="17"/>
      <c r="O428" s="17" t="s">
        <v>103</v>
      </c>
      <c r="P428" s="17">
        <v>40178810</v>
      </c>
      <c r="Q428" s="17" t="s">
        <v>667</v>
      </c>
      <c r="R428" s="17" t="s">
        <v>589</v>
      </c>
      <c r="S428" s="32" t="s">
        <v>590</v>
      </c>
      <c r="T428" s="58" t="s">
        <v>591</v>
      </c>
      <c r="U428" s="58"/>
      <c r="V428" t="s">
        <v>592</v>
      </c>
      <c r="W428" s="17" t="s">
        <v>88</v>
      </c>
      <c r="X428" s="23" t="s">
        <v>593</v>
      </c>
      <c r="Y428" t="str">
        <f t="shared" si="16"/>
        <v>401788103022660730226607Mayorista Power</v>
      </c>
      <c r="Z428" s="17">
        <v>30226607</v>
      </c>
      <c r="AA428" s="17" t="s">
        <v>594</v>
      </c>
      <c r="AB428" t="s">
        <v>314</v>
      </c>
      <c r="AC428" s="57" t="s">
        <v>586</v>
      </c>
      <c r="AD428" s="17">
        <v>30226607</v>
      </c>
      <c r="AE428" s="32" t="s">
        <v>594</v>
      </c>
      <c r="AF428" t="s">
        <v>587</v>
      </c>
      <c r="AG428" s="87">
        <v>31.56</v>
      </c>
      <c r="AH428" s="17" t="s">
        <v>308</v>
      </c>
      <c r="AK428" s="18" t="s">
        <v>158</v>
      </c>
      <c r="AL428" s="18"/>
      <c r="AN428" s="18">
        <v>1078</v>
      </c>
      <c r="AO428" s="28" t="s">
        <v>588</v>
      </c>
      <c r="AP428" s="28">
        <v>0</v>
      </c>
      <c r="AQ428" s="28">
        <v>0.30867251980615507</v>
      </c>
      <c r="AR428" s="84">
        <v>332.74897635103514</v>
      </c>
    </row>
    <row r="429" spans="1:44" x14ac:dyDescent="0.25">
      <c r="A429" s="17">
        <v>2020</v>
      </c>
      <c r="B429" s="17" t="s">
        <v>42</v>
      </c>
      <c r="C429" s="17"/>
      <c r="D429" s="17"/>
      <c r="E429" s="17"/>
      <c r="F429" s="17"/>
      <c r="H429" s="17"/>
      <c r="I429" s="17"/>
      <c r="J429" s="17"/>
      <c r="K429" s="18"/>
      <c r="L429" s="17" t="s">
        <v>666</v>
      </c>
      <c r="M429" s="17" t="s">
        <v>666</v>
      </c>
      <c r="N429" s="17"/>
      <c r="O429" s="17" t="s">
        <v>103</v>
      </c>
      <c r="P429" s="17">
        <v>40178810</v>
      </c>
      <c r="Q429" s="17" t="s">
        <v>667</v>
      </c>
      <c r="R429" s="17" t="s">
        <v>595</v>
      </c>
      <c r="S429" s="32" t="s">
        <v>596</v>
      </c>
      <c r="T429" s="58" t="s">
        <v>597</v>
      </c>
      <c r="U429" s="58"/>
      <c r="V429" t="s">
        <v>598</v>
      </c>
      <c r="W429" s="17" t="s">
        <v>88</v>
      </c>
      <c r="X429" s="23" t="s">
        <v>599</v>
      </c>
      <c r="Y429" t="str">
        <f t="shared" si="16"/>
        <v>401788103022660630226606Mayorista Power</v>
      </c>
      <c r="Z429" s="17">
        <v>30226606</v>
      </c>
      <c r="AA429" s="17" t="s">
        <v>600</v>
      </c>
      <c r="AB429" t="s">
        <v>487</v>
      </c>
      <c r="AC429" s="57" t="s">
        <v>601</v>
      </c>
      <c r="AD429" s="17">
        <v>30226606</v>
      </c>
      <c r="AE429" s="32" t="s">
        <v>600</v>
      </c>
      <c r="AF429" t="s">
        <v>587</v>
      </c>
      <c r="AG429" s="86">
        <v>15.5</v>
      </c>
      <c r="AH429" s="17" t="s">
        <v>308</v>
      </c>
      <c r="AK429" s="18" t="s">
        <v>158</v>
      </c>
      <c r="AL429" s="18"/>
      <c r="AN429" s="18">
        <v>2466</v>
      </c>
      <c r="AO429" s="28" t="s">
        <v>588</v>
      </c>
      <c r="AP429" s="28">
        <v>0</v>
      </c>
      <c r="AQ429" s="28">
        <v>0.15434677443874806</v>
      </c>
      <c r="AR429" s="84">
        <v>380.61914576595274</v>
      </c>
    </row>
    <row r="430" spans="1:44" x14ac:dyDescent="0.25">
      <c r="A430" s="17">
        <v>2020</v>
      </c>
      <c r="B430" s="17" t="s">
        <v>42</v>
      </c>
      <c r="C430" s="17"/>
      <c r="D430" s="17"/>
      <c r="E430" s="17"/>
      <c r="F430" s="17"/>
      <c r="H430" s="17"/>
      <c r="I430" s="17"/>
      <c r="J430" s="17"/>
      <c r="K430" s="18"/>
      <c r="L430" s="17" t="s">
        <v>660</v>
      </c>
      <c r="M430" s="17" t="s">
        <v>660</v>
      </c>
      <c r="N430" s="17"/>
      <c r="O430" s="17" t="s">
        <v>103</v>
      </c>
      <c r="P430" s="17">
        <v>40177071</v>
      </c>
      <c r="Q430" s="17" t="s">
        <v>671</v>
      </c>
      <c r="R430" s="17" t="s">
        <v>565</v>
      </c>
      <c r="S430" s="32" t="s">
        <v>566</v>
      </c>
      <c r="T430" s="32" t="s">
        <v>567</v>
      </c>
      <c r="U430" s="32"/>
      <c r="V430" s="45" t="s">
        <v>568</v>
      </c>
      <c r="W430" s="17" t="s">
        <v>548</v>
      </c>
      <c r="X430" s="45" t="s">
        <v>569</v>
      </c>
      <c r="Y430" t="str">
        <f t="shared" si="16"/>
        <v>401770713022742130229161Bodega</v>
      </c>
      <c r="Z430" s="17">
        <v>30227421</v>
      </c>
      <c r="AA430" s="17" t="s">
        <v>570</v>
      </c>
      <c r="AB430" t="s">
        <v>351</v>
      </c>
      <c r="AC430" s="57" t="s">
        <v>571</v>
      </c>
      <c r="AD430" s="17">
        <v>30229161</v>
      </c>
      <c r="AE430" s="32" t="s">
        <v>572</v>
      </c>
      <c r="AF430" t="s">
        <v>573</v>
      </c>
      <c r="AG430" s="85" t="s">
        <v>574</v>
      </c>
      <c r="AH430" s="17" t="s">
        <v>308</v>
      </c>
      <c r="AK430" s="18" t="s">
        <v>80</v>
      </c>
      <c r="AL430" s="18"/>
      <c r="AN430" s="18">
        <v>24</v>
      </c>
      <c r="AO430" s="83">
        <f>+AN430*3</f>
        <v>72</v>
      </c>
      <c r="AP430" s="28">
        <v>1.5368355290904927</v>
      </c>
      <c r="AQ430" s="28">
        <v>4.6105065872714777</v>
      </c>
      <c r="AR430" s="84">
        <v>110.65215809451547</v>
      </c>
    </row>
    <row r="431" spans="1:44" x14ac:dyDescent="0.25">
      <c r="A431" s="17">
        <v>2020</v>
      </c>
      <c r="B431" s="17" t="s">
        <v>42</v>
      </c>
      <c r="C431" s="17"/>
      <c r="D431" s="17"/>
      <c r="E431" s="17"/>
      <c r="F431" s="17"/>
      <c r="H431" s="17"/>
      <c r="I431" s="17"/>
      <c r="J431" s="17"/>
      <c r="K431" s="18"/>
      <c r="L431" s="17" t="s">
        <v>672</v>
      </c>
      <c r="M431" s="17" t="s">
        <v>672</v>
      </c>
      <c r="N431" s="17"/>
      <c r="O431" s="17" t="s">
        <v>617</v>
      </c>
      <c r="P431" s="17">
        <v>40061863</v>
      </c>
      <c r="Q431" s="17" t="s">
        <v>673</v>
      </c>
      <c r="R431" s="17" t="s">
        <v>628</v>
      </c>
      <c r="S431" s="32" t="s">
        <v>629</v>
      </c>
      <c r="T431" s="58" t="s">
        <v>630</v>
      </c>
      <c r="U431" s="58"/>
      <c r="V431" t="s">
        <v>631</v>
      </c>
      <c r="W431" s="17" t="s">
        <v>88</v>
      </c>
      <c r="X431" s="23" t="s">
        <v>632</v>
      </c>
      <c r="Y431" t="str">
        <f t="shared" si="16"/>
        <v>400618633022661330226613PDM</v>
      </c>
      <c r="Z431" s="17">
        <v>30226613</v>
      </c>
      <c r="AA431" s="17" t="s">
        <v>585</v>
      </c>
      <c r="AB431" t="s">
        <v>336</v>
      </c>
      <c r="AC431" s="57" t="s">
        <v>633</v>
      </c>
      <c r="AD431" s="17">
        <v>30226613</v>
      </c>
      <c r="AE431" s="32" t="s">
        <v>585</v>
      </c>
      <c r="AF431" t="s">
        <v>587</v>
      </c>
      <c r="AG431" s="87">
        <v>31.65</v>
      </c>
      <c r="AH431" s="17" t="s">
        <v>308</v>
      </c>
      <c r="AK431" s="18" t="s">
        <v>148</v>
      </c>
      <c r="AL431" s="18"/>
      <c r="AN431" s="18">
        <v>57</v>
      </c>
      <c r="AO431" s="28" t="s">
        <v>588</v>
      </c>
      <c r="AP431" s="28">
        <v>0</v>
      </c>
      <c r="AQ431" s="28">
        <v>0.68827158109148101</v>
      </c>
      <c r="AR431" s="84">
        <v>39.231480122214421</v>
      </c>
    </row>
    <row r="432" spans="1:44" x14ac:dyDescent="0.25">
      <c r="A432" s="17">
        <v>2020</v>
      </c>
      <c r="B432" s="17" t="s">
        <v>42</v>
      </c>
      <c r="C432" s="17"/>
      <c r="D432" s="17"/>
      <c r="E432" s="17"/>
      <c r="F432" s="17"/>
      <c r="H432" s="17"/>
      <c r="I432" s="17"/>
      <c r="J432" s="17"/>
      <c r="K432" s="18"/>
      <c r="L432" s="17" t="s">
        <v>672</v>
      </c>
      <c r="M432" s="17" t="s">
        <v>672</v>
      </c>
      <c r="N432" s="17"/>
      <c r="O432" s="17" t="s">
        <v>617</v>
      </c>
      <c r="P432" s="17">
        <v>40061863</v>
      </c>
      <c r="Q432" s="17" t="s">
        <v>673</v>
      </c>
      <c r="R432" s="17" t="s">
        <v>628</v>
      </c>
      <c r="S432" s="32" t="s">
        <v>634</v>
      </c>
      <c r="T432" s="58" t="s">
        <v>635</v>
      </c>
      <c r="U432" s="58"/>
      <c r="V432" s="32" t="s">
        <v>636</v>
      </c>
      <c r="W432" s="17" t="s">
        <v>88</v>
      </c>
      <c r="X432" s="23" t="s">
        <v>637</v>
      </c>
      <c r="Y432" t="str">
        <f t="shared" si="16"/>
        <v>400618633022660730226607PDM</v>
      </c>
      <c r="Z432" s="17">
        <v>30226607</v>
      </c>
      <c r="AA432" s="17" t="s">
        <v>594</v>
      </c>
      <c r="AB432" t="s">
        <v>314</v>
      </c>
      <c r="AC432" s="57" t="s">
        <v>638</v>
      </c>
      <c r="AD432" s="17">
        <v>30226607</v>
      </c>
      <c r="AE432" s="32" t="s">
        <v>594</v>
      </c>
      <c r="AF432" t="s">
        <v>587</v>
      </c>
      <c r="AG432" s="86">
        <v>31.94</v>
      </c>
      <c r="AH432" s="17" t="s">
        <v>308</v>
      </c>
      <c r="AK432" s="18" t="s">
        <v>148</v>
      </c>
      <c r="AL432" s="18"/>
      <c r="AN432" s="18">
        <v>410</v>
      </c>
      <c r="AO432" s="28" t="s">
        <v>588</v>
      </c>
      <c r="AP432" s="28">
        <v>0</v>
      </c>
      <c r="AQ432" s="28">
        <v>0.69451316956384879</v>
      </c>
      <c r="AR432" s="84">
        <v>284.750399521178</v>
      </c>
    </row>
    <row r="433" spans="1:44" x14ac:dyDescent="0.25">
      <c r="A433" s="17">
        <v>2020</v>
      </c>
      <c r="B433" s="17" t="s">
        <v>42</v>
      </c>
      <c r="C433" s="17"/>
      <c r="D433" s="17"/>
      <c r="E433" s="17"/>
      <c r="F433" s="17"/>
      <c r="H433" s="17"/>
      <c r="I433" s="17"/>
      <c r="J433" s="17"/>
      <c r="K433" s="18"/>
      <c r="L433" s="17" t="s">
        <v>672</v>
      </c>
      <c r="M433" s="17" t="s">
        <v>672</v>
      </c>
      <c r="N433" s="17"/>
      <c r="O433" s="17" t="s">
        <v>617</v>
      </c>
      <c r="P433" s="17">
        <v>40061863</v>
      </c>
      <c r="Q433" s="17" t="s">
        <v>673</v>
      </c>
      <c r="R433" s="17" t="s">
        <v>628</v>
      </c>
      <c r="S433" s="32" t="s">
        <v>639</v>
      </c>
      <c r="T433" s="58" t="s">
        <v>640</v>
      </c>
      <c r="U433" s="58"/>
      <c r="V433" s="32" t="s">
        <v>641</v>
      </c>
      <c r="W433" s="17" t="s">
        <v>88</v>
      </c>
      <c r="X433" s="23" t="s">
        <v>642</v>
      </c>
      <c r="Y433" t="str">
        <f t="shared" si="16"/>
        <v>400618633022660630226606PDM</v>
      </c>
      <c r="Z433" s="17">
        <v>30226606</v>
      </c>
      <c r="AA433" s="17" t="s">
        <v>600</v>
      </c>
      <c r="AB433" t="s">
        <v>487</v>
      </c>
      <c r="AC433" s="32" t="s">
        <v>638</v>
      </c>
      <c r="AD433" s="17">
        <v>30226606</v>
      </c>
      <c r="AE433" s="32" t="s">
        <v>600</v>
      </c>
      <c r="AF433" t="s">
        <v>587</v>
      </c>
      <c r="AG433" s="87">
        <v>15.34</v>
      </c>
      <c r="AH433" s="17" t="s">
        <v>308</v>
      </c>
      <c r="AK433" s="18" t="s">
        <v>148</v>
      </c>
      <c r="AL433" s="18"/>
      <c r="AN433" s="18">
        <v>711</v>
      </c>
      <c r="AO433" s="28" t="s">
        <v>588</v>
      </c>
      <c r="AP433" s="28">
        <v>0</v>
      </c>
      <c r="AQ433" s="28">
        <v>0.33338903278769583</v>
      </c>
      <c r="AR433" s="84">
        <v>237.03960231205173</v>
      </c>
    </row>
    <row r="434" spans="1:44" x14ac:dyDescent="0.25">
      <c r="A434" s="17">
        <v>2020</v>
      </c>
      <c r="B434" s="17" t="s">
        <v>42</v>
      </c>
      <c r="C434" s="17"/>
      <c r="D434" s="17"/>
      <c r="E434" s="17"/>
      <c r="F434" s="17"/>
      <c r="H434" s="17"/>
      <c r="I434" s="17"/>
      <c r="J434" s="17"/>
      <c r="K434" s="18"/>
      <c r="L434" s="17" t="s">
        <v>626</v>
      </c>
      <c r="M434" s="17" t="s">
        <v>626</v>
      </c>
      <c r="N434" s="17"/>
      <c r="O434" s="17" t="s">
        <v>103</v>
      </c>
      <c r="P434" s="17">
        <v>40144245</v>
      </c>
      <c r="Q434" s="17" t="s">
        <v>664</v>
      </c>
      <c r="R434" s="17" t="s">
        <v>602</v>
      </c>
      <c r="S434" s="32" t="s">
        <v>603</v>
      </c>
      <c r="T434" s="32" t="s">
        <v>604</v>
      </c>
      <c r="U434" s="32"/>
      <c r="V434" s="45" t="s">
        <v>605</v>
      </c>
      <c r="W434" s="17" t="s">
        <v>606</v>
      </c>
      <c r="X434" s="45" t="s">
        <v>607</v>
      </c>
      <c r="Y434" t="str">
        <f t="shared" si="16"/>
        <v>40144245MulticategoriaBONIFICACIÓNBodega</v>
      </c>
      <c r="Z434" s="17" t="s">
        <v>608</v>
      </c>
      <c r="AA434" s="17" t="s">
        <v>609</v>
      </c>
      <c r="AB434" s="17" t="s">
        <v>609</v>
      </c>
      <c r="AC434" s="57">
        <v>100</v>
      </c>
      <c r="AD434" s="17" t="s">
        <v>610</v>
      </c>
      <c r="AE434" s="32" t="s">
        <v>611</v>
      </c>
      <c r="AF434" t="s">
        <v>611</v>
      </c>
      <c r="AG434" s="85" t="s">
        <v>365</v>
      </c>
      <c r="AH434" s="17" t="s">
        <v>308</v>
      </c>
      <c r="AK434" s="18" t="s">
        <v>80</v>
      </c>
      <c r="AL434" s="18"/>
      <c r="AN434" s="18">
        <v>100</v>
      </c>
      <c r="AO434" s="83">
        <v>100</v>
      </c>
      <c r="AP434" s="28">
        <v>1.5795833333333331</v>
      </c>
      <c r="AQ434" s="28">
        <v>1.5795833333333331</v>
      </c>
      <c r="AR434" s="84">
        <v>157.95833333333331</v>
      </c>
    </row>
    <row r="435" spans="1:44" x14ac:dyDescent="0.25">
      <c r="A435" s="17">
        <v>2020</v>
      </c>
      <c r="B435" s="17" t="s">
        <v>42</v>
      </c>
      <c r="C435" s="17"/>
      <c r="D435" s="17"/>
      <c r="E435" s="17"/>
      <c r="F435" s="17"/>
      <c r="H435" s="17"/>
      <c r="I435" s="17"/>
      <c r="J435" s="17"/>
      <c r="K435" s="18"/>
      <c r="L435" s="17" t="s">
        <v>626</v>
      </c>
      <c r="M435" s="17" t="s">
        <v>626</v>
      </c>
      <c r="N435" s="17"/>
      <c r="O435" s="17" t="s">
        <v>103</v>
      </c>
      <c r="P435" s="17">
        <v>40144245</v>
      </c>
      <c r="Q435" s="17" t="s">
        <v>664</v>
      </c>
      <c r="R435" s="17" t="s">
        <v>612</v>
      </c>
      <c r="S435" s="32" t="s">
        <v>603</v>
      </c>
      <c r="T435" s="32" t="s">
        <v>613</v>
      </c>
      <c r="U435" s="32"/>
      <c r="V435" s="45" t="s">
        <v>614</v>
      </c>
      <c r="W435" s="17" t="s">
        <v>606</v>
      </c>
      <c r="X435" s="45" t="s">
        <v>615</v>
      </c>
      <c r="Y435" t="str">
        <f t="shared" si="16"/>
        <v>40144245MulticategoriaBONIFICACIÓNBodega</v>
      </c>
      <c r="Z435" s="17" t="s">
        <v>608</v>
      </c>
      <c r="AA435" s="17" t="s">
        <v>609</v>
      </c>
      <c r="AB435" s="17" t="s">
        <v>609</v>
      </c>
      <c r="AC435" s="57">
        <v>60</v>
      </c>
      <c r="AD435" s="17" t="s">
        <v>610</v>
      </c>
      <c r="AE435" s="32" t="s">
        <v>674</v>
      </c>
      <c r="AF435" t="s">
        <v>674</v>
      </c>
      <c r="AG435" s="85" t="s">
        <v>493</v>
      </c>
      <c r="AH435" s="17" t="s">
        <v>308</v>
      </c>
      <c r="AK435" s="18" t="s">
        <v>80</v>
      </c>
      <c r="AL435" s="18"/>
      <c r="AN435" s="18">
        <v>100</v>
      </c>
      <c r="AO435" s="83">
        <v>100</v>
      </c>
      <c r="AP435" s="28">
        <v>0.78983050847457614</v>
      </c>
      <c r="AQ435" s="28">
        <v>0.78983050847457625</v>
      </c>
      <c r="AR435" s="84">
        <v>78.983050847457619</v>
      </c>
    </row>
    <row r="436" spans="1:44" x14ac:dyDescent="0.25">
      <c r="A436" s="17">
        <v>2020</v>
      </c>
      <c r="B436" s="17" t="s">
        <v>42</v>
      </c>
      <c r="C436" s="17"/>
      <c r="D436" s="17"/>
      <c r="E436" s="17"/>
      <c r="F436" s="17"/>
      <c r="H436" s="17"/>
      <c r="I436" s="17"/>
      <c r="J436" s="17"/>
      <c r="K436" s="18"/>
      <c r="L436" s="17" t="s">
        <v>666</v>
      </c>
      <c r="M436" s="17" t="s">
        <v>666</v>
      </c>
      <c r="N436" s="17"/>
      <c r="O436" s="17" t="s">
        <v>103</v>
      </c>
      <c r="P436" s="17">
        <v>40178810</v>
      </c>
      <c r="Q436" s="17" t="s">
        <v>667</v>
      </c>
      <c r="R436" s="17" t="s">
        <v>643</v>
      </c>
      <c r="S436" s="32" t="s">
        <v>603</v>
      </c>
      <c r="T436" s="32" t="s">
        <v>644</v>
      </c>
      <c r="U436" s="32"/>
      <c r="V436" s="45" t="s">
        <v>645</v>
      </c>
      <c r="W436" s="17" t="s">
        <v>606</v>
      </c>
      <c r="X436" s="45" t="s">
        <v>646</v>
      </c>
      <c r="Y436" t="str">
        <f t="shared" si="16"/>
        <v>40178810MulticategoriaBONIFICACIÓNBodega</v>
      </c>
      <c r="Z436" s="17" t="s">
        <v>608</v>
      </c>
      <c r="AA436" s="17" t="s">
        <v>609</v>
      </c>
      <c r="AB436" s="17" t="s">
        <v>609</v>
      </c>
      <c r="AC436" s="57">
        <v>270</v>
      </c>
      <c r="AD436" s="17" t="s">
        <v>610</v>
      </c>
      <c r="AE436" s="32" t="s">
        <v>611</v>
      </c>
      <c r="AF436" t="s">
        <v>611</v>
      </c>
      <c r="AG436" s="85" t="s">
        <v>647</v>
      </c>
      <c r="AH436" s="17" t="s">
        <v>308</v>
      </c>
      <c r="AK436" s="18" t="s">
        <v>80</v>
      </c>
      <c r="AL436" s="18"/>
      <c r="AN436" s="18">
        <v>60</v>
      </c>
      <c r="AO436" s="83">
        <v>60</v>
      </c>
      <c r="AP436" s="28">
        <v>3.7049999999999996</v>
      </c>
      <c r="AQ436" s="28">
        <v>3.7049999999999996</v>
      </c>
      <c r="AR436" s="84">
        <v>222.29999999999998</v>
      </c>
    </row>
    <row r="437" spans="1:44" x14ac:dyDescent="0.25">
      <c r="A437" s="17">
        <v>2020</v>
      </c>
      <c r="B437" s="17" t="s">
        <v>42</v>
      </c>
      <c r="C437" s="17"/>
      <c r="D437" s="17"/>
      <c r="E437" s="17"/>
      <c r="F437" s="17"/>
      <c r="H437" s="17"/>
      <c r="I437" s="17"/>
      <c r="J437" s="17"/>
      <c r="K437" s="18"/>
      <c r="L437" s="17" t="s">
        <v>666</v>
      </c>
      <c r="M437" s="17" t="s">
        <v>666</v>
      </c>
      <c r="N437" s="17"/>
      <c r="O437" s="17" t="s">
        <v>103</v>
      </c>
      <c r="P437" s="17">
        <v>40178810</v>
      </c>
      <c r="Q437" s="17" t="s">
        <v>667</v>
      </c>
      <c r="R437" s="17" t="s">
        <v>648</v>
      </c>
      <c r="S437" s="32" t="s">
        <v>603</v>
      </c>
      <c r="T437" s="32" t="s">
        <v>649</v>
      </c>
      <c r="U437" s="32"/>
      <c r="V437" s="45" t="s">
        <v>650</v>
      </c>
      <c r="W437" s="17" t="s">
        <v>606</v>
      </c>
      <c r="X437" s="45" t="s">
        <v>651</v>
      </c>
      <c r="Y437" t="str">
        <f t="shared" si="16"/>
        <v>40178810MulticategoriaBONIFICACIÓNBodega</v>
      </c>
      <c r="Z437" s="17" t="s">
        <v>608</v>
      </c>
      <c r="AA437" s="17" t="s">
        <v>609</v>
      </c>
      <c r="AB437" s="17" t="s">
        <v>609</v>
      </c>
      <c r="AC437" s="57">
        <v>180</v>
      </c>
      <c r="AD437" s="17" t="s">
        <v>610</v>
      </c>
      <c r="AE437" s="32" t="s">
        <v>611</v>
      </c>
      <c r="AF437" t="s">
        <v>611</v>
      </c>
      <c r="AG437" s="85" t="s">
        <v>417</v>
      </c>
      <c r="AH437" s="17" t="s">
        <v>308</v>
      </c>
      <c r="AK437" s="18" t="s">
        <v>80</v>
      </c>
      <c r="AL437" s="18"/>
      <c r="AN437" s="18">
        <v>80</v>
      </c>
      <c r="AO437" s="83">
        <v>80</v>
      </c>
      <c r="AP437" s="28">
        <v>2.4699999999999998</v>
      </c>
      <c r="AQ437" s="28">
        <v>2.4699999999999998</v>
      </c>
      <c r="AR437" s="84">
        <v>197.59999999999997</v>
      </c>
    </row>
    <row r="438" spans="1:44" x14ac:dyDescent="0.25">
      <c r="A438" s="17">
        <v>2020</v>
      </c>
      <c r="B438" s="17" t="s">
        <v>42</v>
      </c>
      <c r="C438" s="17"/>
      <c r="D438" s="17"/>
      <c r="E438" s="17"/>
      <c r="F438" s="17"/>
      <c r="H438" s="17"/>
      <c r="I438" s="17"/>
      <c r="J438" s="17"/>
      <c r="K438" s="18"/>
      <c r="L438" s="17" t="s">
        <v>675</v>
      </c>
      <c r="M438" s="17" t="s">
        <v>675</v>
      </c>
      <c r="N438" s="17"/>
      <c r="O438" s="17" t="s">
        <v>103</v>
      </c>
      <c r="P438" s="17">
        <v>40173143</v>
      </c>
      <c r="Q438" s="17" t="s">
        <v>676</v>
      </c>
      <c r="R438" s="17" t="s">
        <v>551</v>
      </c>
      <c r="S438" s="32" t="s">
        <v>552</v>
      </c>
      <c r="T438" s="32" t="s">
        <v>553</v>
      </c>
      <c r="U438" s="32"/>
      <c r="V438" s="45" t="s">
        <v>554</v>
      </c>
      <c r="W438" s="17" t="s">
        <v>48</v>
      </c>
      <c r="X438" s="23" t="s">
        <v>555</v>
      </c>
      <c r="Y438" t="str">
        <f t="shared" si="16"/>
        <v>401731433022916430228591Broker</v>
      </c>
      <c r="Z438" s="17">
        <v>30229164</v>
      </c>
      <c r="AA438" s="17" t="s">
        <v>556</v>
      </c>
      <c r="AB438" t="s">
        <v>557</v>
      </c>
      <c r="AC438" s="57" t="s">
        <v>578</v>
      </c>
      <c r="AD438" s="17">
        <v>30228591</v>
      </c>
      <c r="AE438" s="32" t="s">
        <v>559</v>
      </c>
      <c r="AF438" t="s">
        <v>579</v>
      </c>
      <c r="AG438" s="85" t="s">
        <v>365</v>
      </c>
      <c r="AH438" s="17" t="s">
        <v>308</v>
      </c>
      <c r="AK438" s="17" t="s">
        <v>562</v>
      </c>
      <c r="AL438" s="17"/>
      <c r="AN438" s="18">
        <v>1440</v>
      </c>
      <c r="AO438" s="83">
        <f>+AN438*48*0.125</f>
        <v>8640</v>
      </c>
      <c r="AP438" s="28">
        <v>0.5651374830757776</v>
      </c>
      <c r="AQ438" s="28">
        <v>3.3908248984546656</v>
      </c>
      <c r="AR438" s="84">
        <v>4882.7878537747183</v>
      </c>
    </row>
    <row r="439" spans="1:44" x14ac:dyDescent="0.25">
      <c r="A439" s="17">
        <v>2020</v>
      </c>
      <c r="B439" s="17" t="s">
        <v>42</v>
      </c>
      <c r="C439" s="17"/>
      <c r="D439" s="17"/>
      <c r="E439" s="17"/>
      <c r="F439" s="17"/>
      <c r="H439" s="17"/>
      <c r="I439" s="17"/>
      <c r="J439" s="17"/>
      <c r="K439" s="18"/>
      <c r="L439" s="17" t="s">
        <v>677</v>
      </c>
      <c r="M439" s="17" t="s">
        <v>677</v>
      </c>
      <c r="N439" s="17"/>
      <c r="O439" s="17" t="s">
        <v>103</v>
      </c>
      <c r="P439" s="17">
        <v>40173046</v>
      </c>
      <c r="Q439" s="17" t="s">
        <v>678</v>
      </c>
      <c r="R439" s="17" t="s">
        <v>565</v>
      </c>
      <c r="S439" s="32" t="s">
        <v>566</v>
      </c>
      <c r="T439" s="32" t="s">
        <v>567</v>
      </c>
      <c r="U439" s="32"/>
      <c r="V439" s="45" t="s">
        <v>568</v>
      </c>
      <c r="W439" s="17" t="s">
        <v>548</v>
      </c>
      <c r="X439" s="45" t="s">
        <v>569</v>
      </c>
      <c r="Y439" t="str">
        <f t="shared" si="16"/>
        <v>401730463022742130229161Bodega</v>
      </c>
      <c r="Z439" s="17">
        <v>30227421</v>
      </c>
      <c r="AA439" s="17" t="s">
        <v>570</v>
      </c>
      <c r="AB439" t="s">
        <v>351</v>
      </c>
      <c r="AC439" s="57" t="s">
        <v>571</v>
      </c>
      <c r="AD439" s="17">
        <v>30229161</v>
      </c>
      <c r="AE439" s="32" t="s">
        <v>572</v>
      </c>
      <c r="AF439" t="s">
        <v>573</v>
      </c>
      <c r="AG439" s="85" t="s">
        <v>574</v>
      </c>
      <c r="AH439" s="17" t="s">
        <v>308</v>
      </c>
      <c r="AK439" s="18" t="s">
        <v>80</v>
      </c>
      <c r="AL439" s="18"/>
      <c r="AN439" s="18">
        <v>84</v>
      </c>
      <c r="AO439" s="83">
        <f>+AN439*3</f>
        <v>252</v>
      </c>
      <c r="AP439" s="28">
        <v>1.5368355290904927</v>
      </c>
      <c r="AQ439" s="28">
        <v>4.6105065872714777</v>
      </c>
      <c r="AR439" s="84">
        <v>387.28255333080415</v>
      </c>
    </row>
    <row r="440" spans="1:44" x14ac:dyDescent="0.25">
      <c r="A440" s="17">
        <v>2020</v>
      </c>
      <c r="B440" s="17" t="s">
        <v>42</v>
      </c>
      <c r="C440" s="17"/>
      <c r="D440" s="17"/>
      <c r="E440" s="17"/>
      <c r="F440" s="17"/>
      <c r="H440" s="17"/>
      <c r="I440" s="17"/>
      <c r="J440" s="17"/>
      <c r="K440" s="18"/>
      <c r="L440" s="17" t="s">
        <v>672</v>
      </c>
      <c r="M440" s="17" t="s">
        <v>672</v>
      </c>
      <c r="N440" s="17"/>
      <c r="O440" s="17" t="s">
        <v>617</v>
      </c>
      <c r="P440" s="17">
        <v>40092349</v>
      </c>
      <c r="Q440" s="17" t="s">
        <v>679</v>
      </c>
      <c r="R440" s="17" t="s">
        <v>628</v>
      </c>
      <c r="S440" s="32" t="s">
        <v>629</v>
      </c>
      <c r="T440" s="58" t="s">
        <v>630</v>
      </c>
      <c r="U440" s="58"/>
      <c r="V440" t="s">
        <v>631</v>
      </c>
      <c r="W440" s="17" t="s">
        <v>88</v>
      </c>
      <c r="X440" s="23" t="s">
        <v>632</v>
      </c>
      <c r="Y440" t="str">
        <f t="shared" si="16"/>
        <v>400923493022661330226613PDM</v>
      </c>
      <c r="Z440" s="17">
        <v>30226613</v>
      </c>
      <c r="AA440" s="17" t="s">
        <v>585</v>
      </c>
      <c r="AB440" t="s">
        <v>336</v>
      </c>
      <c r="AC440" s="57" t="s">
        <v>633</v>
      </c>
      <c r="AD440" s="17">
        <v>30226613</v>
      </c>
      <c r="AE440" s="32" t="s">
        <v>585</v>
      </c>
      <c r="AF440" t="s">
        <v>587</v>
      </c>
      <c r="AG440" s="87">
        <v>31.65</v>
      </c>
      <c r="AH440" s="17" t="s">
        <v>308</v>
      </c>
      <c r="AK440" s="18" t="s">
        <v>148</v>
      </c>
      <c r="AL440" s="18"/>
      <c r="AN440" s="18">
        <v>36</v>
      </c>
      <c r="AO440" s="28" t="s">
        <v>588</v>
      </c>
      <c r="AP440" s="28">
        <v>0</v>
      </c>
      <c r="AQ440" s="28">
        <v>0.68827158109148101</v>
      </c>
      <c r="AR440" s="84">
        <v>24.777776919293316</v>
      </c>
    </row>
    <row r="441" spans="1:44" x14ac:dyDescent="0.25">
      <c r="A441" s="17">
        <v>2020</v>
      </c>
      <c r="B441" s="17" t="s">
        <v>42</v>
      </c>
      <c r="C441" s="17"/>
      <c r="D441" s="17"/>
      <c r="E441" s="17"/>
      <c r="F441" s="17"/>
      <c r="H441" s="17"/>
      <c r="I441" s="17"/>
      <c r="J441" s="17"/>
      <c r="K441" s="18"/>
      <c r="L441" s="17" t="s">
        <v>672</v>
      </c>
      <c r="M441" s="17" t="s">
        <v>672</v>
      </c>
      <c r="N441" s="17"/>
      <c r="O441" s="17" t="s">
        <v>617</v>
      </c>
      <c r="P441" s="17">
        <v>40092349</v>
      </c>
      <c r="Q441" s="17" t="s">
        <v>679</v>
      </c>
      <c r="R441" s="17" t="s">
        <v>628</v>
      </c>
      <c r="S441" s="32" t="s">
        <v>634</v>
      </c>
      <c r="T441" s="58" t="s">
        <v>635</v>
      </c>
      <c r="U441" s="58"/>
      <c r="V441" s="32" t="s">
        <v>636</v>
      </c>
      <c r="W441" s="17" t="s">
        <v>88</v>
      </c>
      <c r="X441" s="23" t="s">
        <v>637</v>
      </c>
      <c r="Y441" t="str">
        <f t="shared" si="16"/>
        <v>400923493022660730226607PDM</v>
      </c>
      <c r="Z441" s="17">
        <v>30226607</v>
      </c>
      <c r="AA441" s="17" t="s">
        <v>594</v>
      </c>
      <c r="AB441" t="s">
        <v>314</v>
      </c>
      <c r="AC441" s="57" t="s">
        <v>638</v>
      </c>
      <c r="AD441" s="17">
        <v>30226607</v>
      </c>
      <c r="AE441" s="32" t="s">
        <v>594</v>
      </c>
      <c r="AF441" t="s">
        <v>587</v>
      </c>
      <c r="AG441" s="86">
        <v>31.94</v>
      </c>
      <c r="AH441" s="17" t="s">
        <v>308</v>
      </c>
      <c r="AK441" s="18" t="s">
        <v>148</v>
      </c>
      <c r="AL441" s="18"/>
      <c r="AN441" s="18">
        <v>732</v>
      </c>
      <c r="AO441" s="28" t="s">
        <v>588</v>
      </c>
      <c r="AP441" s="28">
        <v>0</v>
      </c>
      <c r="AQ441" s="28">
        <v>0.69451316956384879</v>
      </c>
      <c r="AR441" s="84">
        <v>508.38364012073731</v>
      </c>
    </row>
    <row r="442" spans="1:44" x14ac:dyDescent="0.25">
      <c r="A442" s="17">
        <v>2020</v>
      </c>
      <c r="B442" s="17" t="s">
        <v>42</v>
      </c>
      <c r="C442" s="17"/>
      <c r="D442" s="17"/>
      <c r="E442" s="17"/>
      <c r="F442" s="17"/>
      <c r="H442" s="17"/>
      <c r="I442" s="17"/>
      <c r="J442" s="17"/>
      <c r="K442" s="18"/>
      <c r="L442" s="17" t="s">
        <v>672</v>
      </c>
      <c r="M442" s="17" t="s">
        <v>672</v>
      </c>
      <c r="N442" s="17"/>
      <c r="O442" s="17" t="s">
        <v>617</v>
      </c>
      <c r="P442" s="17">
        <v>40092349</v>
      </c>
      <c r="Q442" s="17" t="s">
        <v>679</v>
      </c>
      <c r="R442" s="17" t="s">
        <v>628</v>
      </c>
      <c r="S442" s="32" t="s">
        <v>639</v>
      </c>
      <c r="T442" s="58" t="s">
        <v>640</v>
      </c>
      <c r="U442" s="58"/>
      <c r="V442" s="32" t="s">
        <v>641</v>
      </c>
      <c r="W442" s="17" t="s">
        <v>88</v>
      </c>
      <c r="X442" s="23" t="s">
        <v>642</v>
      </c>
      <c r="Y442" t="str">
        <f t="shared" si="16"/>
        <v>400923493022660630226606PDM</v>
      </c>
      <c r="Z442" s="17">
        <v>30226606</v>
      </c>
      <c r="AA442" s="17" t="s">
        <v>600</v>
      </c>
      <c r="AB442" t="s">
        <v>487</v>
      </c>
      <c r="AC442" s="32" t="s">
        <v>638</v>
      </c>
      <c r="AD442" s="17">
        <v>30226606</v>
      </c>
      <c r="AE442" s="32" t="s">
        <v>600</v>
      </c>
      <c r="AF442" t="s">
        <v>587</v>
      </c>
      <c r="AG442" s="87">
        <v>15.34</v>
      </c>
      <c r="AH442" s="17" t="s">
        <v>308</v>
      </c>
      <c r="AK442" s="18" t="s">
        <v>148</v>
      </c>
      <c r="AL442" s="18"/>
      <c r="AN442" s="18">
        <v>659</v>
      </c>
      <c r="AO442" s="28" t="s">
        <v>588</v>
      </c>
      <c r="AP442" s="28">
        <v>0</v>
      </c>
      <c r="AQ442" s="28">
        <v>0.33338903278769583</v>
      </c>
      <c r="AR442" s="84">
        <v>219.70337260709155</v>
      </c>
    </row>
    <row r="443" spans="1:44" x14ac:dyDescent="0.25">
      <c r="A443" s="17">
        <v>2020</v>
      </c>
      <c r="B443" s="17" t="s">
        <v>42</v>
      </c>
      <c r="C443" s="17"/>
      <c r="D443" s="17"/>
      <c r="E443" s="17"/>
      <c r="F443" s="17"/>
      <c r="H443" s="17"/>
      <c r="I443" s="17"/>
      <c r="J443" s="17"/>
      <c r="K443" s="18"/>
      <c r="L443" s="17" t="s">
        <v>666</v>
      </c>
      <c r="M443" s="17" t="s">
        <v>666</v>
      </c>
      <c r="N443" s="17"/>
      <c r="O443" s="17" t="s">
        <v>103</v>
      </c>
      <c r="P443" s="17">
        <v>40178810</v>
      </c>
      <c r="Q443" s="17" t="s">
        <v>667</v>
      </c>
      <c r="R443" s="17" t="s">
        <v>602</v>
      </c>
      <c r="S443" s="32" t="s">
        <v>603</v>
      </c>
      <c r="T443" s="32" t="s">
        <v>604</v>
      </c>
      <c r="U443" s="32"/>
      <c r="V443" s="45" t="s">
        <v>605</v>
      </c>
      <c r="W443" s="17" t="s">
        <v>606</v>
      </c>
      <c r="X443" s="45" t="s">
        <v>607</v>
      </c>
      <c r="Y443" t="str">
        <f t="shared" si="16"/>
        <v>40178810MulticategoriaBONIFICACIÓNBodega</v>
      </c>
      <c r="Z443" s="17" t="s">
        <v>608</v>
      </c>
      <c r="AA443" s="17" t="s">
        <v>609</v>
      </c>
      <c r="AB443" s="17" t="s">
        <v>609</v>
      </c>
      <c r="AC443" s="57">
        <v>100</v>
      </c>
      <c r="AD443" s="17" t="s">
        <v>610</v>
      </c>
      <c r="AE443" s="32" t="s">
        <v>611</v>
      </c>
      <c r="AF443" t="s">
        <v>611</v>
      </c>
      <c r="AG443" s="85" t="s">
        <v>365</v>
      </c>
      <c r="AH443" s="17" t="s">
        <v>308</v>
      </c>
      <c r="AK443" s="18" t="s">
        <v>80</v>
      </c>
      <c r="AL443" s="18"/>
      <c r="AN443" s="18">
        <v>100</v>
      </c>
      <c r="AO443" s="83">
        <v>100</v>
      </c>
      <c r="AP443" s="28">
        <v>1.58</v>
      </c>
      <c r="AQ443" s="28">
        <v>1.58</v>
      </c>
      <c r="AR443" s="84">
        <v>158</v>
      </c>
    </row>
    <row r="444" spans="1:44" x14ac:dyDescent="0.25">
      <c r="A444" s="17">
        <v>2020</v>
      </c>
      <c r="B444" s="17" t="s">
        <v>42</v>
      </c>
      <c r="C444" s="17"/>
      <c r="D444" s="17"/>
      <c r="E444" s="17"/>
      <c r="F444" s="17"/>
      <c r="H444" s="17"/>
      <c r="I444" s="17"/>
      <c r="J444" s="17"/>
      <c r="K444" s="18"/>
      <c r="L444" s="17" t="s">
        <v>666</v>
      </c>
      <c r="M444" s="17" t="s">
        <v>666</v>
      </c>
      <c r="N444" s="17"/>
      <c r="O444" s="17" t="s">
        <v>103</v>
      </c>
      <c r="P444" s="17">
        <v>40178810</v>
      </c>
      <c r="Q444" s="17" t="s">
        <v>667</v>
      </c>
      <c r="R444" s="17" t="s">
        <v>612</v>
      </c>
      <c r="S444" s="32" t="s">
        <v>603</v>
      </c>
      <c r="T444" s="32" t="s">
        <v>613</v>
      </c>
      <c r="U444" s="32"/>
      <c r="V444" s="45" t="s">
        <v>614</v>
      </c>
      <c r="W444" s="17" t="s">
        <v>606</v>
      </c>
      <c r="X444" s="45" t="s">
        <v>615</v>
      </c>
      <c r="Y444" t="str">
        <f t="shared" si="16"/>
        <v>40178810MulticategoriaBONIFICACIÓNBodega</v>
      </c>
      <c r="Z444" s="17" t="s">
        <v>608</v>
      </c>
      <c r="AA444" s="17" t="s">
        <v>609</v>
      </c>
      <c r="AB444" s="17" t="s">
        <v>609</v>
      </c>
      <c r="AC444" s="57">
        <v>60</v>
      </c>
      <c r="AD444" s="17" t="s">
        <v>610</v>
      </c>
      <c r="AE444" s="32" t="s">
        <v>674</v>
      </c>
      <c r="AF444" t="s">
        <v>674</v>
      </c>
      <c r="AG444" s="85" t="s">
        <v>493</v>
      </c>
      <c r="AH444" s="17" t="s">
        <v>308</v>
      </c>
      <c r="AK444" s="18" t="s">
        <v>80</v>
      </c>
      <c r="AL444" s="18"/>
      <c r="AN444" s="18">
        <v>100</v>
      </c>
      <c r="AO444" s="83">
        <v>100</v>
      </c>
      <c r="AP444" s="28">
        <v>0.79</v>
      </c>
      <c r="AQ444" s="28">
        <v>0.79</v>
      </c>
      <c r="AR444" s="84">
        <v>79</v>
      </c>
    </row>
    <row r="445" spans="1:44" x14ac:dyDescent="0.25">
      <c r="A445" s="17">
        <v>2020</v>
      </c>
      <c r="B445" s="17" t="s">
        <v>42</v>
      </c>
      <c r="C445" s="17"/>
      <c r="D445" s="17"/>
      <c r="E445" s="17"/>
      <c r="F445" s="17"/>
      <c r="H445" s="17"/>
      <c r="I445" s="17"/>
      <c r="J445" s="17"/>
      <c r="K445" s="18"/>
      <c r="L445" s="17" t="s">
        <v>616</v>
      </c>
      <c r="M445" s="17" t="s">
        <v>616</v>
      </c>
      <c r="N445" s="17"/>
      <c r="O445" s="17" t="s">
        <v>617</v>
      </c>
      <c r="P445" s="17">
        <v>40061863</v>
      </c>
      <c r="Q445" s="17" t="s">
        <v>673</v>
      </c>
      <c r="R445" s="17" t="s">
        <v>643</v>
      </c>
      <c r="S445" s="32" t="s">
        <v>603</v>
      </c>
      <c r="T445" s="32" t="s">
        <v>644</v>
      </c>
      <c r="U445" s="32"/>
      <c r="V445" s="45" t="s">
        <v>645</v>
      </c>
      <c r="W445" s="17" t="s">
        <v>606</v>
      </c>
      <c r="X445" s="45" t="s">
        <v>646</v>
      </c>
      <c r="Y445" t="str">
        <f t="shared" si="16"/>
        <v>40061863MulticategoriaBONIFICACIÓNBodega</v>
      </c>
      <c r="Z445" s="17" t="s">
        <v>608</v>
      </c>
      <c r="AA445" s="17" t="s">
        <v>609</v>
      </c>
      <c r="AB445" s="17" t="s">
        <v>609</v>
      </c>
      <c r="AC445" s="57">
        <v>270</v>
      </c>
      <c r="AD445" s="17" t="s">
        <v>610</v>
      </c>
      <c r="AE445" s="32" t="s">
        <v>611</v>
      </c>
      <c r="AF445" t="s">
        <v>611</v>
      </c>
      <c r="AG445" s="85" t="s">
        <v>647</v>
      </c>
      <c r="AH445" s="17" t="s">
        <v>308</v>
      </c>
      <c r="AK445" s="18" t="s">
        <v>80</v>
      </c>
      <c r="AL445" s="18"/>
      <c r="AN445" s="18">
        <v>80</v>
      </c>
      <c r="AO445" s="83">
        <v>80</v>
      </c>
      <c r="AP445" s="28">
        <v>4.7387499999999996</v>
      </c>
      <c r="AQ445" s="28">
        <v>4.7387499999999996</v>
      </c>
      <c r="AR445" s="84">
        <v>379.09999999999997</v>
      </c>
    </row>
    <row r="446" spans="1:44" x14ac:dyDescent="0.25">
      <c r="A446" s="17">
        <v>2020</v>
      </c>
      <c r="B446" s="17" t="s">
        <v>42</v>
      </c>
      <c r="C446" s="17"/>
      <c r="D446" s="17"/>
      <c r="E446" s="17"/>
      <c r="F446" s="17"/>
      <c r="H446" s="17"/>
      <c r="I446" s="17"/>
      <c r="J446" s="17"/>
      <c r="K446" s="18"/>
      <c r="L446" s="17" t="s">
        <v>616</v>
      </c>
      <c r="M446" s="17" t="s">
        <v>616</v>
      </c>
      <c r="N446" s="17"/>
      <c r="O446" s="17" t="s">
        <v>617</v>
      </c>
      <c r="P446" s="17">
        <v>40061863</v>
      </c>
      <c r="Q446" s="17" t="s">
        <v>673</v>
      </c>
      <c r="R446" s="17" t="s">
        <v>648</v>
      </c>
      <c r="S446" s="32" t="s">
        <v>603</v>
      </c>
      <c r="T446" s="32" t="s">
        <v>649</v>
      </c>
      <c r="U446" s="32"/>
      <c r="V446" s="45" t="s">
        <v>650</v>
      </c>
      <c r="W446" s="17" t="s">
        <v>606</v>
      </c>
      <c r="X446" s="45" t="s">
        <v>651</v>
      </c>
      <c r="Y446" t="str">
        <f t="shared" si="16"/>
        <v>40061863MulticategoriaBONIFICACIÓNBodega</v>
      </c>
      <c r="Z446" s="17" t="s">
        <v>608</v>
      </c>
      <c r="AA446" s="17" t="s">
        <v>609</v>
      </c>
      <c r="AB446" s="17" t="s">
        <v>609</v>
      </c>
      <c r="AC446" s="57">
        <v>180</v>
      </c>
      <c r="AD446" s="17" t="s">
        <v>610</v>
      </c>
      <c r="AE446" s="32" t="s">
        <v>611</v>
      </c>
      <c r="AF446" t="s">
        <v>611</v>
      </c>
      <c r="AG446" s="85" t="s">
        <v>417</v>
      </c>
      <c r="AH446" s="17" t="s">
        <v>308</v>
      </c>
      <c r="AK446" s="18" t="s">
        <v>80</v>
      </c>
      <c r="AL446" s="18"/>
      <c r="AN446" s="18">
        <v>50</v>
      </c>
      <c r="AO446" s="83">
        <v>50</v>
      </c>
      <c r="AP446" s="28">
        <v>3.1591666666666662</v>
      </c>
      <c r="AQ446" s="28">
        <v>3.1591666666666662</v>
      </c>
      <c r="AR446" s="84">
        <v>157.95833333333331</v>
      </c>
    </row>
    <row r="447" spans="1:44" x14ac:dyDescent="0.25">
      <c r="A447" s="17">
        <v>2020</v>
      </c>
      <c r="B447" s="17" t="s">
        <v>42</v>
      </c>
      <c r="C447" s="17"/>
      <c r="D447" s="17"/>
      <c r="E447" s="17"/>
      <c r="F447" s="17"/>
      <c r="H447" s="17"/>
      <c r="I447" s="17"/>
      <c r="J447" s="17"/>
      <c r="K447" s="18"/>
      <c r="L447" s="17" t="s">
        <v>675</v>
      </c>
      <c r="M447" s="17" t="s">
        <v>675</v>
      </c>
      <c r="N447" s="17"/>
      <c r="O447" s="17" t="s">
        <v>103</v>
      </c>
      <c r="P447" s="17">
        <v>40166923</v>
      </c>
      <c r="Q447" s="17" t="s">
        <v>680</v>
      </c>
      <c r="R447" s="17" t="s">
        <v>551</v>
      </c>
      <c r="S447" s="32" t="s">
        <v>552</v>
      </c>
      <c r="T447" s="32" t="s">
        <v>553</v>
      </c>
      <c r="U447" s="32"/>
      <c r="V447" s="45" t="s">
        <v>554</v>
      </c>
      <c r="W447" s="17" t="s">
        <v>48</v>
      </c>
      <c r="X447" s="23" t="s">
        <v>555</v>
      </c>
      <c r="Y447" t="str">
        <f t="shared" si="16"/>
        <v>401669233022916430228591Broker</v>
      </c>
      <c r="Z447" s="17">
        <v>30229164</v>
      </c>
      <c r="AA447" s="17" t="s">
        <v>556</v>
      </c>
      <c r="AB447" t="s">
        <v>557</v>
      </c>
      <c r="AC447" s="57" t="s">
        <v>578</v>
      </c>
      <c r="AD447" s="17">
        <v>30228591</v>
      </c>
      <c r="AE447" s="32" t="s">
        <v>559</v>
      </c>
      <c r="AF447" t="s">
        <v>579</v>
      </c>
      <c r="AG447" s="85" t="s">
        <v>365</v>
      </c>
      <c r="AH447" s="17" t="s">
        <v>308</v>
      </c>
      <c r="AK447" s="17" t="s">
        <v>562</v>
      </c>
      <c r="AL447" s="17"/>
      <c r="AN447" s="18">
        <v>1000</v>
      </c>
      <c r="AO447" s="83">
        <f>+AN447*48*0.125</f>
        <v>6000</v>
      </c>
      <c r="AP447" s="28">
        <v>0.5651374830757776</v>
      </c>
      <c r="AQ447" s="28">
        <v>3.3908248984546656</v>
      </c>
      <c r="AR447" s="84">
        <v>3390.8248984546658</v>
      </c>
    </row>
    <row r="448" spans="1:44" x14ac:dyDescent="0.25">
      <c r="A448" s="17">
        <v>2020</v>
      </c>
      <c r="B448" s="17" t="s">
        <v>42</v>
      </c>
      <c r="C448" s="17"/>
      <c r="D448" s="17"/>
      <c r="E448" s="17"/>
      <c r="F448" s="17"/>
      <c r="H448" s="17"/>
      <c r="I448" s="17"/>
      <c r="J448" s="17"/>
      <c r="K448" s="18"/>
      <c r="L448" s="17" t="s">
        <v>616</v>
      </c>
      <c r="M448" s="17" t="s">
        <v>616</v>
      </c>
      <c r="N448" s="17"/>
      <c r="O448" s="17" t="s">
        <v>617</v>
      </c>
      <c r="P448" s="17">
        <v>40034004</v>
      </c>
      <c r="Q448" s="17" t="s">
        <v>618</v>
      </c>
      <c r="R448" s="17" t="s">
        <v>681</v>
      </c>
      <c r="S448" s="32" t="s">
        <v>682</v>
      </c>
      <c r="T448" s="32" t="s">
        <v>683</v>
      </c>
      <c r="U448" s="32"/>
      <c r="V448" s="45" t="s">
        <v>684</v>
      </c>
      <c r="W448" s="17" t="s">
        <v>548</v>
      </c>
      <c r="X448" s="23" t="s">
        <v>685</v>
      </c>
      <c r="Y448" t="str">
        <f t="shared" si="16"/>
        <v>400340043022742130227421Bodega</v>
      </c>
      <c r="Z448" s="17">
        <v>30227421</v>
      </c>
      <c r="AA448" s="17" t="s">
        <v>570</v>
      </c>
      <c r="AB448" t="s">
        <v>351</v>
      </c>
      <c r="AC448" s="57" t="s">
        <v>571</v>
      </c>
      <c r="AD448" s="17">
        <v>30227421</v>
      </c>
      <c r="AE448" s="32" t="s">
        <v>570</v>
      </c>
      <c r="AF448" t="s">
        <v>573</v>
      </c>
      <c r="AG448" s="85" t="s">
        <v>574</v>
      </c>
      <c r="AH448" s="17" t="s">
        <v>308</v>
      </c>
      <c r="AK448" s="18" t="s">
        <v>80</v>
      </c>
      <c r="AL448" s="18"/>
      <c r="AN448" s="18">
        <v>212</v>
      </c>
      <c r="AO448" s="83">
        <f>+AN448*6</f>
        <v>1272</v>
      </c>
      <c r="AP448" s="28">
        <v>0.13901016949152542</v>
      </c>
      <c r="AQ448" s="28">
        <v>0.83406101694915247</v>
      </c>
      <c r="AR448" s="84">
        <v>176.82093559322033</v>
      </c>
    </row>
    <row r="449" spans="1:44" x14ac:dyDescent="0.25">
      <c r="A449" s="17">
        <v>2020</v>
      </c>
      <c r="B449" s="17" t="s">
        <v>42</v>
      </c>
      <c r="C449" s="17"/>
      <c r="D449" s="17"/>
      <c r="E449" s="17"/>
      <c r="F449" s="17"/>
      <c r="H449" s="17"/>
      <c r="I449" s="17"/>
      <c r="J449" s="17"/>
      <c r="K449" s="18"/>
      <c r="L449" s="17" t="s">
        <v>658</v>
      </c>
      <c r="M449" s="17" t="s">
        <v>658</v>
      </c>
      <c r="N449" s="17"/>
      <c r="O449" s="17" t="s">
        <v>103</v>
      </c>
      <c r="P449" s="17">
        <v>40175756</v>
      </c>
      <c r="Q449" s="17" t="s">
        <v>668</v>
      </c>
      <c r="R449" s="17" t="s">
        <v>551</v>
      </c>
      <c r="S449" s="32" t="s">
        <v>575</v>
      </c>
      <c r="T449" s="32" t="s">
        <v>576</v>
      </c>
      <c r="U449" s="32"/>
      <c r="V449" s="45" t="s">
        <v>577</v>
      </c>
      <c r="W449" s="17" t="s">
        <v>48</v>
      </c>
      <c r="X449" s="45" t="s">
        <v>555</v>
      </c>
      <c r="Y449" t="str">
        <f t="shared" si="16"/>
        <v>401757563022916430228591PDM</v>
      </c>
      <c r="Z449" s="17">
        <v>30229164</v>
      </c>
      <c r="AA449" s="17" t="s">
        <v>556</v>
      </c>
      <c r="AB449" t="s">
        <v>557</v>
      </c>
      <c r="AC449" s="57" t="s">
        <v>578</v>
      </c>
      <c r="AD449" s="17">
        <v>30228591</v>
      </c>
      <c r="AE449" s="32" t="s">
        <v>559</v>
      </c>
      <c r="AF449" t="s">
        <v>579</v>
      </c>
      <c r="AG449" s="85" t="s">
        <v>365</v>
      </c>
      <c r="AH449" s="17" t="s">
        <v>308</v>
      </c>
      <c r="AK449" s="18" t="s">
        <v>148</v>
      </c>
      <c r="AL449" s="18"/>
      <c r="AN449" s="18">
        <v>100</v>
      </c>
      <c r="AO449" s="83">
        <f>+AN449*48*0.125</f>
        <v>600</v>
      </c>
      <c r="AP449" s="28">
        <v>0.54300847457627122</v>
      </c>
      <c r="AQ449" s="28">
        <v>3.2580508474576271</v>
      </c>
      <c r="AR449" s="84">
        <v>325.80508474576271</v>
      </c>
    </row>
    <row r="450" spans="1:44" x14ac:dyDescent="0.25">
      <c r="A450" s="17">
        <v>2020</v>
      </c>
      <c r="B450" s="17" t="s">
        <v>42</v>
      </c>
      <c r="C450" s="17"/>
      <c r="D450" s="17"/>
      <c r="E450" s="17"/>
      <c r="F450" s="17"/>
      <c r="H450" s="17"/>
      <c r="I450" s="17"/>
      <c r="J450" s="17"/>
      <c r="K450" s="18"/>
      <c r="L450" s="17" t="s">
        <v>658</v>
      </c>
      <c r="M450" s="17" t="s">
        <v>658</v>
      </c>
      <c r="N450" s="17"/>
      <c r="O450" s="17" t="s">
        <v>103</v>
      </c>
      <c r="P450" s="17">
        <v>40175756</v>
      </c>
      <c r="Q450" s="17" t="s">
        <v>668</v>
      </c>
      <c r="R450" s="17" t="s">
        <v>580</v>
      </c>
      <c r="S450" s="32" t="s">
        <v>581</v>
      </c>
      <c r="T450" s="58" t="s">
        <v>582</v>
      </c>
      <c r="U450" s="58"/>
      <c r="V450" t="s">
        <v>583</v>
      </c>
      <c r="W450" s="17" t="s">
        <v>88</v>
      </c>
      <c r="X450" s="23" t="s">
        <v>584</v>
      </c>
      <c r="Y450" t="str">
        <f t="shared" si="16"/>
        <v>401757563022661330226613Mayorista Power</v>
      </c>
      <c r="Z450" s="17">
        <v>30226613</v>
      </c>
      <c r="AA450" s="17" t="s">
        <v>585</v>
      </c>
      <c r="AB450" t="s">
        <v>336</v>
      </c>
      <c r="AC450" s="57" t="s">
        <v>586</v>
      </c>
      <c r="AD450" s="17">
        <v>30226613</v>
      </c>
      <c r="AE450" s="32" t="s">
        <v>585</v>
      </c>
      <c r="AF450" t="s">
        <v>587</v>
      </c>
      <c r="AG450" s="86">
        <v>31</v>
      </c>
      <c r="AH450" s="17" t="s">
        <v>308</v>
      </c>
      <c r="AK450" s="18" t="s">
        <v>158</v>
      </c>
      <c r="AL450" s="18"/>
      <c r="AN450" s="18">
        <v>49</v>
      </c>
      <c r="AO450" s="28" t="s">
        <v>588</v>
      </c>
      <c r="AP450" s="28">
        <v>0</v>
      </c>
      <c r="AQ450" s="28">
        <v>0.55316641887722739</v>
      </c>
      <c r="AR450" s="84">
        <v>27.105154524984144</v>
      </c>
    </row>
    <row r="451" spans="1:44" x14ac:dyDescent="0.25">
      <c r="A451" s="17">
        <v>2020</v>
      </c>
      <c r="B451" s="17" t="s">
        <v>42</v>
      </c>
      <c r="C451" s="17"/>
      <c r="D451" s="17"/>
      <c r="E451" s="17"/>
      <c r="F451" s="17"/>
      <c r="H451" s="17"/>
      <c r="I451" s="17"/>
      <c r="J451" s="17"/>
      <c r="K451" s="18"/>
      <c r="L451" s="17" t="s">
        <v>658</v>
      </c>
      <c r="M451" s="17" t="s">
        <v>658</v>
      </c>
      <c r="N451" s="17"/>
      <c r="O451" s="17" t="s">
        <v>103</v>
      </c>
      <c r="P451" s="17">
        <v>40175756</v>
      </c>
      <c r="Q451" s="17" t="s">
        <v>668</v>
      </c>
      <c r="R451" s="17" t="s">
        <v>589</v>
      </c>
      <c r="S451" s="32" t="s">
        <v>590</v>
      </c>
      <c r="T451" s="58" t="s">
        <v>591</v>
      </c>
      <c r="U451" s="58"/>
      <c r="V451" t="s">
        <v>592</v>
      </c>
      <c r="W451" s="17" t="s">
        <v>88</v>
      </c>
      <c r="X451" s="23" t="s">
        <v>593</v>
      </c>
      <c r="Y451" t="str">
        <f t="shared" si="16"/>
        <v>401757563022660730226607Mayorista Power</v>
      </c>
      <c r="Z451" s="17">
        <v>30226607</v>
      </c>
      <c r="AA451" s="17" t="s">
        <v>594</v>
      </c>
      <c r="AB451" t="s">
        <v>314</v>
      </c>
      <c r="AC451" s="57" t="s">
        <v>586</v>
      </c>
      <c r="AD451" s="17">
        <v>30226607</v>
      </c>
      <c r="AE451" s="32" t="s">
        <v>594</v>
      </c>
      <c r="AF451" t="s">
        <v>587</v>
      </c>
      <c r="AG451" s="87">
        <v>31.56</v>
      </c>
      <c r="AH451" s="17" t="s">
        <v>308</v>
      </c>
      <c r="AK451" s="18" t="s">
        <v>158</v>
      </c>
      <c r="AL451" s="18"/>
      <c r="AN451" s="18">
        <v>133</v>
      </c>
      <c r="AO451" s="28" t="s">
        <v>588</v>
      </c>
      <c r="AP451" s="28">
        <v>0</v>
      </c>
      <c r="AQ451" s="28">
        <v>0.30867251980615507</v>
      </c>
      <c r="AR451" s="84">
        <v>41.05344513421862</v>
      </c>
    </row>
    <row r="452" spans="1:44" x14ac:dyDescent="0.25">
      <c r="A452" s="17">
        <v>2020</v>
      </c>
      <c r="B452" s="17" t="s">
        <v>42</v>
      </c>
      <c r="C452" s="17"/>
      <c r="D452" s="17"/>
      <c r="E452" s="17"/>
      <c r="F452" s="17"/>
      <c r="H452" s="17"/>
      <c r="I452" s="17"/>
      <c r="J452" s="17"/>
      <c r="K452" s="18"/>
      <c r="L452" s="17" t="s">
        <v>658</v>
      </c>
      <c r="M452" s="17" t="s">
        <v>658</v>
      </c>
      <c r="N452" s="17"/>
      <c r="O452" s="17" t="s">
        <v>103</v>
      </c>
      <c r="P452" s="17">
        <v>40175756</v>
      </c>
      <c r="Q452" s="17" t="s">
        <v>668</v>
      </c>
      <c r="R452" s="17" t="s">
        <v>595</v>
      </c>
      <c r="S452" s="32" t="s">
        <v>596</v>
      </c>
      <c r="T452" s="58" t="s">
        <v>597</v>
      </c>
      <c r="U452" s="58"/>
      <c r="V452" t="s">
        <v>598</v>
      </c>
      <c r="W452" s="17" t="s">
        <v>88</v>
      </c>
      <c r="X452" s="23" t="s">
        <v>599</v>
      </c>
      <c r="Y452" t="str">
        <f t="shared" si="16"/>
        <v>401757563022660630226606Mayorista Power</v>
      </c>
      <c r="Z452" s="17">
        <v>30226606</v>
      </c>
      <c r="AA452" s="17" t="s">
        <v>600</v>
      </c>
      <c r="AB452" t="s">
        <v>487</v>
      </c>
      <c r="AC452" s="57" t="s">
        <v>601</v>
      </c>
      <c r="AD452" s="17">
        <v>30226606</v>
      </c>
      <c r="AE452" s="32" t="s">
        <v>600</v>
      </c>
      <c r="AF452" t="s">
        <v>587</v>
      </c>
      <c r="AG452" s="86">
        <v>15.5</v>
      </c>
      <c r="AH452" s="17" t="s">
        <v>308</v>
      </c>
      <c r="AK452" s="18" t="s">
        <v>158</v>
      </c>
      <c r="AL452" s="18"/>
      <c r="AN452" s="18">
        <v>70</v>
      </c>
      <c r="AO452" s="28" t="s">
        <v>588</v>
      </c>
      <c r="AP452" s="28">
        <v>0</v>
      </c>
      <c r="AQ452" s="28">
        <v>0.15434677443874806</v>
      </c>
      <c r="AR452" s="84">
        <v>10.804274210712364</v>
      </c>
    </row>
    <row r="453" spans="1:44" x14ac:dyDescent="0.25">
      <c r="A453" s="17">
        <v>2020</v>
      </c>
      <c r="B453" s="17" t="s">
        <v>42</v>
      </c>
      <c r="C453" s="17"/>
      <c r="D453" s="17"/>
      <c r="E453" s="17"/>
      <c r="F453" s="17"/>
      <c r="H453" s="17"/>
      <c r="I453" s="17"/>
      <c r="J453" s="17"/>
      <c r="K453" s="18"/>
      <c r="L453" s="17" t="s">
        <v>616</v>
      </c>
      <c r="M453" s="17" t="s">
        <v>616</v>
      </c>
      <c r="N453" s="17"/>
      <c r="O453" s="17" t="s">
        <v>617</v>
      </c>
      <c r="P453" s="17">
        <v>40034070</v>
      </c>
      <c r="Q453" s="17" t="s">
        <v>663</v>
      </c>
      <c r="R453" s="17" t="s">
        <v>681</v>
      </c>
      <c r="S453" s="32" t="s">
        <v>682</v>
      </c>
      <c r="T453" s="32" t="s">
        <v>683</v>
      </c>
      <c r="U453" s="32"/>
      <c r="V453" s="45" t="s">
        <v>684</v>
      </c>
      <c r="W453" s="17" t="s">
        <v>548</v>
      </c>
      <c r="X453" s="23" t="s">
        <v>685</v>
      </c>
      <c r="Y453" t="str">
        <f t="shared" si="16"/>
        <v>400340703022742130227421Bodega</v>
      </c>
      <c r="Z453" s="17">
        <v>30227421</v>
      </c>
      <c r="AA453" s="17" t="s">
        <v>570</v>
      </c>
      <c r="AB453" t="s">
        <v>351</v>
      </c>
      <c r="AC453" s="57" t="s">
        <v>571</v>
      </c>
      <c r="AD453" s="17">
        <v>30227421</v>
      </c>
      <c r="AE453" s="32" t="s">
        <v>570</v>
      </c>
      <c r="AF453" t="s">
        <v>573</v>
      </c>
      <c r="AG453" s="85" t="s">
        <v>574</v>
      </c>
      <c r="AH453" s="17" t="s">
        <v>308</v>
      </c>
      <c r="AK453" s="18" t="s">
        <v>80</v>
      </c>
      <c r="AL453" s="18"/>
      <c r="AN453" s="18">
        <v>186</v>
      </c>
      <c r="AO453" s="83">
        <f>+AN453*6</f>
        <v>1116</v>
      </c>
      <c r="AP453" s="28">
        <v>0.13901016949152539</v>
      </c>
      <c r="AQ453" s="28">
        <v>0.83406101694915247</v>
      </c>
      <c r="AR453" s="84">
        <v>155.13534915254235</v>
      </c>
    </row>
    <row r="454" spans="1:44" x14ac:dyDescent="0.25">
      <c r="A454" s="17">
        <v>2020</v>
      </c>
      <c r="B454" s="17" t="s">
        <v>42</v>
      </c>
      <c r="C454" s="17"/>
      <c r="D454" s="17"/>
      <c r="E454" s="17"/>
      <c r="F454" s="17"/>
      <c r="H454" s="17"/>
      <c r="I454" s="17"/>
      <c r="J454" s="17"/>
      <c r="K454" s="18"/>
      <c r="L454" s="17" t="s">
        <v>669</v>
      </c>
      <c r="M454" s="17" t="s">
        <v>669</v>
      </c>
      <c r="N454" s="17"/>
      <c r="O454" s="17" t="s">
        <v>103</v>
      </c>
      <c r="P454" s="17">
        <v>40072313</v>
      </c>
      <c r="Q454" s="17" t="s">
        <v>670</v>
      </c>
      <c r="R454" s="17" t="s">
        <v>551</v>
      </c>
      <c r="S454" s="32" t="s">
        <v>575</v>
      </c>
      <c r="T454" s="32" t="s">
        <v>576</v>
      </c>
      <c r="U454" s="32"/>
      <c r="V454" s="45" t="s">
        <v>577</v>
      </c>
      <c r="W454" s="17" t="s">
        <v>48</v>
      </c>
      <c r="X454" s="45" t="s">
        <v>555</v>
      </c>
      <c r="Y454" t="str">
        <f t="shared" si="16"/>
        <v>400723133022916430228591PDM</v>
      </c>
      <c r="Z454" s="17">
        <v>30229164</v>
      </c>
      <c r="AA454" s="17" t="s">
        <v>556</v>
      </c>
      <c r="AB454" t="s">
        <v>557</v>
      </c>
      <c r="AC454" s="57" t="s">
        <v>578</v>
      </c>
      <c r="AD454" s="17">
        <v>30228591</v>
      </c>
      <c r="AE454" s="32" t="s">
        <v>559</v>
      </c>
      <c r="AF454" t="s">
        <v>579</v>
      </c>
      <c r="AG454" s="85" t="s">
        <v>365</v>
      </c>
      <c r="AH454" s="17" t="s">
        <v>308</v>
      </c>
      <c r="AK454" s="18" t="s">
        <v>148</v>
      </c>
      <c r="AL454" s="18"/>
      <c r="AN454" s="18">
        <v>0</v>
      </c>
      <c r="AO454" s="83">
        <f>+AN454*48*0.125</f>
        <v>0</v>
      </c>
      <c r="AP454" s="28">
        <v>0</v>
      </c>
      <c r="AQ454" s="28">
        <v>3.2580508474576271</v>
      </c>
      <c r="AR454" s="84">
        <v>0</v>
      </c>
    </row>
    <row r="455" spans="1:44" x14ac:dyDescent="0.25">
      <c r="A455" s="17">
        <v>2020</v>
      </c>
      <c r="B455" s="17" t="s">
        <v>42</v>
      </c>
      <c r="C455" s="17"/>
      <c r="D455" s="17"/>
      <c r="E455" s="17"/>
      <c r="F455" s="17"/>
      <c r="H455" s="17"/>
      <c r="I455" s="17"/>
      <c r="J455" s="17"/>
      <c r="K455" s="18"/>
      <c r="L455" s="17" t="s">
        <v>669</v>
      </c>
      <c r="M455" s="17" t="s">
        <v>669</v>
      </c>
      <c r="N455" s="17"/>
      <c r="O455" s="17" t="s">
        <v>103</v>
      </c>
      <c r="P455" s="17">
        <v>40072313</v>
      </c>
      <c r="Q455" s="17" t="s">
        <v>670</v>
      </c>
      <c r="R455" s="17" t="s">
        <v>580</v>
      </c>
      <c r="S455" s="32" t="s">
        <v>581</v>
      </c>
      <c r="T455" s="58" t="s">
        <v>582</v>
      </c>
      <c r="U455" s="58"/>
      <c r="V455" t="s">
        <v>583</v>
      </c>
      <c r="W455" s="17" t="s">
        <v>88</v>
      </c>
      <c r="X455" s="23" t="s">
        <v>584</v>
      </c>
      <c r="Y455" t="str">
        <f t="shared" si="16"/>
        <v>400723133022661330226613Mayorista Power</v>
      </c>
      <c r="Z455" s="17">
        <v>30226613</v>
      </c>
      <c r="AA455" s="17" t="s">
        <v>585</v>
      </c>
      <c r="AB455" t="s">
        <v>336</v>
      </c>
      <c r="AC455" s="57" t="s">
        <v>586</v>
      </c>
      <c r="AD455" s="17">
        <v>30226613</v>
      </c>
      <c r="AE455" s="32" t="s">
        <v>585</v>
      </c>
      <c r="AF455" t="s">
        <v>587</v>
      </c>
      <c r="AG455" s="86">
        <v>31</v>
      </c>
      <c r="AH455" s="17" t="s">
        <v>308</v>
      </c>
      <c r="AK455" s="18" t="s">
        <v>158</v>
      </c>
      <c r="AL455" s="18"/>
      <c r="AN455" s="18">
        <v>30</v>
      </c>
      <c r="AO455" s="28" t="s">
        <v>588</v>
      </c>
      <c r="AP455" s="28">
        <v>0</v>
      </c>
      <c r="AQ455" s="28">
        <v>0.55316641887722739</v>
      </c>
      <c r="AR455" s="84">
        <v>16.594992566316822</v>
      </c>
    </row>
    <row r="456" spans="1:44" x14ac:dyDescent="0.25">
      <c r="A456" s="17">
        <v>2020</v>
      </c>
      <c r="B456" s="17" t="s">
        <v>42</v>
      </c>
      <c r="C456" s="17"/>
      <c r="D456" s="17"/>
      <c r="E456" s="17"/>
      <c r="F456" s="17"/>
      <c r="H456" s="17"/>
      <c r="I456" s="17"/>
      <c r="J456" s="17"/>
      <c r="K456" s="18"/>
      <c r="L456" s="17" t="s">
        <v>669</v>
      </c>
      <c r="M456" s="17" t="s">
        <v>669</v>
      </c>
      <c r="N456" s="17"/>
      <c r="O456" s="17" t="s">
        <v>103</v>
      </c>
      <c r="P456" s="17">
        <v>40072313</v>
      </c>
      <c r="Q456" s="17" t="s">
        <v>670</v>
      </c>
      <c r="R456" s="17" t="s">
        <v>589</v>
      </c>
      <c r="S456" s="32" t="s">
        <v>590</v>
      </c>
      <c r="T456" s="58" t="s">
        <v>591</v>
      </c>
      <c r="U456" s="58"/>
      <c r="V456" t="s">
        <v>592</v>
      </c>
      <c r="W456" s="17" t="s">
        <v>88</v>
      </c>
      <c r="X456" s="23" t="s">
        <v>593</v>
      </c>
      <c r="Y456" t="str">
        <f t="shared" si="16"/>
        <v>400723133022660730226607Mayorista Power</v>
      </c>
      <c r="Z456" s="17">
        <v>30226607</v>
      </c>
      <c r="AA456" s="17" t="s">
        <v>594</v>
      </c>
      <c r="AB456" t="s">
        <v>314</v>
      </c>
      <c r="AC456" s="57" t="s">
        <v>586</v>
      </c>
      <c r="AD456" s="17">
        <v>30226607</v>
      </c>
      <c r="AE456" s="32" t="s">
        <v>594</v>
      </c>
      <c r="AF456" t="s">
        <v>587</v>
      </c>
      <c r="AG456" s="87">
        <v>31.56</v>
      </c>
      <c r="AH456" s="17" t="s">
        <v>308</v>
      </c>
      <c r="AK456" s="18" t="s">
        <v>158</v>
      </c>
      <c r="AL456" s="18"/>
      <c r="AN456" s="18">
        <v>888</v>
      </c>
      <c r="AO456" s="28" t="s">
        <v>588</v>
      </c>
      <c r="AP456" s="28">
        <v>0</v>
      </c>
      <c r="AQ456" s="28">
        <v>0.30867251980615507</v>
      </c>
      <c r="AR456" s="84">
        <v>274.10119758786573</v>
      </c>
    </row>
    <row r="457" spans="1:44" x14ac:dyDescent="0.25">
      <c r="A457" s="17">
        <v>2020</v>
      </c>
      <c r="B457" s="17" t="s">
        <v>42</v>
      </c>
      <c r="C457" s="17"/>
      <c r="D457" s="17"/>
      <c r="E457" s="17"/>
      <c r="F457" s="17"/>
      <c r="H457" s="17"/>
      <c r="I457" s="17"/>
      <c r="J457" s="17"/>
      <c r="K457" s="18"/>
      <c r="L457" s="17" t="s">
        <v>669</v>
      </c>
      <c r="M457" s="17" t="s">
        <v>669</v>
      </c>
      <c r="N457" s="17"/>
      <c r="O457" s="17" t="s">
        <v>103</v>
      </c>
      <c r="P457" s="17">
        <v>40072313</v>
      </c>
      <c r="Q457" s="17" t="s">
        <v>670</v>
      </c>
      <c r="R457" s="17" t="s">
        <v>595</v>
      </c>
      <c r="S457" s="32" t="s">
        <v>596</v>
      </c>
      <c r="T457" s="58" t="s">
        <v>597</v>
      </c>
      <c r="U457" s="58"/>
      <c r="V457" t="s">
        <v>598</v>
      </c>
      <c r="W457" s="17" t="s">
        <v>88</v>
      </c>
      <c r="X457" s="23" t="s">
        <v>599</v>
      </c>
      <c r="Y457" t="str">
        <f t="shared" si="16"/>
        <v>400723133022660630226606Mayorista Power</v>
      </c>
      <c r="Z457" s="17">
        <v>30226606</v>
      </c>
      <c r="AA457" s="17" t="s">
        <v>600</v>
      </c>
      <c r="AB457" t="s">
        <v>487</v>
      </c>
      <c r="AC457" s="57" t="s">
        <v>601</v>
      </c>
      <c r="AD457" s="17">
        <v>30226606</v>
      </c>
      <c r="AE457" s="32" t="s">
        <v>600</v>
      </c>
      <c r="AF457" t="s">
        <v>587</v>
      </c>
      <c r="AG457" s="86">
        <v>15.5</v>
      </c>
      <c r="AH457" s="17" t="s">
        <v>308</v>
      </c>
      <c r="AK457" s="18" t="s">
        <v>158</v>
      </c>
      <c r="AL457" s="18"/>
      <c r="AN457" s="18">
        <v>545</v>
      </c>
      <c r="AO457" s="28" t="s">
        <v>588</v>
      </c>
      <c r="AP457" s="28">
        <v>0</v>
      </c>
      <c r="AQ457" s="28">
        <v>0.15434677443874806</v>
      </c>
      <c r="AR457" s="84">
        <v>84.118992069117695</v>
      </c>
    </row>
    <row r="458" spans="1:44" x14ac:dyDescent="0.25">
      <c r="A458" s="17">
        <v>2020</v>
      </c>
      <c r="B458" s="17" t="s">
        <v>42</v>
      </c>
      <c r="C458" s="17"/>
      <c r="D458" s="17"/>
      <c r="E458" s="17"/>
      <c r="F458" s="17"/>
      <c r="H458" s="17"/>
      <c r="I458" s="17"/>
      <c r="J458" s="17"/>
      <c r="K458" s="18"/>
      <c r="L458" s="17" t="s">
        <v>675</v>
      </c>
      <c r="M458" s="17" t="s">
        <v>675</v>
      </c>
      <c r="N458" s="17"/>
      <c r="O458" s="17" t="s">
        <v>103</v>
      </c>
      <c r="P458" s="17">
        <v>40166530</v>
      </c>
      <c r="Q458" s="17" t="s">
        <v>686</v>
      </c>
      <c r="R458" s="17" t="s">
        <v>551</v>
      </c>
      <c r="S458" s="32" t="s">
        <v>552</v>
      </c>
      <c r="T458" s="32" t="s">
        <v>553</v>
      </c>
      <c r="U458" s="32"/>
      <c r="V458" s="45" t="s">
        <v>554</v>
      </c>
      <c r="W458" s="17" t="s">
        <v>48</v>
      </c>
      <c r="X458" s="23" t="s">
        <v>555</v>
      </c>
      <c r="Y458" t="str">
        <f t="shared" si="16"/>
        <v>401665303022916430228591Broker</v>
      </c>
      <c r="Z458" s="17">
        <v>30229164</v>
      </c>
      <c r="AA458" s="17" t="s">
        <v>556</v>
      </c>
      <c r="AB458" t="s">
        <v>557</v>
      </c>
      <c r="AC458" s="57" t="s">
        <v>578</v>
      </c>
      <c r="AD458" s="17">
        <v>30228591</v>
      </c>
      <c r="AE458" s="32" t="s">
        <v>559</v>
      </c>
      <c r="AF458" t="s">
        <v>579</v>
      </c>
      <c r="AG458" s="85" t="s">
        <v>365</v>
      </c>
      <c r="AH458" s="17" t="s">
        <v>308</v>
      </c>
      <c r="AK458" s="17" t="s">
        <v>562</v>
      </c>
      <c r="AL458" s="17"/>
      <c r="AN458" s="18">
        <v>1920</v>
      </c>
      <c r="AO458" s="83">
        <f>+AN458*48*0.125</f>
        <v>11520</v>
      </c>
      <c r="AP458" s="28">
        <v>0.5651374830757776</v>
      </c>
      <c r="AQ458" s="28">
        <v>3.3908248984546656</v>
      </c>
      <c r="AR458" s="84">
        <v>6510.3838050329578</v>
      </c>
    </row>
    <row r="459" spans="1:44" x14ac:dyDescent="0.25">
      <c r="A459" s="17">
        <v>2020</v>
      </c>
      <c r="B459" s="17" t="s">
        <v>42</v>
      </c>
      <c r="C459" s="17"/>
      <c r="D459" s="17"/>
      <c r="E459" s="17"/>
      <c r="F459" s="17"/>
      <c r="H459" s="17"/>
      <c r="I459" s="17"/>
      <c r="J459" s="17"/>
      <c r="K459" s="18"/>
      <c r="L459" s="17" t="s">
        <v>675</v>
      </c>
      <c r="M459" s="17" t="s">
        <v>675</v>
      </c>
      <c r="N459" s="17"/>
      <c r="O459" s="17" t="s">
        <v>103</v>
      </c>
      <c r="P459" s="17">
        <v>40166797</v>
      </c>
      <c r="Q459" s="17" t="s">
        <v>687</v>
      </c>
      <c r="R459" s="17" t="s">
        <v>551</v>
      </c>
      <c r="S459" s="32" t="s">
        <v>552</v>
      </c>
      <c r="T459" s="32" t="s">
        <v>553</v>
      </c>
      <c r="U459" s="32"/>
      <c r="V459" s="45" t="s">
        <v>554</v>
      </c>
      <c r="W459" s="17" t="s">
        <v>48</v>
      </c>
      <c r="X459" s="23" t="s">
        <v>555</v>
      </c>
      <c r="Y459" t="str">
        <f t="shared" si="16"/>
        <v>401667973022916430228591Broker</v>
      </c>
      <c r="Z459" s="17">
        <v>30229164</v>
      </c>
      <c r="AA459" s="17" t="s">
        <v>556</v>
      </c>
      <c r="AB459" t="s">
        <v>557</v>
      </c>
      <c r="AC459" s="57" t="s">
        <v>578</v>
      </c>
      <c r="AD459" s="17">
        <v>30228591</v>
      </c>
      <c r="AE459" s="32" t="s">
        <v>559</v>
      </c>
      <c r="AF459" t="s">
        <v>579</v>
      </c>
      <c r="AG459" s="85" t="s">
        <v>365</v>
      </c>
      <c r="AH459" s="17" t="s">
        <v>308</v>
      </c>
      <c r="AK459" s="17" t="s">
        <v>562</v>
      </c>
      <c r="AL459" s="17"/>
      <c r="AN459" s="18">
        <v>800</v>
      </c>
      <c r="AO459" s="83">
        <f>+AN459*48*0.125</f>
        <v>4800</v>
      </c>
      <c r="AP459" s="28">
        <v>0.5651374830757776</v>
      </c>
      <c r="AQ459" s="28">
        <v>3.3908248984546656</v>
      </c>
      <c r="AR459" s="84">
        <v>2712.6599187637325</v>
      </c>
    </row>
    <row r="460" spans="1:44" x14ac:dyDescent="0.25">
      <c r="A460" s="17">
        <v>2020</v>
      </c>
      <c r="B460" s="17" t="s">
        <v>42</v>
      </c>
      <c r="C460" s="17"/>
      <c r="D460" s="17"/>
      <c r="E460" s="17"/>
      <c r="F460" s="17"/>
      <c r="H460" s="17"/>
      <c r="I460" s="17"/>
      <c r="J460" s="17"/>
      <c r="K460" s="18"/>
      <c r="L460" s="17" t="s">
        <v>672</v>
      </c>
      <c r="M460" s="17" t="s">
        <v>672</v>
      </c>
      <c r="N460" s="17"/>
      <c r="O460" s="17" t="s">
        <v>617</v>
      </c>
      <c r="P460" s="17">
        <v>40061863</v>
      </c>
      <c r="Q460" s="17" t="s">
        <v>673</v>
      </c>
      <c r="R460" s="17" t="s">
        <v>681</v>
      </c>
      <c r="S460" s="32" t="s">
        <v>682</v>
      </c>
      <c r="T460" s="32" t="s">
        <v>683</v>
      </c>
      <c r="U460" s="32"/>
      <c r="V460" s="45" t="s">
        <v>684</v>
      </c>
      <c r="W460" s="17" t="s">
        <v>548</v>
      </c>
      <c r="X460" s="23" t="s">
        <v>685</v>
      </c>
      <c r="Y460" t="str">
        <f t="shared" si="16"/>
        <v>400618633022742130227421Bodega</v>
      </c>
      <c r="Z460" s="17">
        <v>30227421</v>
      </c>
      <c r="AA460" s="17" t="s">
        <v>570</v>
      </c>
      <c r="AB460" t="s">
        <v>351</v>
      </c>
      <c r="AC460" s="57" t="s">
        <v>571</v>
      </c>
      <c r="AD460" s="17">
        <v>30227421</v>
      </c>
      <c r="AE460" s="32" t="s">
        <v>570</v>
      </c>
      <c r="AF460" t="s">
        <v>573</v>
      </c>
      <c r="AG460" s="85" t="s">
        <v>574</v>
      </c>
      <c r="AH460" s="17" t="s">
        <v>308</v>
      </c>
      <c r="AK460" s="18" t="s">
        <v>80</v>
      </c>
      <c r="AL460" s="18"/>
      <c r="AN460" s="18">
        <v>115</v>
      </c>
      <c r="AO460" s="83">
        <f>+AN460*6</f>
        <v>690</v>
      </c>
      <c r="AP460" s="28">
        <v>0.13901016949152542</v>
      </c>
      <c r="AQ460" s="28">
        <v>0.83406101694915247</v>
      </c>
      <c r="AR460" s="84">
        <v>95.91701694915254</v>
      </c>
    </row>
    <row r="461" spans="1:44" x14ac:dyDescent="0.25">
      <c r="A461" s="17">
        <v>2020</v>
      </c>
      <c r="B461" s="17" t="s">
        <v>42</v>
      </c>
      <c r="C461" s="17"/>
      <c r="D461" s="17"/>
      <c r="E461" s="17"/>
      <c r="F461" s="17"/>
      <c r="H461" s="17"/>
      <c r="I461" s="17"/>
      <c r="J461" s="17"/>
      <c r="K461" s="18"/>
      <c r="L461" s="17" t="s">
        <v>672</v>
      </c>
      <c r="M461" s="17" t="s">
        <v>672</v>
      </c>
      <c r="N461" s="17"/>
      <c r="O461" s="17" t="s">
        <v>617</v>
      </c>
      <c r="P461" s="17">
        <v>40034106</v>
      </c>
      <c r="Q461" s="17" t="s">
        <v>688</v>
      </c>
      <c r="R461" s="17" t="s">
        <v>628</v>
      </c>
      <c r="S461" s="32" t="s">
        <v>629</v>
      </c>
      <c r="T461" s="58" t="s">
        <v>630</v>
      </c>
      <c r="U461" s="58"/>
      <c r="V461" t="s">
        <v>631</v>
      </c>
      <c r="W461" s="17" t="s">
        <v>88</v>
      </c>
      <c r="X461" s="23" t="s">
        <v>632</v>
      </c>
      <c r="Y461" t="str">
        <f t="shared" si="16"/>
        <v>400341063022661330226613PDM</v>
      </c>
      <c r="Z461" s="17">
        <v>30226613</v>
      </c>
      <c r="AA461" s="17" t="s">
        <v>585</v>
      </c>
      <c r="AB461" t="s">
        <v>336</v>
      </c>
      <c r="AC461" s="57" t="s">
        <v>633</v>
      </c>
      <c r="AD461" s="17">
        <v>30226613</v>
      </c>
      <c r="AE461" s="32" t="s">
        <v>585</v>
      </c>
      <c r="AF461" t="s">
        <v>587</v>
      </c>
      <c r="AG461" s="87">
        <v>31.65</v>
      </c>
      <c r="AH461" s="17" t="s">
        <v>308</v>
      </c>
      <c r="AK461" s="18" t="s">
        <v>148</v>
      </c>
      <c r="AL461" s="18"/>
      <c r="AN461" s="18">
        <v>76</v>
      </c>
      <c r="AO461" s="28" t="s">
        <v>588</v>
      </c>
      <c r="AP461" s="28">
        <v>0</v>
      </c>
      <c r="AQ461" s="28">
        <v>0.68827158109148101</v>
      </c>
      <c r="AR461" s="84">
        <v>52.308640162952557</v>
      </c>
    </row>
    <row r="462" spans="1:44" x14ac:dyDescent="0.25">
      <c r="A462" s="17">
        <v>2020</v>
      </c>
      <c r="B462" s="17" t="s">
        <v>42</v>
      </c>
      <c r="C462" s="17"/>
      <c r="D462" s="17"/>
      <c r="E462" s="17"/>
      <c r="F462" s="17"/>
      <c r="H462" s="17"/>
      <c r="I462" s="17"/>
      <c r="J462" s="17"/>
      <c r="K462" s="18"/>
      <c r="L462" s="17" t="s">
        <v>672</v>
      </c>
      <c r="M462" s="17" t="s">
        <v>672</v>
      </c>
      <c r="N462" s="17"/>
      <c r="O462" s="17" t="s">
        <v>617</v>
      </c>
      <c r="P462" s="17">
        <v>40034106</v>
      </c>
      <c r="Q462" s="17" t="s">
        <v>688</v>
      </c>
      <c r="R462" s="17" t="s">
        <v>628</v>
      </c>
      <c r="S462" s="32" t="s">
        <v>634</v>
      </c>
      <c r="T462" s="58" t="s">
        <v>635</v>
      </c>
      <c r="U462" s="58"/>
      <c r="V462" s="32" t="s">
        <v>636</v>
      </c>
      <c r="W462" s="17" t="s">
        <v>88</v>
      </c>
      <c r="X462" s="23" t="s">
        <v>637</v>
      </c>
      <c r="Y462" t="str">
        <f t="shared" si="16"/>
        <v>400341063022660730226607PDM</v>
      </c>
      <c r="Z462" s="17">
        <v>30226607</v>
      </c>
      <c r="AA462" s="17" t="s">
        <v>594</v>
      </c>
      <c r="AB462" t="s">
        <v>314</v>
      </c>
      <c r="AC462" s="57" t="s">
        <v>638</v>
      </c>
      <c r="AD462" s="17">
        <v>30226607</v>
      </c>
      <c r="AE462" s="32" t="s">
        <v>594</v>
      </c>
      <c r="AF462" t="s">
        <v>587</v>
      </c>
      <c r="AG462" s="86">
        <v>31.94</v>
      </c>
      <c r="AH462" s="17" t="s">
        <v>308</v>
      </c>
      <c r="AK462" s="18" t="s">
        <v>148</v>
      </c>
      <c r="AL462" s="18"/>
      <c r="AN462" s="18">
        <v>600</v>
      </c>
      <c r="AO462" s="28" t="s">
        <v>588</v>
      </c>
      <c r="AP462" s="28">
        <v>0</v>
      </c>
      <c r="AQ462" s="28">
        <v>0.69451316956384879</v>
      </c>
      <c r="AR462" s="84">
        <v>416.70790173830926</v>
      </c>
    </row>
    <row r="463" spans="1:44" x14ac:dyDescent="0.25">
      <c r="A463" s="17">
        <v>2020</v>
      </c>
      <c r="B463" s="17" t="s">
        <v>42</v>
      </c>
      <c r="C463" s="17"/>
      <c r="D463" s="17"/>
      <c r="E463" s="17"/>
      <c r="F463" s="17"/>
      <c r="H463" s="17"/>
      <c r="I463" s="17"/>
      <c r="J463" s="17"/>
      <c r="K463" s="18"/>
      <c r="L463" s="17" t="s">
        <v>672</v>
      </c>
      <c r="M463" s="17" t="s">
        <v>672</v>
      </c>
      <c r="N463" s="17"/>
      <c r="O463" s="17" t="s">
        <v>617</v>
      </c>
      <c r="P463" s="17">
        <v>40034106</v>
      </c>
      <c r="Q463" s="17" t="s">
        <v>688</v>
      </c>
      <c r="R463" s="17" t="s">
        <v>628</v>
      </c>
      <c r="S463" s="32" t="s">
        <v>639</v>
      </c>
      <c r="T463" s="58" t="s">
        <v>640</v>
      </c>
      <c r="U463" s="58"/>
      <c r="V463" s="32" t="s">
        <v>641</v>
      </c>
      <c r="W463" s="17" t="s">
        <v>88</v>
      </c>
      <c r="X463" s="23" t="s">
        <v>642</v>
      </c>
      <c r="Y463" t="str">
        <f t="shared" si="16"/>
        <v>400341063022660630226606PDM</v>
      </c>
      <c r="Z463" s="17">
        <v>30226606</v>
      </c>
      <c r="AA463" s="17" t="s">
        <v>600</v>
      </c>
      <c r="AB463" t="s">
        <v>487</v>
      </c>
      <c r="AC463" s="32" t="s">
        <v>638</v>
      </c>
      <c r="AD463" s="17">
        <v>30226606</v>
      </c>
      <c r="AE463" s="32" t="s">
        <v>600</v>
      </c>
      <c r="AF463" t="s">
        <v>587</v>
      </c>
      <c r="AG463" s="87">
        <v>15.34</v>
      </c>
      <c r="AH463" s="17" t="s">
        <v>308</v>
      </c>
      <c r="AK463" s="18" t="s">
        <v>148</v>
      </c>
      <c r="AL463" s="18"/>
      <c r="AN463" s="18">
        <v>721</v>
      </c>
      <c r="AO463" s="28" t="s">
        <v>588</v>
      </c>
      <c r="AP463" s="28">
        <v>0</v>
      </c>
      <c r="AQ463" s="28">
        <v>0.33338903278769583</v>
      </c>
      <c r="AR463" s="84">
        <v>240.37349263992868</v>
      </c>
    </row>
    <row r="464" spans="1:44" x14ac:dyDescent="0.25">
      <c r="A464" s="17">
        <v>2020</v>
      </c>
      <c r="B464" s="17" t="s">
        <v>42</v>
      </c>
      <c r="C464" s="17"/>
      <c r="D464" s="17"/>
      <c r="E464" s="17"/>
      <c r="F464" s="17"/>
      <c r="H464" s="17"/>
      <c r="I464" s="17"/>
      <c r="J464" s="17"/>
      <c r="K464" s="18"/>
      <c r="L464" s="17" t="s">
        <v>616</v>
      </c>
      <c r="M464" s="17" t="s">
        <v>616</v>
      </c>
      <c r="N464" s="17"/>
      <c r="O464" s="17" t="s">
        <v>617</v>
      </c>
      <c r="P464" s="17">
        <v>40061863</v>
      </c>
      <c r="Q464" s="17" t="s">
        <v>673</v>
      </c>
      <c r="R464" s="17" t="s">
        <v>602</v>
      </c>
      <c r="S464" s="32" t="s">
        <v>603</v>
      </c>
      <c r="T464" s="32" t="s">
        <v>604</v>
      </c>
      <c r="U464" s="32"/>
      <c r="V464" s="45" t="s">
        <v>605</v>
      </c>
      <c r="W464" s="17" t="s">
        <v>606</v>
      </c>
      <c r="X464" s="45" t="s">
        <v>607</v>
      </c>
      <c r="Y464" t="str">
        <f t="shared" si="16"/>
        <v>40061863MulticategoriaBONIFICACIÓNBodega</v>
      </c>
      <c r="Z464" s="17" t="s">
        <v>608</v>
      </c>
      <c r="AA464" s="17" t="s">
        <v>609</v>
      </c>
      <c r="AB464" s="17" t="s">
        <v>609</v>
      </c>
      <c r="AC464" s="57">
        <v>100</v>
      </c>
      <c r="AD464" s="17" t="s">
        <v>610</v>
      </c>
      <c r="AE464" s="32" t="s">
        <v>611</v>
      </c>
      <c r="AF464" t="s">
        <v>611</v>
      </c>
      <c r="AG464" s="85" t="s">
        <v>365</v>
      </c>
      <c r="AH464" s="17" t="s">
        <v>308</v>
      </c>
      <c r="AK464" s="18" t="s">
        <v>80</v>
      </c>
      <c r="AL464" s="18"/>
      <c r="AN464" s="18">
        <v>180</v>
      </c>
      <c r="AO464" s="83">
        <v>180</v>
      </c>
      <c r="AP464" s="28">
        <v>1.5795833333333333</v>
      </c>
      <c r="AQ464" s="28">
        <v>1.5795833333333331</v>
      </c>
      <c r="AR464" s="84">
        <v>284.32499999999999</v>
      </c>
    </row>
    <row r="465" spans="1:44" x14ac:dyDescent="0.25">
      <c r="A465" s="17">
        <v>2020</v>
      </c>
      <c r="B465" s="17" t="s">
        <v>42</v>
      </c>
      <c r="C465" s="17"/>
      <c r="D465" s="17"/>
      <c r="E465" s="17"/>
      <c r="F465" s="17"/>
      <c r="H465" s="17"/>
      <c r="I465" s="17"/>
      <c r="J465" s="17"/>
      <c r="K465" s="18"/>
      <c r="L465" s="17" t="s">
        <v>616</v>
      </c>
      <c r="M465" s="17" t="s">
        <v>616</v>
      </c>
      <c r="N465" s="17"/>
      <c r="O465" s="17" t="s">
        <v>617</v>
      </c>
      <c r="P465" s="17">
        <v>40061863</v>
      </c>
      <c r="Q465" s="17" t="s">
        <v>673</v>
      </c>
      <c r="R465" s="17" t="s">
        <v>612</v>
      </c>
      <c r="S465" s="32" t="s">
        <v>603</v>
      </c>
      <c r="T465" s="32" t="s">
        <v>613</v>
      </c>
      <c r="U465" s="32"/>
      <c r="V465" s="45" t="s">
        <v>614</v>
      </c>
      <c r="W465" s="17" t="s">
        <v>606</v>
      </c>
      <c r="X465" s="45" t="s">
        <v>615</v>
      </c>
      <c r="Y465" t="str">
        <f t="shared" si="16"/>
        <v>40061863MulticategoriaBONIFICACIÓNBodega</v>
      </c>
      <c r="Z465" s="17" t="s">
        <v>608</v>
      </c>
      <c r="AA465" s="17" t="s">
        <v>609</v>
      </c>
      <c r="AB465" s="17" t="s">
        <v>609</v>
      </c>
      <c r="AC465" s="57">
        <v>60</v>
      </c>
      <c r="AD465" s="17" t="s">
        <v>610</v>
      </c>
      <c r="AE465" s="32" t="s">
        <v>674</v>
      </c>
      <c r="AF465" t="s">
        <v>674</v>
      </c>
      <c r="AG465" s="85" t="s">
        <v>493</v>
      </c>
      <c r="AH465" s="17" t="s">
        <v>308</v>
      </c>
      <c r="AK465" s="18" t="s">
        <v>80</v>
      </c>
      <c r="AL465" s="18"/>
      <c r="AN465" s="18">
        <v>180</v>
      </c>
      <c r="AO465" s="83">
        <v>180</v>
      </c>
      <c r="AP465" s="28">
        <v>0.78983050847457625</v>
      </c>
      <c r="AQ465" s="28">
        <v>0.78983050847457625</v>
      </c>
      <c r="AR465" s="84">
        <v>142.16949152542372</v>
      </c>
    </row>
    <row r="466" spans="1:44" x14ac:dyDescent="0.25">
      <c r="A466" s="17">
        <v>2020</v>
      </c>
      <c r="B466" s="17" t="s">
        <v>42</v>
      </c>
      <c r="C466" s="17"/>
      <c r="D466" s="17"/>
      <c r="E466" s="17"/>
      <c r="F466" s="17"/>
      <c r="H466" s="17"/>
      <c r="I466" s="17"/>
      <c r="J466" s="17"/>
      <c r="K466" s="18"/>
      <c r="L466" s="17" t="s">
        <v>616</v>
      </c>
      <c r="M466" s="17" t="s">
        <v>616</v>
      </c>
      <c r="N466" s="17"/>
      <c r="O466" s="17" t="s">
        <v>617</v>
      </c>
      <c r="P466" s="17">
        <v>40061863</v>
      </c>
      <c r="Q466" s="17" t="s">
        <v>673</v>
      </c>
      <c r="R466" s="17" t="s">
        <v>653</v>
      </c>
      <c r="S466" s="32" t="s">
        <v>603</v>
      </c>
      <c r="T466" s="88" t="s">
        <v>654</v>
      </c>
      <c r="U466" s="88"/>
      <c r="V466" s="45" t="s">
        <v>655</v>
      </c>
      <c r="W466" s="17" t="s">
        <v>606</v>
      </c>
      <c r="X466" s="23" t="s">
        <v>656</v>
      </c>
      <c r="Y466" t="str">
        <f t="shared" si="16"/>
        <v>40061863MulticategoriaBONIFICACIÓNBodega</v>
      </c>
      <c r="Z466" s="17" t="s">
        <v>608</v>
      </c>
      <c r="AA466" s="17" t="s">
        <v>609</v>
      </c>
      <c r="AB466" s="17" t="s">
        <v>609</v>
      </c>
      <c r="AC466" s="57">
        <v>380</v>
      </c>
      <c r="AD466" s="17" t="s">
        <v>610</v>
      </c>
      <c r="AE466" s="88" t="s">
        <v>654</v>
      </c>
      <c r="AF466" s="89" t="s">
        <v>654</v>
      </c>
      <c r="AG466" s="90" t="s">
        <v>657</v>
      </c>
      <c r="AH466" s="17" t="s">
        <v>308</v>
      </c>
      <c r="AK466" s="18" t="s">
        <v>80</v>
      </c>
      <c r="AL466" s="18"/>
      <c r="AN466" s="18">
        <v>100</v>
      </c>
      <c r="AO466" s="83">
        <v>100</v>
      </c>
      <c r="AP466" s="28">
        <v>11.483050847457628</v>
      </c>
      <c r="AQ466" s="28">
        <v>11.483050847457628</v>
      </c>
      <c r="AR466" s="84">
        <v>1148.3050847457628</v>
      </c>
    </row>
    <row r="467" spans="1:44" x14ac:dyDescent="0.25">
      <c r="A467" s="17">
        <v>2020</v>
      </c>
      <c r="B467" s="17" t="s">
        <v>42</v>
      </c>
      <c r="C467" s="17"/>
      <c r="D467" s="17"/>
      <c r="E467" s="17"/>
      <c r="F467" s="17"/>
      <c r="H467" s="17"/>
      <c r="I467" s="17"/>
      <c r="J467" s="17"/>
      <c r="K467" s="18"/>
      <c r="L467" s="17" t="s">
        <v>672</v>
      </c>
      <c r="M467" s="17" t="s">
        <v>672</v>
      </c>
      <c r="N467" s="17"/>
      <c r="O467" s="17" t="s">
        <v>617</v>
      </c>
      <c r="P467" s="17">
        <v>40092349</v>
      </c>
      <c r="Q467" s="17" t="s">
        <v>679</v>
      </c>
      <c r="R467" s="17" t="s">
        <v>612</v>
      </c>
      <c r="S467" s="32" t="s">
        <v>603</v>
      </c>
      <c r="T467" s="32" t="s">
        <v>613</v>
      </c>
      <c r="U467" s="32"/>
      <c r="V467" s="45" t="s">
        <v>614</v>
      </c>
      <c r="W467" s="17" t="s">
        <v>606</v>
      </c>
      <c r="X467" s="45" t="s">
        <v>615</v>
      </c>
      <c r="Y467" t="str">
        <f t="shared" si="16"/>
        <v>40092349MulticategoriaBONIFICACIÓNBodega</v>
      </c>
      <c r="Z467" s="17" t="s">
        <v>608</v>
      </c>
      <c r="AA467" s="17" t="s">
        <v>609</v>
      </c>
      <c r="AB467" s="17" t="s">
        <v>609</v>
      </c>
      <c r="AC467" s="57">
        <v>60</v>
      </c>
      <c r="AD467" s="17" t="s">
        <v>610</v>
      </c>
      <c r="AE467" s="32" t="s">
        <v>674</v>
      </c>
      <c r="AF467" t="s">
        <v>674</v>
      </c>
      <c r="AG467" s="85" t="s">
        <v>493</v>
      </c>
      <c r="AH467" s="17" t="s">
        <v>308</v>
      </c>
      <c r="AK467" s="18" t="s">
        <v>80</v>
      </c>
      <c r="AL467" s="18"/>
      <c r="AN467" s="18">
        <v>180</v>
      </c>
      <c r="AO467" s="83">
        <v>180</v>
      </c>
      <c r="AP467" s="28">
        <v>0.78983050847457625</v>
      </c>
      <c r="AQ467" s="28">
        <v>0.78983050847457625</v>
      </c>
      <c r="AR467" s="84">
        <v>142.16949152542372</v>
      </c>
    </row>
    <row r="468" spans="1:44" x14ac:dyDescent="0.25">
      <c r="A468" s="17">
        <v>2020</v>
      </c>
      <c r="B468" s="17" t="s">
        <v>42</v>
      </c>
      <c r="C468" s="17"/>
      <c r="D468" s="17"/>
      <c r="E468" s="17"/>
      <c r="F468" s="17"/>
      <c r="H468" s="17"/>
      <c r="I468" s="17"/>
      <c r="J468" s="17"/>
      <c r="K468" s="18"/>
      <c r="L468" s="17" t="s">
        <v>672</v>
      </c>
      <c r="M468" s="17" t="s">
        <v>672</v>
      </c>
      <c r="N468" s="17"/>
      <c r="O468" s="17" t="s">
        <v>617</v>
      </c>
      <c r="P468" s="17">
        <v>40092349</v>
      </c>
      <c r="Q468" s="17" t="s">
        <v>679</v>
      </c>
      <c r="R468" s="17" t="s">
        <v>681</v>
      </c>
      <c r="S468" s="32" t="s">
        <v>682</v>
      </c>
      <c r="T468" s="32" t="s">
        <v>683</v>
      </c>
      <c r="U468" s="32"/>
      <c r="V468" s="45" t="s">
        <v>684</v>
      </c>
      <c r="W468" s="17" t="s">
        <v>548</v>
      </c>
      <c r="X468" s="23" t="s">
        <v>685</v>
      </c>
      <c r="Y468" t="str">
        <f t="shared" si="16"/>
        <v>400923493022742130227421Bodega</v>
      </c>
      <c r="Z468" s="17">
        <v>30227421</v>
      </c>
      <c r="AA468" s="17" t="s">
        <v>570</v>
      </c>
      <c r="AB468" t="s">
        <v>351</v>
      </c>
      <c r="AC468" s="57" t="s">
        <v>571</v>
      </c>
      <c r="AD468" s="17">
        <v>30227421</v>
      </c>
      <c r="AE468" s="32" t="s">
        <v>570</v>
      </c>
      <c r="AF468" t="s">
        <v>573</v>
      </c>
      <c r="AG468" s="85" t="s">
        <v>574</v>
      </c>
      <c r="AH468" s="17" t="s">
        <v>308</v>
      </c>
      <c r="AK468" s="18" t="s">
        <v>80</v>
      </c>
      <c r="AL468" s="18"/>
      <c r="AN468" s="18">
        <v>149</v>
      </c>
      <c r="AO468" s="83">
        <f>+AN468*6</f>
        <v>894</v>
      </c>
      <c r="AP468" s="28">
        <v>0.13901016949152542</v>
      </c>
      <c r="AQ468" s="28">
        <v>0.83406101694915247</v>
      </c>
      <c r="AR468" s="84">
        <v>124.27509152542372</v>
      </c>
    </row>
    <row r="469" spans="1:44" x14ac:dyDescent="0.25">
      <c r="A469" s="17">
        <v>2020</v>
      </c>
      <c r="B469" s="17" t="s">
        <v>42</v>
      </c>
      <c r="C469" s="17"/>
      <c r="D469" s="17"/>
      <c r="E469" s="17"/>
      <c r="F469" s="17"/>
      <c r="H469" s="17"/>
      <c r="I469" s="17"/>
      <c r="J469" s="17"/>
      <c r="K469" s="18"/>
      <c r="L469" s="17" t="s">
        <v>660</v>
      </c>
      <c r="M469" s="17" t="s">
        <v>660</v>
      </c>
      <c r="N469" s="17"/>
      <c r="O469" s="17" t="s">
        <v>103</v>
      </c>
      <c r="P469" s="17">
        <v>40177071</v>
      </c>
      <c r="Q469" s="17" t="s">
        <v>671</v>
      </c>
      <c r="R469" s="17" t="s">
        <v>551</v>
      </c>
      <c r="S469" s="32" t="s">
        <v>575</v>
      </c>
      <c r="T469" s="32" t="s">
        <v>576</v>
      </c>
      <c r="U469" s="32"/>
      <c r="V469" s="45" t="s">
        <v>577</v>
      </c>
      <c r="W469" s="17" t="s">
        <v>48</v>
      </c>
      <c r="X469" s="45" t="s">
        <v>555</v>
      </c>
      <c r="Y469" t="str">
        <f t="shared" si="16"/>
        <v>401770713022916430228591PDM</v>
      </c>
      <c r="Z469" s="17">
        <v>30229164</v>
      </c>
      <c r="AA469" s="17" t="s">
        <v>556</v>
      </c>
      <c r="AB469" t="s">
        <v>557</v>
      </c>
      <c r="AC469" s="57" t="s">
        <v>578</v>
      </c>
      <c r="AD469" s="17">
        <v>30228591</v>
      </c>
      <c r="AE469" s="32" t="s">
        <v>559</v>
      </c>
      <c r="AF469" t="s">
        <v>579</v>
      </c>
      <c r="AG469" s="85" t="s">
        <v>365</v>
      </c>
      <c r="AH469" s="17" t="s">
        <v>308</v>
      </c>
      <c r="AK469" s="18" t="s">
        <v>148</v>
      </c>
      <c r="AL469" s="18"/>
      <c r="AN469" s="18">
        <v>140</v>
      </c>
      <c r="AO469" s="83">
        <f>+AN469*48*0.125</f>
        <v>840</v>
      </c>
      <c r="AP469" s="28">
        <v>0.54886983181803295</v>
      </c>
      <c r="AQ469" s="28">
        <v>3.2932189909081977</v>
      </c>
      <c r="AR469" s="84">
        <v>461.05065872714766</v>
      </c>
    </row>
    <row r="470" spans="1:44" x14ac:dyDescent="0.25">
      <c r="A470" s="17">
        <v>2020</v>
      </c>
      <c r="B470" s="17" t="s">
        <v>42</v>
      </c>
      <c r="C470" s="17"/>
      <c r="D470" s="17"/>
      <c r="E470" s="17"/>
      <c r="F470" s="17"/>
      <c r="H470" s="17"/>
      <c r="I470" s="17"/>
      <c r="J470" s="17"/>
      <c r="K470" s="18"/>
      <c r="L470" s="17" t="s">
        <v>660</v>
      </c>
      <c r="M470" s="17" t="s">
        <v>660</v>
      </c>
      <c r="N470" s="17"/>
      <c r="O470" s="17" t="s">
        <v>103</v>
      </c>
      <c r="P470" s="17">
        <v>40177071</v>
      </c>
      <c r="Q470" s="17" t="s">
        <v>671</v>
      </c>
      <c r="R470" s="17" t="s">
        <v>580</v>
      </c>
      <c r="S470" s="32" t="s">
        <v>581</v>
      </c>
      <c r="T470" s="58" t="s">
        <v>582</v>
      </c>
      <c r="U470" s="58"/>
      <c r="V470" t="s">
        <v>583</v>
      </c>
      <c r="W470" s="17" t="s">
        <v>88</v>
      </c>
      <c r="X470" s="23" t="s">
        <v>584</v>
      </c>
      <c r="Y470" t="str">
        <f t="shared" si="16"/>
        <v>401770713022661330226613Mayorista Power</v>
      </c>
      <c r="Z470" s="17">
        <v>30226613</v>
      </c>
      <c r="AA470" s="17" t="s">
        <v>585</v>
      </c>
      <c r="AB470" t="s">
        <v>336</v>
      </c>
      <c r="AC470" s="57" t="s">
        <v>586</v>
      </c>
      <c r="AD470" s="17">
        <v>30226613</v>
      </c>
      <c r="AE470" s="32" t="s">
        <v>585</v>
      </c>
      <c r="AF470" t="s">
        <v>587</v>
      </c>
      <c r="AG470" s="86">
        <v>31</v>
      </c>
      <c r="AH470" s="17" t="s">
        <v>308</v>
      </c>
      <c r="AK470" s="18" t="s">
        <v>158</v>
      </c>
      <c r="AL470" s="18"/>
      <c r="AN470" s="18">
        <v>525</v>
      </c>
      <c r="AO470" s="28" t="s">
        <v>588</v>
      </c>
      <c r="AP470" s="28">
        <v>0</v>
      </c>
      <c r="AQ470" s="28">
        <v>0.55913742328506022</v>
      </c>
      <c r="AR470" s="84">
        <v>293.54714722465661</v>
      </c>
    </row>
    <row r="471" spans="1:44" x14ac:dyDescent="0.25">
      <c r="A471" s="17">
        <v>2020</v>
      </c>
      <c r="B471" s="17" t="s">
        <v>42</v>
      </c>
      <c r="C471" s="17"/>
      <c r="D471" s="17"/>
      <c r="E471" s="17"/>
      <c r="F471" s="17"/>
      <c r="H471" s="17"/>
      <c r="I471" s="17"/>
      <c r="J471" s="17"/>
      <c r="K471" s="18"/>
      <c r="L471" s="17" t="s">
        <v>660</v>
      </c>
      <c r="M471" s="17" t="s">
        <v>660</v>
      </c>
      <c r="N471" s="17"/>
      <c r="O471" s="17" t="s">
        <v>103</v>
      </c>
      <c r="P471" s="17">
        <v>40177071</v>
      </c>
      <c r="Q471" s="17" t="s">
        <v>671</v>
      </c>
      <c r="R471" s="17" t="s">
        <v>589</v>
      </c>
      <c r="S471" s="32" t="s">
        <v>590</v>
      </c>
      <c r="T471" s="58" t="s">
        <v>591</v>
      </c>
      <c r="U471" s="58"/>
      <c r="V471" t="s">
        <v>592</v>
      </c>
      <c r="W471" s="17" t="s">
        <v>88</v>
      </c>
      <c r="X471" s="23" t="s">
        <v>593</v>
      </c>
      <c r="Y471" t="str">
        <f t="shared" si="16"/>
        <v>401770713022660730226607Mayorista Power</v>
      </c>
      <c r="Z471" s="17">
        <v>30226607</v>
      </c>
      <c r="AA471" s="17" t="s">
        <v>594</v>
      </c>
      <c r="AB471" t="s">
        <v>314</v>
      </c>
      <c r="AC471" s="57" t="s">
        <v>586</v>
      </c>
      <c r="AD471" s="17">
        <v>30226607</v>
      </c>
      <c r="AE471" s="32" t="s">
        <v>594</v>
      </c>
      <c r="AF471" t="s">
        <v>587</v>
      </c>
      <c r="AG471" s="87">
        <v>31.56</v>
      </c>
      <c r="AH471" s="17" t="s">
        <v>308</v>
      </c>
      <c r="AK471" s="18" t="s">
        <v>158</v>
      </c>
      <c r="AL471" s="18"/>
      <c r="AN471" s="18">
        <v>363</v>
      </c>
      <c r="AO471" s="28" t="s">
        <v>588</v>
      </c>
      <c r="AP471" s="28">
        <v>0</v>
      </c>
      <c r="AQ471" s="28">
        <v>0.31200440134025165</v>
      </c>
      <c r="AR471" s="84">
        <v>113.25759768651135</v>
      </c>
    </row>
    <row r="472" spans="1:44" x14ac:dyDescent="0.25">
      <c r="A472" s="17">
        <v>2020</v>
      </c>
      <c r="B472" s="17" t="s">
        <v>42</v>
      </c>
      <c r="C472" s="17"/>
      <c r="D472" s="17"/>
      <c r="E472" s="17"/>
      <c r="F472" s="17"/>
      <c r="H472" s="17"/>
      <c r="I472" s="17"/>
      <c r="J472" s="17"/>
      <c r="K472" s="18"/>
      <c r="L472" s="17" t="s">
        <v>660</v>
      </c>
      <c r="M472" s="17" t="s">
        <v>660</v>
      </c>
      <c r="N472" s="17"/>
      <c r="O472" s="17" t="s">
        <v>103</v>
      </c>
      <c r="P472" s="17">
        <v>40177071</v>
      </c>
      <c r="Q472" s="17" t="s">
        <v>671</v>
      </c>
      <c r="R472" s="17" t="s">
        <v>595</v>
      </c>
      <c r="S472" s="32" t="s">
        <v>596</v>
      </c>
      <c r="T472" s="58" t="s">
        <v>597</v>
      </c>
      <c r="U472" s="58"/>
      <c r="V472" t="s">
        <v>598</v>
      </c>
      <c r="W472" s="17" t="s">
        <v>88</v>
      </c>
      <c r="X472" s="23" t="s">
        <v>599</v>
      </c>
      <c r="Y472" t="str">
        <f t="shared" si="16"/>
        <v>401770713022660630226606Mayorista Power</v>
      </c>
      <c r="Z472" s="17">
        <v>30226606</v>
      </c>
      <c r="AA472" s="17" t="s">
        <v>600</v>
      </c>
      <c r="AB472" t="s">
        <v>487</v>
      </c>
      <c r="AC472" s="57" t="s">
        <v>601</v>
      </c>
      <c r="AD472" s="17">
        <v>30226606</v>
      </c>
      <c r="AE472" s="32" t="s">
        <v>600</v>
      </c>
      <c r="AF472" t="s">
        <v>587</v>
      </c>
      <c r="AG472" s="86">
        <v>15.5</v>
      </c>
      <c r="AH472" s="17" t="s">
        <v>308</v>
      </c>
      <c r="AK472" s="18" t="s">
        <v>158</v>
      </c>
      <c r="AL472" s="18"/>
      <c r="AN472" s="18">
        <v>351</v>
      </c>
      <c r="AO472" s="28" t="s">
        <v>588</v>
      </c>
      <c r="AP472" s="28">
        <v>0</v>
      </c>
      <c r="AQ472" s="28">
        <v>0.15601282870209096</v>
      </c>
      <c r="AR472" s="84">
        <v>54.760502874433925</v>
      </c>
    </row>
    <row r="473" spans="1:44" x14ac:dyDescent="0.25">
      <c r="A473" s="17">
        <v>2020</v>
      </c>
      <c r="B473" s="17" t="s">
        <v>42</v>
      </c>
      <c r="C473" s="17"/>
      <c r="D473" s="17"/>
      <c r="E473" s="17"/>
      <c r="F473" s="17"/>
      <c r="H473" s="17"/>
      <c r="I473" s="17"/>
      <c r="J473" s="17"/>
      <c r="K473" s="18"/>
      <c r="L473" s="17" t="s">
        <v>672</v>
      </c>
      <c r="M473" s="17" t="s">
        <v>672</v>
      </c>
      <c r="N473" s="17"/>
      <c r="O473" s="17" t="s">
        <v>617</v>
      </c>
      <c r="P473" s="17">
        <v>40034106</v>
      </c>
      <c r="Q473" s="17" t="s">
        <v>688</v>
      </c>
      <c r="R473" s="17" t="s">
        <v>681</v>
      </c>
      <c r="S473" s="32" t="s">
        <v>682</v>
      </c>
      <c r="T473" s="32" t="s">
        <v>683</v>
      </c>
      <c r="U473" s="32"/>
      <c r="V473" s="45" t="s">
        <v>684</v>
      </c>
      <c r="W473" s="17" t="s">
        <v>548</v>
      </c>
      <c r="X473" s="23" t="s">
        <v>685</v>
      </c>
      <c r="Y473" t="str">
        <f t="shared" si="16"/>
        <v>400341063022742130227421Bodega</v>
      </c>
      <c r="Z473" s="17">
        <v>30227421</v>
      </c>
      <c r="AA473" s="17" t="s">
        <v>570</v>
      </c>
      <c r="AB473" t="s">
        <v>351</v>
      </c>
      <c r="AC473" s="57" t="s">
        <v>571</v>
      </c>
      <c r="AD473" s="17">
        <v>30227421</v>
      </c>
      <c r="AE473" s="32" t="s">
        <v>570</v>
      </c>
      <c r="AF473" t="s">
        <v>573</v>
      </c>
      <c r="AG473" s="85" t="s">
        <v>574</v>
      </c>
      <c r="AH473" s="17" t="s">
        <v>308</v>
      </c>
      <c r="AK473" s="18" t="s">
        <v>80</v>
      </c>
      <c r="AL473" s="18"/>
      <c r="AN473" s="18">
        <v>123</v>
      </c>
      <c r="AO473" s="83">
        <f>+AN473*6</f>
        <v>738</v>
      </c>
      <c r="AP473" s="28">
        <v>0.13901016949152542</v>
      </c>
      <c r="AQ473" s="28">
        <v>0.83406101694915247</v>
      </c>
      <c r="AR473" s="84">
        <v>102.58950508474575</v>
      </c>
    </row>
    <row r="474" spans="1:44" x14ac:dyDescent="0.25">
      <c r="A474" s="17">
        <v>2020</v>
      </c>
      <c r="B474" s="17" t="s">
        <v>42</v>
      </c>
      <c r="C474" s="17"/>
      <c r="D474" s="17"/>
      <c r="E474" s="17"/>
      <c r="F474" s="17"/>
      <c r="H474" s="17"/>
      <c r="I474" s="17"/>
      <c r="J474" s="17"/>
      <c r="K474" s="18"/>
      <c r="L474" s="17" t="s">
        <v>677</v>
      </c>
      <c r="M474" s="17" t="s">
        <v>677</v>
      </c>
      <c r="N474" s="17"/>
      <c r="O474" s="17" t="s">
        <v>103</v>
      </c>
      <c r="P474" s="17">
        <v>40173046</v>
      </c>
      <c r="Q474" s="17" t="s">
        <v>678</v>
      </c>
      <c r="R474" s="17" t="s">
        <v>551</v>
      </c>
      <c r="S474" s="32" t="s">
        <v>575</v>
      </c>
      <c r="T474" s="32" t="s">
        <v>576</v>
      </c>
      <c r="U474" s="32"/>
      <c r="V474" s="45" t="s">
        <v>577</v>
      </c>
      <c r="W474" s="17" t="s">
        <v>48</v>
      </c>
      <c r="X474" s="45" t="s">
        <v>555</v>
      </c>
      <c r="Y474" t="str">
        <f t="shared" si="16"/>
        <v>401730463022916430228591PDM</v>
      </c>
      <c r="Z474" s="17">
        <v>30229164</v>
      </c>
      <c r="AA474" s="17" t="s">
        <v>556</v>
      </c>
      <c r="AB474" t="s">
        <v>557</v>
      </c>
      <c r="AC474" s="57" t="s">
        <v>578</v>
      </c>
      <c r="AD474" s="17">
        <v>30228591</v>
      </c>
      <c r="AE474" s="32" t="s">
        <v>559</v>
      </c>
      <c r="AF474" t="s">
        <v>579</v>
      </c>
      <c r="AG474" s="85" t="s">
        <v>365</v>
      </c>
      <c r="AH474" s="17" t="s">
        <v>308</v>
      </c>
      <c r="AK474" s="18" t="s">
        <v>148</v>
      </c>
      <c r="AL474" s="18"/>
      <c r="AN474" s="18">
        <v>682</v>
      </c>
      <c r="AO474" s="83">
        <f>+AN474*48*0.125</f>
        <v>4092</v>
      </c>
      <c r="AP474" s="28">
        <v>0.54886983181803295</v>
      </c>
      <c r="AQ474" s="28">
        <v>3.2932189909081977</v>
      </c>
      <c r="AR474" s="84">
        <v>2245.9753517993909</v>
      </c>
    </row>
    <row r="475" spans="1:44" x14ac:dyDescent="0.25">
      <c r="A475" s="17">
        <v>2020</v>
      </c>
      <c r="B475" s="17" t="s">
        <v>42</v>
      </c>
      <c r="C475" s="17"/>
      <c r="D475" s="17"/>
      <c r="E475" s="17"/>
      <c r="F475" s="17"/>
      <c r="H475" s="17"/>
      <c r="I475" s="17"/>
      <c r="J475" s="17"/>
      <c r="K475" s="18"/>
      <c r="L475" s="17" t="s">
        <v>677</v>
      </c>
      <c r="M475" s="17" t="s">
        <v>677</v>
      </c>
      <c r="N475" s="17"/>
      <c r="O475" s="17" t="s">
        <v>103</v>
      </c>
      <c r="P475" s="17">
        <v>40173046</v>
      </c>
      <c r="Q475" s="17" t="s">
        <v>678</v>
      </c>
      <c r="R475" s="17" t="s">
        <v>580</v>
      </c>
      <c r="S475" s="32" t="s">
        <v>581</v>
      </c>
      <c r="T475" s="58" t="s">
        <v>582</v>
      </c>
      <c r="U475" s="58"/>
      <c r="V475" t="s">
        <v>583</v>
      </c>
      <c r="W475" s="17" t="s">
        <v>88</v>
      </c>
      <c r="X475" s="23" t="s">
        <v>584</v>
      </c>
      <c r="Y475" t="str">
        <f t="shared" si="16"/>
        <v>401730463022661330226613Mayorista Power</v>
      </c>
      <c r="Z475" s="17">
        <v>30226613</v>
      </c>
      <c r="AA475" s="17" t="s">
        <v>585</v>
      </c>
      <c r="AB475" t="s">
        <v>336</v>
      </c>
      <c r="AC475" s="57" t="s">
        <v>586</v>
      </c>
      <c r="AD475" s="17">
        <v>30226613</v>
      </c>
      <c r="AE475" s="32" t="s">
        <v>585</v>
      </c>
      <c r="AF475" t="s">
        <v>587</v>
      </c>
      <c r="AG475" s="86">
        <v>31</v>
      </c>
      <c r="AH475" s="17" t="s">
        <v>308</v>
      </c>
      <c r="AK475" s="18" t="s">
        <v>158</v>
      </c>
      <c r="AL475" s="18"/>
      <c r="AN475" s="18">
        <v>757</v>
      </c>
      <c r="AO475" s="28" t="s">
        <v>588</v>
      </c>
      <c r="AP475" s="28">
        <v>0</v>
      </c>
      <c r="AQ475" s="28">
        <v>0.55913742328506022</v>
      </c>
      <c r="AR475" s="84">
        <v>423.2670294267906</v>
      </c>
    </row>
    <row r="476" spans="1:44" x14ac:dyDescent="0.25">
      <c r="A476" s="17">
        <v>2020</v>
      </c>
      <c r="B476" s="17" t="s">
        <v>42</v>
      </c>
      <c r="C476" s="17"/>
      <c r="D476" s="17"/>
      <c r="E476" s="17"/>
      <c r="F476" s="17"/>
      <c r="H476" s="17"/>
      <c r="I476" s="17"/>
      <c r="J476" s="17"/>
      <c r="K476" s="18"/>
      <c r="L476" s="17" t="s">
        <v>677</v>
      </c>
      <c r="M476" s="17" t="s">
        <v>677</v>
      </c>
      <c r="N476" s="17"/>
      <c r="O476" s="17" t="s">
        <v>103</v>
      </c>
      <c r="P476" s="17">
        <v>40173046</v>
      </c>
      <c r="Q476" s="17" t="s">
        <v>678</v>
      </c>
      <c r="R476" s="17" t="s">
        <v>589</v>
      </c>
      <c r="S476" s="32" t="s">
        <v>590</v>
      </c>
      <c r="T476" s="58" t="s">
        <v>591</v>
      </c>
      <c r="U476" s="58"/>
      <c r="V476" t="s">
        <v>592</v>
      </c>
      <c r="W476" s="17" t="s">
        <v>88</v>
      </c>
      <c r="X476" s="23" t="s">
        <v>593</v>
      </c>
      <c r="Y476" t="str">
        <f t="shared" si="16"/>
        <v>401730463022660730226607Mayorista Power</v>
      </c>
      <c r="Z476" s="17">
        <v>30226607</v>
      </c>
      <c r="AA476" s="17" t="s">
        <v>594</v>
      </c>
      <c r="AB476" t="s">
        <v>314</v>
      </c>
      <c r="AC476" s="57" t="s">
        <v>586</v>
      </c>
      <c r="AD476" s="17">
        <v>30226607</v>
      </c>
      <c r="AE476" s="32" t="s">
        <v>594</v>
      </c>
      <c r="AF476" t="s">
        <v>587</v>
      </c>
      <c r="AG476" s="87">
        <v>31.56</v>
      </c>
      <c r="AH476" s="17" t="s">
        <v>308</v>
      </c>
      <c r="AK476" s="18" t="s">
        <v>158</v>
      </c>
      <c r="AL476" s="18"/>
      <c r="AN476" s="18">
        <v>1423</v>
      </c>
      <c r="AO476" s="28" t="s">
        <v>588</v>
      </c>
      <c r="AP476" s="28">
        <v>0</v>
      </c>
      <c r="AQ476" s="28">
        <v>0.31200440134025165</v>
      </c>
      <c r="AR476" s="84">
        <v>443.98226310717808</v>
      </c>
    </row>
    <row r="477" spans="1:44" x14ac:dyDescent="0.25">
      <c r="A477" s="17">
        <v>2020</v>
      </c>
      <c r="B477" s="17" t="s">
        <v>42</v>
      </c>
      <c r="C477" s="17"/>
      <c r="D477" s="17"/>
      <c r="E477" s="17"/>
      <c r="F477" s="17"/>
      <c r="H477" s="17"/>
      <c r="I477" s="17"/>
      <c r="J477" s="17"/>
      <c r="K477" s="18"/>
      <c r="L477" s="17" t="s">
        <v>677</v>
      </c>
      <c r="M477" s="17" t="s">
        <v>677</v>
      </c>
      <c r="N477" s="17"/>
      <c r="O477" s="17" t="s">
        <v>103</v>
      </c>
      <c r="P477" s="17">
        <v>40173046</v>
      </c>
      <c r="Q477" s="17" t="s">
        <v>678</v>
      </c>
      <c r="R477" s="17" t="s">
        <v>595</v>
      </c>
      <c r="S477" s="32" t="s">
        <v>596</v>
      </c>
      <c r="T477" s="58" t="s">
        <v>597</v>
      </c>
      <c r="U477" s="58"/>
      <c r="V477" t="s">
        <v>598</v>
      </c>
      <c r="W477" s="17" t="s">
        <v>88</v>
      </c>
      <c r="X477" s="23" t="s">
        <v>599</v>
      </c>
      <c r="Y477" t="str">
        <f t="shared" si="16"/>
        <v>401730463022660630226606Mayorista Power</v>
      </c>
      <c r="Z477" s="17">
        <v>30226606</v>
      </c>
      <c r="AA477" s="17" t="s">
        <v>600</v>
      </c>
      <c r="AB477" t="s">
        <v>487</v>
      </c>
      <c r="AC477" s="57" t="s">
        <v>601</v>
      </c>
      <c r="AD477" s="17">
        <v>30226606</v>
      </c>
      <c r="AE477" s="32" t="s">
        <v>600</v>
      </c>
      <c r="AF477" t="s">
        <v>587</v>
      </c>
      <c r="AG477" s="86">
        <v>15.5</v>
      </c>
      <c r="AH477" s="17" t="s">
        <v>308</v>
      </c>
      <c r="AK477" s="18" t="s">
        <v>158</v>
      </c>
      <c r="AL477" s="18"/>
      <c r="AN477" s="18">
        <v>2471</v>
      </c>
      <c r="AO477" s="28" t="s">
        <v>588</v>
      </c>
      <c r="AP477" s="28">
        <v>0</v>
      </c>
      <c r="AQ477" s="28">
        <v>0.1186</v>
      </c>
      <c r="AR477" s="84">
        <v>293.06059999999997</v>
      </c>
    </row>
    <row r="478" spans="1:44" x14ac:dyDescent="0.25">
      <c r="A478" s="17">
        <v>2020</v>
      </c>
      <c r="B478" s="17" t="s">
        <v>42</v>
      </c>
      <c r="C478" s="17"/>
      <c r="D478" s="17"/>
      <c r="E478" s="17"/>
      <c r="F478" s="17"/>
      <c r="H478" s="17"/>
      <c r="I478" s="17"/>
      <c r="J478" s="17"/>
      <c r="K478" s="18"/>
      <c r="L478" s="17" t="s">
        <v>677</v>
      </c>
      <c r="M478" s="17" t="s">
        <v>677</v>
      </c>
      <c r="N478" s="17"/>
      <c r="O478" s="17" t="s">
        <v>103</v>
      </c>
      <c r="P478" s="17">
        <v>40180386</v>
      </c>
      <c r="Q478" s="17" t="s">
        <v>689</v>
      </c>
      <c r="R478" s="17" t="s">
        <v>551</v>
      </c>
      <c r="S478" s="32" t="s">
        <v>552</v>
      </c>
      <c r="T478" s="32" t="s">
        <v>553</v>
      </c>
      <c r="U478" s="32"/>
      <c r="V478" s="45" t="s">
        <v>554</v>
      </c>
      <c r="W478" s="17" t="s">
        <v>48</v>
      </c>
      <c r="X478" s="23" t="s">
        <v>555</v>
      </c>
      <c r="Y478" t="str">
        <f t="shared" si="16"/>
        <v>401803863022916430228591Broker</v>
      </c>
      <c r="Z478" s="17">
        <v>30229164</v>
      </c>
      <c r="AA478" s="17" t="s">
        <v>556</v>
      </c>
      <c r="AB478" t="s">
        <v>557</v>
      </c>
      <c r="AC478" s="57" t="s">
        <v>578</v>
      </c>
      <c r="AD478" s="17">
        <v>30228591</v>
      </c>
      <c r="AE478" s="32" t="s">
        <v>559</v>
      </c>
      <c r="AF478" t="s">
        <v>579</v>
      </c>
      <c r="AG478" s="85" t="s">
        <v>365</v>
      </c>
      <c r="AH478" s="17" t="s">
        <v>308</v>
      </c>
      <c r="AK478" s="17" t="s">
        <v>562</v>
      </c>
      <c r="AL478" s="17"/>
      <c r="AN478" s="18">
        <v>136</v>
      </c>
      <c r="AO478" s="83">
        <f>+AN478*48*0.125</f>
        <v>816</v>
      </c>
      <c r="AP478" s="28">
        <v>0.5651374830757776</v>
      </c>
      <c r="AQ478" s="28">
        <v>3.3908248984546656</v>
      </c>
      <c r="AR478" s="84">
        <v>461.15218618983454</v>
      </c>
    </row>
    <row r="479" spans="1:44" x14ac:dyDescent="0.25">
      <c r="A479" s="17">
        <v>2020</v>
      </c>
      <c r="B479" s="17" t="s">
        <v>42</v>
      </c>
      <c r="C479" s="17"/>
      <c r="D479" s="17"/>
      <c r="E479" s="17"/>
      <c r="F479" s="17"/>
      <c r="H479" s="17"/>
      <c r="I479" s="17"/>
      <c r="J479" s="17"/>
      <c r="K479" s="18"/>
      <c r="L479" s="17" t="s">
        <v>616</v>
      </c>
      <c r="M479" s="17" t="s">
        <v>616</v>
      </c>
      <c r="N479" s="17"/>
      <c r="O479" s="17" t="s">
        <v>617</v>
      </c>
      <c r="P479" s="17">
        <v>40034004</v>
      </c>
      <c r="Q479" s="17" t="s">
        <v>618</v>
      </c>
      <c r="R479" s="17" t="s">
        <v>628</v>
      </c>
      <c r="S479" s="32" t="s">
        <v>690</v>
      </c>
      <c r="T479" s="58" t="s">
        <v>691</v>
      </c>
      <c r="U479" s="58"/>
      <c r="V479" t="s">
        <v>692</v>
      </c>
      <c r="W479" s="17" t="s">
        <v>88</v>
      </c>
      <c r="X479" s="23" t="s">
        <v>693</v>
      </c>
      <c r="Y479" t="str">
        <f t="shared" si="16"/>
        <v>400340043022579230225792PDM</v>
      </c>
      <c r="Z479" s="17">
        <v>30225792</v>
      </c>
      <c r="AA479" s="17" t="s">
        <v>694</v>
      </c>
      <c r="AB479" t="s">
        <v>695</v>
      </c>
      <c r="AC479" s="57" t="s">
        <v>633</v>
      </c>
      <c r="AD479" s="17">
        <v>30225792</v>
      </c>
      <c r="AE479" s="32" t="s">
        <v>694</v>
      </c>
      <c r="AF479" t="s">
        <v>587</v>
      </c>
      <c r="AG479" s="87">
        <v>19.149999999999999</v>
      </c>
      <c r="AH479" s="17" t="s">
        <v>308</v>
      </c>
      <c r="AK479" s="18" t="s">
        <v>148</v>
      </c>
      <c r="AL479" s="18"/>
      <c r="AN479" s="18">
        <v>436</v>
      </c>
      <c r="AO479" s="28" t="s">
        <v>588</v>
      </c>
      <c r="AP479" s="28">
        <v>0</v>
      </c>
      <c r="AQ479" s="28">
        <v>0.82</v>
      </c>
      <c r="AR479" s="84">
        <v>357.52</v>
      </c>
    </row>
    <row r="480" spans="1:44" x14ac:dyDescent="0.25">
      <c r="A480" s="17">
        <v>2020</v>
      </c>
      <c r="B480" s="17" t="s">
        <v>42</v>
      </c>
      <c r="C480" s="17"/>
      <c r="D480" s="17"/>
      <c r="E480" s="17"/>
      <c r="F480" s="17"/>
      <c r="H480" s="17"/>
      <c r="I480" s="17"/>
      <c r="J480" s="17"/>
      <c r="K480" s="18"/>
      <c r="L480" s="17" t="s">
        <v>616</v>
      </c>
      <c r="M480" s="17" t="s">
        <v>616</v>
      </c>
      <c r="N480" s="17"/>
      <c r="O480" s="17" t="s">
        <v>617</v>
      </c>
      <c r="P480" s="17">
        <v>40034070</v>
      </c>
      <c r="Q480" s="17" t="s">
        <v>663</v>
      </c>
      <c r="R480" s="17" t="s">
        <v>628</v>
      </c>
      <c r="S480" s="32" t="s">
        <v>690</v>
      </c>
      <c r="T480" s="58" t="s">
        <v>691</v>
      </c>
      <c r="U480" s="58"/>
      <c r="V480" t="s">
        <v>692</v>
      </c>
      <c r="W480" s="17" t="s">
        <v>88</v>
      </c>
      <c r="X480" s="23" t="s">
        <v>693</v>
      </c>
      <c r="Y480" t="str">
        <f t="shared" si="16"/>
        <v>400340703022579230225792PDM</v>
      </c>
      <c r="Z480" s="17">
        <v>30225792</v>
      </c>
      <c r="AA480" s="17" t="s">
        <v>694</v>
      </c>
      <c r="AB480" t="s">
        <v>695</v>
      </c>
      <c r="AC480" s="57" t="s">
        <v>633</v>
      </c>
      <c r="AD480" s="17">
        <v>30225792</v>
      </c>
      <c r="AE480" s="32" t="s">
        <v>694</v>
      </c>
      <c r="AF480" t="s">
        <v>587</v>
      </c>
      <c r="AG480" s="87">
        <v>19.149999999999999</v>
      </c>
      <c r="AH480" s="17" t="s">
        <v>308</v>
      </c>
      <c r="AK480" s="18" t="s">
        <v>148</v>
      </c>
      <c r="AL480" s="18"/>
      <c r="AN480" s="18">
        <v>399</v>
      </c>
      <c r="AO480" s="28" t="s">
        <v>588</v>
      </c>
      <c r="AP480" s="28">
        <v>0</v>
      </c>
      <c r="AQ480" s="28">
        <v>0.82</v>
      </c>
      <c r="AR480" s="84">
        <v>327.18</v>
      </c>
    </row>
    <row r="481" spans="1:44" x14ac:dyDescent="0.25">
      <c r="A481" s="17">
        <v>2020</v>
      </c>
      <c r="B481" s="17" t="s">
        <v>42</v>
      </c>
      <c r="C481" s="17"/>
      <c r="D481" s="17"/>
      <c r="E481" s="17"/>
      <c r="F481" s="17"/>
      <c r="H481" s="17"/>
      <c r="I481" s="17"/>
      <c r="J481" s="17"/>
      <c r="K481" s="18"/>
      <c r="L481" s="17" t="s">
        <v>672</v>
      </c>
      <c r="M481" s="17" t="s">
        <v>672</v>
      </c>
      <c r="N481" s="17"/>
      <c r="O481" s="17" t="s">
        <v>617</v>
      </c>
      <c r="P481" s="17">
        <v>40061863</v>
      </c>
      <c r="Q481" s="17" t="s">
        <v>673</v>
      </c>
      <c r="R481" s="17" t="s">
        <v>628</v>
      </c>
      <c r="S481" s="32" t="s">
        <v>690</v>
      </c>
      <c r="T481" s="58" t="s">
        <v>691</v>
      </c>
      <c r="U481" s="58"/>
      <c r="V481" t="s">
        <v>692</v>
      </c>
      <c r="W481" s="17" t="s">
        <v>88</v>
      </c>
      <c r="X481" s="23" t="s">
        <v>693</v>
      </c>
      <c r="Y481" t="str">
        <f t="shared" ref="Y481:Y544" si="17">+P481&amp;Z481&amp;AD481&amp;AK481</f>
        <v>400618633022579230225792PDM</v>
      </c>
      <c r="Z481" s="17">
        <v>30225792</v>
      </c>
      <c r="AA481" s="17" t="s">
        <v>694</v>
      </c>
      <c r="AB481" t="s">
        <v>695</v>
      </c>
      <c r="AC481" s="57" t="s">
        <v>633</v>
      </c>
      <c r="AD481" s="17">
        <v>30225792</v>
      </c>
      <c r="AE481" s="32" t="s">
        <v>694</v>
      </c>
      <c r="AF481" t="s">
        <v>587</v>
      </c>
      <c r="AG481" s="87">
        <v>19.149999999999999</v>
      </c>
      <c r="AH481" s="17" t="s">
        <v>308</v>
      </c>
      <c r="AK481" s="18" t="s">
        <v>148</v>
      </c>
      <c r="AL481" s="18"/>
      <c r="AN481" s="18">
        <v>234</v>
      </c>
      <c r="AO481" s="28" t="s">
        <v>588</v>
      </c>
      <c r="AP481" s="28">
        <v>0</v>
      </c>
      <c r="AQ481" s="28">
        <v>0.82</v>
      </c>
      <c r="AR481" s="84">
        <v>191.88</v>
      </c>
    </row>
    <row r="482" spans="1:44" x14ac:dyDescent="0.25">
      <c r="A482" s="17">
        <v>2020</v>
      </c>
      <c r="B482" s="17" t="s">
        <v>42</v>
      </c>
      <c r="C482" s="17"/>
      <c r="D482" s="17"/>
      <c r="E482" s="17"/>
      <c r="F482" s="17"/>
      <c r="H482" s="17"/>
      <c r="I482" s="17"/>
      <c r="J482" s="17"/>
      <c r="K482" s="18"/>
      <c r="L482" s="17" t="s">
        <v>672</v>
      </c>
      <c r="M482" s="17" t="s">
        <v>672</v>
      </c>
      <c r="N482" s="17"/>
      <c r="O482" s="17" t="s">
        <v>617</v>
      </c>
      <c r="P482" s="17">
        <v>40092349</v>
      </c>
      <c r="Q482" s="17" t="s">
        <v>679</v>
      </c>
      <c r="R482" s="17" t="s">
        <v>628</v>
      </c>
      <c r="S482" s="32" t="s">
        <v>690</v>
      </c>
      <c r="T482" s="58" t="s">
        <v>691</v>
      </c>
      <c r="U482" s="58"/>
      <c r="V482" t="s">
        <v>692</v>
      </c>
      <c r="W482" s="17" t="s">
        <v>88</v>
      </c>
      <c r="X482" s="23" t="s">
        <v>693</v>
      </c>
      <c r="Y482" t="str">
        <f t="shared" si="17"/>
        <v>400923493022579230225792PDM</v>
      </c>
      <c r="Z482" s="17">
        <v>30225792</v>
      </c>
      <c r="AA482" s="17" t="s">
        <v>694</v>
      </c>
      <c r="AB482" t="s">
        <v>695</v>
      </c>
      <c r="AC482" s="57" t="s">
        <v>633</v>
      </c>
      <c r="AD482" s="17">
        <v>30225792</v>
      </c>
      <c r="AE482" s="32" t="s">
        <v>694</v>
      </c>
      <c r="AF482" t="s">
        <v>587</v>
      </c>
      <c r="AG482" s="87">
        <v>19.149999999999999</v>
      </c>
      <c r="AH482" s="17" t="s">
        <v>308</v>
      </c>
      <c r="AK482" s="18" t="s">
        <v>148</v>
      </c>
      <c r="AL482" s="18"/>
      <c r="AN482" s="18">
        <v>322</v>
      </c>
      <c r="AO482" s="28" t="s">
        <v>588</v>
      </c>
      <c r="AP482" s="28">
        <v>0</v>
      </c>
      <c r="AQ482" s="28">
        <v>0.82</v>
      </c>
      <c r="AR482" s="84">
        <v>264.03999999999996</v>
      </c>
    </row>
    <row r="483" spans="1:44" x14ac:dyDescent="0.25">
      <c r="A483" s="17">
        <v>2020</v>
      </c>
      <c r="B483" s="17" t="s">
        <v>42</v>
      </c>
      <c r="C483" s="17"/>
      <c r="D483" s="17"/>
      <c r="E483" s="17"/>
      <c r="F483" s="17"/>
      <c r="H483" s="17"/>
      <c r="I483" s="17"/>
      <c r="J483" s="17"/>
      <c r="K483" s="18"/>
      <c r="L483" s="17" t="s">
        <v>672</v>
      </c>
      <c r="M483" s="17" t="s">
        <v>672</v>
      </c>
      <c r="N483" s="17"/>
      <c r="O483" s="17" t="s">
        <v>617</v>
      </c>
      <c r="P483" s="17">
        <v>40034106</v>
      </c>
      <c r="Q483" s="17" t="s">
        <v>688</v>
      </c>
      <c r="R483" s="17" t="s">
        <v>628</v>
      </c>
      <c r="S483" s="32" t="s">
        <v>690</v>
      </c>
      <c r="T483" s="58" t="s">
        <v>691</v>
      </c>
      <c r="U483" s="58"/>
      <c r="V483" t="s">
        <v>692</v>
      </c>
      <c r="W483" s="17" t="s">
        <v>88</v>
      </c>
      <c r="X483" s="23" t="s">
        <v>693</v>
      </c>
      <c r="Y483" t="str">
        <f t="shared" si="17"/>
        <v>400341063022579230225792PDM</v>
      </c>
      <c r="Z483" s="17">
        <v>30225792</v>
      </c>
      <c r="AA483" s="17" t="s">
        <v>694</v>
      </c>
      <c r="AB483" t="s">
        <v>695</v>
      </c>
      <c r="AC483" s="57" t="s">
        <v>633</v>
      </c>
      <c r="AD483" s="17">
        <v>30225792</v>
      </c>
      <c r="AE483" s="32" t="s">
        <v>694</v>
      </c>
      <c r="AF483" t="s">
        <v>587</v>
      </c>
      <c r="AG483" s="87">
        <v>19.149999999999999</v>
      </c>
      <c r="AH483" s="17" t="s">
        <v>308</v>
      </c>
      <c r="AK483" s="18" t="s">
        <v>148</v>
      </c>
      <c r="AL483" s="18"/>
      <c r="AN483" s="18">
        <v>293</v>
      </c>
      <c r="AO483" s="28" t="s">
        <v>588</v>
      </c>
      <c r="AP483" s="28">
        <v>0</v>
      </c>
      <c r="AQ483" s="28">
        <v>0.82</v>
      </c>
      <c r="AR483" s="84">
        <v>240.26</v>
      </c>
    </row>
    <row r="484" spans="1:44" x14ac:dyDescent="0.25">
      <c r="A484" s="17">
        <v>2020</v>
      </c>
      <c r="B484" s="17" t="s">
        <v>42</v>
      </c>
      <c r="C484" s="17"/>
      <c r="D484" s="17"/>
      <c r="E484" s="17"/>
      <c r="F484" s="17"/>
      <c r="H484" s="17"/>
      <c r="I484" s="17"/>
      <c r="J484" s="17"/>
      <c r="K484" s="18"/>
      <c r="L484" s="17" t="s">
        <v>616</v>
      </c>
      <c r="M484" s="17" t="s">
        <v>616</v>
      </c>
      <c r="N484" s="17"/>
      <c r="O484" s="17" t="s">
        <v>617</v>
      </c>
      <c r="P484" s="17">
        <v>40034004</v>
      </c>
      <c r="Q484" s="17" t="s">
        <v>618</v>
      </c>
      <c r="R484" s="17" t="s">
        <v>628</v>
      </c>
      <c r="S484" s="32" t="s">
        <v>696</v>
      </c>
      <c r="T484" s="58" t="s">
        <v>697</v>
      </c>
      <c r="U484" s="58"/>
      <c r="V484" s="32" t="s">
        <v>698</v>
      </c>
      <c r="W484" s="17" t="s">
        <v>48</v>
      </c>
      <c r="X484" s="23" t="s">
        <v>699</v>
      </c>
      <c r="Y484" t="str">
        <f t="shared" si="17"/>
        <v>400340043022684830226848PDM</v>
      </c>
      <c r="Z484" s="17">
        <v>30226848</v>
      </c>
      <c r="AA484" s="17" t="s">
        <v>700</v>
      </c>
      <c r="AB484" t="s">
        <v>701</v>
      </c>
      <c r="AC484" s="57" t="s">
        <v>633</v>
      </c>
      <c r="AD484" s="17">
        <v>30226848</v>
      </c>
      <c r="AE484" s="32" t="s">
        <v>700</v>
      </c>
      <c r="AF484" t="s">
        <v>587</v>
      </c>
      <c r="AG484" s="87">
        <v>75.52</v>
      </c>
      <c r="AH484" s="17" t="s">
        <v>308</v>
      </c>
      <c r="AK484" s="18" t="s">
        <v>148</v>
      </c>
      <c r="AL484" s="18"/>
      <c r="AN484" s="18">
        <v>560</v>
      </c>
      <c r="AO484" s="28" t="s">
        <v>588</v>
      </c>
      <c r="AP484" s="28">
        <v>0</v>
      </c>
      <c r="AQ484" s="28">
        <v>0.82</v>
      </c>
      <c r="AR484" s="84">
        <v>459.2</v>
      </c>
    </row>
    <row r="485" spans="1:44" x14ac:dyDescent="0.25">
      <c r="A485" s="17">
        <v>2020</v>
      </c>
      <c r="B485" s="17" t="s">
        <v>42</v>
      </c>
      <c r="C485" s="17"/>
      <c r="D485" s="17"/>
      <c r="E485" s="17"/>
      <c r="F485" s="17"/>
      <c r="H485" s="17"/>
      <c r="I485" s="17"/>
      <c r="J485" s="17"/>
      <c r="K485" s="18"/>
      <c r="L485" s="17" t="s">
        <v>616</v>
      </c>
      <c r="M485" s="17" t="s">
        <v>616</v>
      </c>
      <c r="N485" s="17"/>
      <c r="O485" s="17" t="s">
        <v>617</v>
      </c>
      <c r="P485" s="17">
        <v>40034070</v>
      </c>
      <c r="Q485" s="17" t="s">
        <v>663</v>
      </c>
      <c r="R485" s="17" t="s">
        <v>628</v>
      </c>
      <c r="S485" s="32" t="s">
        <v>696</v>
      </c>
      <c r="T485" s="58" t="s">
        <v>697</v>
      </c>
      <c r="U485" s="58"/>
      <c r="V485" s="32" t="s">
        <v>698</v>
      </c>
      <c r="W485" s="17" t="s">
        <v>48</v>
      </c>
      <c r="X485" s="23" t="s">
        <v>699</v>
      </c>
      <c r="Y485" t="str">
        <f t="shared" si="17"/>
        <v>400340703022684830226848PDM</v>
      </c>
      <c r="Z485" s="17">
        <v>30226848</v>
      </c>
      <c r="AA485" s="17" t="s">
        <v>700</v>
      </c>
      <c r="AB485" t="s">
        <v>701</v>
      </c>
      <c r="AC485" s="57" t="s">
        <v>633</v>
      </c>
      <c r="AD485" s="17">
        <v>30226848</v>
      </c>
      <c r="AE485" s="32" t="s">
        <v>700</v>
      </c>
      <c r="AF485" t="s">
        <v>587</v>
      </c>
      <c r="AG485" s="87">
        <v>75.52</v>
      </c>
      <c r="AH485" s="17" t="s">
        <v>308</v>
      </c>
      <c r="AK485" s="18" t="s">
        <v>148</v>
      </c>
      <c r="AL485" s="18"/>
      <c r="AN485" s="18">
        <v>487</v>
      </c>
      <c r="AO485" s="28" t="s">
        <v>588</v>
      </c>
      <c r="AP485" s="28">
        <v>0</v>
      </c>
      <c r="AQ485" s="28">
        <v>0.82</v>
      </c>
      <c r="AR485" s="84">
        <v>399.34</v>
      </c>
    </row>
    <row r="486" spans="1:44" x14ac:dyDescent="0.25">
      <c r="A486" s="17">
        <v>2020</v>
      </c>
      <c r="B486" s="17" t="s">
        <v>42</v>
      </c>
      <c r="C486" s="17"/>
      <c r="D486" s="17"/>
      <c r="E486" s="17"/>
      <c r="F486" s="17"/>
      <c r="H486" s="17"/>
      <c r="I486" s="17"/>
      <c r="J486" s="17"/>
      <c r="K486" s="18"/>
      <c r="L486" s="17" t="s">
        <v>672</v>
      </c>
      <c r="M486" s="17" t="s">
        <v>672</v>
      </c>
      <c r="N486" s="17"/>
      <c r="O486" s="17" t="s">
        <v>617</v>
      </c>
      <c r="P486" s="17">
        <v>40061863</v>
      </c>
      <c r="Q486" s="17" t="s">
        <v>673</v>
      </c>
      <c r="R486" s="17" t="s">
        <v>628</v>
      </c>
      <c r="S486" s="32" t="s">
        <v>696</v>
      </c>
      <c r="T486" s="58" t="s">
        <v>697</v>
      </c>
      <c r="U486" s="58"/>
      <c r="V486" s="32" t="s">
        <v>698</v>
      </c>
      <c r="W486" s="17" t="s">
        <v>48</v>
      </c>
      <c r="X486" s="23" t="s">
        <v>699</v>
      </c>
      <c r="Y486" t="str">
        <f t="shared" si="17"/>
        <v>400618633022684830226848PDM</v>
      </c>
      <c r="Z486" s="17">
        <v>30226848</v>
      </c>
      <c r="AA486" s="17" t="s">
        <v>700</v>
      </c>
      <c r="AB486" t="s">
        <v>701</v>
      </c>
      <c r="AC486" s="57" t="s">
        <v>633</v>
      </c>
      <c r="AD486" s="17">
        <v>30226848</v>
      </c>
      <c r="AE486" s="32" t="s">
        <v>700</v>
      </c>
      <c r="AF486" t="s">
        <v>587</v>
      </c>
      <c r="AG486" s="87">
        <v>75.52</v>
      </c>
      <c r="AH486" s="17" t="s">
        <v>308</v>
      </c>
      <c r="AK486" s="18" t="s">
        <v>148</v>
      </c>
      <c r="AL486" s="18"/>
      <c r="AN486" s="18">
        <v>181</v>
      </c>
      <c r="AO486" s="28" t="s">
        <v>588</v>
      </c>
      <c r="AP486" s="28">
        <v>0</v>
      </c>
      <c r="AQ486" s="28">
        <v>0.82</v>
      </c>
      <c r="AR486" s="84">
        <v>148.41999999999999</v>
      </c>
    </row>
    <row r="487" spans="1:44" x14ac:dyDescent="0.25">
      <c r="A487" s="17">
        <v>2020</v>
      </c>
      <c r="B487" s="17" t="s">
        <v>42</v>
      </c>
      <c r="C487" s="17"/>
      <c r="D487" s="17"/>
      <c r="E487" s="17"/>
      <c r="F487" s="17"/>
      <c r="H487" s="17"/>
      <c r="I487" s="17"/>
      <c r="J487" s="17"/>
      <c r="K487" s="18"/>
      <c r="L487" s="17" t="s">
        <v>672</v>
      </c>
      <c r="M487" s="17" t="s">
        <v>672</v>
      </c>
      <c r="N487" s="17"/>
      <c r="O487" s="17" t="s">
        <v>617</v>
      </c>
      <c r="P487" s="17">
        <v>40092349</v>
      </c>
      <c r="Q487" s="17" t="s">
        <v>679</v>
      </c>
      <c r="R487" s="17" t="s">
        <v>628</v>
      </c>
      <c r="S487" s="32" t="s">
        <v>696</v>
      </c>
      <c r="T487" s="58" t="s">
        <v>697</v>
      </c>
      <c r="U487" s="58"/>
      <c r="V487" s="32" t="s">
        <v>698</v>
      </c>
      <c r="W487" s="17" t="s">
        <v>48</v>
      </c>
      <c r="X487" s="23" t="s">
        <v>699</v>
      </c>
      <c r="Y487" t="str">
        <f t="shared" si="17"/>
        <v>400923493022684830226848PDM</v>
      </c>
      <c r="Z487" s="17">
        <v>30226848</v>
      </c>
      <c r="AA487" s="17" t="s">
        <v>700</v>
      </c>
      <c r="AB487" t="s">
        <v>701</v>
      </c>
      <c r="AC487" s="57" t="s">
        <v>633</v>
      </c>
      <c r="AD487" s="17">
        <v>30226848</v>
      </c>
      <c r="AE487" s="32" t="s">
        <v>700</v>
      </c>
      <c r="AF487" t="s">
        <v>587</v>
      </c>
      <c r="AG487" s="87">
        <v>75.52</v>
      </c>
      <c r="AH487" s="17" t="s">
        <v>308</v>
      </c>
      <c r="AK487" s="18" t="s">
        <v>148</v>
      </c>
      <c r="AL487" s="18"/>
      <c r="AN487" s="18">
        <v>357</v>
      </c>
      <c r="AO487" s="28" t="s">
        <v>588</v>
      </c>
      <c r="AP487" s="28">
        <v>0</v>
      </c>
      <c r="AQ487" s="28">
        <v>0.82</v>
      </c>
      <c r="AR487" s="84">
        <v>292.74</v>
      </c>
    </row>
    <row r="488" spans="1:44" x14ac:dyDescent="0.25">
      <c r="A488" s="17">
        <v>2020</v>
      </c>
      <c r="B488" s="17" t="s">
        <v>42</v>
      </c>
      <c r="C488" s="17"/>
      <c r="D488" s="17"/>
      <c r="E488" s="17"/>
      <c r="F488" s="17"/>
      <c r="H488" s="17"/>
      <c r="I488" s="17"/>
      <c r="J488" s="17"/>
      <c r="K488" s="18"/>
      <c r="L488" s="17" t="s">
        <v>672</v>
      </c>
      <c r="M488" s="17" t="s">
        <v>672</v>
      </c>
      <c r="N488" s="17"/>
      <c r="O488" s="17" t="s">
        <v>617</v>
      </c>
      <c r="P488" s="17">
        <v>40034106</v>
      </c>
      <c r="Q488" s="17" t="s">
        <v>688</v>
      </c>
      <c r="R488" s="17" t="s">
        <v>628</v>
      </c>
      <c r="S488" s="32" t="s">
        <v>696</v>
      </c>
      <c r="T488" s="58" t="s">
        <v>697</v>
      </c>
      <c r="U488" s="58"/>
      <c r="V488" s="32" t="s">
        <v>698</v>
      </c>
      <c r="W488" s="17" t="s">
        <v>48</v>
      </c>
      <c r="X488" s="23" t="s">
        <v>699</v>
      </c>
      <c r="Y488" t="str">
        <f t="shared" si="17"/>
        <v>400341063022684830226848PDM</v>
      </c>
      <c r="Z488" s="17">
        <v>30226848</v>
      </c>
      <c r="AA488" s="17" t="s">
        <v>700</v>
      </c>
      <c r="AB488" t="s">
        <v>701</v>
      </c>
      <c r="AC488" s="57" t="s">
        <v>633</v>
      </c>
      <c r="AD488" s="17">
        <v>30226848</v>
      </c>
      <c r="AE488" s="32" t="s">
        <v>700</v>
      </c>
      <c r="AF488" t="s">
        <v>587</v>
      </c>
      <c r="AG488" s="87">
        <v>75.52</v>
      </c>
      <c r="AH488" s="17" t="s">
        <v>308</v>
      </c>
      <c r="AK488" s="18" t="s">
        <v>148</v>
      </c>
      <c r="AL488" s="18"/>
      <c r="AN488" s="18">
        <v>319</v>
      </c>
      <c r="AO488" s="28" t="s">
        <v>588</v>
      </c>
      <c r="AP488" s="28">
        <v>0</v>
      </c>
      <c r="AQ488" s="28">
        <v>0.82</v>
      </c>
      <c r="AR488" s="84">
        <v>261.58</v>
      </c>
    </row>
    <row r="489" spans="1:44" x14ac:dyDescent="0.25">
      <c r="A489" s="17">
        <v>2020</v>
      </c>
      <c r="B489" s="17" t="s">
        <v>42</v>
      </c>
      <c r="C489" s="17"/>
      <c r="D489" s="17"/>
      <c r="E489" s="17"/>
      <c r="F489" s="17"/>
      <c r="H489" s="17"/>
      <c r="I489" s="17"/>
      <c r="J489" s="17"/>
      <c r="K489" s="18"/>
      <c r="L489" s="17" t="s">
        <v>616</v>
      </c>
      <c r="M489" s="17" t="s">
        <v>616</v>
      </c>
      <c r="N489" s="17"/>
      <c r="O489" s="17" t="s">
        <v>617</v>
      </c>
      <c r="P489" s="17">
        <v>40034004</v>
      </c>
      <c r="Q489" s="17" t="s">
        <v>618</v>
      </c>
      <c r="R489" s="17" t="s">
        <v>702</v>
      </c>
      <c r="S489" s="32" t="s">
        <v>696</v>
      </c>
      <c r="T489" s="58" t="s">
        <v>703</v>
      </c>
      <c r="U489" s="58"/>
      <c r="V489" s="32" t="s">
        <v>704</v>
      </c>
      <c r="W489" s="17" t="s">
        <v>48</v>
      </c>
      <c r="X489" s="23" t="s">
        <v>705</v>
      </c>
      <c r="Y489" t="str">
        <f t="shared" si="17"/>
        <v>400340043022757330227573PDM</v>
      </c>
      <c r="Z489" s="17">
        <v>30227573</v>
      </c>
      <c r="AA489" s="17" t="s">
        <v>706</v>
      </c>
      <c r="AB489" t="s">
        <v>707</v>
      </c>
      <c r="AC489" s="57" t="s">
        <v>633</v>
      </c>
      <c r="AD489" s="17">
        <v>30227573</v>
      </c>
      <c r="AE489" s="32" t="s">
        <v>706</v>
      </c>
      <c r="AF489" t="s">
        <v>587</v>
      </c>
      <c r="AG489" s="87">
        <v>78.3</v>
      </c>
      <c r="AH489" s="17" t="s">
        <v>308</v>
      </c>
      <c r="AK489" s="18" t="s">
        <v>148</v>
      </c>
      <c r="AL489" s="18"/>
      <c r="AN489" s="18">
        <v>107</v>
      </c>
      <c r="AO489" s="28" t="s">
        <v>588</v>
      </c>
      <c r="AP489" s="28">
        <v>0</v>
      </c>
      <c r="AQ489" s="28">
        <v>0.82</v>
      </c>
      <c r="AR489" s="84">
        <v>87.74</v>
      </c>
    </row>
    <row r="490" spans="1:44" x14ac:dyDescent="0.25">
      <c r="A490" s="17">
        <v>2020</v>
      </c>
      <c r="B490" s="17" t="s">
        <v>42</v>
      </c>
      <c r="C490" s="17"/>
      <c r="D490" s="17"/>
      <c r="E490" s="17"/>
      <c r="F490" s="17"/>
      <c r="H490" s="17"/>
      <c r="I490" s="17"/>
      <c r="J490" s="17"/>
      <c r="K490" s="18"/>
      <c r="L490" s="17" t="s">
        <v>616</v>
      </c>
      <c r="M490" s="17" t="s">
        <v>616</v>
      </c>
      <c r="N490" s="17"/>
      <c r="O490" s="17" t="s">
        <v>617</v>
      </c>
      <c r="P490" s="17">
        <v>40034070</v>
      </c>
      <c r="Q490" s="17" t="s">
        <v>663</v>
      </c>
      <c r="R490" s="17" t="s">
        <v>702</v>
      </c>
      <c r="S490" s="32" t="s">
        <v>696</v>
      </c>
      <c r="T490" s="58" t="s">
        <v>703</v>
      </c>
      <c r="U490" s="58"/>
      <c r="V490" s="32" t="s">
        <v>704</v>
      </c>
      <c r="W490" s="17" t="s">
        <v>48</v>
      </c>
      <c r="X490" s="23" t="s">
        <v>705</v>
      </c>
      <c r="Y490" t="str">
        <f t="shared" si="17"/>
        <v>400340703022757330227573PDM</v>
      </c>
      <c r="Z490" s="17">
        <v>30227573</v>
      </c>
      <c r="AA490" s="17" t="s">
        <v>706</v>
      </c>
      <c r="AB490" t="s">
        <v>707</v>
      </c>
      <c r="AC490" s="57" t="s">
        <v>633</v>
      </c>
      <c r="AD490" s="17">
        <v>30227573</v>
      </c>
      <c r="AE490" s="32" t="s">
        <v>706</v>
      </c>
      <c r="AF490" t="s">
        <v>587</v>
      </c>
      <c r="AG490" s="87">
        <v>78.3</v>
      </c>
      <c r="AH490" s="17" t="s">
        <v>308</v>
      </c>
      <c r="AK490" s="18" t="s">
        <v>148</v>
      </c>
      <c r="AL490" s="18"/>
      <c r="AN490" s="18">
        <v>86</v>
      </c>
      <c r="AO490" s="28" t="s">
        <v>588</v>
      </c>
      <c r="AP490" s="28">
        <v>0</v>
      </c>
      <c r="AQ490" s="28">
        <v>0.82</v>
      </c>
      <c r="AR490" s="84">
        <v>70.52</v>
      </c>
    </row>
    <row r="491" spans="1:44" x14ac:dyDescent="0.25">
      <c r="A491" s="17">
        <v>2020</v>
      </c>
      <c r="B491" s="17" t="s">
        <v>42</v>
      </c>
      <c r="C491" s="17"/>
      <c r="D491" s="17"/>
      <c r="E491" s="17"/>
      <c r="F491" s="17"/>
      <c r="H491" s="17"/>
      <c r="I491" s="17"/>
      <c r="J491" s="17"/>
      <c r="K491" s="18"/>
      <c r="L491" s="17" t="s">
        <v>672</v>
      </c>
      <c r="M491" s="17" t="s">
        <v>672</v>
      </c>
      <c r="N491" s="17"/>
      <c r="O491" s="17" t="s">
        <v>617</v>
      </c>
      <c r="P491" s="17">
        <v>40061863</v>
      </c>
      <c r="Q491" s="17" t="s">
        <v>673</v>
      </c>
      <c r="R491" s="17" t="s">
        <v>702</v>
      </c>
      <c r="S491" s="32" t="s">
        <v>696</v>
      </c>
      <c r="T491" s="58" t="s">
        <v>703</v>
      </c>
      <c r="U491" s="58"/>
      <c r="V491" s="32" t="s">
        <v>704</v>
      </c>
      <c r="W491" s="17" t="s">
        <v>48</v>
      </c>
      <c r="X491" s="23" t="s">
        <v>705</v>
      </c>
      <c r="Y491" t="str">
        <f t="shared" si="17"/>
        <v>400618633022757330227573PDM</v>
      </c>
      <c r="Z491" s="17">
        <v>30227573</v>
      </c>
      <c r="AA491" s="17" t="s">
        <v>706</v>
      </c>
      <c r="AB491" t="s">
        <v>707</v>
      </c>
      <c r="AC491" s="57" t="s">
        <v>633</v>
      </c>
      <c r="AD491" s="17">
        <v>30227573</v>
      </c>
      <c r="AE491" s="32" t="s">
        <v>706</v>
      </c>
      <c r="AF491" t="s">
        <v>587</v>
      </c>
      <c r="AG491" s="87">
        <v>78.3</v>
      </c>
      <c r="AH491" s="17" t="s">
        <v>308</v>
      </c>
      <c r="AK491" s="18" t="s">
        <v>148</v>
      </c>
      <c r="AL491" s="18"/>
      <c r="AN491" s="18">
        <v>40</v>
      </c>
      <c r="AO491" s="28" t="s">
        <v>588</v>
      </c>
      <c r="AP491" s="28">
        <v>0</v>
      </c>
      <c r="AQ491" s="28">
        <v>0.82</v>
      </c>
      <c r="AR491" s="84">
        <v>32.799999999999997</v>
      </c>
    </row>
    <row r="492" spans="1:44" x14ac:dyDescent="0.25">
      <c r="A492" s="17">
        <v>2020</v>
      </c>
      <c r="B492" s="17" t="s">
        <v>42</v>
      </c>
      <c r="C492" s="17"/>
      <c r="D492" s="17"/>
      <c r="E492" s="17"/>
      <c r="F492" s="17"/>
      <c r="H492" s="17"/>
      <c r="I492" s="17"/>
      <c r="J492" s="17"/>
      <c r="K492" s="18"/>
      <c r="L492" s="17" t="s">
        <v>672</v>
      </c>
      <c r="M492" s="17" t="s">
        <v>672</v>
      </c>
      <c r="N492" s="17"/>
      <c r="O492" s="17" t="s">
        <v>617</v>
      </c>
      <c r="P492" s="17">
        <v>40092349</v>
      </c>
      <c r="Q492" s="17" t="s">
        <v>679</v>
      </c>
      <c r="R492" s="17" t="s">
        <v>702</v>
      </c>
      <c r="S492" s="32" t="s">
        <v>696</v>
      </c>
      <c r="T492" s="58" t="s">
        <v>703</v>
      </c>
      <c r="U492" s="58"/>
      <c r="V492" s="32" t="s">
        <v>704</v>
      </c>
      <c r="W492" s="17" t="s">
        <v>48</v>
      </c>
      <c r="X492" s="23" t="s">
        <v>705</v>
      </c>
      <c r="Y492" t="str">
        <f t="shared" si="17"/>
        <v>400923493022757330227573PDM</v>
      </c>
      <c r="Z492" s="17">
        <v>30227573</v>
      </c>
      <c r="AA492" s="17" t="s">
        <v>706</v>
      </c>
      <c r="AB492" t="s">
        <v>707</v>
      </c>
      <c r="AC492" s="57" t="s">
        <v>633</v>
      </c>
      <c r="AD492" s="17">
        <v>30227573</v>
      </c>
      <c r="AE492" s="32" t="s">
        <v>706</v>
      </c>
      <c r="AF492" t="s">
        <v>587</v>
      </c>
      <c r="AG492" s="87">
        <v>78.3</v>
      </c>
      <c r="AH492" s="17" t="s">
        <v>308</v>
      </c>
      <c r="AK492" s="18" t="s">
        <v>148</v>
      </c>
      <c r="AL492" s="18"/>
      <c r="AN492" s="18">
        <v>57</v>
      </c>
      <c r="AO492" s="28" t="s">
        <v>588</v>
      </c>
      <c r="AP492" s="28">
        <v>0</v>
      </c>
      <c r="AQ492" s="28">
        <v>0.82</v>
      </c>
      <c r="AR492" s="84">
        <v>46.739999999999995</v>
      </c>
    </row>
    <row r="493" spans="1:44" x14ac:dyDescent="0.25">
      <c r="A493" s="17">
        <v>2020</v>
      </c>
      <c r="B493" s="17" t="s">
        <v>42</v>
      </c>
      <c r="C493" s="17"/>
      <c r="D493" s="17"/>
      <c r="E493" s="17"/>
      <c r="F493" s="17"/>
      <c r="H493" s="17"/>
      <c r="I493" s="17"/>
      <c r="J493" s="17"/>
      <c r="K493" s="18"/>
      <c r="L493" s="17" t="s">
        <v>672</v>
      </c>
      <c r="M493" s="17" t="s">
        <v>672</v>
      </c>
      <c r="N493" s="17"/>
      <c r="O493" s="17" t="s">
        <v>617</v>
      </c>
      <c r="P493" s="17">
        <v>40034106</v>
      </c>
      <c r="Q493" s="17" t="s">
        <v>688</v>
      </c>
      <c r="R493" s="17" t="s">
        <v>702</v>
      </c>
      <c r="S493" s="32" t="s">
        <v>696</v>
      </c>
      <c r="T493" s="58" t="s">
        <v>703</v>
      </c>
      <c r="U493" s="58"/>
      <c r="V493" s="32" t="s">
        <v>704</v>
      </c>
      <c r="W493" s="17" t="s">
        <v>48</v>
      </c>
      <c r="X493" s="23" t="s">
        <v>705</v>
      </c>
      <c r="Y493" t="str">
        <f t="shared" si="17"/>
        <v>400341063022757330227573PDM</v>
      </c>
      <c r="Z493" s="17">
        <v>30227573</v>
      </c>
      <c r="AA493" s="17" t="s">
        <v>706</v>
      </c>
      <c r="AB493" t="s">
        <v>707</v>
      </c>
      <c r="AC493" s="57" t="s">
        <v>633</v>
      </c>
      <c r="AD493" s="17">
        <v>30227573</v>
      </c>
      <c r="AE493" s="32" t="s">
        <v>706</v>
      </c>
      <c r="AF493" t="s">
        <v>587</v>
      </c>
      <c r="AG493" s="87">
        <v>78.3</v>
      </c>
      <c r="AH493" s="17" t="s">
        <v>308</v>
      </c>
      <c r="AK493" s="18" t="s">
        <v>148</v>
      </c>
      <c r="AL493" s="18"/>
      <c r="AN493" s="18">
        <v>68</v>
      </c>
      <c r="AO493" s="28" t="s">
        <v>588</v>
      </c>
      <c r="AP493" s="28">
        <v>0</v>
      </c>
      <c r="AQ493" s="28">
        <v>0.82</v>
      </c>
      <c r="AR493" s="84">
        <v>55.76</v>
      </c>
    </row>
    <row r="494" spans="1:44" x14ac:dyDescent="0.25">
      <c r="A494" s="17">
        <v>2020</v>
      </c>
      <c r="B494" s="17" t="s">
        <v>42</v>
      </c>
      <c r="C494" s="17"/>
      <c r="D494" s="17"/>
      <c r="E494" s="17"/>
      <c r="F494" s="17"/>
      <c r="H494" s="17"/>
      <c r="I494" s="17"/>
      <c r="J494" s="17"/>
      <c r="K494" s="18"/>
      <c r="L494" s="17" t="s">
        <v>616</v>
      </c>
      <c r="M494" s="17" t="s">
        <v>616</v>
      </c>
      <c r="N494" s="17"/>
      <c r="O494" s="17" t="s">
        <v>617</v>
      </c>
      <c r="P494" s="17">
        <v>40034004</v>
      </c>
      <c r="Q494" s="17" t="s">
        <v>618</v>
      </c>
      <c r="R494" s="17" t="s">
        <v>681</v>
      </c>
      <c r="S494" s="32" t="s">
        <v>708</v>
      </c>
      <c r="T494" s="58" t="s">
        <v>709</v>
      </c>
      <c r="U494" s="58"/>
      <c r="V494" t="s">
        <v>710</v>
      </c>
      <c r="W494" s="17" t="s">
        <v>68</v>
      </c>
      <c r="X494" s="23" t="s">
        <v>711</v>
      </c>
      <c r="Y494" t="str">
        <f t="shared" si="17"/>
        <v>400340043022606830226068PDM</v>
      </c>
      <c r="Z494" s="17">
        <v>30226068</v>
      </c>
      <c r="AA494" s="17" t="s">
        <v>712</v>
      </c>
      <c r="AB494" t="s">
        <v>713</v>
      </c>
      <c r="AC494" s="57" t="s">
        <v>633</v>
      </c>
      <c r="AD494" s="17">
        <v>30226068</v>
      </c>
      <c r="AE494" s="32" t="s">
        <v>712</v>
      </c>
      <c r="AF494" t="s">
        <v>587</v>
      </c>
      <c r="AG494" s="87">
        <v>127.1</v>
      </c>
      <c r="AH494" s="17" t="s">
        <v>308</v>
      </c>
      <c r="AK494" s="18" t="s">
        <v>148</v>
      </c>
      <c r="AL494" s="18"/>
      <c r="AN494" s="18">
        <v>75</v>
      </c>
      <c r="AO494" s="28" t="s">
        <v>588</v>
      </c>
      <c r="AP494" s="28">
        <v>0</v>
      </c>
      <c r="AQ494" s="28">
        <v>0.82</v>
      </c>
      <c r="AR494" s="84">
        <v>61.499999999999993</v>
      </c>
    </row>
    <row r="495" spans="1:44" x14ac:dyDescent="0.25">
      <c r="A495" s="17">
        <v>2020</v>
      </c>
      <c r="B495" s="17" t="s">
        <v>42</v>
      </c>
      <c r="C495" s="17"/>
      <c r="D495" s="17"/>
      <c r="E495" s="17"/>
      <c r="F495" s="17"/>
      <c r="H495" s="17"/>
      <c r="I495" s="17"/>
      <c r="J495" s="17"/>
      <c r="K495" s="18"/>
      <c r="L495" s="17" t="s">
        <v>616</v>
      </c>
      <c r="M495" s="17" t="s">
        <v>616</v>
      </c>
      <c r="N495" s="17"/>
      <c r="O495" s="17" t="s">
        <v>617</v>
      </c>
      <c r="P495" s="17">
        <v>40034070</v>
      </c>
      <c r="Q495" s="17" t="s">
        <v>663</v>
      </c>
      <c r="R495" s="17" t="s">
        <v>681</v>
      </c>
      <c r="S495" s="32" t="s">
        <v>708</v>
      </c>
      <c r="T495" s="58" t="s">
        <v>709</v>
      </c>
      <c r="U495" s="58"/>
      <c r="V495" t="s">
        <v>710</v>
      </c>
      <c r="W495" s="17" t="s">
        <v>68</v>
      </c>
      <c r="X495" s="23" t="s">
        <v>711</v>
      </c>
      <c r="Y495" t="str">
        <f t="shared" si="17"/>
        <v>400340703022606830226068PDM</v>
      </c>
      <c r="Z495" s="17">
        <v>30226068</v>
      </c>
      <c r="AA495" s="17" t="s">
        <v>712</v>
      </c>
      <c r="AB495" t="s">
        <v>713</v>
      </c>
      <c r="AC495" s="57" t="s">
        <v>633</v>
      </c>
      <c r="AD495" s="17">
        <v>30226068</v>
      </c>
      <c r="AE495" s="32" t="s">
        <v>712</v>
      </c>
      <c r="AF495" t="s">
        <v>587</v>
      </c>
      <c r="AG495" s="87">
        <v>127.1</v>
      </c>
      <c r="AH495" s="17" t="s">
        <v>308</v>
      </c>
      <c r="AK495" s="18" t="s">
        <v>148</v>
      </c>
      <c r="AL495" s="18"/>
      <c r="AN495" s="18">
        <v>52</v>
      </c>
      <c r="AO495" s="28" t="s">
        <v>588</v>
      </c>
      <c r="AP495" s="28">
        <v>0</v>
      </c>
      <c r="AQ495" s="28">
        <v>0.82</v>
      </c>
      <c r="AR495" s="84">
        <v>42.64</v>
      </c>
    </row>
    <row r="496" spans="1:44" x14ac:dyDescent="0.25">
      <c r="A496" s="17">
        <v>2020</v>
      </c>
      <c r="B496" s="17" t="s">
        <v>42</v>
      </c>
      <c r="C496" s="17"/>
      <c r="D496" s="17"/>
      <c r="E496" s="17"/>
      <c r="F496" s="17"/>
      <c r="H496" s="17"/>
      <c r="I496" s="17"/>
      <c r="J496" s="17"/>
      <c r="K496" s="18"/>
      <c r="L496" s="17" t="s">
        <v>672</v>
      </c>
      <c r="M496" s="17" t="s">
        <v>672</v>
      </c>
      <c r="N496" s="17"/>
      <c r="O496" s="17" t="s">
        <v>617</v>
      </c>
      <c r="P496" s="17">
        <v>40061863</v>
      </c>
      <c r="Q496" s="17" t="s">
        <v>673</v>
      </c>
      <c r="R496" s="17" t="s">
        <v>681</v>
      </c>
      <c r="S496" s="32" t="s">
        <v>708</v>
      </c>
      <c r="T496" s="58" t="s">
        <v>709</v>
      </c>
      <c r="U496" s="58"/>
      <c r="V496" t="s">
        <v>710</v>
      </c>
      <c r="W496" s="17" t="s">
        <v>68</v>
      </c>
      <c r="X496" s="23" t="s">
        <v>711</v>
      </c>
      <c r="Y496" t="str">
        <f t="shared" si="17"/>
        <v>400618633022606830226068PDM</v>
      </c>
      <c r="Z496" s="17">
        <v>30226068</v>
      </c>
      <c r="AA496" s="17" t="s">
        <v>712</v>
      </c>
      <c r="AB496" t="s">
        <v>713</v>
      </c>
      <c r="AC496" s="57" t="s">
        <v>633</v>
      </c>
      <c r="AD496" s="17">
        <v>30226068</v>
      </c>
      <c r="AE496" s="32" t="s">
        <v>712</v>
      </c>
      <c r="AF496" t="s">
        <v>587</v>
      </c>
      <c r="AG496" s="87">
        <v>127.1</v>
      </c>
      <c r="AH496" s="17" t="s">
        <v>308</v>
      </c>
      <c r="AK496" s="18" t="s">
        <v>148</v>
      </c>
      <c r="AL496" s="18"/>
      <c r="AN496" s="18">
        <v>42</v>
      </c>
      <c r="AO496" s="28" t="s">
        <v>588</v>
      </c>
      <c r="AP496" s="28">
        <v>0</v>
      </c>
      <c r="AQ496" s="28">
        <v>0.82</v>
      </c>
      <c r="AR496" s="84">
        <v>34.44</v>
      </c>
    </row>
    <row r="497" spans="1:44" x14ac:dyDescent="0.25">
      <c r="A497" s="17">
        <v>2020</v>
      </c>
      <c r="B497" s="17" t="s">
        <v>42</v>
      </c>
      <c r="C497" s="17"/>
      <c r="D497" s="17"/>
      <c r="E497" s="17"/>
      <c r="F497" s="17"/>
      <c r="H497" s="17"/>
      <c r="I497" s="17"/>
      <c r="J497" s="17"/>
      <c r="K497" s="18"/>
      <c r="L497" s="17" t="s">
        <v>672</v>
      </c>
      <c r="M497" s="17" t="s">
        <v>672</v>
      </c>
      <c r="N497" s="17"/>
      <c r="O497" s="17" t="s">
        <v>617</v>
      </c>
      <c r="P497" s="17">
        <v>40092349</v>
      </c>
      <c r="Q497" s="17" t="s">
        <v>679</v>
      </c>
      <c r="R497" s="17" t="s">
        <v>681</v>
      </c>
      <c r="S497" s="32" t="s">
        <v>708</v>
      </c>
      <c r="T497" s="58" t="s">
        <v>709</v>
      </c>
      <c r="U497" s="58"/>
      <c r="V497" t="s">
        <v>710</v>
      </c>
      <c r="W497" s="17" t="s">
        <v>68</v>
      </c>
      <c r="X497" s="23" t="s">
        <v>711</v>
      </c>
      <c r="Y497" t="str">
        <f t="shared" si="17"/>
        <v>400923493022606830226068PDM</v>
      </c>
      <c r="Z497" s="17">
        <v>30226068</v>
      </c>
      <c r="AA497" s="17" t="s">
        <v>712</v>
      </c>
      <c r="AB497" t="s">
        <v>713</v>
      </c>
      <c r="AC497" s="57" t="s">
        <v>633</v>
      </c>
      <c r="AD497" s="17">
        <v>30226068</v>
      </c>
      <c r="AE497" s="32" t="s">
        <v>712</v>
      </c>
      <c r="AF497" t="s">
        <v>587</v>
      </c>
      <c r="AG497" s="87">
        <v>127.1</v>
      </c>
      <c r="AH497" s="17" t="s">
        <v>308</v>
      </c>
      <c r="AK497" s="18" t="s">
        <v>148</v>
      </c>
      <c r="AL497" s="18"/>
      <c r="AN497" s="18">
        <v>47</v>
      </c>
      <c r="AO497" s="28" t="s">
        <v>588</v>
      </c>
      <c r="AP497" s="28">
        <v>0</v>
      </c>
      <c r="AQ497" s="28">
        <v>0.82</v>
      </c>
      <c r="AR497" s="84">
        <v>38.54</v>
      </c>
    </row>
    <row r="498" spans="1:44" x14ac:dyDescent="0.25">
      <c r="A498" s="17">
        <v>2020</v>
      </c>
      <c r="B498" s="17" t="s">
        <v>42</v>
      </c>
      <c r="C498" s="17"/>
      <c r="D498" s="17"/>
      <c r="E498" s="17"/>
      <c r="F498" s="17"/>
      <c r="H498" s="17"/>
      <c r="I498" s="17"/>
      <c r="J498" s="17"/>
      <c r="K498" s="18"/>
      <c r="L498" s="17" t="s">
        <v>672</v>
      </c>
      <c r="M498" s="17" t="s">
        <v>672</v>
      </c>
      <c r="N498" s="17"/>
      <c r="O498" s="17" t="s">
        <v>617</v>
      </c>
      <c r="P498" s="17">
        <v>40034106</v>
      </c>
      <c r="Q498" s="17" t="s">
        <v>688</v>
      </c>
      <c r="R498" s="17" t="s">
        <v>681</v>
      </c>
      <c r="S498" s="32" t="s">
        <v>708</v>
      </c>
      <c r="T498" s="58" t="s">
        <v>709</v>
      </c>
      <c r="U498" s="58"/>
      <c r="V498" t="s">
        <v>710</v>
      </c>
      <c r="W498" s="17" t="s">
        <v>68</v>
      </c>
      <c r="X498" s="23" t="s">
        <v>711</v>
      </c>
      <c r="Y498" t="str">
        <f t="shared" si="17"/>
        <v>400341063022606830226068PDM</v>
      </c>
      <c r="Z498" s="17">
        <v>30226068</v>
      </c>
      <c r="AA498" s="17" t="s">
        <v>712</v>
      </c>
      <c r="AB498" t="s">
        <v>713</v>
      </c>
      <c r="AC498" s="57" t="s">
        <v>633</v>
      </c>
      <c r="AD498" s="17">
        <v>30226068</v>
      </c>
      <c r="AE498" s="32" t="s">
        <v>712</v>
      </c>
      <c r="AF498" t="s">
        <v>587</v>
      </c>
      <c r="AG498" s="87">
        <v>127.1</v>
      </c>
      <c r="AH498" s="17" t="s">
        <v>308</v>
      </c>
      <c r="AK498" s="18" t="s">
        <v>148</v>
      </c>
      <c r="AL498" s="18"/>
      <c r="AN498" s="18">
        <v>55</v>
      </c>
      <c r="AO498" s="28" t="s">
        <v>588</v>
      </c>
      <c r="AP498" s="28">
        <v>0</v>
      </c>
      <c r="AQ498" s="28">
        <v>0.82</v>
      </c>
      <c r="AR498" s="84">
        <v>45.099999999999994</v>
      </c>
    </row>
    <row r="499" spans="1:44" x14ac:dyDescent="0.25">
      <c r="A499" s="17">
        <v>2020</v>
      </c>
      <c r="B499" s="17" t="s">
        <v>42</v>
      </c>
      <c r="C499" s="17"/>
      <c r="D499" s="17"/>
      <c r="E499" s="17"/>
      <c r="F499" s="17"/>
      <c r="H499" s="17"/>
      <c r="I499" s="17"/>
      <c r="J499" s="17"/>
      <c r="K499" s="18"/>
      <c r="L499" s="17" t="s">
        <v>616</v>
      </c>
      <c r="M499" s="17" t="s">
        <v>616</v>
      </c>
      <c r="N499" s="17"/>
      <c r="O499" s="17" t="s">
        <v>617</v>
      </c>
      <c r="P499" s="17">
        <v>40092349</v>
      </c>
      <c r="Q499" s="17" t="s">
        <v>679</v>
      </c>
      <c r="R499" s="17" t="s">
        <v>643</v>
      </c>
      <c r="S499" s="32" t="s">
        <v>603</v>
      </c>
      <c r="T499" s="32" t="s">
        <v>644</v>
      </c>
      <c r="U499" s="32"/>
      <c r="V499" s="45" t="s">
        <v>645</v>
      </c>
      <c r="W499" s="17" t="s">
        <v>606</v>
      </c>
      <c r="X499" s="45" t="s">
        <v>646</v>
      </c>
      <c r="Y499" t="str">
        <f t="shared" si="17"/>
        <v>40092349MulticategoriaBONIFICACIÓNBodega</v>
      </c>
      <c r="Z499" s="17" t="s">
        <v>608</v>
      </c>
      <c r="AA499" s="17" t="s">
        <v>609</v>
      </c>
      <c r="AB499" s="17" t="s">
        <v>609</v>
      </c>
      <c r="AC499" s="57">
        <v>270</v>
      </c>
      <c r="AD499" s="17" t="s">
        <v>610</v>
      </c>
      <c r="AE499" s="32" t="s">
        <v>611</v>
      </c>
      <c r="AF499" t="s">
        <v>611</v>
      </c>
      <c r="AG499" s="85" t="s">
        <v>647</v>
      </c>
      <c r="AH499" s="17" t="s">
        <v>308</v>
      </c>
      <c r="AK499" s="18" t="s">
        <v>80</v>
      </c>
      <c r="AL499" s="18"/>
      <c r="AN499" s="18">
        <v>80</v>
      </c>
      <c r="AO499" s="83">
        <v>80</v>
      </c>
      <c r="AP499" s="28">
        <v>4.7387499999999996</v>
      </c>
      <c r="AQ499" s="28">
        <v>4.7387499999999996</v>
      </c>
      <c r="AR499" s="84">
        <v>379.09999999999997</v>
      </c>
    </row>
    <row r="500" spans="1:44" x14ac:dyDescent="0.25">
      <c r="A500" s="17">
        <v>2020</v>
      </c>
      <c r="B500" s="17" t="s">
        <v>42</v>
      </c>
      <c r="C500" s="17"/>
      <c r="D500" s="17"/>
      <c r="E500" s="17"/>
      <c r="F500" s="17"/>
      <c r="H500" s="17"/>
      <c r="I500" s="17"/>
      <c r="J500" s="17"/>
      <c r="K500" s="18"/>
      <c r="L500" s="17" t="s">
        <v>616</v>
      </c>
      <c r="M500" s="17" t="s">
        <v>616</v>
      </c>
      <c r="N500" s="17"/>
      <c r="O500" s="17" t="s">
        <v>617</v>
      </c>
      <c r="P500" s="17">
        <v>40092349</v>
      </c>
      <c r="Q500" s="17" t="s">
        <v>679</v>
      </c>
      <c r="R500" s="17" t="s">
        <v>648</v>
      </c>
      <c r="S500" s="32" t="s">
        <v>603</v>
      </c>
      <c r="T500" s="32" t="s">
        <v>649</v>
      </c>
      <c r="U500" s="32"/>
      <c r="V500" s="45" t="s">
        <v>650</v>
      </c>
      <c r="W500" s="17" t="s">
        <v>606</v>
      </c>
      <c r="X500" s="45" t="s">
        <v>651</v>
      </c>
      <c r="Y500" t="str">
        <f t="shared" si="17"/>
        <v>40092349MulticategoriaBONIFICACIÓNBodega</v>
      </c>
      <c r="Z500" s="17" t="s">
        <v>608</v>
      </c>
      <c r="AA500" s="17" t="s">
        <v>609</v>
      </c>
      <c r="AB500" s="17" t="s">
        <v>609</v>
      </c>
      <c r="AC500" s="57">
        <v>180</v>
      </c>
      <c r="AD500" s="17" t="s">
        <v>610</v>
      </c>
      <c r="AE500" s="32" t="s">
        <v>611</v>
      </c>
      <c r="AF500" t="s">
        <v>611</v>
      </c>
      <c r="AG500" s="85" t="s">
        <v>417</v>
      </c>
      <c r="AH500" s="17" t="s">
        <v>308</v>
      </c>
      <c r="AK500" s="18" t="s">
        <v>80</v>
      </c>
      <c r="AL500" s="18"/>
      <c r="AN500" s="18">
        <v>50</v>
      </c>
      <c r="AO500" s="83">
        <v>50</v>
      </c>
      <c r="AP500" s="28">
        <v>3.1591666666666662</v>
      </c>
      <c r="AQ500" s="28">
        <v>3.1591666666666662</v>
      </c>
      <c r="AR500" s="84">
        <v>157.95833333333331</v>
      </c>
    </row>
    <row r="501" spans="1:44" x14ac:dyDescent="0.25">
      <c r="A501" s="17">
        <v>2020</v>
      </c>
      <c r="B501" s="17" t="s">
        <v>42</v>
      </c>
      <c r="C501" s="17"/>
      <c r="D501" s="17"/>
      <c r="E501" s="17"/>
      <c r="F501" s="17"/>
      <c r="H501" s="17"/>
      <c r="I501" s="17"/>
      <c r="J501" s="17"/>
      <c r="K501" s="18"/>
      <c r="L501" s="17" t="s">
        <v>616</v>
      </c>
      <c r="M501" s="17" t="s">
        <v>616</v>
      </c>
      <c r="N501" s="17"/>
      <c r="O501" s="17" t="s">
        <v>617</v>
      </c>
      <c r="P501" s="17">
        <v>40092349</v>
      </c>
      <c r="Q501" s="17" t="s">
        <v>679</v>
      </c>
      <c r="R501" s="17" t="s">
        <v>602</v>
      </c>
      <c r="S501" s="32" t="s">
        <v>603</v>
      </c>
      <c r="T501" s="32" t="s">
        <v>604</v>
      </c>
      <c r="U501" s="32"/>
      <c r="V501" s="45" t="s">
        <v>605</v>
      </c>
      <c r="W501" s="17" t="s">
        <v>606</v>
      </c>
      <c r="X501" s="45" t="s">
        <v>607</v>
      </c>
      <c r="Y501" t="str">
        <f t="shared" si="17"/>
        <v>40092349MulticategoriaBONIFICACIÓNBodega</v>
      </c>
      <c r="Z501" s="17" t="s">
        <v>608</v>
      </c>
      <c r="AA501" s="17" t="s">
        <v>609</v>
      </c>
      <c r="AB501" s="17" t="s">
        <v>609</v>
      </c>
      <c r="AC501" s="57">
        <v>100</v>
      </c>
      <c r="AD501" s="17" t="s">
        <v>610</v>
      </c>
      <c r="AE501" s="32" t="s">
        <v>611</v>
      </c>
      <c r="AF501" t="s">
        <v>611</v>
      </c>
      <c r="AG501" s="85" t="s">
        <v>365</v>
      </c>
      <c r="AH501" s="17" t="s">
        <v>308</v>
      </c>
      <c r="AK501" s="18" t="s">
        <v>80</v>
      </c>
      <c r="AL501" s="18"/>
      <c r="AN501" s="18">
        <v>180</v>
      </c>
      <c r="AO501" s="83">
        <v>180</v>
      </c>
      <c r="AP501" s="28">
        <v>1.5795833333333333</v>
      </c>
      <c r="AQ501" s="28">
        <v>1.5795833333333331</v>
      </c>
      <c r="AR501" s="84">
        <v>284.32499999999999</v>
      </c>
    </row>
    <row r="502" spans="1:44" x14ac:dyDescent="0.25">
      <c r="A502" s="17">
        <v>2020</v>
      </c>
      <c r="B502" s="17" t="s">
        <v>42</v>
      </c>
      <c r="C502" s="17"/>
      <c r="D502" s="17"/>
      <c r="E502" s="17"/>
      <c r="F502" s="17"/>
      <c r="H502" s="17"/>
      <c r="I502" s="17"/>
      <c r="J502" s="17"/>
      <c r="K502" s="18"/>
      <c r="L502" s="17" t="s">
        <v>616</v>
      </c>
      <c r="M502" s="17" t="s">
        <v>616</v>
      </c>
      <c r="N502" s="17"/>
      <c r="O502" s="17" t="s">
        <v>617</v>
      </c>
      <c r="P502" s="17">
        <v>40092349</v>
      </c>
      <c r="Q502" s="17" t="s">
        <v>679</v>
      </c>
      <c r="R502" s="17" t="s">
        <v>653</v>
      </c>
      <c r="S502" s="32" t="s">
        <v>603</v>
      </c>
      <c r="T502" s="88" t="s">
        <v>654</v>
      </c>
      <c r="U502" s="88"/>
      <c r="V502" s="45" t="s">
        <v>655</v>
      </c>
      <c r="W502" s="17" t="s">
        <v>606</v>
      </c>
      <c r="X502" s="23" t="s">
        <v>656</v>
      </c>
      <c r="Y502" t="str">
        <f t="shared" si="17"/>
        <v>40092349MulticategoriaBONIFICACIÓNBodega</v>
      </c>
      <c r="Z502" s="17" t="s">
        <v>608</v>
      </c>
      <c r="AA502" s="17" t="s">
        <v>609</v>
      </c>
      <c r="AB502" s="17" t="s">
        <v>609</v>
      </c>
      <c r="AC502" s="57">
        <v>380</v>
      </c>
      <c r="AD502" s="17" t="s">
        <v>610</v>
      </c>
      <c r="AE502" s="88" t="s">
        <v>654</v>
      </c>
      <c r="AF502" s="89" t="s">
        <v>654</v>
      </c>
      <c r="AG502" s="90" t="s">
        <v>657</v>
      </c>
      <c r="AH502" s="17" t="s">
        <v>308</v>
      </c>
      <c r="AK502" s="18" t="s">
        <v>80</v>
      </c>
      <c r="AL502" s="18"/>
      <c r="AN502" s="18">
        <v>100</v>
      </c>
      <c r="AO502" s="83">
        <v>100</v>
      </c>
      <c r="AP502" s="28">
        <v>11.483050847457628</v>
      </c>
      <c r="AQ502" s="28">
        <v>11.483050847457628</v>
      </c>
      <c r="AR502" s="84">
        <v>1148.3050847457628</v>
      </c>
    </row>
    <row r="503" spans="1:44" x14ac:dyDescent="0.25">
      <c r="A503" s="17">
        <v>2020</v>
      </c>
      <c r="B503" s="17" t="s">
        <v>42</v>
      </c>
      <c r="C503" s="17"/>
      <c r="D503" s="17"/>
      <c r="E503" s="17"/>
      <c r="F503" s="17"/>
      <c r="H503" s="17"/>
      <c r="I503" s="17"/>
      <c r="J503" s="17"/>
      <c r="K503" s="18"/>
      <c r="L503" s="17" t="s">
        <v>616</v>
      </c>
      <c r="M503" s="17" t="s">
        <v>616</v>
      </c>
      <c r="N503" s="17"/>
      <c r="O503" s="17" t="s">
        <v>617</v>
      </c>
      <c r="P503" s="17">
        <v>40034004</v>
      </c>
      <c r="Q503" s="17" t="s">
        <v>618</v>
      </c>
      <c r="R503" s="17" t="s">
        <v>714</v>
      </c>
      <c r="S503" s="32" t="s">
        <v>715</v>
      </c>
      <c r="T503" s="58" t="s">
        <v>716</v>
      </c>
      <c r="U503" s="58"/>
      <c r="V503" s="32" t="s">
        <v>717</v>
      </c>
      <c r="W503" s="17" t="s">
        <v>548</v>
      </c>
      <c r="X503" s="23" t="s">
        <v>718</v>
      </c>
      <c r="Y503" t="str">
        <f t="shared" si="17"/>
        <v>400340043022742130227421Bodega</v>
      </c>
      <c r="Z503" s="17">
        <v>30227421</v>
      </c>
      <c r="AA503" s="17" t="s">
        <v>570</v>
      </c>
      <c r="AB503" t="s">
        <v>351</v>
      </c>
      <c r="AC503" s="57" t="s">
        <v>719</v>
      </c>
      <c r="AD503" s="17">
        <v>30227421</v>
      </c>
      <c r="AE503" s="32" t="s">
        <v>570</v>
      </c>
      <c r="AF503" t="s">
        <v>587</v>
      </c>
      <c r="AG503" s="86">
        <v>43.6</v>
      </c>
      <c r="AH503" s="17" t="s">
        <v>308</v>
      </c>
      <c r="AK503" s="18" t="s">
        <v>80</v>
      </c>
      <c r="AL503" s="18"/>
      <c r="AN503" s="18">
        <v>302</v>
      </c>
      <c r="AO503" s="28" t="s">
        <v>588</v>
      </c>
      <c r="AP503" s="28">
        <v>0</v>
      </c>
      <c r="AQ503" s="28">
        <v>4.5494237288135597</v>
      </c>
      <c r="AR503" s="84">
        <v>1373.9259661016949</v>
      </c>
    </row>
    <row r="504" spans="1:44" x14ac:dyDescent="0.25">
      <c r="A504" s="17">
        <v>2020</v>
      </c>
      <c r="B504" s="17" t="s">
        <v>42</v>
      </c>
      <c r="C504" s="17"/>
      <c r="D504" s="17"/>
      <c r="E504" s="17"/>
      <c r="F504" s="17"/>
      <c r="H504" s="17"/>
      <c r="I504" s="17"/>
      <c r="J504" s="17"/>
      <c r="K504" s="18"/>
      <c r="L504" s="17" t="s">
        <v>616</v>
      </c>
      <c r="M504" s="17" t="s">
        <v>616</v>
      </c>
      <c r="N504" s="17"/>
      <c r="O504" s="17" t="s">
        <v>617</v>
      </c>
      <c r="P504" s="17">
        <v>40034070</v>
      </c>
      <c r="Q504" s="17" t="s">
        <v>663</v>
      </c>
      <c r="R504" s="17" t="s">
        <v>714</v>
      </c>
      <c r="S504" s="32" t="s">
        <v>715</v>
      </c>
      <c r="T504" s="58" t="s">
        <v>716</v>
      </c>
      <c r="U504" s="58"/>
      <c r="V504" s="32" t="s">
        <v>717</v>
      </c>
      <c r="W504" s="17" t="s">
        <v>548</v>
      </c>
      <c r="X504" s="23" t="s">
        <v>718</v>
      </c>
      <c r="Y504" t="str">
        <f t="shared" si="17"/>
        <v>400340703022742130227421Bodega</v>
      </c>
      <c r="Z504" s="17">
        <v>30227421</v>
      </c>
      <c r="AA504" s="17" t="s">
        <v>570</v>
      </c>
      <c r="AB504" t="s">
        <v>351</v>
      </c>
      <c r="AC504" s="57" t="s">
        <v>719</v>
      </c>
      <c r="AD504" s="17">
        <v>30227421</v>
      </c>
      <c r="AE504" s="32" t="s">
        <v>570</v>
      </c>
      <c r="AF504" t="s">
        <v>587</v>
      </c>
      <c r="AG504" s="86">
        <v>43.6</v>
      </c>
      <c r="AH504" s="17" t="s">
        <v>308</v>
      </c>
      <c r="AK504" s="18" t="s">
        <v>80</v>
      </c>
      <c r="AL504" s="18"/>
      <c r="AN504" s="18">
        <v>266</v>
      </c>
      <c r="AO504" s="28" t="s">
        <v>588</v>
      </c>
      <c r="AP504" s="28">
        <v>0</v>
      </c>
      <c r="AQ504" s="28">
        <v>4.5494237288135597</v>
      </c>
      <c r="AR504" s="84">
        <v>1210.1467118644068</v>
      </c>
    </row>
    <row r="505" spans="1:44" x14ac:dyDescent="0.25">
      <c r="A505" s="17">
        <v>2020</v>
      </c>
      <c r="B505" s="17" t="s">
        <v>42</v>
      </c>
      <c r="C505" s="17"/>
      <c r="D505" s="17"/>
      <c r="E505" s="17"/>
      <c r="F505" s="17"/>
      <c r="H505" s="17"/>
      <c r="I505" s="17"/>
      <c r="J505" s="17"/>
      <c r="K505" s="18"/>
      <c r="L505" s="17" t="s">
        <v>672</v>
      </c>
      <c r="M505" s="17" t="s">
        <v>672</v>
      </c>
      <c r="N505" s="17"/>
      <c r="O505" s="17" t="s">
        <v>617</v>
      </c>
      <c r="P505" s="17">
        <v>40061863</v>
      </c>
      <c r="Q505" s="17" t="s">
        <v>673</v>
      </c>
      <c r="R505" s="17" t="s">
        <v>714</v>
      </c>
      <c r="S505" s="32" t="s">
        <v>715</v>
      </c>
      <c r="T505" s="58" t="s">
        <v>716</v>
      </c>
      <c r="U505" s="58"/>
      <c r="V505" s="32" t="s">
        <v>717</v>
      </c>
      <c r="W505" s="17" t="s">
        <v>548</v>
      </c>
      <c r="X505" s="23" t="s">
        <v>718</v>
      </c>
      <c r="Y505" t="str">
        <f t="shared" si="17"/>
        <v>400618633022742130227421Bodega</v>
      </c>
      <c r="Z505" s="17">
        <v>30227421</v>
      </c>
      <c r="AA505" s="17" t="s">
        <v>570</v>
      </c>
      <c r="AB505" t="s">
        <v>351</v>
      </c>
      <c r="AC505" s="57" t="s">
        <v>719</v>
      </c>
      <c r="AD505" s="17">
        <v>30227421</v>
      </c>
      <c r="AE505" s="32" t="s">
        <v>570</v>
      </c>
      <c r="AF505" t="s">
        <v>587</v>
      </c>
      <c r="AG505" s="86">
        <v>43.6</v>
      </c>
      <c r="AH505" s="17" t="s">
        <v>308</v>
      </c>
      <c r="AK505" s="18" t="s">
        <v>80</v>
      </c>
      <c r="AL505" s="18"/>
      <c r="AN505" s="18">
        <v>165</v>
      </c>
      <c r="AO505" s="28" t="s">
        <v>588</v>
      </c>
      <c r="AP505" s="28">
        <v>0</v>
      </c>
      <c r="AQ505" s="28">
        <v>4.5494237288135597</v>
      </c>
      <c r="AR505" s="84">
        <v>750.65491525423738</v>
      </c>
    </row>
    <row r="506" spans="1:44" x14ac:dyDescent="0.25">
      <c r="A506" s="17">
        <v>2020</v>
      </c>
      <c r="B506" s="17" t="s">
        <v>42</v>
      </c>
      <c r="C506" s="17"/>
      <c r="D506" s="17"/>
      <c r="E506" s="17"/>
      <c r="F506" s="17"/>
      <c r="H506" s="17"/>
      <c r="I506" s="17"/>
      <c r="J506" s="17"/>
      <c r="K506" s="18"/>
      <c r="L506" s="17" t="s">
        <v>672</v>
      </c>
      <c r="M506" s="17" t="s">
        <v>672</v>
      </c>
      <c r="N506" s="17"/>
      <c r="O506" s="17" t="s">
        <v>617</v>
      </c>
      <c r="P506" s="17">
        <v>40092349</v>
      </c>
      <c r="Q506" s="17" t="s">
        <v>679</v>
      </c>
      <c r="R506" s="17" t="s">
        <v>714</v>
      </c>
      <c r="S506" s="32" t="s">
        <v>715</v>
      </c>
      <c r="T506" s="58" t="s">
        <v>716</v>
      </c>
      <c r="U506" s="58"/>
      <c r="V506" s="32" t="s">
        <v>717</v>
      </c>
      <c r="W506" s="17" t="s">
        <v>548</v>
      </c>
      <c r="X506" s="23" t="s">
        <v>718</v>
      </c>
      <c r="Y506" t="str">
        <f t="shared" si="17"/>
        <v>400923493022742130227421Bodega</v>
      </c>
      <c r="Z506" s="17">
        <v>30227421</v>
      </c>
      <c r="AA506" s="17" t="s">
        <v>570</v>
      </c>
      <c r="AB506" t="s">
        <v>351</v>
      </c>
      <c r="AC506" s="57" t="s">
        <v>719</v>
      </c>
      <c r="AD506" s="17">
        <v>30227421</v>
      </c>
      <c r="AE506" s="32" t="s">
        <v>570</v>
      </c>
      <c r="AF506" t="s">
        <v>587</v>
      </c>
      <c r="AG506" s="86">
        <v>43.6</v>
      </c>
      <c r="AH506" s="17" t="s">
        <v>308</v>
      </c>
      <c r="AK506" s="18" t="s">
        <v>80</v>
      </c>
      <c r="AL506" s="18"/>
      <c r="AN506" s="18">
        <v>213</v>
      </c>
      <c r="AO506" s="28" t="s">
        <v>588</v>
      </c>
      <c r="AP506" s="28">
        <v>0</v>
      </c>
      <c r="AQ506" s="28">
        <v>4.5494237288135597</v>
      </c>
      <c r="AR506" s="84">
        <v>969.02725423728828</v>
      </c>
    </row>
    <row r="507" spans="1:44" x14ac:dyDescent="0.25">
      <c r="A507" s="17">
        <v>2020</v>
      </c>
      <c r="B507" s="17" t="s">
        <v>42</v>
      </c>
      <c r="C507" s="17"/>
      <c r="D507" s="17"/>
      <c r="E507" s="17"/>
      <c r="F507" s="17"/>
      <c r="H507" s="17"/>
      <c r="I507" s="17"/>
      <c r="J507" s="17"/>
      <c r="K507" s="18"/>
      <c r="L507" s="17" t="s">
        <v>672</v>
      </c>
      <c r="M507" s="17" t="s">
        <v>672</v>
      </c>
      <c r="N507" s="17"/>
      <c r="O507" s="17" t="s">
        <v>617</v>
      </c>
      <c r="P507" s="17">
        <v>40034106</v>
      </c>
      <c r="Q507" s="17" t="s">
        <v>688</v>
      </c>
      <c r="R507" s="17" t="s">
        <v>714</v>
      </c>
      <c r="S507" s="32" t="s">
        <v>715</v>
      </c>
      <c r="T507" s="58" t="s">
        <v>716</v>
      </c>
      <c r="U507" s="58"/>
      <c r="V507" s="32" t="s">
        <v>717</v>
      </c>
      <c r="W507" s="17" t="s">
        <v>548</v>
      </c>
      <c r="X507" s="23" t="s">
        <v>718</v>
      </c>
      <c r="Y507" t="str">
        <f t="shared" si="17"/>
        <v>400341063022742130227421Bodega</v>
      </c>
      <c r="Z507" s="17">
        <v>30227421</v>
      </c>
      <c r="AA507" s="17" t="s">
        <v>570</v>
      </c>
      <c r="AB507" t="s">
        <v>351</v>
      </c>
      <c r="AC507" s="57" t="s">
        <v>719</v>
      </c>
      <c r="AD507" s="17">
        <v>30227421</v>
      </c>
      <c r="AE507" s="32" t="s">
        <v>570</v>
      </c>
      <c r="AF507" t="s">
        <v>587</v>
      </c>
      <c r="AG507" s="86">
        <v>43.6</v>
      </c>
      <c r="AH507" s="17" t="s">
        <v>308</v>
      </c>
      <c r="AK507" s="18" t="s">
        <v>80</v>
      </c>
      <c r="AL507" s="18"/>
      <c r="AN507" s="18">
        <v>175</v>
      </c>
      <c r="AO507" s="28" t="s">
        <v>588</v>
      </c>
      <c r="AP507" s="28">
        <v>0</v>
      </c>
      <c r="AQ507" s="28">
        <v>4.5494237288135597</v>
      </c>
      <c r="AR507" s="84">
        <v>796.14915254237292</v>
      </c>
    </row>
    <row r="508" spans="1:44" x14ac:dyDescent="0.25">
      <c r="A508" s="17">
        <v>2020</v>
      </c>
      <c r="B508" s="17" t="s">
        <v>42</v>
      </c>
      <c r="C508" s="17"/>
      <c r="D508" s="17"/>
      <c r="E508" s="17"/>
      <c r="F508" s="17"/>
      <c r="H508" s="17"/>
      <c r="I508" s="17"/>
      <c r="J508" s="17"/>
      <c r="K508" s="18"/>
      <c r="L508" s="17" t="s">
        <v>669</v>
      </c>
      <c r="M508" s="17" t="s">
        <v>669</v>
      </c>
      <c r="N508" s="17"/>
      <c r="O508" s="17" t="s">
        <v>103</v>
      </c>
      <c r="P508" s="17">
        <v>40072313</v>
      </c>
      <c r="Q508" s="17" t="s">
        <v>670</v>
      </c>
      <c r="R508" s="17" t="s">
        <v>720</v>
      </c>
      <c r="S508" s="32" t="s">
        <v>721</v>
      </c>
      <c r="T508" s="58" t="s">
        <v>722</v>
      </c>
      <c r="U508" s="58"/>
      <c r="V508" s="32" t="s">
        <v>723</v>
      </c>
      <c r="W508" s="17" t="s">
        <v>88</v>
      </c>
      <c r="X508" s="23" t="s">
        <v>724</v>
      </c>
      <c r="Y508" t="str">
        <f t="shared" si="17"/>
        <v>400723133022660630226606Mayorista</v>
      </c>
      <c r="Z508" s="17">
        <v>30226606</v>
      </c>
      <c r="AA508" s="17" t="s">
        <v>600</v>
      </c>
      <c r="AB508" t="s">
        <v>305</v>
      </c>
      <c r="AC508" s="57" t="s">
        <v>725</v>
      </c>
      <c r="AD508" s="17">
        <v>30226606</v>
      </c>
      <c r="AE508" s="32" t="s">
        <v>600</v>
      </c>
      <c r="AF508" t="s">
        <v>587</v>
      </c>
      <c r="AG508" s="87">
        <v>15.15</v>
      </c>
      <c r="AH508" s="17" t="s">
        <v>308</v>
      </c>
      <c r="AK508" s="18" t="s">
        <v>56</v>
      </c>
      <c r="AL508" s="18"/>
      <c r="AN508" s="18">
        <v>545</v>
      </c>
      <c r="AO508" s="28" t="s">
        <v>588</v>
      </c>
      <c r="AP508" s="28">
        <v>0</v>
      </c>
      <c r="AQ508" s="28">
        <v>0.2839980649672964</v>
      </c>
      <c r="AR508" s="84">
        <v>154.77894540717654</v>
      </c>
    </row>
    <row r="509" spans="1:44" x14ac:dyDescent="0.25">
      <c r="A509" s="17">
        <v>2020</v>
      </c>
      <c r="B509" s="17" t="s">
        <v>42</v>
      </c>
      <c r="C509" s="17"/>
      <c r="D509" s="17"/>
      <c r="E509" s="17"/>
      <c r="F509" s="17"/>
      <c r="H509" s="17"/>
      <c r="I509" s="17"/>
      <c r="J509" s="17"/>
      <c r="K509" s="18"/>
      <c r="L509" s="17" t="s">
        <v>669</v>
      </c>
      <c r="M509" s="17" t="s">
        <v>669</v>
      </c>
      <c r="N509" s="17"/>
      <c r="O509" s="17" t="s">
        <v>103</v>
      </c>
      <c r="P509" s="17">
        <v>40072313</v>
      </c>
      <c r="Q509" s="17" t="s">
        <v>670</v>
      </c>
      <c r="R509" s="17" t="s">
        <v>726</v>
      </c>
      <c r="S509" s="32" t="s">
        <v>639</v>
      </c>
      <c r="T509" s="58" t="s">
        <v>597</v>
      </c>
      <c r="U509" s="58"/>
      <c r="V509" s="32" t="s">
        <v>727</v>
      </c>
      <c r="W509" s="17" t="s">
        <v>88</v>
      </c>
      <c r="X509" s="23" t="s">
        <v>728</v>
      </c>
      <c r="Y509" t="str">
        <f t="shared" si="17"/>
        <v>400723133022660630226606PDM</v>
      </c>
      <c r="Z509" s="17">
        <v>30226606</v>
      </c>
      <c r="AA509" s="17" t="s">
        <v>600</v>
      </c>
      <c r="AB509" t="s">
        <v>305</v>
      </c>
      <c r="AC509" s="57" t="s">
        <v>638</v>
      </c>
      <c r="AD509" s="17">
        <v>30226606</v>
      </c>
      <c r="AE509" s="32" t="s">
        <v>600</v>
      </c>
      <c r="AF509" t="s">
        <v>587</v>
      </c>
      <c r="AG509" s="87">
        <v>15.5</v>
      </c>
      <c r="AH509" s="17" t="s">
        <v>308</v>
      </c>
      <c r="AK509" s="18" t="s">
        <v>148</v>
      </c>
      <c r="AL509" s="18"/>
      <c r="AN509" s="18">
        <v>363</v>
      </c>
      <c r="AO509" s="28" t="s">
        <v>588</v>
      </c>
      <c r="AP509" s="28">
        <v>0</v>
      </c>
      <c r="AQ509" s="28">
        <v>0.1975638712815975</v>
      </c>
      <c r="AR509" s="84">
        <v>71.715685275219897</v>
      </c>
    </row>
    <row r="510" spans="1:44" x14ac:dyDescent="0.25">
      <c r="A510" s="17">
        <v>2020</v>
      </c>
      <c r="B510" s="17" t="s">
        <v>42</v>
      </c>
      <c r="C510" s="17"/>
      <c r="D510" s="17"/>
      <c r="E510" s="17"/>
      <c r="F510" s="17"/>
      <c r="H510" s="17"/>
      <c r="I510" s="17"/>
      <c r="J510" s="17"/>
      <c r="K510" s="18"/>
      <c r="L510" s="17" t="s">
        <v>669</v>
      </c>
      <c r="M510" s="17" t="s">
        <v>669</v>
      </c>
      <c r="N510" s="17"/>
      <c r="O510" s="17" t="s">
        <v>103</v>
      </c>
      <c r="P510" s="17">
        <v>40072313</v>
      </c>
      <c r="Q510" s="17" t="s">
        <v>670</v>
      </c>
      <c r="R510" s="17" t="s">
        <v>628</v>
      </c>
      <c r="S510" s="32" t="s">
        <v>729</v>
      </c>
      <c r="T510" s="58" t="s">
        <v>730</v>
      </c>
      <c r="U510" s="58"/>
      <c r="V510" s="32" t="s">
        <v>731</v>
      </c>
      <c r="W510" s="17" t="s">
        <v>88</v>
      </c>
      <c r="X510" s="23" t="s">
        <v>732</v>
      </c>
      <c r="Y510" t="str">
        <f t="shared" si="17"/>
        <v>400723133022660630226606Bodega Power</v>
      </c>
      <c r="Z510" s="17">
        <v>30226606</v>
      </c>
      <c r="AA510" s="17" t="s">
        <v>600</v>
      </c>
      <c r="AB510" t="s">
        <v>305</v>
      </c>
      <c r="AC510" s="57" t="s">
        <v>733</v>
      </c>
      <c r="AD510" s="17">
        <v>30226606</v>
      </c>
      <c r="AE510" s="32" t="s">
        <v>600</v>
      </c>
      <c r="AF510" t="s">
        <v>587</v>
      </c>
      <c r="AG510" s="87">
        <v>15.8</v>
      </c>
      <c r="AH510" s="17" t="s">
        <v>308</v>
      </c>
      <c r="AK510" s="18" t="s">
        <v>734</v>
      </c>
      <c r="AL510" s="18"/>
      <c r="AN510" s="18">
        <v>182</v>
      </c>
      <c r="AO510" s="28" t="s">
        <v>588</v>
      </c>
      <c r="AP510" s="28">
        <v>0</v>
      </c>
      <c r="AQ510" s="28">
        <v>0.33338903278769583</v>
      </c>
      <c r="AR510" s="84">
        <v>60.676803967360641</v>
      </c>
    </row>
    <row r="511" spans="1:44" x14ac:dyDescent="0.25">
      <c r="A511" s="17">
        <v>2020</v>
      </c>
      <c r="B511" s="17" t="s">
        <v>42</v>
      </c>
      <c r="C511" s="17"/>
      <c r="D511" s="17"/>
      <c r="E511" s="17"/>
      <c r="F511" s="17"/>
      <c r="H511" s="17"/>
      <c r="I511" s="17"/>
      <c r="J511" s="17"/>
      <c r="K511" s="18"/>
      <c r="L511" s="17" t="s">
        <v>669</v>
      </c>
      <c r="M511" s="17" t="s">
        <v>669</v>
      </c>
      <c r="N511" s="17"/>
      <c r="O511" s="17" t="s">
        <v>103</v>
      </c>
      <c r="P511" s="17">
        <v>40072313</v>
      </c>
      <c r="Q511" s="17" t="s">
        <v>670</v>
      </c>
      <c r="R511" s="17" t="s">
        <v>726</v>
      </c>
      <c r="S511" s="32" t="s">
        <v>735</v>
      </c>
      <c r="T511" s="58" t="s">
        <v>736</v>
      </c>
      <c r="U511" s="58"/>
      <c r="V511" s="32" t="s">
        <v>737</v>
      </c>
      <c r="W511" s="17" t="s">
        <v>88</v>
      </c>
      <c r="X511" s="23" t="s">
        <v>738</v>
      </c>
      <c r="Y511" t="str">
        <f t="shared" si="17"/>
        <v>400723133022660630226606Bodega</v>
      </c>
      <c r="Z511" s="17">
        <v>30226606</v>
      </c>
      <c r="AA511" s="17" t="s">
        <v>600</v>
      </c>
      <c r="AB511" t="s">
        <v>305</v>
      </c>
      <c r="AC511" s="57" t="s">
        <v>739</v>
      </c>
      <c r="AD511" s="17">
        <v>30226606</v>
      </c>
      <c r="AE511" s="32" t="s">
        <v>600</v>
      </c>
      <c r="AF511" t="s">
        <v>587</v>
      </c>
      <c r="AG511" s="87">
        <v>16</v>
      </c>
      <c r="AH511" s="17" t="s">
        <v>308</v>
      </c>
      <c r="AK511" s="18" t="s">
        <v>80</v>
      </c>
      <c r="AL511" s="18"/>
      <c r="AN511" s="18">
        <v>182</v>
      </c>
      <c r="AO511" s="28" t="s">
        <v>588</v>
      </c>
      <c r="AP511" s="28">
        <v>0</v>
      </c>
      <c r="AQ511" s="28">
        <v>0.1975638712815975</v>
      </c>
      <c r="AR511" s="84">
        <v>35.956624573250743</v>
      </c>
    </row>
    <row r="512" spans="1:44" x14ac:dyDescent="0.25">
      <c r="A512" s="17">
        <v>2020</v>
      </c>
      <c r="B512" s="17" t="s">
        <v>42</v>
      </c>
      <c r="C512" s="17"/>
      <c r="D512" s="17"/>
      <c r="E512" s="17"/>
      <c r="F512" s="17"/>
      <c r="H512" s="17"/>
      <c r="I512" s="17"/>
      <c r="J512" s="17"/>
      <c r="K512" s="18"/>
      <c r="L512" s="17" t="s">
        <v>669</v>
      </c>
      <c r="M512" s="17" t="s">
        <v>669</v>
      </c>
      <c r="N512" s="17"/>
      <c r="O512" s="17" t="s">
        <v>103</v>
      </c>
      <c r="P512" s="17">
        <v>40072313</v>
      </c>
      <c r="Q512" s="17" t="s">
        <v>670</v>
      </c>
      <c r="R512" s="17" t="s">
        <v>740</v>
      </c>
      <c r="S512" s="32" t="s">
        <v>741</v>
      </c>
      <c r="T512" s="58" t="s">
        <v>742</v>
      </c>
      <c r="U512" s="58"/>
      <c r="V512" t="s">
        <v>743</v>
      </c>
      <c r="W512" s="17" t="s">
        <v>88</v>
      </c>
      <c r="X512" s="23" t="s">
        <v>744</v>
      </c>
      <c r="Y512" t="str">
        <f t="shared" si="17"/>
        <v>400723133022660730226607Mayorista</v>
      </c>
      <c r="Z512" s="17">
        <v>30226607</v>
      </c>
      <c r="AA512" s="17" t="s">
        <v>594</v>
      </c>
      <c r="AB512" t="s">
        <v>314</v>
      </c>
      <c r="AC512" s="57" t="s">
        <v>633</v>
      </c>
      <c r="AD512" s="17">
        <v>30226607</v>
      </c>
      <c r="AE512" s="32" t="s">
        <v>594</v>
      </c>
      <c r="AF512" t="s">
        <v>587</v>
      </c>
      <c r="AG512" s="87">
        <v>30.94</v>
      </c>
      <c r="AH512" s="17" t="s">
        <v>308</v>
      </c>
      <c r="AK512" s="18" t="s">
        <v>56</v>
      </c>
      <c r="AL512" s="18"/>
      <c r="AN512" s="18">
        <v>888</v>
      </c>
      <c r="AO512" s="28" t="s">
        <v>588</v>
      </c>
      <c r="AP512" s="28">
        <v>0</v>
      </c>
      <c r="AQ512" s="28">
        <v>1.0803538193215427</v>
      </c>
      <c r="AR512" s="84">
        <v>959.35419155752993</v>
      </c>
    </row>
    <row r="513" spans="1:44" x14ac:dyDescent="0.25">
      <c r="A513" s="17">
        <v>2020</v>
      </c>
      <c r="B513" s="17" t="s">
        <v>42</v>
      </c>
      <c r="C513" s="17"/>
      <c r="D513" s="17"/>
      <c r="E513" s="17"/>
      <c r="F513" s="17"/>
      <c r="H513" s="17"/>
      <c r="I513" s="17"/>
      <c r="J513" s="17"/>
      <c r="K513" s="18"/>
      <c r="L513" s="17" t="s">
        <v>669</v>
      </c>
      <c r="M513" s="17" t="s">
        <v>669</v>
      </c>
      <c r="N513" s="17"/>
      <c r="O513" s="17" t="s">
        <v>103</v>
      </c>
      <c r="P513" s="17">
        <v>40072313</v>
      </c>
      <c r="Q513" s="17" t="s">
        <v>670</v>
      </c>
      <c r="R513" s="17" t="s">
        <v>745</v>
      </c>
      <c r="S513" s="32" t="s">
        <v>746</v>
      </c>
      <c r="T513" s="58" t="s">
        <v>747</v>
      </c>
      <c r="U513" s="58"/>
      <c r="V513" t="s">
        <v>748</v>
      </c>
      <c r="W513" s="17" t="s">
        <v>88</v>
      </c>
      <c r="X513" s="23" t="s">
        <v>749</v>
      </c>
      <c r="Y513" t="str">
        <f t="shared" si="17"/>
        <v>400723133022660730226607PDM</v>
      </c>
      <c r="Z513" s="17">
        <v>30226607</v>
      </c>
      <c r="AA513" s="17" t="s">
        <v>594</v>
      </c>
      <c r="AB513" t="s">
        <v>314</v>
      </c>
      <c r="AC513" s="57" t="s">
        <v>750</v>
      </c>
      <c r="AD513" s="17">
        <v>30226607</v>
      </c>
      <c r="AE513" s="32" t="s">
        <v>594</v>
      </c>
      <c r="AF513" t="s">
        <v>587</v>
      </c>
      <c r="AG513" s="87">
        <v>31.3</v>
      </c>
      <c r="AH513" s="17" t="s">
        <v>308</v>
      </c>
      <c r="AK513" s="18" t="s">
        <v>148</v>
      </c>
      <c r="AL513" s="18"/>
      <c r="AN513" s="18">
        <v>592</v>
      </c>
      <c r="AO513" s="28" t="s">
        <v>588</v>
      </c>
      <c r="AP513" s="28">
        <v>0</v>
      </c>
      <c r="AQ513" s="28">
        <v>1.1575219492730813</v>
      </c>
      <c r="AR513" s="84">
        <v>685.25299396966409</v>
      </c>
    </row>
    <row r="514" spans="1:44" x14ac:dyDescent="0.25">
      <c r="A514" s="17">
        <v>2020</v>
      </c>
      <c r="B514" s="17" t="s">
        <v>42</v>
      </c>
      <c r="C514" s="17"/>
      <c r="D514" s="17"/>
      <c r="E514" s="17"/>
      <c r="F514" s="17"/>
      <c r="H514" s="17"/>
      <c r="I514" s="17"/>
      <c r="J514" s="17"/>
      <c r="K514" s="18"/>
      <c r="L514" s="17" t="s">
        <v>669</v>
      </c>
      <c r="M514" s="17" t="s">
        <v>669</v>
      </c>
      <c r="N514" s="17"/>
      <c r="O514" s="17" t="s">
        <v>103</v>
      </c>
      <c r="P514" s="17">
        <v>40072313</v>
      </c>
      <c r="Q514" s="17" t="s">
        <v>670</v>
      </c>
      <c r="R514" s="17" t="s">
        <v>751</v>
      </c>
      <c r="S514" s="32" t="s">
        <v>752</v>
      </c>
      <c r="T514" s="58" t="s">
        <v>753</v>
      </c>
      <c r="U514" s="58"/>
      <c r="V514" s="32" t="s">
        <v>754</v>
      </c>
      <c r="W514" s="17" t="s">
        <v>88</v>
      </c>
      <c r="X514" s="23" t="s">
        <v>755</v>
      </c>
      <c r="Y514" t="str">
        <f t="shared" si="17"/>
        <v>400723133022660730226607Bodega Power</v>
      </c>
      <c r="Z514" s="17">
        <v>30226607</v>
      </c>
      <c r="AA514" s="17" t="s">
        <v>594</v>
      </c>
      <c r="AB514" t="s">
        <v>314</v>
      </c>
      <c r="AC514" s="57" t="s">
        <v>756</v>
      </c>
      <c r="AD514" s="17">
        <v>30226607</v>
      </c>
      <c r="AE514" s="32" t="s">
        <v>594</v>
      </c>
      <c r="AF514" t="s">
        <v>587</v>
      </c>
      <c r="AG514" s="87">
        <v>31.8</v>
      </c>
      <c r="AH514" s="17" t="s">
        <v>308</v>
      </c>
      <c r="AK514" s="18" t="s">
        <v>734</v>
      </c>
      <c r="AL514" s="18"/>
      <c r="AN514" s="18">
        <v>296</v>
      </c>
      <c r="AO514" s="28" t="s">
        <v>588</v>
      </c>
      <c r="AP514" s="28">
        <v>0</v>
      </c>
      <c r="AQ514" s="28">
        <v>1.4661944690792366</v>
      </c>
      <c r="AR514" s="84">
        <v>433.99356284745403</v>
      </c>
    </row>
    <row r="515" spans="1:44" x14ac:dyDescent="0.25">
      <c r="A515" s="17">
        <v>2020</v>
      </c>
      <c r="B515" s="17" t="s">
        <v>42</v>
      </c>
      <c r="C515" s="17"/>
      <c r="D515" s="17"/>
      <c r="E515" s="17"/>
      <c r="F515" s="17"/>
      <c r="H515" s="17"/>
      <c r="I515" s="17"/>
      <c r="J515" s="17"/>
      <c r="K515" s="18"/>
      <c r="L515" s="17" t="s">
        <v>669</v>
      </c>
      <c r="M515" s="17" t="s">
        <v>669</v>
      </c>
      <c r="N515" s="17"/>
      <c r="O515" s="17" t="s">
        <v>103</v>
      </c>
      <c r="P515" s="17">
        <v>40072313</v>
      </c>
      <c r="Q515" s="17" t="s">
        <v>670</v>
      </c>
      <c r="R515" s="17" t="s">
        <v>745</v>
      </c>
      <c r="S515" s="32" t="s">
        <v>757</v>
      </c>
      <c r="T515" s="58" t="s">
        <v>758</v>
      </c>
      <c r="U515" s="58"/>
      <c r="V515" s="32" t="s">
        <v>759</v>
      </c>
      <c r="W515" s="17" t="s">
        <v>88</v>
      </c>
      <c r="X515" s="23" t="s">
        <v>760</v>
      </c>
      <c r="Y515" t="str">
        <f t="shared" si="17"/>
        <v>400723133022660730226607Bodega</v>
      </c>
      <c r="Z515" s="17">
        <v>30226607</v>
      </c>
      <c r="AA515" s="17" t="s">
        <v>594</v>
      </c>
      <c r="AB515" t="s">
        <v>314</v>
      </c>
      <c r="AC515" s="57" t="s">
        <v>739</v>
      </c>
      <c r="AD515" s="17">
        <v>30226607</v>
      </c>
      <c r="AE515" s="32" t="s">
        <v>594</v>
      </c>
      <c r="AF515" t="s">
        <v>587</v>
      </c>
      <c r="AG515" s="87">
        <v>32.299999999999997</v>
      </c>
      <c r="AH515" s="17" t="s">
        <v>308</v>
      </c>
      <c r="AK515" s="18" t="s">
        <v>80</v>
      </c>
      <c r="AL515" s="18"/>
      <c r="AN515" s="18">
        <v>296</v>
      </c>
      <c r="AO515" s="28" t="s">
        <v>588</v>
      </c>
      <c r="AP515" s="28">
        <v>0</v>
      </c>
      <c r="AQ515" s="28">
        <v>1.1575219492730813</v>
      </c>
      <c r="AR515" s="84">
        <v>342.62649698483204</v>
      </c>
    </row>
    <row r="516" spans="1:44" x14ac:dyDescent="0.25">
      <c r="A516" s="17">
        <v>2020</v>
      </c>
      <c r="B516" s="17" t="s">
        <v>42</v>
      </c>
      <c r="C516" s="17"/>
      <c r="D516" s="17"/>
      <c r="E516" s="17"/>
      <c r="F516" s="17"/>
      <c r="H516" s="17"/>
      <c r="I516" s="17"/>
      <c r="J516" s="17"/>
      <c r="K516" s="18"/>
      <c r="L516" s="17" t="s">
        <v>669</v>
      </c>
      <c r="M516" s="17" t="s">
        <v>669</v>
      </c>
      <c r="N516" s="17"/>
      <c r="O516" s="17" t="s">
        <v>103</v>
      </c>
      <c r="P516" s="17">
        <v>40072313</v>
      </c>
      <c r="Q516" s="17" t="s">
        <v>670</v>
      </c>
      <c r="R516" s="17" t="s">
        <v>761</v>
      </c>
      <c r="S516" s="32" t="s">
        <v>590</v>
      </c>
      <c r="T516" s="58" t="s">
        <v>591</v>
      </c>
      <c r="U516" s="58"/>
      <c r="V516" t="s">
        <v>592</v>
      </c>
      <c r="W516" s="17" t="s">
        <v>88</v>
      </c>
      <c r="X516" s="23" t="s">
        <v>593</v>
      </c>
      <c r="Y516" t="str">
        <f t="shared" si="17"/>
        <v>400723133022660730226607Mayorista Power</v>
      </c>
      <c r="Z516" s="17">
        <v>30226607</v>
      </c>
      <c r="AA516" s="17" t="s">
        <v>594</v>
      </c>
      <c r="AB516" t="s">
        <v>314</v>
      </c>
      <c r="AC516" s="57" t="s">
        <v>586</v>
      </c>
      <c r="AD516" s="17">
        <v>30226607</v>
      </c>
      <c r="AE516" s="32" t="s">
        <v>594</v>
      </c>
      <c r="AF516" t="s">
        <v>587</v>
      </c>
      <c r="AG516" s="87">
        <v>31.56</v>
      </c>
      <c r="AH516" s="17" t="s">
        <v>308</v>
      </c>
      <c r="AK516" s="18" t="s">
        <v>158</v>
      </c>
      <c r="AL516" s="18"/>
      <c r="AN516" s="18">
        <v>888</v>
      </c>
      <c r="AO516" s="28" t="s">
        <v>588</v>
      </c>
      <c r="AP516" s="28">
        <v>0</v>
      </c>
      <c r="AQ516" s="28">
        <v>0.77168129951538766</v>
      </c>
      <c r="AR516" s="84">
        <v>685.2529939696642</v>
      </c>
    </row>
    <row r="517" spans="1:44" x14ac:dyDescent="0.25">
      <c r="A517" s="17">
        <v>2020</v>
      </c>
      <c r="B517" s="17" t="s">
        <v>42</v>
      </c>
      <c r="C517" s="17"/>
      <c r="D517" s="17"/>
      <c r="E517" s="17"/>
      <c r="F517" s="17"/>
      <c r="H517" s="17"/>
      <c r="I517" s="17"/>
      <c r="J517" s="17"/>
      <c r="K517" s="18"/>
      <c r="L517" s="17" t="s">
        <v>616</v>
      </c>
      <c r="M517" s="17" t="s">
        <v>616</v>
      </c>
      <c r="N517" s="17"/>
      <c r="O517" s="17" t="s">
        <v>617</v>
      </c>
      <c r="P517" s="17">
        <v>40034106</v>
      </c>
      <c r="Q517" s="17" t="s">
        <v>688</v>
      </c>
      <c r="R517" s="17" t="s">
        <v>643</v>
      </c>
      <c r="S517" s="32" t="s">
        <v>603</v>
      </c>
      <c r="T517" s="32" t="s">
        <v>644</v>
      </c>
      <c r="U517" s="32"/>
      <c r="V517" s="45" t="s">
        <v>645</v>
      </c>
      <c r="W517" s="17" t="s">
        <v>606</v>
      </c>
      <c r="X517" s="45" t="s">
        <v>646</v>
      </c>
      <c r="Y517" t="str">
        <f t="shared" si="17"/>
        <v>40034106MulticategoriaBONIFICACIÓNBodega</v>
      </c>
      <c r="Z517" s="17" t="s">
        <v>608</v>
      </c>
      <c r="AA517" s="17" t="s">
        <v>609</v>
      </c>
      <c r="AB517" s="17" t="s">
        <v>609</v>
      </c>
      <c r="AC517" s="57">
        <v>270</v>
      </c>
      <c r="AD517" s="17" t="s">
        <v>610</v>
      </c>
      <c r="AE517" s="32" t="s">
        <v>611</v>
      </c>
      <c r="AF517" t="s">
        <v>611</v>
      </c>
      <c r="AG517" s="85" t="s">
        <v>647</v>
      </c>
      <c r="AH517" s="17" t="s">
        <v>308</v>
      </c>
      <c r="AK517" s="18" t="s">
        <v>80</v>
      </c>
      <c r="AL517" s="18"/>
      <c r="AN517" s="18">
        <v>80</v>
      </c>
      <c r="AO517" s="83">
        <v>80</v>
      </c>
      <c r="AP517" s="28">
        <v>4.7387499999999996</v>
      </c>
      <c r="AQ517" s="28">
        <v>4.7387499999999996</v>
      </c>
      <c r="AR517" s="84">
        <v>379.09999999999997</v>
      </c>
    </row>
    <row r="518" spans="1:44" x14ac:dyDescent="0.25">
      <c r="A518" s="17">
        <v>2020</v>
      </c>
      <c r="B518" s="17" t="s">
        <v>42</v>
      </c>
      <c r="C518" s="17"/>
      <c r="D518" s="17"/>
      <c r="E518" s="17"/>
      <c r="F518" s="17"/>
      <c r="H518" s="17"/>
      <c r="I518" s="17"/>
      <c r="J518" s="17"/>
      <c r="K518" s="18"/>
      <c r="L518" s="17" t="s">
        <v>616</v>
      </c>
      <c r="M518" s="17" t="s">
        <v>616</v>
      </c>
      <c r="N518" s="17"/>
      <c r="O518" s="17" t="s">
        <v>617</v>
      </c>
      <c r="P518" s="17">
        <v>40034106</v>
      </c>
      <c r="Q518" s="17" t="s">
        <v>688</v>
      </c>
      <c r="R518" s="17" t="s">
        <v>648</v>
      </c>
      <c r="S518" s="32" t="s">
        <v>603</v>
      </c>
      <c r="T518" s="32" t="s">
        <v>649</v>
      </c>
      <c r="U518" s="32"/>
      <c r="V518" s="45" t="s">
        <v>650</v>
      </c>
      <c r="W518" s="17" t="s">
        <v>606</v>
      </c>
      <c r="X518" s="45" t="s">
        <v>651</v>
      </c>
      <c r="Y518" t="str">
        <f t="shared" si="17"/>
        <v>40034106MulticategoriaBONIFICACIÓNBodega</v>
      </c>
      <c r="Z518" s="17" t="s">
        <v>608</v>
      </c>
      <c r="AA518" s="17" t="s">
        <v>609</v>
      </c>
      <c r="AB518" s="17" t="s">
        <v>609</v>
      </c>
      <c r="AC518" s="57">
        <v>180</v>
      </c>
      <c r="AD518" s="17" t="s">
        <v>610</v>
      </c>
      <c r="AE518" s="32" t="s">
        <v>611</v>
      </c>
      <c r="AF518" t="s">
        <v>611</v>
      </c>
      <c r="AG518" s="85" t="s">
        <v>417</v>
      </c>
      <c r="AH518" s="17" t="s">
        <v>308</v>
      </c>
      <c r="AK518" s="18" t="s">
        <v>80</v>
      </c>
      <c r="AL518" s="18"/>
      <c r="AN518" s="18">
        <v>50</v>
      </c>
      <c r="AO518" s="83">
        <v>50</v>
      </c>
      <c r="AP518" s="28">
        <v>3.1591666666666662</v>
      </c>
      <c r="AQ518" s="28">
        <v>3.1591666666666662</v>
      </c>
      <c r="AR518" s="84">
        <v>157.95833333333331</v>
      </c>
    </row>
    <row r="519" spans="1:44" x14ac:dyDescent="0.25">
      <c r="A519" s="17">
        <v>2020</v>
      </c>
      <c r="B519" s="17" t="s">
        <v>42</v>
      </c>
      <c r="C519" s="17"/>
      <c r="D519" s="17"/>
      <c r="E519" s="17"/>
      <c r="F519" s="17"/>
      <c r="H519" s="17"/>
      <c r="I519" s="17"/>
      <c r="J519" s="17"/>
      <c r="K519" s="18"/>
      <c r="L519" s="17" t="s">
        <v>616</v>
      </c>
      <c r="M519" s="17" t="s">
        <v>616</v>
      </c>
      <c r="N519" s="17"/>
      <c r="O519" s="17" t="s">
        <v>617</v>
      </c>
      <c r="P519" s="17">
        <v>40034106</v>
      </c>
      <c r="Q519" s="17" t="s">
        <v>688</v>
      </c>
      <c r="R519" s="17" t="s">
        <v>602</v>
      </c>
      <c r="S519" s="32" t="s">
        <v>603</v>
      </c>
      <c r="T519" s="32" t="s">
        <v>604</v>
      </c>
      <c r="U519" s="32"/>
      <c r="V519" s="45" t="s">
        <v>605</v>
      </c>
      <c r="W519" s="17" t="s">
        <v>606</v>
      </c>
      <c r="X519" s="45" t="s">
        <v>607</v>
      </c>
      <c r="Y519" t="str">
        <f t="shared" si="17"/>
        <v>40034106MulticategoriaBONIFICACIÓNBodega</v>
      </c>
      <c r="Z519" s="17" t="s">
        <v>608</v>
      </c>
      <c r="AA519" s="17" t="s">
        <v>609</v>
      </c>
      <c r="AB519" s="17" t="s">
        <v>609</v>
      </c>
      <c r="AC519" s="57">
        <v>100</v>
      </c>
      <c r="AD519" s="17" t="s">
        <v>610</v>
      </c>
      <c r="AE519" s="32" t="s">
        <v>611</v>
      </c>
      <c r="AF519" t="s">
        <v>611</v>
      </c>
      <c r="AG519" s="85" t="s">
        <v>365</v>
      </c>
      <c r="AH519" s="17" t="s">
        <v>308</v>
      </c>
      <c r="AK519" s="18" t="s">
        <v>80</v>
      </c>
      <c r="AL519" s="18"/>
      <c r="AN519" s="18">
        <v>180</v>
      </c>
      <c r="AO519" s="83">
        <v>180</v>
      </c>
      <c r="AP519" s="28">
        <v>1.5795833333333333</v>
      </c>
      <c r="AQ519" s="28">
        <v>1.5795833333333331</v>
      </c>
      <c r="AR519" s="84">
        <v>284.32499999999999</v>
      </c>
    </row>
    <row r="520" spans="1:44" x14ac:dyDescent="0.25">
      <c r="A520" s="17">
        <v>2020</v>
      </c>
      <c r="B520" s="17" t="s">
        <v>42</v>
      </c>
      <c r="C520" s="17"/>
      <c r="D520" s="17"/>
      <c r="E520" s="17"/>
      <c r="F520" s="17"/>
      <c r="H520" s="17"/>
      <c r="I520" s="17"/>
      <c r="J520" s="17"/>
      <c r="K520" s="18"/>
      <c r="L520" s="17" t="s">
        <v>616</v>
      </c>
      <c r="M520" s="17" t="s">
        <v>616</v>
      </c>
      <c r="N520" s="17"/>
      <c r="O520" s="17" t="s">
        <v>617</v>
      </c>
      <c r="P520" s="17">
        <v>40034106</v>
      </c>
      <c r="Q520" s="17" t="s">
        <v>688</v>
      </c>
      <c r="R520" s="17" t="s">
        <v>612</v>
      </c>
      <c r="S520" s="32" t="s">
        <v>603</v>
      </c>
      <c r="T520" s="32" t="s">
        <v>613</v>
      </c>
      <c r="U520" s="32"/>
      <c r="V520" s="45" t="s">
        <v>614</v>
      </c>
      <c r="W520" s="17" t="s">
        <v>606</v>
      </c>
      <c r="X520" s="45" t="s">
        <v>615</v>
      </c>
      <c r="Y520" t="str">
        <f t="shared" si="17"/>
        <v>40034106MulticategoriaBONIFICACIÓNBodega</v>
      </c>
      <c r="Z520" s="17" t="s">
        <v>608</v>
      </c>
      <c r="AA520" s="17" t="s">
        <v>609</v>
      </c>
      <c r="AB520" s="17" t="s">
        <v>609</v>
      </c>
      <c r="AC520" s="57">
        <v>60</v>
      </c>
      <c r="AD520" s="17" t="s">
        <v>610</v>
      </c>
      <c r="AE520" s="32" t="s">
        <v>674</v>
      </c>
      <c r="AF520" t="s">
        <v>674</v>
      </c>
      <c r="AG520" s="85" t="s">
        <v>493</v>
      </c>
      <c r="AH520" s="17" t="s">
        <v>308</v>
      </c>
      <c r="AK520" s="18" t="s">
        <v>80</v>
      </c>
      <c r="AL520" s="18"/>
      <c r="AN520" s="18">
        <v>180</v>
      </c>
      <c r="AO520" s="83">
        <v>180</v>
      </c>
      <c r="AP520" s="28">
        <v>0.78983050847457625</v>
      </c>
      <c r="AQ520" s="28">
        <v>0.78983050847457625</v>
      </c>
      <c r="AR520" s="84">
        <v>142.16949152542372</v>
      </c>
    </row>
    <row r="521" spans="1:44" x14ac:dyDescent="0.25">
      <c r="A521" s="17">
        <v>2020</v>
      </c>
      <c r="B521" s="17" t="s">
        <v>42</v>
      </c>
      <c r="C521" s="17"/>
      <c r="D521" s="17"/>
      <c r="E521" s="17"/>
      <c r="F521" s="17"/>
      <c r="H521" s="17"/>
      <c r="I521" s="17"/>
      <c r="J521" s="17"/>
      <c r="K521" s="18"/>
      <c r="L521" s="17" t="s">
        <v>616</v>
      </c>
      <c r="M521" s="17" t="s">
        <v>616</v>
      </c>
      <c r="N521" s="17"/>
      <c r="O521" s="17" t="s">
        <v>617</v>
      </c>
      <c r="P521" s="17">
        <v>40034106</v>
      </c>
      <c r="Q521" s="17" t="s">
        <v>688</v>
      </c>
      <c r="R521" s="17" t="s">
        <v>653</v>
      </c>
      <c r="S521" s="32" t="s">
        <v>603</v>
      </c>
      <c r="T521" s="88" t="s">
        <v>654</v>
      </c>
      <c r="U521" s="88"/>
      <c r="V521" s="45" t="s">
        <v>655</v>
      </c>
      <c r="W521" s="17" t="s">
        <v>606</v>
      </c>
      <c r="X521" s="23" t="s">
        <v>656</v>
      </c>
      <c r="Y521" t="str">
        <f t="shared" si="17"/>
        <v>40034106MulticategoriaBONIFICACIÓNBodega</v>
      </c>
      <c r="Z521" s="17" t="s">
        <v>608</v>
      </c>
      <c r="AA521" s="17" t="s">
        <v>609</v>
      </c>
      <c r="AB521" s="17" t="s">
        <v>609</v>
      </c>
      <c r="AC521" s="57">
        <v>380</v>
      </c>
      <c r="AD521" s="17" t="s">
        <v>610</v>
      </c>
      <c r="AE521" s="88" t="s">
        <v>654</v>
      </c>
      <c r="AF521" s="89" t="s">
        <v>654</v>
      </c>
      <c r="AG521" s="90" t="s">
        <v>657</v>
      </c>
      <c r="AH521" s="17" t="s">
        <v>308</v>
      </c>
      <c r="AK521" s="18" t="s">
        <v>80</v>
      </c>
      <c r="AL521" s="18"/>
      <c r="AN521" s="18">
        <v>100</v>
      </c>
      <c r="AO521" s="83">
        <v>100</v>
      </c>
      <c r="AP521" s="28">
        <v>11.483050847457628</v>
      </c>
      <c r="AQ521" s="28">
        <v>11.483050847457628</v>
      </c>
      <c r="AR521" s="84">
        <v>1148.3050847457628</v>
      </c>
    </row>
    <row r="522" spans="1:44" x14ac:dyDescent="0.25">
      <c r="A522" s="17">
        <v>2020</v>
      </c>
      <c r="B522" s="17" t="s">
        <v>42</v>
      </c>
      <c r="C522" s="17"/>
      <c r="D522" s="17"/>
      <c r="E522" s="17"/>
      <c r="F522" s="17"/>
      <c r="H522" s="17"/>
      <c r="I522" s="17"/>
      <c r="J522" s="17"/>
      <c r="K522" s="18"/>
      <c r="L522" s="17" t="s">
        <v>669</v>
      </c>
      <c r="M522" s="17" t="s">
        <v>669</v>
      </c>
      <c r="N522" s="17"/>
      <c r="O522" s="17" t="s">
        <v>103</v>
      </c>
      <c r="P522" s="17">
        <v>40072313</v>
      </c>
      <c r="Q522" s="17" t="s">
        <v>670</v>
      </c>
      <c r="R522" s="17" t="s">
        <v>681</v>
      </c>
      <c r="S522" s="32" t="s">
        <v>762</v>
      </c>
      <c r="T522" s="58" t="s">
        <v>763</v>
      </c>
      <c r="U522" s="58"/>
      <c r="V522" s="32" t="s">
        <v>764</v>
      </c>
      <c r="W522" s="17" t="s">
        <v>48</v>
      </c>
      <c r="X522" s="23" t="s">
        <v>765</v>
      </c>
      <c r="Y522" t="str">
        <f t="shared" si="17"/>
        <v>400723133022916130229161Mayorista Power</v>
      </c>
      <c r="Z522" s="17">
        <v>30229161</v>
      </c>
      <c r="AA522" s="17" t="s">
        <v>572</v>
      </c>
      <c r="AB522" t="s">
        <v>766</v>
      </c>
      <c r="AC522" s="32" t="s">
        <v>586</v>
      </c>
      <c r="AD522" s="17">
        <v>30229161</v>
      </c>
      <c r="AE522" s="32" t="s">
        <v>572</v>
      </c>
      <c r="AF522" t="s">
        <v>587</v>
      </c>
      <c r="AG522" s="86">
        <v>55.55</v>
      </c>
      <c r="AH522" s="17" t="s">
        <v>308</v>
      </c>
      <c r="AK522" s="18" t="s">
        <v>158</v>
      </c>
      <c r="AL522" s="18"/>
      <c r="AN522" s="18">
        <v>850</v>
      </c>
      <c r="AO522" s="28" t="s">
        <v>588</v>
      </c>
      <c r="AP522" s="28">
        <v>0</v>
      </c>
      <c r="AQ522" s="28">
        <v>1.3379728813559322</v>
      </c>
      <c r="AR522" s="84">
        <v>1137.2769491525423</v>
      </c>
    </row>
    <row r="523" spans="1:44" x14ac:dyDescent="0.25">
      <c r="A523" s="17">
        <v>2020</v>
      </c>
      <c r="B523" s="17" t="s">
        <v>42</v>
      </c>
      <c r="C523" s="17"/>
      <c r="D523" s="17"/>
      <c r="E523" s="17"/>
      <c r="F523" s="17"/>
      <c r="H523" s="17"/>
      <c r="I523" s="17"/>
      <c r="J523" s="17"/>
      <c r="K523" s="18"/>
      <c r="L523" s="17" t="s">
        <v>669</v>
      </c>
      <c r="M523" s="17" t="s">
        <v>669</v>
      </c>
      <c r="N523" s="17"/>
      <c r="O523" s="17" t="s">
        <v>103</v>
      </c>
      <c r="P523" s="17">
        <v>40072313</v>
      </c>
      <c r="Q523" s="17" t="s">
        <v>670</v>
      </c>
      <c r="R523" s="17" t="s">
        <v>681</v>
      </c>
      <c r="S523" s="32" t="s">
        <v>767</v>
      </c>
      <c r="T523" s="58" t="s">
        <v>768</v>
      </c>
      <c r="U523" s="58"/>
      <c r="V523" s="32" t="s">
        <v>769</v>
      </c>
      <c r="W523" s="17" t="s">
        <v>48</v>
      </c>
      <c r="X523" s="23" t="s">
        <v>770</v>
      </c>
      <c r="Y523" t="str">
        <f t="shared" si="17"/>
        <v>400723133022757330227573Mayorista Power</v>
      </c>
      <c r="Z523" s="17">
        <v>30227573</v>
      </c>
      <c r="AA523" s="17" t="s">
        <v>706</v>
      </c>
      <c r="AB523" t="s">
        <v>707</v>
      </c>
      <c r="AC523" s="57" t="s">
        <v>633</v>
      </c>
      <c r="AD523" s="17">
        <v>30227573</v>
      </c>
      <c r="AE523" s="32" t="s">
        <v>706</v>
      </c>
      <c r="AF523" t="s">
        <v>587</v>
      </c>
      <c r="AG523" s="87">
        <v>78.709999999999994</v>
      </c>
      <c r="AH523" s="17" t="s">
        <v>308</v>
      </c>
      <c r="AK523" s="18" t="s">
        <v>158</v>
      </c>
      <c r="AL523" s="18"/>
      <c r="AN523" s="18">
        <v>580</v>
      </c>
      <c r="AO523" s="28" t="s">
        <v>588</v>
      </c>
      <c r="AP523" s="28">
        <v>0</v>
      </c>
      <c r="AQ523" s="28">
        <v>1.3901016949152543</v>
      </c>
      <c r="AR523" s="84">
        <v>806.25898305084752</v>
      </c>
    </row>
    <row r="524" spans="1:44" x14ac:dyDescent="0.25">
      <c r="A524" s="17">
        <v>2020</v>
      </c>
      <c r="B524" s="17" t="s">
        <v>42</v>
      </c>
      <c r="L524" s="17" t="s">
        <v>660</v>
      </c>
      <c r="M524" s="17" t="s">
        <v>660</v>
      </c>
      <c r="N524" s="17"/>
      <c r="O524" s="17" t="s">
        <v>103</v>
      </c>
      <c r="P524" s="17">
        <v>40177071</v>
      </c>
      <c r="Q524" s="17" t="s">
        <v>671</v>
      </c>
      <c r="R524" s="17" t="s">
        <v>98</v>
      </c>
      <c r="S524" s="32" t="s">
        <v>771</v>
      </c>
      <c r="T524" s="32" t="s">
        <v>772</v>
      </c>
      <c r="U524" s="32"/>
      <c r="V524" t="s">
        <v>773</v>
      </c>
      <c r="W524" s="17" t="s">
        <v>88</v>
      </c>
      <c r="X524" s="23" t="s">
        <v>774</v>
      </c>
      <c r="Y524" t="str">
        <f t="shared" si="17"/>
        <v>401770713022656530226565Mayorista Power</v>
      </c>
      <c r="Z524" s="17">
        <v>30226565</v>
      </c>
      <c r="AA524" s="17" t="s">
        <v>775</v>
      </c>
      <c r="AB524" t="s">
        <v>342</v>
      </c>
      <c r="AC524" s="32" t="s">
        <v>776</v>
      </c>
      <c r="AD524" s="17">
        <v>30226565</v>
      </c>
      <c r="AE524" s="32" t="s">
        <v>775</v>
      </c>
      <c r="AF524" t="s">
        <v>342</v>
      </c>
      <c r="AG524" s="85" t="s">
        <v>365</v>
      </c>
      <c r="AH524" s="17" t="s">
        <v>308</v>
      </c>
      <c r="AK524" s="18" t="s">
        <v>158</v>
      </c>
      <c r="AL524" s="18"/>
      <c r="AN524" s="18">
        <v>2000</v>
      </c>
      <c r="AO524" s="83">
        <v>0</v>
      </c>
      <c r="AP524" s="28">
        <v>0</v>
      </c>
      <c r="AQ524" s="28">
        <v>0.66029990171892394</v>
      </c>
      <c r="AR524" s="84">
        <v>1320.5998034378479</v>
      </c>
    </row>
    <row r="525" spans="1:44" x14ac:dyDescent="0.25">
      <c r="A525" s="17">
        <v>2020</v>
      </c>
      <c r="B525" s="17" t="s">
        <v>42</v>
      </c>
      <c r="L525" s="17" t="s">
        <v>658</v>
      </c>
      <c r="M525" s="17" t="s">
        <v>658</v>
      </c>
      <c r="N525" s="17"/>
      <c r="O525" s="17" t="s">
        <v>103</v>
      </c>
      <c r="P525" s="17">
        <v>40175756</v>
      </c>
      <c r="Q525" s="17" t="s">
        <v>668</v>
      </c>
      <c r="R525" s="17" t="s">
        <v>777</v>
      </c>
      <c r="S525" s="32" t="s">
        <v>746</v>
      </c>
      <c r="T525" s="58" t="s">
        <v>778</v>
      </c>
      <c r="U525" s="58"/>
      <c r="V525" t="s">
        <v>779</v>
      </c>
      <c r="W525" s="17" t="s">
        <v>88</v>
      </c>
      <c r="X525" s="23" t="s">
        <v>780</v>
      </c>
      <c r="Y525" t="str">
        <f t="shared" si="17"/>
        <v>401757563022660730226607PDM Nuevo</v>
      </c>
      <c r="Z525" s="17">
        <v>30226607</v>
      </c>
      <c r="AA525" s="17" t="s">
        <v>594</v>
      </c>
      <c r="AB525" t="s">
        <v>314</v>
      </c>
      <c r="AC525" s="57" t="s">
        <v>750</v>
      </c>
      <c r="AD525" s="17">
        <v>30226607</v>
      </c>
      <c r="AE525" s="32" t="s">
        <v>594</v>
      </c>
      <c r="AF525" t="s">
        <v>587</v>
      </c>
      <c r="AG525" s="87">
        <v>32.81</v>
      </c>
      <c r="AH525" s="17" t="s">
        <v>308</v>
      </c>
      <c r="AK525" s="18" t="s">
        <v>781</v>
      </c>
      <c r="AL525" s="18"/>
      <c r="AN525" s="18">
        <v>500</v>
      </c>
      <c r="AO525" s="28" t="s">
        <v>588</v>
      </c>
      <c r="AP525" s="28">
        <v>0</v>
      </c>
      <c r="AQ525" s="28">
        <v>0.61734503961231013</v>
      </c>
      <c r="AR525" s="84">
        <v>308.67251980615504</v>
      </c>
    </row>
    <row r="526" spans="1:44" x14ac:dyDescent="0.25">
      <c r="A526" s="17">
        <v>2020</v>
      </c>
      <c r="B526" s="17" t="s">
        <v>42</v>
      </c>
      <c r="L526" s="17" t="s">
        <v>658</v>
      </c>
      <c r="M526" s="17" t="s">
        <v>658</v>
      </c>
      <c r="N526" s="17"/>
      <c r="O526" s="17" t="s">
        <v>103</v>
      </c>
      <c r="P526" s="17">
        <v>40175756</v>
      </c>
      <c r="Q526" s="17" t="s">
        <v>668</v>
      </c>
      <c r="R526" s="17" t="s">
        <v>782</v>
      </c>
      <c r="S526" s="32" t="s">
        <v>783</v>
      </c>
      <c r="T526" s="58" t="s">
        <v>784</v>
      </c>
      <c r="U526" s="58"/>
      <c r="V526" s="32" t="s">
        <v>785</v>
      </c>
      <c r="W526" s="17" t="s">
        <v>48</v>
      </c>
      <c r="X526" s="23" t="s">
        <v>786</v>
      </c>
      <c r="Y526" t="str">
        <f t="shared" si="17"/>
        <v>401757563022916130229161PDM Nuevo</v>
      </c>
      <c r="Z526" s="17">
        <v>30229161</v>
      </c>
      <c r="AA526" s="17" t="s">
        <v>572</v>
      </c>
      <c r="AB526" t="s">
        <v>766</v>
      </c>
      <c r="AC526" s="32" t="s">
        <v>750</v>
      </c>
      <c r="AD526" s="17">
        <v>30229161</v>
      </c>
      <c r="AE526" s="32" t="s">
        <v>572</v>
      </c>
      <c r="AF526" t="s">
        <v>587</v>
      </c>
      <c r="AG526" s="86">
        <v>77.55</v>
      </c>
      <c r="AH526" s="17" t="s">
        <v>308</v>
      </c>
      <c r="AK526" s="18" t="s">
        <v>781</v>
      </c>
      <c r="AL526" s="18"/>
      <c r="AN526" s="18">
        <v>500</v>
      </c>
      <c r="AO526" s="28" t="s">
        <v>588</v>
      </c>
      <c r="AP526" s="28">
        <v>0</v>
      </c>
      <c r="AQ526" s="28">
        <v>0.66898644067796609</v>
      </c>
      <c r="AR526" s="84">
        <v>334.49322033898306</v>
      </c>
    </row>
    <row r="527" spans="1:44" x14ac:dyDescent="0.25">
      <c r="A527" s="17">
        <v>2020</v>
      </c>
      <c r="B527" s="17" t="s">
        <v>42</v>
      </c>
      <c r="L527" s="17" t="s">
        <v>658</v>
      </c>
      <c r="M527" s="17" t="s">
        <v>658</v>
      </c>
      <c r="N527" s="17"/>
      <c r="O527" s="17" t="s">
        <v>103</v>
      </c>
      <c r="P527" s="17">
        <v>40175756</v>
      </c>
      <c r="Q527" s="17" t="s">
        <v>668</v>
      </c>
      <c r="R527" s="17" t="s">
        <v>787</v>
      </c>
      <c r="S527" s="32" t="s">
        <v>788</v>
      </c>
      <c r="T527" s="58" t="s">
        <v>789</v>
      </c>
      <c r="U527" s="58"/>
      <c r="V527" t="s">
        <v>790</v>
      </c>
      <c r="W527" s="17" t="s">
        <v>68</v>
      </c>
      <c r="X527" s="23" t="s">
        <v>791</v>
      </c>
      <c r="Y527" t="str">
        <f t="shared" si="17"/>
        <v>401757563022606830226068PDM Nuevo</v>
      </c>
      <c r="Z527" s="17">
        <v>30226068</v>
      </c>
      <c r="AA527" s="17" t="s">
        <v>712</v>
      </c>
      <c r="AB527" t="s">
        <v>713</v>
      </c>
      <c r="AC527" s="32" t="s">
        <v>792</v>
      </c>
      <c r="AD527" s="17">
        <v>30226068</v>
      </c>
      <c r="AE527" s="32" t="s">
        <v>712</v>
      </c>
      <c r="AF527" t="s">
        <v>587</v>
      </c>
      <c r="AG527" s="86">
        <v>130.68</v>
      </c>
      <c r="AH527" s="17" t="s">
        <v>308</v>
      </c>
      <c r="AK527" s="18" t="s">
        <v>781</v>
      </c>
      <c r="AL527" s="18"/>
      <c r="AN527" s="18">
        <v>11</v>
      </c>
      <c r="AO527" s="28" t="s">
        <v>588</v>
      </c>
      <c r="AP527" s="28">
        <v>0</v>
      </c>
      <c r="AQ527" s="28">
        <v>1.7321007964527952</v>
      </c>
      <c r="AR527" s="84">
        <v>19.053108760980749</v>
      </c>
    </row>
    <row r="528" spans="1:44" x14ac:dyDescent="0.25">
      <c r="A528" s="17">
        <v>2020</v>
      </c>
      <c r="B528" s="17" t="s">
        <v>42</v>
      </c>
      <c r="L528" s="17" t="s">
        <v>658</v>
      </c>
      <c r="M528" s="17" t="s">
        <v>658</v>
      </c>
      <c r="N528" s="17"/>
      <c r="O528" s="17" t="s">
        <v>103</v>
      </c>
      <c r="P528" s="17">
        <v>40170935</v>
      </c>
      <c r="Q528" s="17" t="s">
        <v>659</v>
      </c>
      <c r="R528" s="17" t="s">
        <v>91</v>
      </c>
      <c r="S528" s="32" t="s">
        <v>771</v>
      </c>
      <c r="T528" s="32" t="s">
        <v>772</v>
      </c>
      <c r="U528" s="32"/>
      <c r="V528" t="s">
        <v>793</v>
      </c>
      <c r="W528" s="17" t="s">
        <v>88</v>
      </c>
      <c r="X528" s="23" t="s">
        <v>794</v>
      </c>
      <c r="Y528" t="str">
        <f t="shared" si="17"/>
        <v>401709353022656530226565Mayorista Power</v>
      </c>
      <c r="Z528" s="17">
        <v>30226565</v>
      </c>
      <c r="AA528" s="17" t="s">
        <v>775</v>
      </c>
      <c r="AB528" t="s">
        <v>342</v>
      </c>
      <c r="AC528" s="32" t="s">
        <v>795</v>
      </c>
      <c r="AD528" s="17">
        <v>30226565</v>
      </c>
      <c r="AE528" s="32" t="s">
        <v>775</v>
      </c>
      <c r="AF528" t="s">
        <v>342</v>
      </c>
      <c r="AG528" s="85" t="s">
        <v>365</v>
      </c>
      <c r="AH528" s="17" t="s">
        <v>308</v>
      </c>
      <c r="AK528" s="18" t="s">
        <v>158</v>
      </c>
      <c r="AL528" s="18"/>
      <c r="AN528" s="18">
        <v>4000</v>
      </c>
      <c r="AO528" s="83">
        <v>0</v>
      </c>
      <c r="AP528" s="28">
        <v>0</v>
      </c>
      <c r="AQ528" s="91">
        <v>0.88039986895856515</v>
      </c>
      <c r="AR528" s="84">
        <v>3521.5994758342604</v>
      </c>
    </row>
    <row r="529" spans="1:45" ht="15.75" x14ac:dyDescent="0.25">
      <c r="A529" s="17">
        <v>2020</v>
      </c>
      <c r="B529" s="17" t="s">
        <v>42</v>
      </c>
      <c r="L529" s="92" t="s">
        <v>563</v>
      </c>
      <c r="M529" s="92" t="s">
        <v>563</v>
      </c>
      <c r="N529" s="92"/>
      <c r="O529" s="92" t="s">
        <v>103</v>
      </c>
      <c r="P529" s="93">
        <v>40176468</v>
      </c>
      <c r="Q529" s="93" t="s">
        <v>564</v>
      </c>
      <c r="R529" s="92" t="s">
        <v>740</v>
      </c>
      <c r="S529" s="32" t="s">
        <v>796</v>
      </c>
      <c r="T529" s="58" t="s">
        <v>797</v>
      </c>
      <c r="U529" s="58"/>
      <c r="V529" s="94" t="s">
        <v>798</v>
      </c>
      <c r="W529" s="92" t="s">
        <v>48</v>
      </c>
      <c r="X529" s="95" t="s">
        <v>799</v>
      </c>
      <c r="Y529" t="str">
        <f t="shared" si="17"/>
        <v>401764683022856630228566PDM</v>
      </c>
      <c r="Z529" s="93">
        <v>30228566</v>
      </c>
      <c r="AA529" s="96" t="s">
        <v>800</v>
      </c>
      <c r="AB529" s="34" t="s">
        <v>801</v>
      </c>
      <c r="AC529" s="57" t="s">
        <v>802</v>
      </c>
      <c r="AD529" s="93">
        <v>30228566</v>
      </c>
      <c r="AE529" s="92" t="s">
        <v>800</v>
      </c>
      <c r="AF529" t="s">
        <v>587</v>
      </c>
      <c r="AG529" s="87">
        <v>64</v>
      </c>
      <c r="AH529" s="17" t="s">
        <v>308</v>
      </c>
      <c r="AK529" s="97" t="s">
        <v>148</v>
      </c>
      <c r="AL529" s="97"/>
      <c r="AN529" s="98">
        <v>57</v>
      </c>
      <c r="AO529" s="83" t="s">
        <v>588</v>
      </c>
      <c r="AP529" s="28">
        <v>0</v>
      </c>
      <c r="AQ529" s="99">
        <v>2.1894101694915253</v>
      </c>
      <c r="AR529" s="99">
        <v>124.79637966101694</v>
      </c>
      <c r="AS529" t="s">
        <v>803</v>
      </c>
    </row>
    <row r="530" spans="1:45" ht="15.75" x14ac:dyDescent="0.25">
      <c r="A530" s="17">
        <v>2020</v>
      </c>
      <c r="B530" s="17" t="s">
        <v>42</v>
      </c>
      <c r="L530" s="92" t="s">
        <v>563</v>
      </c>
      <c r="M530" s="92" t="s">
        <v>563</v>
      </c>
      <c r="N530" s="92"/>
      <c r="O530" s="92" t="s">
        <v>103</v>
      </c>
      <c r="P530" s="93">
        <v>40176468</v>
      </c>
      <c r="Q530" s="93" t="s">
        <v>564</v>
      </c>
      <c r="R530" s="92" t="s">
        <v>740</v>
      </c>
      <c r="S530" s="32" t="s">
        <v>796</v>
      </c>
      <c r="T530" s="58" t="s">
        <v>797</v>
      </c>
      <c r="U530" s="58"/>
      <c r="V530" s="94" t="s">
        <v>798</v>
      </c>
      <c r="W530" s="92" t="s">
        <v>48</v>
      </c>
      <c r="X530" s="95" t="s">
        <v>799</v>
      </c>
      <c r="Y530" t="str">
        <f t="shared" si="17"/>
        <v>401764683022857330228573PDM</v>
      </c>
      <c r="Z530" s="93">
        <v>30228573</v>
      </c>
      <c r="AA530" s="96" t="s">
        <v>804</v>
      </c>
      <c r="AB530" s="34" t="s">
        <v>801</v>
      </c>
      <c r="AC530" s="57" t="s">
        <v>802</v>
      </c>
      <c r="AD530" s="93">
        <v>30228573</v>
      </c>
      <c r="AE530" s="92" t="s">
        <v>804</v>
      </c>
      <c r="AF530" t="s">
        <v>587</v>
      </c>
      <c r="AG530" s="87">
        <v>64</v>
      </c>
      <c r="AH530" s="17" t="s">
        <v>308</v>
      </c>
      <c r="AK530" s="97" t="s">
        <v>148</v>
      </c>
      <c r="AL530" s="97"/>
      <c r="AN530" s="98">
        <v>57</v>
      </c>
      <c r="AO530" s="83" t="s">
        <v>588</v>
      </c>
      <c r="AP530" s="28">
        <v>0</v>
      </c>
      <c r="AQ530" s="99">
        <v>2.1894101694915253</v>
      </c>
      <c r="AR530" s="99">
        <v>124.79637966101694</v>
      </c>
      <c r="AS530" t="s">
        <v>803</v>
      </c>
    </row>
    <row r="531" spans="1:45" ht="15.75" x14ac:dyDescent="0.25">
      <c r="A531" s="17">
        <v>2020</v>
      </c>
      <c r="B531" s="17" t="s">
        <v>42</v>
      </c>
      <c r="L531" s="92" t="s">
        <v>563</v>
      </c>
      <c r="M531" s="92" t="s">
        <v>563</v>
      </c>
      <c r="N531" s="92"/>
      <c r="O531" s="92" t="s">
        <v>103</v>
      </c>
      <c r="P531" s="93">
        <v>40176468</v>
      </c>
      <c r="Q531" s="93" t="s">
        <v>564</v>
      </c>
      <c r="R531" s="92" t="s">
        <v>740</v>
      </c>
      <c r="S531" s="32" t="s">
        <v>796</v>
      </c>
      <c r="T531" s="58" t="s">
        <v>797</v>
      </c>
      <c r="U531" s="58"/>
      <c r="V531" s="94" t="s">
        <v>798</v>
      </c>
      <c r="W531" s="92" t="s">
        <v>48</v>
      </c>
      <c r="X531" s="95" t="s">
        <v>799</v>
      </c>
      <c r="Y531" t="str">
        <f t="shared" si="17"/>
        <v>401764683022859130228591PDM</v>
      </c>
      <c r="Z531" s="93">
        <v>30228591</v>
      </c>
      <c r="AA531" s="96" t="s">
        <v>559</v>
      </c>
      <c r="AB531" s="34" t="s">
        <v>801</v>
      </c>
      <c r="AC531" s="57" t="s">
        <v>802</v>
      </c>
      <c r="AD531" s="93">
        <v>30228591</v>
      </c>
      <c r="AE531" s="92" t="s">
        <v>559</v>
      </c>
      <c r="AF531" t="s">
        <v>587</v>
      </c>
      <c r="AG531" s="87">
        <v>64</v>
      </c>
      <c r="AH531" s="17" t="s">
        <v>308</v>
      </c>
      <c r="AK531" s="97" t="s">
        <v>148</v>
      </c>
      <c r="AL531" s="97"/>
      <c r="AN531" s="98">
        <v>57</v>
      </c>
      <c r="AO531" s="83" t="s">
        <v>588</v>
      </c>
      <c r="AP531" s="28">
        <v>0</v>
      </c>
      <c r="AQ531" s="99">
        <v>2.1894101694915253</v>
      </c>
      <c r="AR531" s="99">
        <v>124.79637966101694</v>
      </c>
      <c r="AS531" t="s">
        <v>803</v>
      </c>
    </row>
    <row r="532" spans="1:45" ht="15.75" x14ac:dyDescent="0.25">
      <c r="A532" s="17">
        <v>2020</v>
      </c>
      <c r="B532" s="17" t="s">
        <v>42</v>
      </c>
      <c r="L532" s="92" t="s">
        <v>563</v>
      </c>
      <c r="M532" s="92" t="s">
        <v>563</v>
      </c>
      <c r="N532" s="92"/>
      <c r="O532" s="92" t="s">
        <v>103</v>
      </c>
      <c r="P532" s="93">
        <v>40176468</v>
      </c>
      <c r="Q532" s="93" t="s">
        <v>564</v>
      </c>
      <c r="R532" s="92" t="s">
        <v>740</v>
      </c>
      <c r="S532" s="32" t="s">
        <v>796</v>
      </c>
      <c r="T532" s="58" t="s">
        <v>797</v>
      </c>
      <c r="U532" s="58"/>
      <c r="V532" s="94" t="s">
        <v>798</v>
      </c>
      <c r="W532" s="92" t="s">
        <v>48</v>
      </c>
      <c r="X532" s="95" t="s">
        <v>799</v>
      </c>
      <c r="Y532" t="str">
        <f t="shared" si="17"/>
        <v>401764683022860130228601PDM</v>
      </c>
      <c r="Z532" s="93">
        <v>30228601</v>
      </c>
      <c r="AA532" s="96" t="s">
        <v>805</v>
      </c>
      <c r="AB532" s="34" t="s">
        <v>801</v>
      </c>
      <c r="AC532" s="57" t="s">
        <v>802</v>
      </c>
      <c r="AD532" s="93">
        <v>30228601</v>
      </c>
      <c r="AE532" s="92" t="s">
        <v>805</v>
      </c>
      <c r="AF532" t="s">
        <v>587</v>
      </c>
      <c r="AG532" s="87">
        <v>64</v>
      </c>
      <c r="AH532" s="17" t="s">
        <v>308</v>
      </c>
      <c r="AK532" s="97" t="s">
        <v>148</v>
      </c>
      <c r="AL532" s="97"/>
      <c r="AN532" s="98">
        <v>57</v>
      </c>
      <c r="AO532" s="83" t="s">
        <v>588</v>
      </c>
      <c r="AP532" s="28">
        <v>0</v>
      </c>
      <c r="AQ532" s="99">
        <v>2.1894101694915253</v>
      </c>
      <c r="AR532" s="99">
        <v>124.79637966101694</v>
      </c>
      <c r="AS532" t="s">
        <v>803</v>
      </c>
    </row>
    <row r="533" spans="1:45" ht="15.75" x14ac:dyDescent="0.25">
      <c r="A533" s="17">
        <v>2020</v>
      </c>
      <c r="B533" s="17" t="s">
        <v>42</v>
      </c>
      <c r="L533" s="92" t="s">
        <v>563</v>
      </c>
      <c r="M533" s="92" t="s">
        <v>563</v>
      </c>
      <c r="N533" s="92"/>
      <c r="O533" s="92" t="s">
        <v>103</v>
      </c>
      <c r="P533" s="93">
        <v>40176468</v>
      </c>
      <c r="Q533" s="93" t="s">
        <v>564</v>
      </c>
      <c r="R533" s="92" t="s">
        <v>806</v>
      </c>
      <c r="S533" s="32" t="s">
        <v>807</v>
      </c>
      <c r="T533" s="58" t="s">
        <v>808</v>
      </c>
      <c r="U533" s="58"/>
      <c r="V533" s="94" t="s">
        <v>809</v>
      </c>
      <c r="W533" s="92" t="s">
        <v>48</v>
      </c>
      <c r="X533" s="95" t="s">
        <v>810</v>
      </c>
      <c r="Y533" t="str">
        <f t="shared" si="17"/>
        <v>401764683022856630228566Mayorista Power</v>
      </c>
      <c r="Z533" s="93">
        <v>30228566</v>
      </c>
      <c r="AA533" s="96" t="s">
        <v>800</v>
      </c>
      <c r="AB533" s="34" t="s">
        <v>801</v>
      </c>
      <c r="AC533" s="57" t="s">
        <v>586</v>
      </c>
      <c r="AD533" s="93">
        <v>30228566</v>
      </c>
      <c r="AE533" s="92" t="s">
        <v>800</v>
      </c>
      <c r="AF533" t="s">
        <v>587</v>
      </c>
      <c r="AG533" s="85" t="s">
        <v>811</v>
      </c>
      <c r="AH533" s="17" t="s">
        <v>308</v>
      </c>
      <c r="AK533" s="97" t="s">
        <v>158</v>
      </c>
      <c r="AL533" s="97"/>
      <c r="AN533" s="98">
        <v>57</v>
      </c>
      <c r="AO533" s="83" t="s">
        <v>588</v>
      </c>
      <c r="AP533" s="28">
        <v>0</v>
      </c>
      <c r="AQ533" s="99">
        <v>1.7202508474576272</v>
      </c>
      <c r="AR533" s="99">
        <v>98.054298305084757</v>
      </c>
      <c r="AS533" t="s">
        <v>803</v>
      </c>
    </row>
    <row r="534" spans="1:45" ht="15.75" x14ac:dyDescent="0.25">
      <c r="A534" s="17">
        <v>2020</v>
      </c>
      <c r="B534" s="17" t="s">
        <v>42</v>
      </c>
      <c r="L534" s="92" t="s">
        <v>563</v>
      </c>
      <c r="M534" s="92" t="s">
        <v>563</v>
      </c>
      <c r="N534" s="92"/>
      <c r="O534" s="92" t="s">
        <v>103</v>
      </c>
      <c r="P534" s="93">
        <v>40176468</v>
      </c>
      <c r="Q534" s="93" t="s">
        <v>564</v>
      </c>
      <c r="R534" s="92" t="s">
        <v>806</v>
      </c>
      <c r="S534" s="32" t="s">
        <v>807</v>
      </c>
      <c r="T534" s="58" t="s">
        <v>808</v>
      </c>
      <c r="U534" s="58"/>
      <c r="V534" s="94" t="s">
        <v>809</v>
      </c>
      <c r="W534" s="92" t="s">
        <v>48</v>
      </c>
      <c r="X534" s="95" t="s">
        <v>810</v>
      </c>
      <c r="Y534" t="str">
        <f t="shared" si="17"/>
        <v>401764683022857330228573Mayorista Power</v>
      </c>
      <c r="Z534" s="93">
        <v>30228573</v>
      </c>
      <c r="AA534" s="96" t="s">
        <v>804</v>
      </c>
      <c r="AB534" s="34" t="s">
        <v>801</v>
      </c>
      <c r="AC534" s="57" t="s">
        <v>586</v>
      </c>
      <c r="AD534" s="93">
        <v>30228573</v>
      </c>
      <c r="AE534" s="92" t="s">
        <v>804</v>
      </c>
      <c r="AF534" t="s">
        <v>587</v>
      </c>
      <c r="AG534" s="85" t="s">
        <v>811</v>
      </c>
      <c r="AH534" s="17" t="s">
        <v>308</v>
      </c>
      <c r="AK534" s="97" t="s">
        <v>158</v>
      </c>
      <c r="AL534" s="97"/>
      <c r="AN534" s="98">
        <v>57</v>
      </c>
      <c r="AO534" s="83" t="s">
        <v>588</v>
      </c>
      <c r="AP534" s="28">
        <v>0</v>
      </c>
      <c r="AQ534" s="99">
        <v>1.7202508474576272</v>
      </c>
      <c r="AR534" s="99">
        <v>98.054298305084757</v>
      </c>
      <c r="AS534" t="s">
        <v>803</v>
      </c>
    </row>
    <row r="535" spans="1:45" ht="15.75" x14ac:dyDescent="0.25">
      <c r="A535" s="17">
        <v>2020</v>
      </c>
      <c r="B535" s="17" t="s">
        <v>42</v>
      </c>
      <c r="L535" s="92" t="s">
        <v>563</v>
      </c>
      <c r="M535" s="92" t="s">
        <v>563</v>
      </c>
      <c r="N535" s="92"/>
      <c r="O535" s="92" t="s">
        <v>103</v>
      </c>
      <c r="P535" s="93">
        <v>40176468</v>
      </c>
      <c r="Q535" s="93" t="s">
        <v>564</v>
      </c>
      <c r="R535" s="92" t="s">
        <v>806</v>
      </c>
      <c r="S535" s="32" t="s">
        <v>807</v>
      </c>
      <c r="T535" s="58" t="s">
        <v>808</v>
      </c>
      <c r="U535" s="58"/>
      <c r="V535" s="94" t="s">
        <v>809</v>
      </c>
      <c r="W535" s="92" t="s">
        <v>48</v>
      </c>
      <c r="X535" s="95" t="s">
        <v>810</v>
      </c>
      <c r="Y535" t="str">
        <f t="shared" si="17"/>
        <v>401764683022859130228591Mayorista Power</v>
      </c>
      <c r="Z535" s="93">
        <v>30228591</v>
      </c>
      <c r="AA535" s="96" t="s">
        <v>559</v>
      </c>
      <c r="AB535" s="34" t="s">
        <v>801</v>
      </c>
      <c r="AC535" s="57" t="s">
        <v>586</v>
      </c>
      <c r="AD535" s="93">
        <v>30228591</v>
      </c>
      <c r="AE535" s="92" t="s">
        <v>559</v>
      </c>
      <c r="AF535" t="s">
        <v>587</v>
      </c>
      <c r="AG535" s="85" t="s">
        <v>811</v>
      </c>
      <c r="AH535" s="17" t="s">
        <v>308</v>
      </c>
      <c r="AK535" s="97" t="s">
        <v>158</v>
      </c>
      <c r="AL535" s="97"/>
      <c r="AN535" s="98">
        <v>57</v>
      </c>
      <c r="AO535" s="83" t="s">
        <v>588</v>
      </c>
      <c r="AP535" s="28">
        <v>0</v>
      </c>
      <c r="AQ535" s="99">
        <v>1.7202508474576272</v>
      </c>
      <c r="AR535" s="99">
        <v>98.054298305084757</v>
      </c>
      <c r="AS535" t="s">
        <v>803</v>
      </c>
    </row>
    <row r="536" spans="1:45" ht="15.75" x14ac:dyDescent="0.25">
      <c r="A536" s="17">
        <v>2020</v>
      </c>
      <c r="B536" s="17" t="s">
        <v>42</v>
      </c>
      <c r="L536" s="92" t="s">
        <v>563</v>
      </c>
      <c r="M536" s="92" t="s">
        <v>563</v>
      </c>
      <c r="N536" s="92"/>
      <c r="O536" s="92" t="s">
        <v>103</v>
      </c>
      <c r="P536" s="93">
        <v>40176468</v>
      </c>
      <c r="Q536" s="93" t="s">
        <v>564</v>
      </c>
      <c r="R536" s="92" t="s">
        <v>806</v>
      </c>
      <c r="S536" s="32" t="s">
        <v>807</v>
      </c>
      <c r="T536" s="58" t="s">
        <v>808</v>
      </c>
      <c r="U536" s="58"/>
      <c r="V536" s="94" t="s">
        <v>809</v>
      </c>
      <c r="W536" s="92" t="s">
        <v>48</v>
      </c>
      <c r="X536" s="95" t="s">
        <v>810</v>
      </c>
      <c r="Y536" t="str">
        <f t="shared" si="17"/>
        <v>401764683022860130228601Mayorista Power</v>
      </c>
      <c r="Z536" s="93">
        <v>30228601</v>
      </c>
      <c r="AA536" s="96" t="s">
        <v>805</v>
      </c>
      <c r="AB536" s="34" t="s">
        <v>801</v>
      </c>
      <c r="AC536" s="57" t="s">
        <v>586</v>
      </c>
      <c r="AD536" s="93">
        <v>30228601</v>
      </c>
      <c r="AE536" s="92" t="s">
        <v>805</v>
      </c>
      <c r="AF536" t="s">
        <v>587</v>
      </c>
      <c r="AG536" s="85" t="s">
        <v>811</v>
      </c>
      <c r="AH536" s="17" t="s">
        <v>308</v>
      </c>
      <c r="AK536" s="97" t="s">
        <v>158</v>
      </c>
      <c r="AL536" s="97"/>
      <c r="AN536" s="98">
        <v>57</v>
      </c>
      <c r="AO536" s="83" t="s">
        <v>588</v>
      </c>
      <c r="AP536" s="28">
        <v>0</v>
      </c>
      <c r="AQ536" s="99">
        <v>1.7202508474576272</v>
      </c>
      <c r="AR536" s="99">
        <v>98.054298305084757</v>
      </c>
      <c r="AS536" t="s">
        <v>803</v>
      </c>
    </row>
    <row r="537" spans="1:45" ht="15.75" x14ac:dyDescent="0.25">
      <c r="A537" s="17">
        <v>2020</v>
      </c>
      <c r="B537" s="17" t="s">
        <v>42</v>
      </c>
      <c r="L537" s="92" t="s">
        <v>616</v>
      </c>
      <c r="M537" s="92" t="s">
        <v>616</v>
      </c>
      <c r="N537" s="92"/>
      <c r="O537" s="92" t="s">
        <v>617</v>
      </c>
      <c r="P537" s="93">
        <v>40034004</v>
      </c>
      <c r="Q537" s="93" t="s">
        <v>618</v>
      </c>
      <c r="R537" s="92" t="s">
        <v>812</v>
      </c>
      <c r="S537" s="32" t="s">
        <v>813</v>
      </c>
      <c r="T537" s="58" t="s">
        <v>814</v>
      </c>
      <c r="U537" s="58"/>
      <c r="V537" s="94" t="s">
        <v>815</v>
      </c>
      <c r="W537" s="92" t="s">
        <v>48</v>
      </c>
      <c r="X537" s="95" t="s">
        <v>816</v>
      </c>
      <c r="Y537" t="str">
        <f t="shared" si="17"/>
        <v>400340043022856630228566PDM</v>
      </c>
      <c r="Z537" s="93">
        <v>30228566</v>
      </c>
      <c r="AA537" s="96" t="s">
        <v>800</v>
      </c>
      <c r="AB537" s="34" t="s">
        <v>801</v>
      </c>
      <c r="AC537" s="57" t="s">
        <v>633</v>
      </c>
      <c r="AD537" s="93">
        <v>30228566</v>
      </c>
      <c r="AE537" s="92" t="s">
        <v>800</v>
      </c>
      <c r="AF537" t="s">
        <v>587</v>
      </c>
      <c r="AG537" s="87">
        <v>62.25</v>
      </c>
      <c r="AH537" s="17" t="s">
        <v>308</v>
      </c>
      <c r="AK537" s="97" t="s">
        <v>148</v>
      </c>
      <c r="AL537" s="97"/>
      <c r="AN537" s="98">
        <v>39</v>
      </c>
      <c r="AO537" s="83" t="s">
        <v>588</v>
      </c>
      <c r="AP537" s="28">
        <v>0</v>
      </c>
      <c r="AQ537" s="99">
        <v>3.3362440677966103</v>
      </c>
      <c r="AR537" s="99">
        <v>130.1135186440678</v>
      </c>
      <c r="AS537" t="s">
        <v>803</v>
      </c>
    </row>
    <row r="538" spans="1:45" ht="15.75" x14ac:dyDescent="0.25">
      <c r="A538" s="17">
        <v>2020</v>
      </c>
      <c r="B538" s="17" t="s">
        <v>42</v>
      </c>
      <c r="L538" s="92" t="s">
        <v>616</v>
      </c>
      <c r="M538" s="92" t="s">
        <v>616</v>
      </c>
      <c r="N538" s="92"/>
      <c r="O538" s="92" t="s">
        <v>617</v>
      </c>
      <c r="P538" s="93">
        <v>40034004</v>
      </c>
      <c r="Q538" s="93" t="s">
        <v>618</v>
      </c>
      <c r="R538" s="92" t="s">
        <v>812</v>
      </c>
      <c r="S538" s="32" t="s">
        <v>813</v>
      </c>
      <c r="T538" s="58" t="s">
        <v>814</v>
      </c>
      <c r="U538" s="58"/>
      <c r="V538" s="94" t="s">
        <v>815</v>
      </c>
      <c r="W538" s="92" t="s">
        <v>48</v>
      </c>
      <c r="X538" s="95" t="s">
        <v>816</v>
      </c>
      <c r="Y538" t="str">
        <f t="shared" si="17"/>
        <v>400340043022857330228573PDM</v>
      </c>
      <c r="Z538" s="93">
        <v>30228573</v>
      </c>
      <c r="AA538" s="96" t="s">
        <v>804</v>
      </c>
      <c r="AB538" s="34" t="s">
        <v>801</v>
      </c>
      <c r="AC538" s="57" t="s">
        <v>633</v>
      </c>
      <c r="AD538" s="93">
        <v>30228573</v>
      </c>
      <c r="AE538" s="92" t="s">
        <v>804</v>
      </c>
      <c r="AF538" t="s">
        <v>587</v>
      </c>
      <c r="AG538" s="87">
        <v>62.25</v>
      </c>
      <c r="AH538" s="17" t="s">
        <v>308</v>
      </c>
      <c r="AK538" s="97" t="s">
        <v>148</v>
      </c>
      <c r="AL538" s="97"/>
      <c r="AN538" s="98">
        <v>39</v>
      </c>
      <c r="AO538" s="83" t="s">
        <v>588</v>
      </c>
      <c r="AP538" s="28">
        <v>0</v>
      </c>
      <c r="AQ538" s="99">
        <v>3.3362440677966103</v>
      </c>
      <c r="AR538" s="99">
        <v>130.1135186440678</v>
      </c>
      <c r="AS538" t="s">
        <v>803</v>
      </c>
    </row>
    <row r="539" spans="1:45" ht="15.75" x14ac:dyDescent="0.25">
      <c r="A539" s="17">
        <v>2020</v>
      </c>
      <c r="B539" s="17" t="s">
        <v>42</v>
      </c>
      <c r="L539" s="92" t="s">
        <v>616</v>
      </c>
      <c r="M539" s="92" t="s">
        <v>616</v>
      </c>
      <c r="N539" s="92"/>
      <c r="O539" s="92" t="s">
        <v>617</v>
      </c>
      <c r="P539" s="93">
        <v>40034004</v>
      </c>
      <c r="Q539" s="93" t="s">
        <v>618</v>
      </c>
      <c r="R539" s="92" t="s">
        <v>812</v>
      </c>
      <c r="S539" s="32" t="s">
        <v>813</v>
      </c>
      <c r="T539" s="58" t="s">
        <v>814</v>
      </c>
      <c r="U539" s="58"/>
      <c r="V539" s="94" t="s">
        <v>815</v>
      </c>
      <c r="W539" s="92" t="s">
        <v>48</v>
      </c>
      <c r="X539" s="95" t="s">
        <v>816</v>
      </c>
      <c r="Y539" t="str">
        <f t="shared" si="17"/>
        <v>400340043022859130228591PDM</v>
      </c>
      <c r="Z539" s="93">
        <v>30228591</v>
      </c>
      <c r="AA539" s="96" t="s">
        <v>559</v>
      </c>
      <c r="AB539" s="34" t="s">
        <v>801</v>
      </c>
      <c r="AC539" s="57" t="s">
        <v>633</v>
      </c>
      <c r="AD539" s="93">
        <v>30228591</v>
      </c>
      <c r="AE539" s="92" t="s">
        <v>559</v>
      </c>
      <c r="AF539" t="s">
        <v>587</v>
      </c>
      <c r="AG539" s="87">
        <v>62.25</v>
      </c>
      <c r="AH539" s="17" t="s">
        <v>308</v>
      </c>
      <c r="AK539" s="97" t="s">
        <v>148</v>
      </c>
      <c r="AL539" s="97"/>
      <c r="AN539" s="98">
        <v>39</v>
      </c>
      <c r="AO539" s="83" t="s">
        <v>588</v>
      </c>
      <c r="AP539" s="28">
        <v>0</v>
      </c>
      <c r="AQ539" s="99">
        <v>3.3362440677966103</v>
      </c>
      <c r="AR539" s="99">
        <v>130.1135186440678</v>
      </c>
      <c r="AS539" t="s">
        <v>803</v>
      </c>
    </row>
    <row r="540" spans="1:45" ht="15.75" x14ac:dyDescent="0.25">
      <c r="A540" s="17">
        <v>2020</v>
      </c>
      <c r="B540" s="17" t="s">
        <v>42</v>
      </c>
      <c r="L540" s="92" t="s">
        <v>616</v>
      </c>
      <c r="M540" s="92" t="s">
        <v>616</v>
      </c>
      <c r="N540" s="92"/>
      <c r="O540" s="92" t="s">
        <v>617</v>
      </c>
      <c r="P540" s="93">
        <v>40034004</v>
      </c>
      <c r="Q540" s="93" t="s">
        <v>618</v>
      </c>
      <c r="R540" s="92" t="s">
        <v>812</v>
      </c>
      <c r="S540" s="32" t="s">
        <v>813</v>
      </c>
      <c r="T540" s="58" t="s">
        <v>814</v>
      </c>
      <c r="U540" s="58"/>
      <c r="V540" s="94" t="s">
        <v>815</v>
      </c>
      <c r="W540" s="92" t="s">
        <v>48</v>
      </c>
      <c r="X540" s="95" t="s">
        <v>816</v>
      </c>
      <c r="Y540" t="str">
        <f t="shared" si="17"/>
        <v>400340043022860130228601PDM</v>
      </c>
      <c r="Z540" s="93">
        <v>30228601</v>
      </c>
      <c r="AA540" s="96" t="s">
        <v>805</v>
      </c>
      <c r="AB540" s="34" t="s">
        <v>801</v>
      </c>
      <c r="AC540" s="57" t="s">
        <v>633</v>
      </c>
      <c r="AD540" s="93">
        <v>30228601</v>
      </c>
      <c r="AE540" s="92" t="s">
        <v>805</v>
      </c>
      <c r="AF540" t="s">
        <v>587</v>
      </c>
      <c r="AG540" s="87">
        <v>62.25</v>
      </c>
      <c r="AH540" s="17" t="s">
        <v>308</v>
      </c>
      <c r="AK540" s="97" t="s">
        <v>148</v>
      </c>
      <c r="AL540" s="97"/>
      <c r="AN540" s="98">
        <v>39</v>
      </c>
      <c r="AO540" s="83" t="s">
        <v>588</v>
      </c>
      <c r="AP540" s="28">
        <v>0</v>
      </c>
      <c r="AQ540" s="99">
        <v>3.3362440677966103</v>
      </c>
      <c r="AR540" s="99">
        <v>130.1135186440678</v>
      </c>
      <c r="AS540" t="s">
        <v>803</v>
      </c>
    </row>
    <row r="541" spans="1:45" ht="15.75" x14ac:dyDescent="0.25">
      <c r="A541" s="17">
        <v>2020</v>
      </c>
      <c r="B541" s="17" t="s">
        <v>42</v>
      </c>
      <c r="L541" s="92" t="s">
        <v>616</v>
      </c>
      <c r="M541" s="92" t="s">
        <v>616</v>
      </c>
      <c r="N541" s="92"/>
      <c r="O541" s="92" t="s">
        <v>617</v>
      </c>
      <c r="P541" s="93">
        <v>40034004</v>
      </c>
      <c r="Q541" s="93" t="s">
        <v>618</v>
      </c>
      <c r="R541" s="92" t="s">
        <v>740</v>
      </c>
      <c r="S541" s="32" t="s">
        <v>817</v>
      </c>
      <c r="T541" s="58" t="s">
        <v>818</v>
      </c>
      <c r="U541" s="58"/>
      <c r="V541" s="94" t="s">
        <v>819</v>
      </c>
      <c r="W541" s="92" t="s">
        <v>48</v>
      </c>
      <c r="X541" s="95" t="s">
        <v>820</v>
      </c>
      <c r="Y541" t="str">
        <f t="shared" si="17"/>
        <v>400340043022856630228566Bodega</v>
      </c>
      <c r="Z541" s="93">
        <v>30228566</v>
      </c>
      <c r="AA541" s="96" t="s">
        <v>800</v>
      </c>
      <c r="AB541" s="34" t="s">
        <v>801</v>
      </c>
      <c r="AC541" s="57" t="s">
        <v>821</v>
      </c>
      <c r="AD541" s="93">
        <v>30228566</v>
      </c>
      <c r="AE541" s="92" t="s">
        <v>800</v>
      </c>
      <c r="AF541" t="s">
        <v>587</v>
      </c>
      <c r="AG541" s="87">
        <v>67</v>
      </c>
      <c r="AH541" s="17" t="s">
        <v>308</v>
      </c>
      <c r="AK541" s="97" t="s">
        <v>80</v>
      </c>
      <c r="AL541" s="97"/>
      <c r="AN541" s="98">
        <v>91</v>
      </c>
      <c r="AO541" s="83" t="s">
        <v>588</v>
      </c>
      <c r="AP541" s="28">
        <v>0</v>
      </c>
      <c r="AQ541" s="99">
        <v>2.1894101694915253</v>
      </c>
      <c r="AR541" s="99">
        <v>199.2363254237288</v>
      </c>
      <c r="AS541" t="s">
        <v>803</v>
      </c>
    </row>
    <row r="542" spans="1:45" ht="15.75" x14ac:dyDescent="0.25">
      <c r="A542" s="17">
        <v>2020</v>
      </c>
      <c r="B542" s="17" t="s">
        <v>42</v>
      </c>
      <c r="L542" s="92" t="s">
        <v>616</v>
      </c>
      <c r="M542" s="92" t="s">
        <v>616</v>
      </c>
      <c r="N542" s="92"/>
      <c r="O542" s="92" t="s">
        <v>617</v>
      </c>
      <c r="P542" s="93">
        <v>40034004</v>
      </c>
      <c r="Q542" s="93" t="s">
        <v>618</v>
      </c>
      <c r="R542" s="92" t="s">
        <v>740</v>
      </c>
      <c r="S542" s="32" t="s">
        <v>817</v>
      </c>
      <c r="T542" s="58" t="s">
        <v>818</v>
      </c>
      <c r="U542" s="58"/>
      <c r="V542" s="94" t="s">
        <v>819</v>
      </c>
      <c r="W542" s="92" t="s">
        <v>48</v>
      </c>
      <c r="X542" s="95" t="s">
        <v>820</v>
      </c>
      <c r="Y542" t="str">
        <f t="shared" si="17"/>
        <v>400340043022857330228573Bodega</v>
      </c>
      <c r="Z542" s="93">
        <v>30228573</v>
      </c>
      <c r="AA542" s="96" t="s">
        <v>804</v>
      </c>
      <c r="AB542" s="34" t="s">
        <v>801</v>
      </c>
      <c r="AC542" s="57" t="s">
        <v>821</v>
      </c>
      <c r="AD542" s="93">
        <v>30228573</v>
      </c>
      <c r="AE542" s="92" t="s">
        <v>804</v>
      </c>
      <c r="AF542" t="s">
        <v>587</v>
      </c>
      <c r="AG542" s="87">
        <v>67</v>
      </c>
      <c r="AH542" s="17" t="s">
        <v>308</v>
      </c>
      <c r="AK542" s="97" t="s">
        <v>80</v>
      </c>
      <c r="AL542" s="97"/>
      <c r="AN542" s="98">
        <v>91</v>
      </c>
      <c r="AO542" s="83" t="s">
        <v>588</v>
      </c>
      <c r="AP542" s="28">
        <v>0</v>
      </c>
      <c r="AQ542" s="99">
        <v>2.1894101694915253</v>
      </c>
      <c r="AR542" s="99">
        <v>199.2363254237288</v>
      </c>
      <c r="AS542" t="s">
        <v>803</v>
      </c>
    </row>
    <row r="543" spans="1:45" ht="15.75" x14ac:dyDescent="0.25">
      <c r="A543" s="17">
        <v>2020</v>
      </c>
      <c r="B543" s="17" t="s">
        <v>42</v>
      </c>
      <c r="L543" s="92" t="s">
        <v>616</v>
      </c>
      <c r="M543" s="92" t="s">
        <v>616</v>
      </c>
      <c r="N543" s="92"/>
      <c r="O543" s="92" t="s">
        <v>617</v>
      </c>
      <c r="P543" s="93">
        <v>40034004</v>
      </c>
      <c r="Q543" s="93" t="s">
        <v>618</v>
      </c>
      <c r="R543" s="92" t="s">
        <v>740</v>
      </c>
      <c r="S543" s="32" t="s">
        <v>817</v>
      </c>
      <c r="T543" s="58" t="s">
        <v>818</v>
      </c>
      <c r="U543" s="58"/>
      <c r="V543" s="94" t="s">
        <v>819</v>
      </c>
      <c r="W543" s="92" t="s">
        <v>48</v>
      </c>
      <c r="X543" s="95" t="s">
        <v>820</v>
      </c>
      <c r="Y543" t="str">
        <f t="shared" si="17"/>
        <v>400340043022859130228591Bodega</v>
      </c>
      <c r="Z543" s="93">
        <v>30228591</v>
      </c>
      <c r="AA543" s="96" t="s">
        <v>559</v>
      </c>
      <c r="AB543" s="34" t="s">
        <v>801</v>
      </c>
      <c r="AC543" s="57" t="s">
        <v>821</v>
      </c>
      <c r="AD543" s="93">
        <v>30228591</v>
      </c>
      <c r="AE543" s="92" t="s">
        <v>559</v>
      </c>
      <c r="AF543" t="s">
        <v>587</v>
      </c>
      <c r="AG543" s="87">
        <v>67</v>
      </c>
      <c r="AH543" s="17" t="s">
        <v>308</v>
      </c>
      <c r="AK543" s="97" t="s">
        <v>80</v>
      </c>
      <c r="AL543" s="97"/>
      <c r="AN543" s="98">
        <v>91</v>
      </c>
      <c r="AO543" s="83" t="s">
        <v>588</v>
      </c>
      <c r="AP543" s="28">
        <v>0</v>
      </c>
      <c r="AQ543" s="99">
        <v>2.1894101694915253</v>
      </c>
      <c r="AR543" s="99">
        <v>199.2363254237288</v>
      </c>
      <c r="AS543" t="s">
        <v>803</v>
      </c>
    </row>
    <row r="544" spans="1:45" ht="15.75" x14ac:dyDescent="0.25">
      <c r="A544" s="17">
        <v>2020</v>
      </c>
      <c r="B544" s="17" t="s">
        <v>42</v>
      </c>
      <c r="L544" s="92" t="s">
        <v>616</v>
      </c>
      <c r="M544" s="92" t="s">
        <v>616</v>
      </c>
      <c r="N544" s="92"/>
      <c r="O544" s="92" t="s">
        <v>617</v>
      </c>
      <c r="P544" s="93">
        <v>40034004</v>
      </c>
      <c r="Q544" s="93" t="s">
        <v>618</v>
      </c>
      <c r="R544" s="92" t="s">
        <v>740</v>
      </c>
      <c r="S544" s="32" t="s">
        <v>817</v>
      </c>
      <c r="T544" s="58" t="s">
        <v>818</v>
      </c>
      <c r="U544" s="58"/>
      <c r="V544" s="94" t="s">
        <v>819</v>
      </c>
      <c r="W544" s="92" t="s">
        <v>48</v>
      </c>
      <c r="X544" s="95" t="s">
        <v>820</v>
      </c>
      <c r="Y544" t="str">
        <f t="shared" si="17"/>
        <v>400340043022860130228601Bodega</v>
      </c>
      <c r="Z544" s="93">
        <v>30228601</v>
      </c>
      <c r="AA544" s="96" t="s">
        <v>805</v>
      </c>
      <c r="AB544" s="34" t="s">
        <v>801</v>
      </c>
      <c r="AC544" s="57" t="s">
        <v>821</v>
      </c>
      <c r="AD544" s="93">
        <v>30228601</v>
      </c>
      <c r="AE544" s="92" t="s">
        <v>805</v>
      </c>
      <c r="AF544" t="s">
        <v>587</v>
      </c>
      <c r="AG544" s="87">
        <v>67</v>
      </c>
      <c r="AH544" s="17" t="s">
        <v>308</v>
      </c>
      <c r="AK544" s="97" t="s">
        <v>80</v>
      </c>
      <c r="AL544" s="97"/>
      <c r="AN544" s="98">
        <v>91</v>
      </c>
      <c r="AO544" s="83" t="s">
        <v>588</v>
      </c>
      <c r="AP544" s="28">
        <v>0</v>
      </c>
      <c r="AQ544" s="99">
        <v>2.1894101694915253</v>
      </c>
      <c r="AR544" s="99">
        <v>199.2363254237288</v>
      </c>
      <c r="AS544" t="s">
        <v>803</v>
      </c>
    </row>
    <row r="545" spans="1:45" ht="15.75" x14ac:dyDescent="0.25">
      <c r="A545" s="17">
        <v>2020</v>
      </c>
      <c r="B545" s="17" t="s">
        <v>42</v>
      </c>
      <c r="L545" s="92" t="s">
        <v>626</v>
      </c>
      <c r="M545" s="92" t="s">
        <v>626</v>
      </c>
      <c r="N545" s="92"/>
      <c r="O545" s="92" t="s">
        <v>103</v>
      </c>
      <c r="P545" s="93">
        <v>40175594</v>
      </c>
      <c r="Q545" s="93" t="s">
        <v>627</v>
      </c>
      <c r="R545" s="92" t="s">
        <v>740</v>
      </c>
      <c r="S545" s="32" t="s">
        <v>822</v>
      </c>
      <c r="T545" s="58" t="s">
        <v>797</v>
      </c>
      <c r="U545" s="58"/>
      <c r="V545" s="94" t="s">
        <v>823</v>
      </c>
      <c r="W545" s="92" t="s">
        <v>48</v>
      </c>
      <c r="X545" s="95" t="s">
        <v>824</v>
      </c>
      <c r="Y545" t="str">
        <f t="shared" ref="Y545:Y608" si="18">+P545&amp;Z545&amp;AD545&amp;AK545</f>
        <v>401755943022856630228566PDM</v>
      </c>
      <c r="Z545" s="93">
        <v>30228566</v>
      </c>
      <c r="AA545" s="96" t="s">
        <v>800</v>
      </c>
      <c r="AB545" s="34" t="s">
        <v>801</v>
      </c>
      <c r="AC545" s="57" t="s">
        <v>750</v>
      </c>
      <c r="AD545" s="93">
        <v>30228566</v>
      </c>
      <c r="AE545" s="92" t="s">
        <v>800</v>
      </c>
      <c r="AF545" t="s">
        <v>587</v>
      </c>
      <c r="AG545" s="87">
        <v>64</v>
      </c>
      <c r="AH545" s="17" t="s">
        <v>308</v>
      </c>
      <c r="AK545" s="97" t="s">
        <v>148</v>
      </c>
      <c r="AL545" s="97"/>
      <c r="AN545" s="98">
        <v>0</v>
      </c>
      <c r="AO545" s="83" t="s">
        <v>588</v>
      </c>
      <c r="AP545" s="28">
        <v>0</v>
      </c>
      <c r="AQ545" s="99">
        <v>2.213043161890309</v>
      </c>
      <c r="AR545" s="99">
        <v>0</v>
      </c>
      <c r="AS545" t="s">
        <v>803</v>
      </c>
    </row>
    <row r="546" spans="1:45" ht="15.75" x14ac:dyDescent="0.25">
      <c r="A546" s="17">
        <v>2020</v>
      </c>
      <c r="B546" s="17" t="s">
        <v>42</v>
      </c>
      <c r="L546" s="92" t="s">
        <v>626</v>
      </c>
      <c r="M546" s="92" t="s">
        <v>626</v>
      </c>
      <c r="N546" s="92"/>
      <c r="O546" s="92" t="s">
        <v>103</v>
      </c>
      <c r="P546" s="93">
        <v>40175594</v>
      </c>
      <c r="Q546" s="93" t="s">
        <v>627</v>
      </c>
      <c r="R546" s="92" t="s">
        <v>740</v>
      </c>
      <c r="S546" s="32" t="s">
        <v>822</v>
      </c>
      <c r="T546" s="58" t="s">
        <v>797</v>
      </c>
      <c r="U546" s="58"/>
      <c r="V546" s="94" t="s">
        <v>823</v>
      </c>
      <c r="W546" s="92" t="s">
        <v>48</v>
      </c>
      <c r="X546" s="95" t="s">
        <v>824</v>
      </c>
      <c r="Y546" t="str">
        <f t="shared" si="18"/>
        <v>401755943022857330228573PDM</v>
      </c>
      <c r="Z546" s="93">
        <v>30228573</v>
      </c>
      <c r="AA546" s="96" t="s">
        <v>804</v>
      </c>
      <c r="AB546" s="34" t="s">
        <v>801</v>
      </c>
      <c r="AC546" s="57" t="s">
        <v>750</v>
      </c>
      <c r="AD546" s="93">
        <v>30228573</v>
      </c>
      <c r="AE546" s="92" t="s">
        <v>804</v>
      </c>
      <c r="AF546" t="s">
        <v>587</v>
      </c>
      <c r="AG546" s="87">
        <v>64</v>
      </c>
      <c r="AH546" s="17" t="s">
        <v>308</v>
      </c>
      <c r="AK546" s="97" t="s">
        <v>148</v>
      </c>
      <c r="AL546" s="97"/>
      <c r="AN546" s="98">
        <v>0</v>
      </c>
      <c r="AO546" s="83" t="s">
        <v>588</v>
      </c>
      <c r="AP546" s="28">
        <v>0</v>
      </c>
      <c r="AQ546" s="99">
        <v>2.213043161890309</v>
      </c>
      <c r="AR546" s="99">
        <v>0</v>
      </c>
      <c r="AS546" t="s">
        <v>803</v>
      </c>
    </row>
    <row r="547" spans="1:45" ht="15.75" x14ac:dyDescent="0.25">
      <c r="A547" s="17">
        <v>2020</v>
      </c>
      <c r="B547" s="17" t="s">
        <v>42</v>
      </c>
      <c r="L547" s="92" t="s">
        <v>626</v>
      </c>
      <c r="M547" s="92" t="s">
        <v>626</v>
      </c>
      <c r="N547" s="92"/>
      <c r="O547" s="92" t="s">
        <v>103</v>
      </c>
      <c r="P547" s="93">
        <v>40175594</v>
      </c>
      <c r="Q547" s="93" t="s">
        <v>627</v>
      </c>
      <c r="R547" s="92" t="s">
        <v>740</v>
      </c>
      <c r="S547" s="32" t="s">
        <v>822</v>
      </c>
      <c r="T547" s="58" t="s">
        <v>797</v>
      </c>
      <c r="U547" s="58"/>
      <c r="V547" s="94" t="s">
        <v>823</v>
      </c>
      <c r="W547" s="92" t="s">
        <v>48</v>
      </c>
      <c r="X547" s="95" t="s">
        <v>824</v>
      </c>
      <c r="Y547" t="str">
        <f t="shared" si="18"/>
        <v>401755943022859130228591PDM</v>
      </c>
      <c r="Z547" s="93">
        <v>30228591</v>
      </c>
      <c r="AA547" s="96" t="s">
        <v>559</v>
      </c>
      <c r="AB547" s="34" t="s">
        <v>801</v>
      </c>
      <c r="AC547" s="57" t="s">
        <v>750</v>
      </c>
      <c r="AD547" s="93">
        <v>30228591</v>
      </c>
      <c r="AE547" s="92" t="s">
        <v>559</v>
      </c>
      <c r="AF547" t="s">
        <v>587</v>
      </c>
      <c r="AG547" s="87">
        <v>64</v>
      </c>
      <c r="AH547" s="17" t="s">
        <v>308</v>
      </c>
      <c r="AK547" s="97" t="s">
        <v>148</v>
      </c>
      <c r="AL547" s="97"/>
      <c r="AN547" s="98">
        <v>0</v>
      </c>
      <c r="AO547" s="83" t="s">
        <v>588</v>
      </c>
      <c r="AP547" s="28">
        <v>0</v>
      </c>
      <c r="AQ547" s="99">
        <v>2.213043161890309</v>
      </c>
      <c r="AR547" s="99">
        <v>0</v>
      </c>
      <c r="AS547" t="s">
        <v>803</v>
      </c>
    </row>
    <row r="548" spans="1:45" ht="15.75" x14ac:dyDescent="0.25">
      <c r="A548" s="17">
        <v>2020</v>
      </c>
      <c r="B548" s="17" t="s">
        <v>42</v>
      </c>
      <c r="L548" s="92" t="s">
        <v>626</v>
      </c>
      <c r="M548" s="92" t="s">
        <v>626</v>
      </c>
      <c r="N548" s="92"/>
      <c r="O548" s="92" t="s">
        <v>103</v>
      </c>
      <c r="P548" s="93">
        <v>40175594</v>
      </c>
      <c r="Q548" s="93" t="s">
        <v>627</v>
      </c>
      <c r="R548" s="92" t="s">
        <v>740</v>
      </c>
      <c r="S548" s="32" t="s">
        <v>822</v>
      </c>
      <c r="T548" s="58" t="s">
        <v>797</v>
      </c>
      <c r="U548" s="58"/>
      <c r="V548" s="94" t="s">
        <v>823</v>
      </c>
      <c r="W548" s="92" t="s">
        <v>48</v>
      </c>
      <c r="X548" s="95" t="s">
        <v>824</v>
      </c>
      <c r="Y548" t="str">
        <f t="shared" si="18"/>
        <v>401755943022860130228601PDM</v>
      </c>
      <c r="Z548" s="93">
        <v>30228601</v>
      </c>
      <c r="AA548" s="96" t="s">
        <v>805</v>
      </c>
      <c r="AB548" s="34" t="s">
        <v>801</v>
      </c>
      <c r="AC548" s="57" t="s">
        <v>750</v>
      </c>
      <c r="AD548" s="93">
        <v>30228601</v>
      </c>
      <c r="AE548" s="92" t="s">
        <v>805</v>
      </c>
      <c r="AF548" t="s">
        <v>587</v>
      </c>
      <c r="AG548" s="87">
        <v>64</v>
      </c>
      <c r="AH548" s="17" t="s">
        <v>308</v>
      </c>
      <c r="AK548" s="97" t="s">
        <v>148</v>
      </c>
      <c r="AL548" s="97"/>
      <c r="AN548" s="98">
        <v>0</v>
      </c>
      <c r="AO548" s="83" t="s">
        <v>588</v>
      </c>
      <c r="AP548" s="28">
        <v>0</v>
      </c>
      <c r="AQ548" s="99">
        <v>2.213043161890309</v>
      </c>
      <c r="AR548" s="99">
        <v>0</v>
      </c>
      <c r="AS548" t="s">
        <v>803</v>
      </c>
    </row>
    <row r="549" spans="1:45" ht="15.75" x14ac:dyDescent="0.25">
      <c r="A549" s="17">
        <v>2020</v>
      </c>
      <c r="B549" s="17" t="s">
        <v>42</v>
      </c>
      <c r="L549" s="92" t="s">
        <v>626</v>
      </c>
      <c r="M549" s="92" t="s">
        <v>626</v>
      </c>
      <c r="N549" s="92"/>
      <c r="O549" s="92" t="s">
        <v>103</v>
      </c>
      <c r="P549" s="93">
        <v>40175594</v>
      </c>
      <c r="Q549" s="93" t="s">
        <v>627</v>
      </c>
      <c r="R549" s="92" t="s">
        <v>806</v>
      </c>
      <c r="S549" s="32" t="s">
        <v>807</v>
      </c>
      <c r="T549" s="58" t="s">
        <v>808</v>
      </c>
      <c r="U549" s="58"/>
      <c r="V549" s="94" t="s">
        <v>809</v>
      </c>
      <c r="W549" s="92" t="s">
        <v>48</v>
      </c>
      <c r="X549" s="95" t="s">
        <v>810</v>
      </c>
      <c r="Y549" t="str">
        <f t="shared" si="18"/>
        <v>401755943022856630228566Mayorista Power</v>
      </c>
      <c r="Z549" s="93">
        <v>30228566</v>
      </c>
      <c r="AA549" s="96" t="s">
        <v>800</v>
      </c>
      <c r="AB549" s="34" t="s">
        <v>801</v>
      </c>
      <c r="AC549" s="57" t="s">
        <v>586</v>
      </c>
      <c r="AD549" s="93">
        <v>30228566</v>
      </c>
      <c r="AE549" s="92" t="s">
        <v>800</v>
      </c>
      <c r="AF549" t="s">
        <v>587</v>
      </c>
      <c r="AG549" s="85" t="s">
        <v>811</v>
      </c>
      <c r="AH549" s="17" t="s">
        <v>308</v>
      </c>
      <c r="AK549" s="97" t="s">
        <v>158</v>
      </c>
      <c r="AL549" s="97"/>
      <c r="AN549" s="98">
        <v>0</v>
      </c>
      <c r="AO549" s="83" t="s">
        <v>588</v>
      </c>
      <c r="AP549" s="28">
        <v>0</v>
      </c>
      <c r="AQ549" s="99">
        <v>1.7388196271995284</v>
      </c>
      <c r="AR549" s="99">
        <v>0</v>
      </c>
      <c r="AS549" t="s">
        <v>803</v>
      </c>
    </row>
    <row r="550" spans="1:45" ht="15.75" x14ac:dyDescent="0.25">
      <c r="A550" s="17">
        <v>2020</v>
      </c>
      <c r="B550" s="17" t="s">
        <v>42</v>
      </c>
      <c r="L550" s="92" t="s">
        <v>626</v>
      </c>
      <c r="M550" s="92" t="s">
        <v>626</v>
      </c>
      <c r="N550" s="92"/>
      <c r="O550" s="92" t="s">
        <v>103</v>
      </c>
      <c r="P550" s="93">
        <v>40175594</v>
      </c>
      <c r="Q550" s="93" t="s">
        <v>627</v>
      </c>
      <c r="R550" s="92" t="s">
        <v>806</v>
      </c>
      <c r="S550" s="32" t="s">
        <v>807</v>
      </c>
      <c r="T550" s="58" t="s">
        <v>808</v>
      </c>
      <c r="U550" s="58"/>
      <c r="V550" s="94" t="s">
        <v>809</v>
      </c>
      <c r="W550" s="92" t="s">
        <v>48</v>
      </c>
      <c r="X550" s="95" t="s">
        <v>810</v>
      </c>
      <c r="Y550" t="str">
        <f t="shared" si="18"/>
        <v>401755943022857330228573Mayorista Power</v>
      </c>
      <c r="Z550" s="93">
        <v>30228573</v>
      </c>
      <c r="AA550" s="96" t="s">
        <v>804</v>
      </c>
      <c r="AB550" s="34" t="s">
        <v>801</v>
      </c>
      <c r="AC550" s="57" t="s">
        <v>586</v>
      </c>
      <c r="AD550" s="93">
        <v>30228573</v>
      </c>
      <c r="AE550" s="92" t="s">
        <v>804</v>
      </c>
      <c r="AF550" t="s">
        <v>587</v>
      </c>
      <c r="AG550" s="85" t="s">
        <v>811</v>
      </c>
      <c r="AH550" s="17" t="s">
        <v>308</v>
      </c>
      <c r="AK550" s="97" t="s">
        <v>158</v>
      </c>
      <c r="AL550" s="97"/>
      <c r="AN550" s="98">
        <v>0</v>
      </c>
      <c r="AO550" s="83" t="s">
        <v>588</v>
      </c>
      <c r="AP550" s="28">
        <v>0</v>
      </c>
      <c r="AQ550" s="99">
        <v>1.7388196271995284</v>
      </c>
      <c r="AR550" s="99">
        <v>0</v>
      </c>
      <c r="AS550" t="s">
        <v>803</v>
      </c>
    </row>
    <row r="551" spans="1:45" ht="15.75" x14ac:dyDescent="0.25">
      <c r="A551" s="17">
        <v>2020</v>
      </c>
      <c r="B551" s="17" t="s">
        <v>42</v>
      </c>
      <c r="L551" s="92" t="s">
        <v>626</v>
      </c>
      <c r="M551" s="92" t="s">
        <v>626</v>
      </c>
      <c r="N551" s="92"/>
      <c r="O551" s="92" t="s">
        <v>103</v>
      </c>
      <c r="P551" s="93">
        <v>40175594</v>
      </c>
      <c r="Q551" s="93" t="s">
        <v>627</v>
      </c>
      <c r="R551" s="92" t="s">
        <v>806</v>
      </c>
      <c r="S551" s="32" t="s">
        <v>807</v>
      </c>
      <c r="T551" s="58" t="s">
        <v>808</v>
      </c>
      <c r="U551" s="58"/>
      <c r="V551" s="94" t="s">
        <v>809</v>
      </c>
      <c r="W551" s="92" t="s">
        <v>48</v>
      </c>
      <c r="X551" s="95" t="s">
        <v>810</v>
      </c>
      <c r="Y551" t="str">
        <f t="shared" si="18"/>
        <v>401755943022859130228591Mayorista Power</v>
      </c>
      <c r="Z551" s="93">
        <v>30228591</v>
      </c>
      <c r="AA551" s="96" t="s">
        <v>559</v>
      </c>
      <c r="AB551" s="34" t="s">
        <v>801</v>
      </c>
      <c r="AC551" s="57" t="s">
        <v>586</v>
      </c>
      <c r="AD551" s="93">
        <v>30228591</v>
      </c>
      <c r="AE551" s="92" t="s">
        <v>559</v>
      </c>
      <c r="AF551" t="s">
        <v>587</v>
      </c>
      <c r="AG551" s="85" t="s">
        <v>811</v>
      </c>
      <c r="AH551" s="17" t="s">
        <v>308</v>
      </c>
      <c r="AK551" s="97" t="s">
        <v>158</v>
      </c>
      <c r="AL551" s="97"/>
      <c r="AN551" s="98">
        <v>0</v>
      </c>
      <c r="AO551" s="83" t="s">
        <v>588</v>
      </c>
      <c r="AP551" s="28">
        <v>0</v>
      </c>
      <c r="AQ551" s="99">
        <v>1.7388196271995284</v>
      </c>
      <c r="AR551" s="99">
        <v>0</v>
      </c>
      <c r="AS551" t="s">
        <v>803</v>
      </c>
    </row>
    <row r="552" spans="1:45" ht="15.75" x14ac:dyDescent="0.25">
      <c r="A552" s="17">
        <v>2020</v>
      </c>
      <c r="B552" s="17" t="s">
        <v>42</v>
      </c>
      <c r="L552" s="92" t="s">
        <v>626</v>
      </c>
      <c r="M552" s="92" t="s">
        <v>626</v>
      </c>
      <c r="N552" s="92"/>
      <c r="O552" s="92" t="s">
        <v>103</v>
      </c>
      <c r="P552" s="93">
        <v>40175594</v>
      </c>
      <c r="Q552" s="93" t="s">
        <v>627</v>
      </c>
      <c r="R552" s="92" t="s">
        <v>806</v>
      </c>
      <c r="S552" s="32" t="s">
        <v>807</v>
      </c>
      <c r="T552" s="58" t="s">
        <v>808</v>
      </c>
      <c r="U552" s="58"/>
      <c r="V552" s="94" t="s">
        <v>809</v>
      </c>
      <c r="W552" s="92" t="s">
        <v>48</v>
      </c>
      <c r="X552" s="95" t="s">
        <v>810</v>
      </c>
      <c r="Y552" t="str">
        <f t="shared" si="18"/>
        <v>401755943022860130228601Mayorista Power</v>
      </c>
      <c r="Z552" s="93">
        <v>30228601</v>
      </c>
      <c r="AA552" s="96" t="s">
        <v>805</v>
      </c>
      <c r="AB552" s="34" t="s">
        <v>801</v>
      </c>
      <c r="AC552" s="57" t="s">
        <v>586</v>
      </c>
      <c r="AD552" s="93">
        <v>30228601</v>
      </c>
      <c r="AE552" s="92" t="s">
        <v>805</v>
      </c>
      <c r="AF552" t="s">
        <v>587</v>
      </c>
      <c r="AG552" s="85" t="s">
        <v>811</v>
      </c>
      <c r="AH552" s="17" t="s">
        <v>308</v>
      </c>
      <c r="AK552" s="97" t="s">
        <v>158</v>
      </c>
      <c r="AL552" s="97"/>
      <c r="AN552" s="98">
        <v>0</v>
      </c>
      <c r="AO552" s="83" t="s">
        <v>588</v>
      </c>
      <c r="AP552" s="28">
        <v>0</v>
      </c>
      <c r="AQ552" s="99">
        <v>1.7388196271995284</v>
      </c>
      <c r="AR552" s="99">
        <v>0</v>
      </c>
      <c r="AS552" t="s">
        <v>803</v>
      </c>
    </row>
    <row r="553" spans="1:45" ht="15.75" x14ac:dyDescent="0.25">
      <c r="A553" s="17">
        <v>2020</v>
      </c>
      <c r="B553" s="17" t="s">
        <v>42</v>
      </c>
      <c r="L553" s="92" t="s">
        <v>626</v>
      </c>
      <c r="M553" s="92" t="s">
        <v>626</v>
      </c>
      <c r="N553" s="92"/>
      <c r="O553" s="92" t="s">
        <v>103</v>
      </c>
      <c r="P553" s="93">
        <v>40034031</v>
      </c>
      <c r="Q553" s="93" t="s">
        <v>652</v>
      </c>
      <c r="R553" s="92" t="s">
        <v>740</v>
      </c>
      <c r="S553" s="32" t="s">
        <v>822</v>
      </c>
      <c r="T553" s="58" t="s">
        <v>797</v>
      </c>
      <c r="U553" s="58"/>
      <c r="V553" s="94" t="s">
        <v>823</v>
      </c>
      <c r="W553" s="92" t="s">
        <v>48</v>
      </c>
      <c r="X553" s="95" t="s">
        <v>824</v>
      </c>
      <c r="Y553" t="str">
        <f t="shared" si="18"/>
        <v>400340313022856630228566PDM</v>
      </c>
      <c r="Z553" s="93">
        <v>30228566</v>
      </c>
      <c r="AA553" s="96" t="s">
        <v>800</v>
      </c>
      <c r="AB553" s="34" t="s">
        <v>801</v>
      </c>
      <c r="AC553" s="57" t="s">
        <v>750</v>
      </c>
      <c r="AD553" s="93">
        <v>30228566</v>
      </c>
      <c r="AE553" s="92" t="s">
        <v>800</v>
      </c>
      <c r="AF553" t="s">
        <v>587</v>
      </c>
      <c r="AG553" s="87">
        <v>64</v>
      </c>
      <c r="AH553" s="17" t="s">
        <v>308</v>
      </c>
      <c r="AK553" s="97" t="s">
        <v>148</v>
      </c>
      <c r="AL553" s="97"/>
      <c r="AN553" s="98">
        <v>0</v>
      </c>
      <c r="AO553" s="83" t="s">
        <v>588</v>
      </c>
      <c r="AP553" s="28">
        <v>0</v>
      </c>
      <c r="AQ553" s="99">
        <v>2.213043161890309</v>
      </c>
      <c r="AR553" s="99">
        <v>0</v>
      </c>
      <c r="AS553" t="s">
        <v>803</v>
      </c>
    </row>
    <row r="554" spans="1:45" ht="15.75" x14ac:dyDescent="0.25">
      <c r="A554" s="17">
        <v>2020</v>
      </c>
      <c r="B554" s="17" t="s">
        <v>42</v>
      </c>
      <c r="L554" s="92" t="s">
        <v>626</v>
      </c>
      <c r="M554" s="92" t="s">
        <v>626</v>
      </c>
      <c r="N554" s="92"/>
      <c r="O554" s="92" t="s">
        <v>103</v>
      </c>
      <c r="P554" s="93">
        <v>40034031</v>
      </c>
      <c r="Q554" s="93" t="s">
        <v>652</v>
      </c>
      <c r="R554" s="92" t="s">
        <v>740</v>
      </c>
      <c r="S554" s="32" t="s">
        <v>822</v>
      </c>
      <c r="T554" s="58" t="s">
        <v>797</v>
      </c>
      <c r="U554" s="58"/>
      <c r="V554" s="94" t="s">
        <v>823</v>
      </c>
      <c r="W554" s="92" t="s">
        <v>48</v>
      </c>
      <c r="X554" s="95" t="s">
        <v>824</v>
      </c>
      <c r="Y554" t="str">
        <f t="shared" si="18"/>
        <v>400340313022857330228573PDM</v>
      </c>
      <c r="Z554" s="93">
        <v>30228573</v>
      </c>
      <c r="AA554" s="96" t="s">
        <v>804</v>
      </c>
      <c r="AB554" s="34" t="s">
        <v>801</v>
      </c>
      <c r="AC554" s="57" t="s">
        <v>750</v>
      </c>
      <c r="AD554" s="93">
        <v>30228573</v>
      </c>
      <c r="AE554" s="92" t="s">
        <v>804</v>
      </c>
      <c r="AF554" t="s">
        <v>587</v>
      </c>
      <c r="AG554" s="87">
        <v>64</v>
      </c>
      <c r="AH554" s="17" t="s">
        <v>308</v>
      </c>
      <c r="AK554" s="97" t="s">
        <v>148</v>
      </c>
      <c r="AL554" s="97"/>
      <c r="AN554" s="98">
        <v>0</v>
      </c>
      <c r="AO554" s="83" t="s">
        <v>588</v>
      </c>
      <c r="AP554" s="28">
        <v>0</v>
      </c>
      <c r="AQ554" s="99">
        <v>2.213043161890309</v>
      </c>
      <c r="AR554" s="99">
        <v>0</v>
      </c>
      <c r="AS554" t="s">
        <v>803</v>
      </c>
    </row>
    <row r="555" spans="1:45" ht="15.75" x14ac:dyDescent="0.25">
      <c r="A555" s="17">
        <v>2020</v>
      </c>
      <c r="B555" s="17" t="s">
        <v>42</v>
      </c>
      <c r="L555" s="92" t="s">
        <v>626</v>
      </c>
      <c r="M555" s="92" t="s">
        <v>626</v>
      </c>
      <c r="N555" s="92"/>
      <c r="O555" s="92" t="s">
        <v>103</v>
      </c>
      <c r="P555" s="93">
        <v>40034031</v>
      </c>
      <c r="Q555" s="93" t="s">
        <v>652</v>
      </c>
      <c r="R555" s="92" t="s">
        <v>740</v>
      </c>
      <c r="S555" s="32" t="s">
        <v>822</v>
      </c>
      <c r="T555" s="58" t="s">
        <v>797</v>
      </c>
      <c r="U555" s="58"/>
      <c r="V555" s="94" t="s">
        <v>823</v>
      </c>
      <c r="W555" s="92" t="s">
        <v>48</v>
      </c>
      <c r="X555" s="95" t="s">
        <v>824</v>
      </c>
      <c r="Y555" t="str">
        <f t="shared" si="18"/>
        <v>400340313022859130228591PDM</v>
      </c>
      <c r="Z555" s="93">
        <v>30228591</v>
      </c>
      <c r="AA555" s="96" t="s">
        <v>559</v>
      </c>
      <c r="AB555" s="34" t="s">
        <v>801</v>
      </c>
      <c r="AC555" s="57" t="s">
        <v>750</v>
      </c>
      <c r="AD555" s="93">
        <v>30228591</v>
      </c>
      <c r="AE555" s="92" t="s">
        <v>559</v>
      </c>
      <c r="AF555" t="s">
        <v>587</v>
      </c>
      <c r="AG555" s="87">
        <v>64</v>
      </c>
      <c r="AH555" s="17" t="s">
        <v>308</v>
      </c>
      <c r="AK555" s="97" t="s">
        <v>148</v>
      </c>
      <c r="AL555" s="97"/>
      <c r="AN555" s="98">
        <v>0</v>
      </c>
      <c r="AO555" s="83" t="s">
        <v>588</v>
      </c>
      <c r="AP555" s="28">
        <v>0</v>
      </c>
      <c r="AQ555" s="99">
        <v>2.213043161890309</v>
      </c>
      <c r="AR555" s="99">
        <v>0</v>
      </c>
      <c r="AS555" t="s">
        <v>803</v>
      </c>
    </row>
    <row r="556" spans="1:45" ht="15.75" x14ac:dyDescent="0.25">
      <c r="A556" s="17">
        <v>2020</v>
      </c>
      <c r="B556" s="17" t="s">
        <v>42</v>
      </c>
      <c r="L556" s="92" t="s">
        <v>626</v>
      </c>
      <c r="M556" s="92" t="s">
        <v>626</v>
      </c>
      <c r="N556" s="92"/>
      <c r="O556" s="92" t="s">
        <v>103</v>
      </c>
      <c r="P556" s="93">
        <v>40034031</v>
      </c>
      <c r="Q556" s="93" t="s">
        <v>652</v>
      </c>
      <c r="R556" s="92" t="s">
        <v>740</v>
      </c>
      <c r="S556" s="32" t="s">
        <v>822</v>
      </c>
      <c r="T556" s="58" t="s">
        <v>797</v>
      </c>
      <c r="U556" s="58"/>
      <c r="V556" s="94" t="s">
        <v>823</v>
      </c>
      <c r="W556" s="92" t="s">
        <v>48</v>
      </c>
      <c r="X556" s="95" t="s">
        <v>824</v>
      </c>
      <c r="Y556" t="str">
        <f t="shared" si="18"/>
        <v>400340313022860130228601PDM</v>
      </c>
      <c r="Z556" s="93">
        <v>30228601</v>
      </c>
      <c r="AA556" s="96" t="s">
        <v>805</v>
      </c>
      <c r="AB556" s="34" t="s">
        <v>801</v>
      </c>
      <c r="AC556" s="57" t="s">
        <v>750</v>
      </c>
      <c r="AD556" s="93">
        <v>30228601</v>
      </c>
      <c r="AE556" s="92" t="s">
        <v>805</v>
      </c>
      <c r="AF556" t="s">
        <v>587</v>
      </c>
      <c r="AG556" s="87">
        <v>64</v>
      </c>
      <c r="AH556" s="17" t="s">
        <v>308</v>
      </c>
      <c r="AK556" s="97" t="s">
        <v>148</v>
      </c>
      <c r="AL556" s="97"/>
      <c r="AN556" s="98">
        <v>0</v>
      </c>
      <c r="AO556" s="83" t="s">
        <v>588</v>
      </c>
      <c r="AP556" s="28">
        <v>0</v>
      </c>
      <c r="AQ556" s="99">
        <v>2.213043161890309</v>
      </c>
      <c r="AR556" s="99">
        <v>0</v>
      </c>
      <c r="AS556" t="s">
        <v>803</v>
      </c>
    </row>
    <row r="557" spans="1:45" ht="15.75" x14ac:dyDescent="0.25">
      <c r="A557" s="17">
        <v>2020</v>
      </c>
      <c r="B557" s="17" t="s">
        <v>42</v>
      </c>
      <c r="L557" s="92" t="s">
        <v>626</v>
      </c>
      <c r="M557" s="92" t="s">
        <v>626</v>
      </c>
      <c r="N557" s="92"/>
      <c r="O557" s="92" t="s">
        <v>103</v>
      </c>
      <c r="P557" s="93">
        <v>40034031</v>
      </c>
      <c r="Q557" s="93" t="s">
        <v>652</v>
      </c>
      <c r="R557" s="92" t="s">
        <v>806</v>
      </c>
      <c r="S557" s="32" t="s">
        <v>807</v>
      </c>
      <c r="T557" s="58" t="s">
        <v>808</v>
      </c>
      <c r="U557" s="58"/>
      <c r="V557" s="94" t="s">
        <v>809</v>
      </c>
      <c r="W557" s="92" t="s">
        <v>48</v>
      </c>
      <c r="X557" s="95" t="s">
        <v>810</v>
      </c>
      <c r="Y557" t="str">
        <f t="shared" si="18"/>
        <v>400340313022856630228566Mayorista Power</v>
      </c>
      <c r="Z557" s="93">
        <v>30228566</v>
      </c>
      <c r="AA557" s="96" t="s">
        <v>800</v>
      </c>
      <c r="AB557" s="34" t="s">
        <v>801</v>
      </c>
      <c r="AC557" s="57" t="s">
        <v>586</v>
      </c>
      <c r="AD557" s="93">
        <v>30228566</v>
      </c>
      <c r="AE557" s="92" t="s">
        <v>800</v>
      </c>
      <c r="AF557" t="s">
        <v>587</v>
      </c>
      <c r="AG557" s="85" t="s">
        <v>811</v>
      </c>
      <c r="AH557" s="17" t="s">
        <v>308</v>
      </c>
      <c r="AK557" s="97" t="s">
        <v>158</v>
      </c>
      <c r="AL557" s="97"/>
      <c r="AN557" s="98">
        <v>0</v>
      </c>
      <c r="AO557" s="83" t="s">
        <v>588</v>
      </c>
      <c r="AP557" s="28">
        <v>0</v>
      </c>
      <c r="AQ557" s="99">
        <v>1.7388196271995284</v>
      </c>
      <c r="AR557" s="99">
        <v>0</v>
      </c>
      <c r="AS557" t="s">
        <v>803</v>
      </c>
    </row>
    <row r="558" spans="1:45" ht="15.75" x14ac:dyDescent="0.25">
      <c r="A558" s="17">
        <v>2020</v>
      </c>
      <c r="B558" s="17" t="s">
        <v>42</v>
      </c>
      <c r="L558" s="92" t="s">
        <v>626</v>
      </c>
      <c r="M558" s="92" t="s">
        <v>626</v>
      </c>
      <c r="N558" s="92"/>
      <c r="O558" s="92" t="s">
        <v>103</v>
      </c>
      <c r="P558" s="93">
        <v>40034031</v>
      </c>
      <c r="Q558" s="93" t="s">
        <v>652</v>
      </c>
      <c r="R558" s="92" t="s">
        <v>806</v>
      </c>
      <c r="S558" s="32" t="s">
        <v>807</v>
      </c>
      <c r="T558" s="58" t="s">
        <v>808</v>
      </c>
      <c r="U558" s="58"/>
      <c r="V558" s="94" t="s">
        <v>809</v>
      </c>
      <c r="W558" s="92" t="s">
        <v>48</v>
      </c>
      <c r="X558" s="95" t="s">
        <v>810</v>
      </c>
      <c r="Y558" t="str">
        <f t="shared" si="18"/>
        <v>400340313022857330228573Mayorista Power</v>
      </c>
      <c r="Z558" s="93">
        <v>30228573</v>
      </c>
      <c r="AA558" s="96" t="s">
        <v>804</v>
      </c>
      <c r="AB558" s="34" t="s">
        <v>801</v>
      </c>
      <c r="AC558" s="57" t="s">
        <v>586</v>
      </c>
      <c r="AD558" s="93">
        <v>30228573</v>
      </c>
      <c r="AE558" s="92" t="s">
        <v>804</v>
      </c>
      <c r="AF558" t="s">
        <v>587</v>
      </c>
      <c r="AG558" s="85" t="s">
        <v>811</v>
      </c>
      <c r="AH558" s="17" t="s">
        <v>308</v>
      </c>
      <c r="AK558" s="97" t="s">
        <v>158</v>
      </c>
      <c r="AL558" s="97"/>
      <c r="AN558" s="98">
        <v>0</v>
      </c>
      <c r="AO558" s="83" t="s">
        <v>588</v>
      </c>
      <c r="AP558" s="28">
        <v>0</v>
      </c>
      <c r="AQ558" s="99">
        <v>1.7388196271995284</v>
      </c>
      <c r="AR558" s="99">
        <v>0</v>
      </c>
      <c r="AS558" t="s">
        <v>803</v>
      </c>
    </row>
    <row r="559" spans="1:45" ht="15.75" x14ac:dyDescent="0.25">
      <c r="A559" s="17">
        <v>2020</v>
      </c>
      <c r="B559" s="17" t="s">
        <v>42</v>
      </c>
      <c r="L559" s="92" t="s">
        <v>626</v>
      </c>
      <c r="M559" s="92" t="s">
        <v>626</v>
      </c>
      <c r="N559" s="92"/>
      <c r="O559" s="92" t="s">
        <v>103</v>
      </c>
      <c r="P559" s="93">
        <v>40034031</v>
      </c>
      <c r="Q559" s="93" t="s">
        <v>652</v>
      </c>
      <c r="R559" s="92" t="s">
        <v>806</v>
      </c>
      <c r="S559" s="32" t="s">
        <v>807</v>
      </c>
      <c r="T559" s="58" t="s">
        <v>808</v>
      </c>
      <c r="U559" s="58"/>
      <c r="V559" s="94" t="s">
        <v>809</v>
      </c>
      <c r="W559" s="92" t="s">
        <v>48</v>
      </c>
      <c r="X559" s="95" t="s">
        <v>810</v>
      </c>
      <c r="Y559" t="str">
        <f t="shared" si="18"/>
        <v>400340313022859130228591Mayorista Power</v>
      </c>
      <c r="Z559" s="93">
        <v>30228591</v>
      </c>
      <c r="AA559" s="96" t="s">
        <v>559</v>
      </c>
      <c r="AB559" s="34" t="s">
        <v>801</v>
      </c>
      <c r="AC559" s="57" t="s">
        <v>586</v>
      </c>
      <c r="AD559" s="93">
        <v>30228591</v>
      </c>
      <c r="AE559" s="92" t="s">
        <v>559</v>
      </c>
      <c r="AF559" t="s">
        <v>587</v>
      </c>
      <c r="AG559" s="85" t="s">
        <v>811</v>
      </c>
      <c r="AH559" s="17" t="s">
        <v>308</v>
      </c>
      <c r="AK559" s="97" t="s">
        <v>158</v>
      </c>
      <c r="AL559" s="97"/>
      <c r="AN559" s="98">
        <v>0</v>
      </c>
      <c r="AO559" s="83" t="s">
        <v>588</v>
      </c>
      <c r="AP559" s="28">
        <v>0</v>
      </c>
      <c r="AQ559" s="99">
        <v>1.7388196271995284</v>
      </c>
      <c r="AR559" s="99">
        <v>0</v>
      </c>
      <c r="AS559" t="s">
        <v>803</v>
      </c>
    </row>
    <row r="560" spans="1:45" ht="15.75" x14ac:dyDescent="0.25">
      <c r="A560" s="17">
        <v>2020</v>
      </c>
      <c r="B560" s="17" t="s">
        <v>42</v>
      </c>
      <c r="L560" s="92" t="s">
        <v>626</v>
      </c>
      <c r="M560" s="92" t="s">
        <v>626</v>
      </c>
      <c r="N560" s="92"/>
      <c r="O560" s="92" t="s">
        <v>103</v>
      </c>
      <c r="P560" s="93">
        <v>40034031</v>
      </c>
      <c r="Q560" s="93" t="s">
        <v>652</v>
      </c>
      <c r="R560" s="92" t="s">
        <v>806</v>
      </c>
      <c r="S560" s="32" t="s">
        <v>807</v>
      </c>
      <c r="T560" s="58" t="s">
        <v>808</v>
      </c>
      <c r="U560" s="58"/>
      <c r="V560" s="94" t="s">
        <v>809</v>
      </c>
      <c r="W560" s="92" t="s">
        <v>48</v>
      </c>
      <c r="X560" s="95" t="s">
        <v>810</v>
      </c>
      <c r="Y560" t="str">
        <f t="shared" si="18"/>
        <v>400340313022860130228601Mayorista Power</v>
      </c>
      <c r="Z560" s="93">
        <v>30228601</v>
      </c>
      <c r="AA560" s="96" t="s">
        <v>805</v>
      </c>
      <c r="AB560" s="34" t="s">
        <v>801</v>
      </c>
      <c r="AC560" s="57" t="s">
        <v>586</v>
      </c>
      <c r="AD560" s="93">
        <v>30228601</v>
      </c>
      <c r="AE560" s="92" t="s">
        <v>805</v>
      </c>
      <c r="AF560" t="s">
        <v>587</v>
      </c>
      <c r="AG560" s="85" t="s">
        <v>811</v>
      </c>
      <c r="AH560" s="17" t="s">
        <v>308</v>
      </c>
      <c r="AK560" s="97" t="s">
        <v>158</v>
      </c>
      <c r="AL560" s="97"/>
      <c r="AN560" s="98">
        <v>0</v>
      </c>
      <c r="AO560" s="83" t="s">
        <v>588</v>
      </c>
      <c r="AP560" s="28">
        <v>0</v>
      </c>
      <c r="AQ560" s="99">
        <v>1.7388196271995284</v>
      </c>
      <c r="AR560" s="99">
        <v>0</v>
      </c>
      <c r="AS560" t="s">
        <v>803</v>
      </c>
    </row>
    <row r="561" spans="1:45" ht="15.75" x14ac:dyDescent="0.25">
      <c r="A561" s="17">
        <v>2020</v>
      </c>
      <c r="B561" s="17" t="s">
        <v>42</v>
      </c>
      <c r="L561" s="92" t="s">
        <v>658</v>
      </c>
      <c r="M561" s="92" t="s">
        <v>658</v>
      </c>
      <c r="N561" s="92"/>
      <c r="O561" s="92" t="s">
        <v>103</v>
      </c>
      <c r="P561" s="93">
        <v>40170935</v>
      </c>
      <c r="Q561" s="93" t="s">
        <v>659</v>
      </c>
      <c r="R561" s="92" t="s">
        <v>740</v>
      </c>
      <c r="S561" s="32" t="s">
        <v>822</v>
      </c>
      <c r="T561" s="58" t="s">
        <v>797</v>
      </c>
      <c r="U561" s="58"/>
      <c r="V561" s="94" t="s">
        <v>823</v>
      </c>
      <c r="W561" s="92" t="s">
        <v>48</v>
      </c>
      <c r="X561" s="95" t="s">
        <v>824</v>
      </c>
      <c r="Y561" t="str">
        <f t="shared" si="18"/>
        <v>401709353022856630228566PDM</v>
      </c>
      <c r="Z561" s="93">
        <v>30228566</v>
      </c>
      <c r="AA561" s="96" t="s">
        <v>800</v>
      </c>
      <c r="AB561" s="34" t="s">
        <v>801</v>
      </c>
      <c r="AC561" s="57" t="s">
        <v>750</v>
      </c>
      <c r="AD561" s="93">
        <v>30228566</v>
      </c>
      <c r="AE561" s="92" t="s">
        <v>800</v>
      </c>
      <c r="AF561" t="s">
        <v>587</v>
      </c>
      <c r="AG561" s="87">
        <v>64</v>
      </c>
      <c r="AH561" s="17" t="s">
        <v>308</v>
      </c>
      <c r="AK561" s="97" t="s">
        <v>148</v>
      </c>
      <c r="AL561" s="97"/>
      <c r="AN561" s="98">
        <v>0</v>
      </c>
      <c r="AO561" s="83" t="s">
        <v>588</v>
      </c>
      <c r="AP561" s="28">
        <v>0</v>
      </c>
      <c r="AQ561" s="99">
        <v>2.213043161890309</v>
      </c>
      <c r="AR561" s="99">
        <v>0</v>
      </c>
      <c r="AS561" t="s">
        <v>803</v>
      </c>
    </row>
    <row r="562" spans="1:45" ht="15.75" x14ac:dyDescent="0.25">
      <c r="A562" s="17">
        <v>2020</v>
      </c>
      <c r="B562" s="17" t="s">
        <v>42</v>
      </c>
      <c r="L562" s="92" t="s">
        <v>658</v>
      </c>
      <c r="M562" s="92" t="s">
        <v>658</v>
      </c>
      <c r="N562" s="92"/>
      <c r="O562" s="92" t="s">
        <v>103</v>
      </c>
      <c r="P562" s="93">
        <v>40170935</v>
      </c>
      <c r="Q562" s="93" t="s">
        <v>659</v>
      </c>
      <c r="R562" s="92" t="s">
        <v>740</v>
      </c>
      <c r="S562" s="32" t="s">
        <v>822</v>
      </c>
      <c r="T562" s="58" t="s">
        <v>797</v>
      </c>
      <c r="U562" s="58"/>
      <c r="V562" s="94" t="s">
        <v>823</v>
      </c>
      <c r="W562" s="92" t="s">
        <v>48</v>
      </c>
      <c r="X562" s="95" t="s">
        <v>824</v>
      </c>
      <c r="Y562" t="str">
        <f t="shared" si="18"/>
        <v>401709353022857330228573PDM</v>
      </c>
      <c r="Z562" s="93">
        <v>30228573</v>
      </c>
      <c r="AA562" s="96" t="s">
        <v>804</v>
      </c>
      <c r="AB562" s="34" t="s">
        <v>801</v>
      </c>
      <c r="AC562" s="57" t="s">
        <v>750</v>
      </c>
      <c r="AD562" s="93">
        <v>30228573</v>
      </c>
      <c r="AE562" s="92" t="s">
        <v>804</v>
      </c>
      <c r="AF562" t="s">
        <v>587</v>
      </c>
      <c r="AG562" s="87">
        <v>64</v>
      </c>
      <c r="AH562" s="17" t="s">
        <v>308</v>
      </c>
      <c r="AK562" s="97" t="s">
        <v>148</v>
      </c>
      <c r="AL562" s="97"/>
      <c r="AN562" s="98">
        <v>0</v>
      </c>
      <c r="AO562" s="83" t="s">
        <v>588</v>
      </c>
      <c r="AP562" s="28">
        <v>0</v>
      </c>
      <c r="AQ562" s="99">
        <v>2.213043161890309</v>
      </c>
      <c r="AR562" s="99">
        <v>0</v>
      </c>
      <c r="AS562" t="s">
        <v>803</v>
      </c>
    </row>
    <row r="563" spans="1:45" ht="15.75" x14ac:dyDescent="0.25">
      <c r="A563" s="17">
        <v>2020</v>
      </c>
      <c r="B563" s="17" t="s">
        <v>42</v>
      </c>
      <c r="L563" s="92" t="s">
        <v>658</v>
      </c>
      <c r="M563" s="92" t="s">
        <v>658</v>
      </c>
      <c r="N563" s="92"/>
      <c r="O563" s="92" t="s">
        <v>103</v>
      </c>
      <c r="P563" s="93">
        <v>40170935</v>
      </c>
      <c r="Q563" s="93" t="s">
        <v>659</v>
      </c>
      <c r="R563" s="92" t="s">
        <v>740</v>
      </c>
      <c r="S563" s="32" t="s">
        <v>822</v>
      </c>
      <c r="T563" s="58" t="s">
        <v>797</v>
      </c>
      <c r="U563" s="58"/>
      <c r="V563" s="94" t="s">
        <v>823</v>
      </c>
      <c r="W563" s="92" t="s">
        <v>48</v>
      </c>
      <c r="X563" s="95" t="s">
        <v>824</v>
      </c>
      <c r="Y563" t="str">
        <f t="shared" si="18"/>
        <v>401709353022859130228591PDM</v>
      </c>
      <c r="Z563" s="93">
        <v>30228591</v>
      </c>
      <c r="AA563" s="96" t="s">
        <v>559</v>
      </c>
      <c r="AB563" s="34" t="s">
        <v>801</v>
      </c>
      <c r="AC563" s="57" t="s">
        <v>750</v>
      </c>
      <c r="AD563" s="93">
        <v>30228591</v>
      </c>
      <c r="AE563" s="92" t="s">
        <v>559</v>
      </c>
      <c r="AF563" t="s">
        <v>587</v>
      </c>
      <c r="AG563" s="87">
        <v>64</v>
      </c>
      <c r="AH563" s="17" t="s">
        <v>308</v>
      </c>
      <c r="AK563" s="97" t="s">
        <v>148</v>
      </c>
      <c r="AL563" s="97"/>
      <c r="AN563" s="98">
        <v>0</v>
      </c>
      <c r="AO563" s="83" t="s">
        <v>588</v>
      </c>
      <c r="AP563" s="28">
        <v>0</v>
      </c>
      <c r="AQ563" s="99">
        <v>2.213043161890309</v>
      </c>
      <c r="AR563" s="99">
        <v>0</v>
      </c>
      <c r="AS563" t="s">
        <v>803</v>
      </c>
    </row>
    <row r="564" spans="1:45" ht="15.75" x14ac:dyDescent="0.25">
      <c r="A564" s="17">
        <v>2020</v>
      </c>
      <c r="B564" s="17" t="s">
        <v>42</v>
      </c>
      <c r="L564" s="92" t="s">
        <v>658</v>
      </c>
      <c r="M564" s="92" t="s">
        <v>658</v>
      </c>
      <c r="N564" s="92"/>
      <c r="O564" s="92" t="s">
        <v>103</v>
      </c>
      <c r="P564" s="93">
        <v>40170935</v>
      </c>
      <c r="Q564" s="93" t="s">
        <v>659</v>
      </c>
      <c r="R564" s="92" t="s">
        <v>740</v>
      </c>
      <c r="S564" s="32" t="s">
        <v>822</v>
      </c>
      <c r="T564" s="58" t="s">
        <v>797</v>
      </c>
      <c r="U564" s="58"/>
      <c r="V564" s="94" t="s">
        <v>823</v>
      </c>
      <c r="W564" s="92" t="s">
        <v>48</v>
      </c>
      <c r="X564" s="95" t="s">
        <v>824</v>
      </c>
      <c r="Y564" t="str">
        <f t="shared" si="18"/>
        <v>401709353022860130228601PDM</v>
      </c>
      <c r="Z564" s="93">
        <v>30228601</v>
      </c>
      <c r="AA564" s="96" t="s">
        <v>805</v>
      </c>
      <c r="AB564" s="34" t="s">
        <v>801</v>
      </c>
      <c r="AC564" s="57" t="s">
        <v>750</v>
      </c>
      <c r="AD564" s="93">
        <v>30228601</v>
      </c>
      <c r="AE564" s="92" t="s">
        <v>805</v>
      </c>
      <c r="AF564" t="s">
        <v>587</v>
      </c>
      <c r="AG564" s="87">
        <v>64</v>
      </c>
      <c r="AH564" s="17" t="s">
        <v>308</v>
      </c>
      <c r="AK564" s="97" t="s">
        <v>148</v>
      </c>
      <c r="AL564" s="97"/>
      <c r="AN564" s="98">
        <v>0</v>
      </c>
      <c r="AO564" s="83" t="s">
        <v>588</v>
      </c>
      <c r="AP564" s="28">
        <v>0</v>
      </c>
      <c r="AQ564" s="99">
        <v>2.213043161890309</v>
      </c>
      <c r="AR564" s="99">
        <v>0</v>
      </c>
      <c r="AS564" t="s">
        <v>803</v>
      </c>
    </row>
    <row r="565" spans="1:45" ht="15.75" x14ac:dyDescent="0.25">
      <c r="A565" s="17">
        <v>2020</v>
      </c>
      <c r="B565" s="17" t="s">
        <v>42</v>
      </c>
      <c r="L565" s="92" t="s">
        <v>658</v>
      </c>
      <c r="M565" s="92" t="s">
        <v>658</v>
      </c>
      <c r="N565" s="92"/>
      <c r="O565" s="92" t="s">
        <v>103</v>
      </c>
      <c r="P565" s="93">
        <v>40170935</v>
      </c>
      <c r="Q565" s="93" t="s">
        <v>659</v>
      </c>
      <c r="R565" s="92" t="s">
        <v>806</v>
      </c>
      <c r="S565" s="32" t="s">
        <v>807</v>
      </c>
      <c r="T565" s="58" t="s">
        <v>808</v>
      </c>
      <c r="U565" s="58"/>
      <c r="V565" s="94" t="s">
        <v>809</v>
      </c>
      <c r="W565" s="92" t="s">
        <v>48</v>
      </c>
      <c r="X565" s="95" t="s">
        <v>810</v>
      </c>
      <c r="Y565" t="str">
        <f t="shared" si="18"/>
        <v>401709353022856630228566Mayorista Power</v>
      </c>
      <c r="Z565" s="93">
        <v>30228566</v>
      </c>
      <c r="AA565" s="96" t="s">
        <v>800</v>
      </c>
      <c r="AB565" s="34" t="s">
        <v>801</v>
      </c>
      <c r="AC565" s="57" t="s">
        <v>586</v>
      </c>
      <c r="AD565" s="93">
        <v>30228566</v>
      </c>
      <c r="AE565" s="92" t="s">
        <v>800</v>
      </c>
      <c r="AF565" t="s">
        <v>587</v>
      </c>
      <c r="AG565" s="85" t="s">
        <v>811</v>
      </c>
      <c r="AH565" s="17" t="s">
        <v>308</v>
      </c>
      <c r="AK565" s="97" t="s">
        <v>158</v>
      </c>
      <c r="AL565" s="97"/>
      <c r="AN565" s="98">
        <v>309</v>
      </c>
      <c r="AO565" s="83" t="s">
        <v>588</v>
      </c>
      <c r="AP565" s="28">
        <v>0</v>
      </c>
      <c r="AQ565" s="99">
        <v>1.7388196271995284</v>
      </c>
      <c r="AR565" s="99">
        <v>537.29526480465427</v>
      </c>
      <c r="AS565" t="s">
        <v>803</v>
      </c>
    </row>
    <row r="566" spans="1:45" ht="15.75" x14ac:dyDescent="0.25">
      <c r="A566" s="17">
        <v>2020</v>
      </c>
      <c r="B566" s="17" t="s">
        <v>42</v>
      </c>
      <c r="L566" s="92" t="s">
        <v>658</v>
      </c>
      <c r="M566" s="92" t="s">
        <v>658</v>
      </c>
      <c r="N566" s="92"/>
      <c r="O566" s="92" t="s">
        <v>103</v>
      </c>
      <c r="P566" s="93">
        <v>40170935</v>
      </c>
      <c r="Q566" s="93" t="s">
        <v>659</v>
      </c>
      <c r="R566" s="92" t="s">
        <v>806</v>
      </c>
      <c r="S566" s="32" t="s">
        <v>807</v>
      </c>
      <c r="T566" s="58" t="s">
        <v>808</v>
      </c>
      <c r="U566" s="58"/>
      <c r="V566" s="94" t="s">
        <v>809</v>
      </c>
      <c r="W566" s="92" t="s">
        <v>48</v>
      </c>
      <c r="X566" s="95" t="s">
        <v>810</v>
      </c>
      <c r="Y566" t="str">
        <f t="shared" si="18"/>
        <v>401709353022857330228573Mayorista Power</v>
      </c>
      <c r="Z566" s="93">
        <v>30228573</v>
      </c>
      <c r="AA566" s="96" t="s">
        <v>804</v>
      </c>
      <c r="AB566" s="34" t="s">
        <v>801</v>
      </c>
      <c r="AC566" s="57" t="s">
        <v>586</v>
      </c>
      <c r="AD566" s="93">
        <v>30228573</v>
      </c>
      <c r="AE566" s="92" t="s">
        <v>804</v>
      </c>
      <c r="AF566" t="s">
        <v>587</v>
      </c>
      <c r="AG566" s="85" t="s">
        <v>811</v>
      </c>
      <c r="AH566" s="17" t="s">
        <v>308</v>
      </c>
      <c r="AK566" s="97" t="s">
        <v>158</v>
      </c>
      <c r="AL566" s="97"/>
      <c r="AN566" s="98">
        <v>309</v>
      </c>
      <c r="AO566" s="83" t="s">
        <v>588</v>
      </c>
      <c r="AP566" s="28">
        <v>0</v>
      </c>
      <c r="AQ566" s="99">
        <v>1.7388196271995284</v>
      </c>
      <c r="AR566" s="99">
        <v>537.29526480465427</v>
      </c>
      <c r="AS566" t="s">
        <v>803</v>
      </c>
    </row>
    <row r="567" spans="1:45" ht="15.75" x14ac:dyDescent="0.25">
      <c r="A567" s="17">
        <v>2020</v>
      </c>
      <c r="B567" s="17" t="s">
        <v>42</v>
      </c>
      <c r="L567" s="92" t="s">
        <v>658</v>
      </c>
      <c r="M567" s="92" t="s">
        <v>658</v>
      </c>
      <c r="N567" s="92"/>
      <c r="O567" s="92" t="s">
        <v>103</v>
      </c>
      <c r="P567" s="93">
        <v>40170935</v>
      </c>
      <c r="Q567" s="93" t="s">
        <v>659</v>
      </c>
      <c r="R567" s="92" t="s">
        <v>806</v>
      </c>
      <c r="S567" s="32" t="s">
        <v>807</v>
      </c>
      <c r="T567" s="58" t="s">
        <v>808</v>
      </c>
      <c r="U567" s="58"/>
      <c r="V567" s="94" t="s">
        <v>809</v>
      </c>
      <c r="W567" s="92" t="s">
        <v>48</v>
      </c>
      <c r="X567" s="95" t="s">
        <v>810</v>
      </c>
      <c r="Y567" t="str">
        <f t="shared" si="18"/>
        <v>401709353022859130228591Mayorista Power</v>
      </c>
      <c r="Z567" s="93">
        <v>30228591</v>
      </c>
      <c r="AA567" s="96" t="s">
        <v>559</v>
      </c>
      <c r="AB567" s="34" t="s">
        <v>801</v>
      </c>
      <c r="AC567" s="57" t="s">
        <v>586</v>
      </c>
      <c r="AD567" s="93">
        <v>30228591</v>
      </c>
      <c r="AE567" s="92" t="s">
        <v>559</v>
      </c>
      <c r="AF567" t="s">
        <v>587</v>
      </c>
      <c r="AG567" s="85" t="s">
        <v>811</v>
      </c>
      <c r="AH567" s="17" t="s">
        <v>308</v>
      </c>
      <c r="AK567" s="97" t="s">
        <v>158</v>
      </c>
      <c r="AL567" s="97"/>
      <c r="AN567" s="98">
        <v>309</v>
      </c>
      <c r="AO567" s="83" t="s">
        <v>588</v>
      </c>
      <c r="AP567" s="28">
        <v>0</v>
      </c>
      <c r="AQ567" s="99">
        <v>1.7388196271995284</v>
      </c>
      <c r="AR567" s="99">
        <v>537.29526480465427</v>
      </c>
      <c r="AS567" t="s">
        <v>803</v>
      </c>
    </row>
    <row r="568" spans="1:45" ht="15.75" x14ac:dyDescent="0.25">
      <c r="A568" s="17">
        <v>2020</v>
      </c>
      <c r="B568" s="17" t="s">
        <v>42</v>
      </c>
      <c r="L568" s="92" t="s">
        <v>658</v>
      </c>
      <c r="M568" s="92" t="s">
        <v>658</v>
      </c>
      <c r="N568" s="92"/>
      <c r="O568" s="92" t="s">
        <v>103</v>
      </c>
      <c r="P568" s="93">
        <v>40170935</v>
      </c>
      <c r="Q568" s="93" t="s">
        <v>659</v>
      </c>
      <c r="R568" s="92" t="s">
        <v>806</v>
      </c>
      <c r="S568" s="32" t="s">
        <v>807</v>
      </c>
      <c r="T568" s="58" t="s">
        <v>808</v>
      </c>
      <c r="U568" s="58"/>
      <c r="V568" s="94" t="s">
        <v>809</v>
      </c>
      <c r="W568" s="92" t="s">
        <v>48</v>
      </c>
      <c r="X568" s="95" t="s">
        <v>810</v>
      </c>
      <c r="Y568" t="str">
        <f t="shared" si="18"/>
        <v>401709353022860130228601Mayorista Power</v>
      </c>
      <c r="Z568" s="93">
        <v>30228601</v>
      </c>
      <c r="AA568" s="96" t="s">
        <v>805</v>
      </c>
      <c r="AB568" s="34" t="s">
        <v>801</v>
      </c>
      <c r="AC568" s="57" t="s">
        <v>586</v>
      </c>
      <c r="AD568" s="93">
        <v>30228601</v>
      </c>
      <c r="AE568" s="92" t="s">
        <v>805</v>
      </c>
      <c r="AF568" t="s">
        <v>587</v>
      </c>
      <c r="AG568" s="85" t="s">
        <v>811</v>
      </c>
      <c r="AH568" s="17" t="s">
        <v>308</v>
      </c>
      <c r="AK568" s="97" t="s">
        <v>158</v>
      </c>
      <c r="AL568" s="97"/>
      <c r="AN568" s="98">
        <v>309</v>
      </c>
      <c r="AO568" s="83" t="s">
        <v>588</v>
      </c>
      <c r="AP568" s="28">
        <v>0</v>
      </c>
      <c r="AQ568" s="99">
        <v>1.7388196271995284</v>
      </c>
      <c r="AR568" s="99">
        <v>537.29526480465427</v>
      </c>
      <c r="AS568" t="s">
        <v>803</v>
      </c>
    </row>
    <row r="569" spans="1:45" ht="15.75" x14ac:dyDescent="0.25">
      <c r="A569" s="17">
        <v>2020</v>
      </c>
      <c r="B569" s="17" t="s">
        <v>42</v>
      </c>
      <c r="L569" s="92" t="s">
        <v>660</v>
      </c>
      <c r="M569" s="92" t="s">
        <v>660</v>
      </c>
      <c r="N569" s="92"/>
      <c r="O569" s="92" t="s">
        <v>103</v>
      </c>
      <c r="P569" s="93">
        <v>40034051</v>
      </c>
      <c r="Q569" s="93" t="s">
        <v>661</v>
      </c>
      <c r="R569" s="92" t="s">
        <v>740</v>
      </c>
      <c r="S569" s="32" t="s">
        <v>822</v>
      </c>
      <c r="T569" s="58" t="s">
        <v>797</v>
      </c>
      <c r="U569" s="58"/>
      <c r="V569" s="94" t="s">
        <v>823</v>
      </c>
      <c r="W569" s="92" t="s">
        <v>48</v>
      </c>
      <c r="X569" s="95" t="s">
        <v>824</v>
      </c>
      <c r="Y569" t="str">
        <f t="shared" si="18"/>
        <v>400340513022856630228566PDM</v>
      </c>
      <c r="Z569" s="93">
        <v>30228566</v>
      </c>
      <c r="AA569" s="96" t="s">
        <v>800</v>
      </c>
      <c r="AB569" s="34" t="s">
        <v>801</v>
      </c>
      <c r="AC569" s="57" t="s">
        <v>750</v>
      </c>
      <c r="AD569" s="93">
        <v>30228566</v>
      </c>
      <c r="AE569" s="92" t="s">
        <v>800</v>
      </c>
      <c r="AF569" t="s">
        <v>587</v>
      </c>
      <c r="AG569" s="87">
        <v>64</v>
      </c>
      <c r="AH569" s="17" t="s">
        <v>308</v>
      </c>
      <c r="AK569" s="97" t="s">
        <v>148</v>
      </c>
      <c r="AL569" s="97"/>
      <c r="AN569" s="98">
        <v>104</v>
      </c>
      <c r="AO569" s="83" t="s">
        <v>588</v>
      </c>
      <c r="AP569" s="28">
        <v>0</v>
      </c>
      <c r="AQ569" s="99">
        <v>2.1894101694915253</v>
      </c>
      <c r="AR569" s="99">
        <v>227.69865762711862</v>
      </c>
      <c r="AS569" t="s">
        <v>803</v>
      </c>
    </row>
    <row r="570" spans="1:45" ht="15.75" x14ac:dyDescent="0.25">
      <c r="A570" s="17">
        <v>2020</v>
      </c>
      <c r="B570" s="17" t="s">
        <v>42</v>
      </c>
      <c r="L570" s="92" t="s">
        <v>660</v>
      </c>
      <c r="M570" s="92" t="s">
        <v>660</v>
      </c>
      <c r="N570" s="92"/>
      <c r="O570" s="92" t="s">
        <v>103</v>
      </c>
      <c r="P570" s="93">
        <v>40034051</v>
      </c>
      <c r="Q570" s="93" t="s">
        <v>661</v>
      </c>
      <c r="R570" s="92" t="s">
        <v>740</v>
      </c>
      <c r="S570" s="32" t="s">
        <v>822</v>
      </c>
      <c r="T570" s="58" t="s">
        <v>797</v>
      </c>
      <c r="U570" s="58"/>
      <c r="V570" s="94" t="s">
        <v>823</v>
      </c>
      <c r="W570" s="92" t="s">
        <v>48</v>
      </c>
      <c r="X570" s="95" t="s">
        <v>824</v>
      </c>
      <c r="Y570" t="str">
        <f t="shared" si="18"/>
        <v>400340513022857330228573PDM</v>
      </c>
      <c r="Z570" s="93">
        <v>30228573</v>
      </c>
      <c r="AA570" s="96" t="s">
        <v>804</v>
      </c>
      <c r="AB570" s="34" t="s">
        <v>801</v>
      </c>
      <c r="AC570" s="57" t="s">
        <v>750</v>
      </c>
      <c r="AD570" s="93">
        <v>30228573</v>
      </c>
      <c r="AE570" s="92" t="s">
        <v>804</v>
      </c>
      <c r="AF570" t="s">
        <v>587</v>
      </c>
      <c r="AG570" s="87">
        <v>64</v>
      </c>
      <c r="AH570" s="17" t="s">
        <v>308</v>
      </c>
      <c r="AK570" s="97" t="s">
        <v>148</v>
      </c>
      <c r="AL570" s="97"/>
      <c r="AN570" s="98">
        <v>104</v>
      </c>
      <c r="AO570" s="83" t="s">
        <v>588</v>
      </c>
      <c r="AP570" s="28">
        <v>0</v>
      </c>
      <c r="AQ570" s="99">
        <v>2.1894101694915253</v>
      </c>
      <c r="AR570" s="99">
        <v>227.69865762711862</v>
      </c>
      <c r="AS570" t="s">
        <v>803</v>
      </c>
    </row>
    <row r="571" spans="1:45" ht="15.75" x14ac:dyDescent="0.25">
      <c r="A571" s="17">
        <v>2020</v>
      </c>
      <c r="B571" s="17" t="s">
        <v>42</v>
      </c>
      <c r="L571" s="92" t="s">
        <v>660</v>
      </c>
      <c r="M571" s="92" t="s">
        <v>660</v>
      </c>
      <c r="N571" s="92"/>
      <c r="O571" s="92" t="s">
        <v>103</v>
      </c>
      <c r="P571" s="93">
        <v>40034051</v>
      </c>
      <c r="Q571" s="93" t="s">
        <v>661</v>
      </c>
      <c r="R571" s="92" t="s">
        <v>740</v>
      </c>
      <c r="S571" s="32" t="s">
        <v>822</v>
      </c>
      <c r="T571" s="58" t="s">
        <v>797</v>
      </c>
      <c r="U571" s="58"/>
      <c r="V571" s="94" t="s">
        <v>823</v>
      </c>
      <c r="W571" s="92" t="s">
        <v>48</v>
      </c>
      <c r="X571" s="95" t="s">
        <v>824</v>
      </c>
      <c r="Y571" t="str">
        <f t="shared" si="18"/>
        <v>400340513022859130228591PDM</v>
      </c>
      <c r="Z571" s="93">
        <v>30228591</v>
      </c>
      <c r="AA571" s="96" t="s">
        <v>559</v>
      </c>
      <c r="AB571" s="34" t="s">
        <v>801</v>
      </c>
      <c r="AC571" s="57" t="s">
        <v>750</v>
      </c>
      <c r="AD571" s="93">
        <v>30228591</v>
      </c>
      <c r="AE571" s="92" t="s">
        <v>559</v>
      </c>
      <c r="AF571" t="s">
        <v>587</v>
      </c>
      <c r="AG571" s="87">
        <v>64</v>
      </c>
      <c r="AH571" s="17" t="s">
        <v>308</v>
      </c>
      <c r="AK571" s="97" t="s">
        <v>148</v>
      </c>
      <c r="AL571" s="97"/>
      <c r="AN571" s="98">
        <v>104</v>
      </c>
      <c r="AO571" s="83" t="s">
        <v>588</v>
      </c>
      <c r="AP571" s="28">
        <v>0</v>
      </c>
      <c r="AQ571" s="99">
        <v>2.1894101694915253</v>
      </c>
      <c r="AR571" s="99">
        <v>227.69865762711862</v>
      </c>
      <c r="AS571" t="s">
        <v>803</v>
      </c>
    </row>
    <row r="572" spans="1:45" ht="15.75" x14ac:dyDescent="0.25">
      <c r="A572" s="17">
        <v>2020</v>
      </c>
      <c r="B572" s="17" t="s">
        <v>42</v>
      </c>
      <c r="L572" s="92" t="s">
        <v>660</v>
      </c>
      <c r="M572" s="92" t="s">
        <v>660</v>
      </c>
      <c r="N572" s="92"/>
      <c r="O572" s="92" t="s">
        <v>103</v>
      </c>
      <c r="P572" s="93">
        <v>40034051</v>
      </c>
      <c r="Q572" s="93" t="s">
        <v>661</v>
      </c>
      <c r="R572" s="92" t="s">
        <v>740</v>
      </c>
      <c r="S572" s="32" t="s">
        <v>822</v>
      </c>
      <c r="T572" s="58" t="s">
        <v>797</v>
      </c>
      <c r="U572" s="58"/>
      <c r="V572" s="94" t="s">
        <v>823</v>
      </c>
      <c r="W572" s="92" t="s">
        <v>48</v>
      </c>
      <c r="X572" s="95" t="s">
        <v>824</v>
      </c>
      <c r="Y572" t="str">
        <f t="shared" si="18"/>
        <v>400340513022860130228601PDM</v>
      </c>
      <c r="Z572" s="93">
        <v>30228601</v>
      </c>
      <c r="AA572" s="96" t="s">
        <v>805</v>
      </c>
      <c r="AB572" s="34" t="s">
        <v>801</v>
      </c>
      <c r="AC572" s="57" t="s">
        <v>750</v>
      </c>
      <c r="AD572" s="93">
        <v>30228601</v>
      </c>
      <c r="AE572" s="92" t="s">
        <v>805</v>
      </c>
      <c r="AF572" t="s">
        <v>587</v>
      </c>
      <c r="AG572" s="87">
        <v>64</v>
      </c>
      <c r="AH572" s="17" t="s">
        <v>308</v>
      </c>
      <c r="AK572" s="97" t="s">
        <v>148</v>
      </c>
      <c r="AL572" s="97"/>
      <c r="AN572" s="98">
        <v>104</v>
      </c>
      <c r="AO572" s="83" t="s">
        <v>588</v>
      </c>
      <c r="AP572" s="28">
        <v>0</v>
      </c>
      <c r="AQ572" s="99">
        <v>2.1894101694915253</v>
      </c>
      <c r="AR572" s="99">
        <v>227.69865762711862</v>
      </c>
      <c r="AS572" t="s">
        <v>803</v>
      </c>
    </row>
    <row r="573" spans="1:45" ht="15.75" x14ac:dyDescent="0.25">
      <c r="A573" s="17">
        <v>2020</v>
      </c>
      <c r="B573" s="17" t="s">
        <v>42</v>
      </c>
      <c r="L573" s="92" t="s">
        <v>660</v>
      </c>
      <c r="M573" s="92" t="s">
        <v>660</v>
      </c>
      <c r="N573" s="92"/>
      <c r="O573" s="92" t="s">
        <v>103</v>
      </c>
      <c r="P573" s="93">
        <v>40034051</v>
      </c>
      <c r="Q573" s="93" t="s">
        <v>661</v>
      </c>
      <c r="R573" s="92" t="s">
        <v>806</v>
      </c>
      <c r="S573" s="32" t="s">
        <v>807</v>
      </c>
      <c r="T573" s="58" t="s">
        <v>808</v>
      </c>
      <c r="U573" s="58"/>
      <c r="V573" s="94" t="s">
        <v>809</v>
      </c>
      <c r="W573" s="92" t="s">
        <v>48</v>
      </c>
      <c r="X573" s="95" t="s">
        <v>810</v>
      </c>
      <c r="Y573" t="str">
        <f t="shared" si="18"/>
        <v>400340513022856630228566Mayorista Power</v>
      </c>
      <c r="Z573" s="93">
        <v>30228566</v>
      </c>
      <c r="AA573" s="96" t="s">
        <v>800</v>
      </c>
      <c r="AB573" s="34" t="s">
        <v>801</v>
      </c>
      <c r="AC573" s="57" t="s">
        <v>586</v>
      </c>
      <c r="AD573" s="93">
        <v>30228566</v>
      </c>
      <c r="AE573" s="92" t="s">
        <v>800</v>
      </c>
      <c r="AF573" t="s">
        <v>587</v>
      </c>
      <c r="AG573" s="85" t="s">
        <v>811</v>
      </c>
      <c r="AH573" s="17" t="s">
        <v>308</v>
      </c>
      <c r="AK573" s="97" t="s">
        <v>158</v>
      </c>
      <c r="AL573" s="97"/>
      <c r="AN573" s="98">
        <v>104</v>
      </c>
      <c r="AO573" s="83" t="s">
        <v>588</v>
      </c>
      <c r="AP573" s="28">
        <v>0</v>
      </c>
      <c r="AQ573" s="99">
        <v>1.7202508474576272</v>
      </c>
      <c r="AR573" s="99">
        <v>178.90608813559322</v>
      </c>
      <c r="AS573" t="s">
        <v>803</v>
      </c>
    </row>
    <row r="574" spans="1:45" ht="15.75" x14ac:dyDescent="0.25">
      <c r="A574" s="17">
        <v>2020</v>
      </c>
      <c r="B574" s="17" t="s">
        <v>42</v>
      </c>
      <c r="L574" s="92" t="s">
        <v>660</v>
      </c>
      <c r="M574" s="92" t="s">
        <v>660</v>
      </c>
      <c r="N574" s="92"/>
      <c r="O574" s="92" t="s">
        <v>103</v>
      </c>
      <c r="P574" s="93">
        <v>40034051</v>
      </c>
      <c r="Q574" s="93" t="s">
        <v>661</v>
      </c>
      <c r="R574" s="92" t="s">
        <v>806</v>
      </c>
      <c r="S574" s="32" t="s">
        <v>807</v>
      </c>
      <c r="T574" s="58" t="s">
        <v>808</v>
      </c>
      <c r="U574" s="58"/>
      <c r="V574" s="94" t="s">
        <v>809</v>
      </c>
      <c r="W574" s="92" t="s">
        <v>48</v>
      </c>
      <c r="X574" s="95" t="s">
        <v>810</v>
      </c>
      <c r="Y574" t="str">
        <f t="shared" si="18"/>
        <v>400340513022857330228573Mayorista Power</v>
      </c>
      <c r="Z574" s="93">
        <v>30228573</v>
      </c>
      <c r="AA574" s="96" t="s">
        <v>804</v>
      </c>
      <c r="AB574" s="34" t="s">
        <v>801</v>
      </c>
      <c r="AC574" s="57" t="s">
        <v>586</v>
      </c>
      <c r="AD574" s="93">
        <v>30228573</v>
      </c>
      <c r="AE574" s="92" t="s">
        <v>804</v>
      </c>
      <c r="AF574" t="s">
        <v>587</v>
      </c>
      <c r="AG574" s="85" t="s">
        <v>811</v>
      </c>
      <c r="AH574" s="17" t="s">
        <v>308</v>
      </c>
      <c r="AK574" s="97" t="s">
        <v>158</v>
      </c>
      <c r="AL574" s="97"/>
      <c r="AN574" s="98">
        <v>104</v>
      </c>
      <c r="AO574" s="83" t="s">
        <v>588</v>
      </c>
      <c r="AP574" s="28">
        <v>0</v>
      </c>
      <c r="AQ574" s="99">
        <v>1.7202508474576272</v>
      </c>
      <c r="AR574" s="99">
        <v>178.90608813559322</v>
      </c>
      <c r="AS574" t="s">
        <v>803</v>
      </c>
    </row>
    <row r="575" spans="1:45" ht="15.75" x14ac:dyDescent="0.25">
      <c r="A575" s="17">
        <v>2020</v>
      </c>
      <c r="B575" s="17" t="s">
        <v>42</v>
      </c>
      <c r="L575" s="92" t="s">
        <v>660</v>
      </c>
      <c r="M575" s="92" t="s">
        <v>660</v>
      </c>
      <c r="N575" s="92"/>
      <c r="O575" s="92" t="s">
        <v>103</v>
      </c>
      <c r="P575" s="93">
        <v>40034051</v>
      </c>
      <c r="Q575" s="93" t="s">
        <v>661</v>
      </c>
      <c r="R575" s="92" t="s">
        <v>806</v>
      </c>
      <c r="S575" s="32" t="s">
        <v>807</v>
      </c>
      <c r="T575" s="58" t="s">
        <v>808</v>
      </c>
      <c r="U575" s="58"/>
      <c r="V575" s="94" t="s">
        <v>809</v>
      </c>
      <c r="W575" s="92" t="s">
        <v>48</v>
      </c>
      <c r="X575" s="95" t="s">
        <v>810</v>
      </c>
      <c r="Y575" t="str">
        <f t="shared" si="18"/>
        <v>400340513022859130228591Mayorista Power</v>
      </c>
      <c r="Z575" s="93">
        <v>30228591</v>
      </c>
      <c r="AA575" s="96" t="s">
        <v>559</v>
      </c>
      <c r="AB575" s="34" t="s">
        <v>801</v>
      </c>
      <c r="AC575" s="57" t="s">
        <v>586</v>
      </c>
      <c r="AD575" s="93">
        <v>30228591</v>
      </c>
      <c r="AE575" s="92" t="s">
        <v>559</v>
      </c>
      <c r="AF575" t="s">
        <v>587</v>
      </c>
      <c r="AG575" s="85" t="s">
        <v>811</v>
      </c>
      <c r="AH575" s="17" t="s">
        <v>308</v>
      </c>
      <c r="AK575" s="97" t="s">
        <v>158</v>
      </c>
      <c r="AL575" s="97"/>
      <c r="AN575" s="98">
        <v>104</v>
      </c>
      <c r="AO575" s="83" t="s">
        <v>588</v>
      </c>
      <c r="AP575" s="28">
        <v>0</v>
      </c>
      <c r="AQ575" s="99">
        <v>1.7202508474576272</v>
      </c>
      <c r="AR575" s="99">
        <v>178.90608813559322</v>
      </c>
      <c r="AS575" t="s">
        <v>803</v>
      </c>
    </row>
    <row r="576" spans="1:45" ht="15.75" x14ac:dyDescent="0.25">
      <c r="A576" s="17">
        <v>2020</v>
      </c>
      <c r="B576" s="17" t="s">
        <v>42</v>
      </c>
      <c r="L576" s="92" t="s">
        <v>660</v>
      </c>
      <c r="M576" s="92" t="s">
        <v>660</v>
      </c>
      <c r="N576" s="92"/>
      <c r="O576" s="92" t="s">
        <v>103</v>
      </c>
      <c r="P576" s="93">
        <v>40034051</v>
      </c>
      <c r="Q576" s="93" t="s">
        <v>661</v>
      </c>
      <c r="R576" s="92" t="s">
        <v>806</v>
      </c>
      <c r="S576" s="32" t="s">
        <v>807</v>
      </c>
      <c r="T576" s="58" t="s">
        <v>808</v>
      </c>
      <c r="U576" s="58"/>
      <c r="V576" s="94" t="s">
        <v>809</v>
      </c>
      <c r="W576" s="92" t="s">
        <v>48</v>
      </c>
      <c r="X576" s="95" t="s">
        <v>810</v>
      </c>
      <c r="Y576" t="str">
        <f t="shared" si="18"/>
        <v>400340513022860130228601Mayorista Power</v>
      </c>
      <c r="Z576" s="93">
        <v>30228601</v>
      </c>
      <c r="AA576" s="96" t="s">
        <v>805</v>
      </c>
      <c r="AB576" s="34" t="s">
        <v>801</v>
      </c>
      <c r="AC576" s="57" t="s">
        <v>586</v>
      </c>
      <c r="AD576" s="93">
        <v>30228601</v>
      </c>
      <c r="AE576" s="92" t="s">
        <v>805</v>
      </c>
      <c r="AF576" t="s">
        <v>587</v>
      </c>
      <c r="AG576" s="85" t="s">
        <v>811</v>
      </c>
      <c r="AH576" s="17" t="s">
        <v>308</v>
      </c>
      <c r="AK576" s="97" t="s">
        <v>158</v>
      </c>
      <c r="AL576" s="97"/>
      <c r="AN576" s="98">
        <v>104</v>
      </c>
      <c r="AO576" s="83" t="s">
        <v>588</v>
      </c>
      <c r="AP576" s="28">
        <v>0</v>
      </c>
      <c r="AQ576" s="99">
        <v>1.7202508474576272</v>
      </c>
      <c r="AR576" s="99">
        <v>178.90608813559322</v>
      </c>
      <c r="AS576" t="s">
        <v>803</v>
      </c>
    </row>
    <row r="577" spans="1:45" ht="15.75" x14ac:dyDescent="0.25">
      <c r="A577" s="17">
        <v>2020</v>
      </c>
      <c r="B577" s="17" t="s">
        <v>42</v>
      </c>
      <c r="L577" s="92" t="s">
        <v>616</v>
      </c>
      <c r="M577" s="92" t="s">
        <v>616</v>
      </c>
      <c r="N577" s="92"/>
      <c r="O577" s="92" t="s">
        <v>617</v>
      </c>
      <c r="P577" s="93">
        <v>40034070</v>
      </c>
      <c r="Q577" s="93" t="s">
        <v>663</v>
      </c>
      <c r="R577" s="92" t="s">
        <v>812</v>
      </c>
      <c r="S577" s="32" t="s">
        <v>813</v>
      </c>
      <c r="T577" s="58" t="s">
        <v>814</v>
      </c>
      <c r="U577" s="58"/>
      <c r="V577" s="94" t="s">
        <v>815</v>
      </c>
      <c r="W577" s="92" t="s">
        <v>48</v>
      </c>
      <c r="X577" s="95" t="s">
        <v>816</v>
      </c>
      <c r="Y577" t="str">
        <f t="shared" si="18"/>
        <v>400340703022856630228566PDM</v>
      </c>
      <c r="Z577" s="93">
        <v>30228566</v>
      </c>
      <c r="AA577" s="96" t="s">
        <v>800</v>
      </c>
      <c r="AB577" s="34" t="s">
        <v>801</v>
      </c>
      <c r="AC577" s="57" t="s">
        <v>633</v>
      </c>
      <c r="AD577" s="93">
        <v>30228566</v>
      </c>
      <c r="AE577" s="92" t="s">
        <v>800</v>
      </c>
      <c r="AF577" t="s">
        <v>587</v>
      </c>
      <c r="AG577" s="87">
        <v>62.25</v>
      </c>
      <c r="AH577" s="17" t="s">
        <v>308</v>
      </c>
      <c r="AK577" s="97" t="s">
        <v>148</v>
      </c>
      <c r="AL577" s="97"/>
      <c r="AN577" s="98">
        <v>46</v>
      </c>
      <c r="AO577" s="83" t="s">
        <v>588</v>
      </c>
      <c r="AP577" s="28">
        <v>0</v>
      </c>
      <c r="AQ577" s="99">
        <v>3.3362440677966103</v>
      </c>
      <c r="AR577" s="99">
        <v>153.46722711864408</v>
      </c>
      <c r="AS577" t="s">
        <v>803</v>
      </c>
    </row>
    <row r="578" spans="1:45" ht="15.75" x14ac:dyDescent="0.25">
      <c r="A578" s="17">
        <v>2020</v>
      </c>
      <c r="B578" s="17" t="s">
        <v>42</v>
      </c>
      <c r="L578" s="92" t="s">
        <v>616</v>
      </c>
      <c r="M578" s="92" t="s">
        <v>616</v>
      </c>
      <c r="N578" s="92"/>
      <c r="O578" s="92" t="s">
        <v>617</v>
      </c>
      <c r="P578" s="93">
        <v>40034070</v>
      </c>
      <c r="Q578" s="93" t="s">
        <v>663</v>
      </c>
      <c r="R578" s="92" t="s">
        <v>812</v>
      </c>
      <c r="S578" s="32" t="s">
        <v>813</v>
      </c>
      <c r="T578" s="58" t="s">
        <v>814</v>
      </c>
      <c r="U578" s="58"/>
      <c r="V578" s="94" t="s">
        <v>815</v>
      </c>
      <c r="W578" s="92" t="s">
        <v>48</v>
      </c>
      <c r="X578" s="95" t="s">
        <v>816</v>
      </c>
      <c r="Y578" t="str">
        <f t="shared" si="18"/>
        <v>400340703022857330228573PDM</v>
      </c>
      <c r="Z578" s="93">
        <v>30228573</v>
      </c>
      <c r="AA578" s="96" t="s">
        <v>804</v>
      </c>
      <c r="AB578" s="34" t="s">
        <v>801</v>
      </c>
      <c r="AC578" s="57" t="s">
        <v>633</v>
      </c>
      <c r="AD578" s="93">
        <v>30228573</v>
      </c>
      <c r="AE578" s="92" t="s">
        <v>804</v>
      </c>
      <c r="AF578" t="s">
        <v>587</v>
      </c>
      <c r="AG578" s="87">
        <v>62.25</v>
      </c>
      <c r="AH578" s="17" t="s">
        <v>308</v>
      </c>
      <c r="AK578" s="97" t="s">
        <v>148</v>
      </c>
      <c r="AL578" s="97"/>
      <c r="AN578" s="98">
        <v>46</v>
      </c>
      <c r="AO578" s="83" t="s">
        <v>588</v>
      </c>
      <c r="AP578" s="28">
        <v>0</v>
      </c>
      <c r="AQ578" s="99">
        <v>3.3362440677966103</v>
      </c>
      <c r="AR578" s="99">
        <v>153.46722711864408</v>
      </c>
      <c r="AS578" t="s">
        <v>803</v>
      </c>
    </row>
    <row r="579" spans="1:45" ht="15.75" x14ac:dyDescent="0.25">
      <c r="A579" s="17">
        <v>2020</v>
      </c>
      <c r="B579" s="17" t="s">
        <v>42</v>
      </c>
      <c r="L579" s="92" t="s">
        <v>616</v>
      </c>
      <c r="M579" s="92" t="s">
        <v>616</v>
      </c>
      <c r="N579" s="92"/>
      <c r="O579" s="92" t="s">
        <v>617</v>
      </c>
      <c r="P579" s="93">
        <v>40034070</v>
      </c>
      <c r="Q579" s="93" t="s">
        <v>663</v>
      </c>
      <c r="R579" s="92" t="s">
        <v>812</v>
      </c>
      <c r="S579" s="32" t="s">
        <v>813</v>
      </c>
      <c r="T579" s="58" t="s">
        <v>814</v>
      </c>
      <c r="U579" s="58"/>
      <c r="V579" s="94" t="s">
        <v>815</v>
      </c>
      <c r="W579" s="92" t="s">
        <v>48</v>
      </c>
      <c r="X579" s="95" t="s">
        <v>816</v>
      </c>
      <c r="Y579" t="str">
        <f t="shared" si="18"/>
        <v>400340703022859130228591PDM</v>
      </c>
      <c r="Z579" s="93">
        <v>30228591</v>
      </c>
      <c r="AA579" s="96" t="s">
        <v>559</v>
      </c>
      <c r="AB579" s="34" t="s">
        <v>801</v>
      </c>
      <c r="AC579" s="57" t="s">
        <v>633</v>
      </c>
      <c r="AD579" s="93">
        <v>30228591</v>
      </c>
      <c r="AE579" s="92" t="s">
        <v>559</v>
      </c>
      <c r="AF579" t="s">
        <v>587</v>
      </c>
      <c r="AG579" s="87">
        <v>62.25</v>
      </c>
      <c r="AH579" s="17" t="s">
        <v>308</v>
      </c>
      <c r="AK579" s="97" t="s">
        <v>148</v>
      </c>
      <c r="AL579" s="97"/>
      <c r="AN579" s="98">
        <v>46</v>
      </c>
      <c r="AO579" s="83" t="s">
        <v>588</v>
      </c>
      <c r="AP579" s="28">
        <v>0</v>
      </c>
      <c r="AQ579" s="99">
        <v>3.3362440677966103</v>
      </c>
      <c r="AR579" s="99">
        <v>153.46722711864408</v>
      </c>
      <c r="AS579" t="s">
        <v>803</v>
      </c>
    </row>
    <row r="580" spans="1:45" ht="15.75" x14ac:dyDescent="0.25">
      <c r="A580" s="17">
        <v>2020</v>
      </c>
      <c r="B580" s="17" t="s">
        <v>42</v>
      </c>
      <c r="L580" s="92" t="s">
        <v>616</v>
      </c>
      <c r="M580" s="92" t="s">
        <v>616</v>
      </c>
      <c r="N580" s="92"/>
      <c r="O580" s="92" t="s">
        <v>617</v>
      </c>
      <c r="P580" s="93">
        <v>40034070</v>
      </c>
      <c r="Q580" s="93" t="s">
        <v>663</v>
      </c>
      <c r="R580" s="92" t="s">
        <v>812</v>
      </c>
      <c r="S580" s="32" t="s">
        <v>813</v>
      </c>
      <c r="T580" s="58" t="s">
        <v>814</v>
      </c>
      <c r="U580" s="58"/>
      <c r="V580" s="94" t="s">
        <v>815</v>
      </c>
      <c r="W580" s="92" t="s">
        <v>48</v>
      </c>
      <c r="X580" s="95" t="s">
        <v>816</v>
      </c>
      <c r="Y580" t="str">
        <f t="shared" si="18"/>
        <v>400340703022860130228601PDM</v>
      </c>
      <c r="Z580" s="93">
        <v>30228601</v>
      </c>
      <c r="AA580" s="96" t="s">
        <v>805</v>
      </c>
      <c r="AB580" s="34" t="s">
        <v>801</v>
      </c>
      <c r="AC580" s="57" t="s">
        <v>633</v>
      </c>
      <c r="AD580" s="93">
        <v>30228601</v>
      </c>
      <c r="AE580" s="92" t="s">
        <v>805</v>
      </c>
      <c r="AF580" t="s">
        <v>587</v>
      </c>
      <c r="AG580" s="87">
        <v>62.25</v>
      </c>
      <c r="AH580" s="17" t="s">
        <v>308</v>
      </c>
      <c r="AK580" s="97" t="s">
        <v>148</v>
      </c>
      <c r="AL580" s="97"/>
      <c r="AN580" s="98">
        <v>46</v>
      </c>
      <c r="AO580" s="83" t="s">
        <v>588</v>
      </c>
      <c r="AP580" s="28">
        <v>0</v>
      </c>
      <c r="AQ580" s="99">
        <v>3.3362440677966103</v>
      </c>
      <c r="AR580" s="99">
        <v>153.46722711864408</v>
      </c>
      <c r="AS580" t="s">
        <v>803</v>
      </c>
    </row>
    <row r="581" spans="1:45" ht="15.75" x14ac:dyDescent="0.25">
      <c r="A581" s="17">
        <v>2020</v>
      </c>
      <c r="B581" s="17" t="s">
        <v>42</v>
      </c>
      <c r="L581" s="92" t="s">
        <v>616</v>
      </c>
      <c r="M581" s="92" t="s">
        <v>616</v>
      </c>
      <c r="N581" s="92"/>
      <c r="O581" s="92" t="s">
        <v>617</v>
      </c>
      <c r="P581" s="93">
        <v>40034070</v>
      </c>
      <c r="Q581" s="93" t="s">
        <v>663</v>
      </c>
      <c r="R581" s="92" t="s">
        <v>740</v>
      </c>
      <c r="S581" s="32" t="s">
        <v>817</v>
      </c>
      <c r="T581" s="58" t="s">
        <v>818</v>
      </c>
      <c r="U581" s="58"/>
      <c r="V581" s="94" t="s">
        <v>819</v>
      </c>
      <c r="W581" s="92" t="s">
        <v>48</v>
      </c>
      <c r="X581" s="95" t="s">
        <v>820</v>
      </c>
      <c r="Y581" t="str">
        <f t="shared" si="18"/>
        <v>400340703022856630228566Bodega</v>
      </c>
      <c r="Z581" s="93">
        <v>30228566</v>
      </c>
      <c r="AA581" s="96" t="s">
        <v>800</v>
      </c>
      <c r="AB581" s="34" t="s">
        <v>801</v>
      </c>
      <c r="AC581" s="57" t="s">
        <v>821</v>
      </c>
      <c r="AD581" s="93">
        <v>30228566</v>
      </c>
      <c r="AE581" s="92" t="s">
        <v>800</v>
      </c>
      <c r="AF581" t="s">
        <v>587</v>
      </c>
      <c r="AG581" s="87">
        <v>67</v>
      </c>
      <c r="AH581" s="17" t="s">
        <v>308</v>
      </c>
      <c r="AK581" s="97" t="s">
        <v>80</v>
      </c>
      <c r="AL581" s="97"/>
      <c r="AN581" s="98">
        <v>107</v>
      </c>
      <c r="AO581" s="83" t="s">
        <v>588</v>
      </c>
      <c r="AP581" s="28">
        <v>0</v>
      </c>
      <c r="AQ581" s="99">
        <v>2.1894101694915253</v>
      </c>
      <c r="AR581" s="99">
        <v>234.26688813559321</v>
      </c>
      <c r="AS581" t="s">
        <v>803</v>
      </c>
    </row>
    <row r="582" spans="1:45" ht="15.75" x14ac:dyDescent="0.25">
      <c r="A582" s="17">
        <v>2020</v>
      </c>
      <c r="B582" s="17" t="s">
        <v>42</v>
      </c>
      <c r="L582" s="92" t="s">
        <v>616</v>
      </c>
      <c r="M582" s="92" t="s">
        <v>616</v>
      </c>
      <c r="N582" s="92"/>
      <c r="O582" s="92" t="s">
        <v>617</v>
      </c>
      <c r="P582" s="93">
        <v>40034070</v>
      </c>
      <c r="Q582" s="93" t="s">
        <v>663</v>
      </c>
      <c r="R582" s="92" t="s">
        <v>740</v>
      </c>
      <c r="S582" s="32" t="s">
        <v>817</v>
      </c>
      <c r="T582" s="58" t="s">
        <v>818</v>
      </c>
      <c r="U582" s="58"/>
      <c r="V582" s="94" t="s">
        <v>819</v>
      </c>
      <c r="W582" s="92" t="s">
        <v>48</v>
      </c>
      <c r="X582" s="95" t="s">
        <v>820</v>
      </c>
      <c r="Y582" t="str">
        <f t="shared" si="18"/>
        <v>400340703022857330228573Bodega</v>
      </c>
      <c r="Z582" s="93">
        <v>30228573</v>
      </c>
      <c r="AA582" s="96" t="s">
        <v>804</v>
      </c>
      <c r="AB582" s="34" t="s">
        <v>801</v>
      </c>
      <c r="AC582" s="57" t="s">
        <v>821</v>
      </c>
      <c r="AD582" s="93">
        <v>30228573</v>
      </c>
      <c r="AE582" s="92" t="s">
        <v>804</v>
      </c>
      <c r="AF582" t="s">
        <v>587</v>
      </c>
      <c r="AG582" s="87">
        <v>67</v>
      </c>
      <c r="AH582" s="17" t="s">
        <v>308</v>
      </c>
      <c r="AK582" s="97" t="s">
        <v>80</v>
      </c>
      <c r="AL582" s="97"/>
      <c r="AN582" s="98">
        <v>107</v>
      </c>
      <c r="AO582" s="83" t="s">
        <v>588</v>
      </c>
      <c r="AP582" s="28">
        <v>0</v>
      </c>
      <c r="AQ582" s="99">
        <v>2.1894101694915253</v>
      </c>
      <c r="AR582" s="99">
        <v>234.26688813559321</v>
      </c>
      <c r="AS582" t="s">
        <v>803</v>
      </c>
    </row>
    <row r="583" spans="1:45" ht="15.75" x14ac:dyDescent="0.25">
      <c r="A583" s="17">
        <v>2020</v>
      </c>
      <c r="B583" s="17" t="s">
        <v>42</v>
      </c>
      <c r="L583" s="92" t="s">
        <v>616</v>
      </c>
      <c r="M583" s="92" t="s">
        <v>616</v>
      </c>
      <c r="N583" s="92"/>
      <c r="O583" s="92" t="s">
        <v>617</v>
      </c>
      <c r="P583" s="93">
        <v>40034070</v>
      </c>
      <c r="Q583" s="93" t="s">
        <v>663</v>
      </c>
      <c r="R583" s="92" t="s">
        <v>740</v>
      </c>
      <c r="S583" s="32" t="s">
        <v>817</v>
      </c>
      <c r="T583" s="58" t="s">
        <v>818</v>
      </c>
      <c r="U583" s="58"/>
      <c r="V583" s="94" t="s">
        <v>819</v>
      </c>
      <c r="W583" s="92" t="s">
        <v>48</v>
      </c>
      <c r="X583" s="95" t="s">
        <v>820</v>
      </c>
      <c r="Y583" t="str">
        <f t="shared" si="18"/>
        <v>400340703022859130228591Bodega</v>
      </c>
      <c r="Z583" s="93">
        <v>30228591</v>
      </c>
      <c r="AA583" s="96" t="s">
        <v>559</v>
      </c>
      <c r="AB583" s="34" t="s">
        <v>801</v>
      </c>
      <c r="AC583" s="57" t="s">
        <v>821</v>
      </c>
      <c r="AD583" s="93">
        <v>30228591</v>
      </c>
      <c r="AE583" s="92" t="s">
        <v>559</v>
      </c>
      <c r="AF583" t="s">
        <v>587</v>
      </c>
      <c r="AG583" s="87">
        <v>67</v>
      </c>
      <c r="AH583" s="17" t="s">
        <v>308</v>
      </c>
      <c r="AK583" s="97" t="s">
        <v>80</v>
      </c>
      <c r="AL583" s="97"/>
      <c r="AN583" s="98">
        <v>107</v>
      </c>
      <c r="AO583" s="83" t="s">
        <v>588</v>
      </c>
      <c r="AP583" s="28">
        <v>0</v>
      </c>
      <c r="AQ583" s="99">
        <v>2.1894101694915253</v>
      </c>
      <c r="AR583" s="99">
        <v>234.26688813559321</v>
      </c>
      <c r="AS583" t="s">
        <v>803</v>
      </c>
    </row>
    <row r="584" spans="1:45" ht="15.75" x14ac:dyDescent="0.25">
      <c r="A584" s="17">
        <v>2020</v>
      </c>
      <c r="B584" s="17" t="s">
        <v>42</v>
      </c>
      <c r="L584" s="92" t="s">
        <v>616</v>
      </c>
      <c r="M584" s="92" t="s">
        <v>616</v>
      </c>
      <c r="N584" s="92"/>
      <c r="O584" s="92" t="s">
        <v>617</v>
      </c>
      <c r="P584" s="93">
        <v>40034070</v>
      </c>
      <c r="Q584" s="93" t="s">
        <v>663</v>
      </c>
      <c r="R584" s="92" t="s">
        <v>740</v>
      </c>
      <c r="S584" s="32" t="s">
        <v>817</v>
      </c>
      <c r="T584" s="58" t="s">
        <v>818</v>
      </c>
      <c r="U584" s="58"/>
      <c r="V584" s="94" t="s">
        <v>819</v>
      </c>
      <c r="W584" s="92" t="s">
        <v>48</v>
      </c>
      <c r="X584" s="95" t="s">
        <v>820</v>
      </c>
      <c r="Y584" t="str">
        <f t="shared" si="18"/>
        <v>400340703022860130228601Bodega</v>
      </c>
      <c r="Z584" s="93">
        <v>30228601</v>
      </c>
      <c r="AA584" s="96" t="s">
        <v>805</v>
      </c>
      <c r="AB584" s="34" t="s">
        <v>801</v>
      </c>
      <c r="AC584" s="57" t="s">
        <v>821</v>
      </c>
      <c r="AD584" s="93">
        <v>30228601</v>
      </c>
      <c r="AE584" s="92" t="s">
        <v>805</v>
      </c>
      <c r="AF584" t="s">
        <v>587</v>
      </c>
      <c r="AG584" s="87">
        <v>67</v>
      </c>
      <c r="AH584" s="17" t="s">
        <v>308</v>
      </c>
      <c r="AK584" s="97" t="s">
        <v>80</v>
      </c>
      <c r="AL584" s="97"/>
      <c r="AN584" s="98">
        <v>107</v>
      </c>
      <c r="AO584" s="83" t="s">
        <v>588</v>
      </c>
      <c r="AP584" s="28">
        <v>0</v>
      </c>
      <c r="AQ584" s="99">
        <v>2.1894101694915253</v>
      </c>
      <c r="AR584" s="99">
        <v>234.26688813559321</v>
      </c>
      <c r="AS584" t="s">
        <v>803</v>
      </c>
    </row>
    <row r="585" spans="1:45" ht="15.75" x14ac:dyDescent="0.25">
      <c r="A585" s="17">
        <v>2020</v>
      </c>
      <c r="B585" s="17" t="s">
        <v>42</v>
      </c>
      <c r="L585" s="92" t="s">
        <v>563</v>
      </c>
      <c r="M585" s="92" t="s">
        <v>563</v>
      </c>
      <c r="N585" s="92"/>
      <c r="O585" s="92" t="s">
        <v>103</v>
      </c>
      <c r="P585" s="93">
        <v>40093187</v>
      </c>
      <c r="Q585" s="93" t="s">
        <v>662</v>
      </c>
      <c r="R585" s="92" t="s">
        <v>740</v>
      </c>
      <c r="S585" s="32" t="s">
        <v>822</v>
      </c>
      <c r="T585" s="58" t="s">
        <v>797</v>
      </c>
      <c r="U585" s="58"/>
      <c r="V585" s="94" t="s">
        <v>823</v>
      </c>
      <c r="W585" s="92" t="s">
        <v>48</v>
      </c>
      <c r="X585" s="95" t="s">
        <v>824</v>
      </c>
      <c r="Y585" t="str">
        <f t="shared" si="18"/>
        <v>400931873022856630228566PDM</v>
      </c>
      <c r="Z585" s="93">
        <v>30228566</v>
      </c>
      <c r="AA585" s="96" t="s">
        <v>800</v>
      </c>
      <c r="AB585" s="34" t="s">
        <v>801</v>
      </c>
      <c r="AC585" s="57" t="s">
        <v>750</v>
      </c>
      <c r="AD585" s="93">
        <v>30228566</v>
      </c>
      <c r="AE585" s="92" t="s">
        <v>800</v>
      </c>
      <c r="AF585" t="s">
        <v>587</v>
      </c>
      <c r="AG585" s="87">
        <v>64</v>
      </c>
      <c r="AH585" s="17" t="s">
        <v>308</v>
      </c>
      <c r="AK585" s="97" t="s">
        <v>148</v>
      </c>
      <c r="AL585" s="97"/>
      <c r="AN585" s="98">
        <v>79</v>
      </c>
      <c r="AO585" s="83" t="s">
        <v>588</v>
      </c>
      <c r="AP585" s="28">
        <v>0</v>
      </c>
      <c r="AQ585" s="99">
        <v>2.213043161890309</v>
      </c>
      <c r="AR585" s="99">
        <v>174.83040978933442</v>
      </c>
      <c r="AS585" t="s">
        <v>803</v>
      </c>
    </row>
    <row r="586" spans="1:45" ht="15.75" x14ac:dyDescent="0.25">
      <c r="A586" s="17">
        <v>2020</v>
      </c>
      <c r="B586" s="17" t="s">
        <v>42</v>
      </c>
      <c r="L586" s="92" t="s">
        <v>563</v>
      </c>
      <c r="M586" s="92" t="s">
        <v>563</v>
      </c>
      <c r="N586" s="92"/>
      <c r="O586" s="92" t="s">
        <v>103</v>
      </c>
      <c r="P586" s="93">
        <v>40093187</v>
      </c>
      <c r="Q586" s="93" t="s">
        <v>662</v>
      </c>
      <c r="R586" s="92" t="s">
        <v>740</v>
      </c>
      <c r="S586" s="32" t="s">
        <v>822</v>
      </c>
      <c r="T586" s="58" t="s">
        <v>797</v>
      </c>
      <c r="U586" s="58"/>
      <c r="V586" s="94" t="s">
        <v>823</v>
      </c>
      <c r="W586" s="92" t="s">
        <v>48</v>
      </c>
      <c r="X586" s="95" t="s">
        <v>824</v>
      </c>
      <c r="Y586" t="str">
        <f t="shared" si="18"/>
        <v>400931873022857330228573PDM</v>
      </c>
      <c r="Z586" s="93">
        <v>30228573</v>
      </c>
      <c r="AA586" s="96" t="s">
        <v>804</v>
      </c>
      <c r="AB586" s="34" t="s">
        <v>801</v>
      </c>
      <c r="AC586" s="57" t="s">
        <v>750</v>
      </c>
      <c r="AD586" s="93">
        <v>30228573</v>
      </c>
      <c r="AE586" s="92" t="s">
        <v>804</v>
      </c>
      <c r="AF586" t="s">
        <v>587</v>
      </c>
      <c r="AG586" s="87">
        <v>64</v>
      </c>
      <c r="AH586" s="17" t="s">
        <v>308</v>
      </c>
      <c r="AK586" s="97" t="s">
        <v>148</v>
      </c>
      <c r="AL586" s="97"/>
      <c r="AN586" s="98">
        <v>79</v>
      </c>
      <c r="AO586" s="83" t="s">
        <v>588</v>
      </c>
      <c r="AP586" s="28">
        <v>0</v>
      </c>
      <c r="AQ586" s="99">
        <v>2.213043161890309</v>
      </c>
      <c r="AR586" s="99">
        <v>174.83040978933442</v>
      </c>
      <c r="AS586" t="s">
        <v>803</v>
      </c>
    </row>
    <row r="587" spans="1:45" ht="15.75" x14ac:dyDescent="0.25">
      <c r="A587" s="17">
        <v>2020</v>
      </c>
      <c r="B587" s="17" t="s">
        <v>42</v>
      </c>
      <c r="L587" s="92" t="s">
        <v>563</v>
      </c>
      <c r="M587" s="92" t="s">
        <v>563</v>
      </c>
      <c r="N587" s="92"/>
      <c r="O587" s="92" t="s">
        <v>103</v>
      </c>
      <c r="P587" s="93">
        <v>40093187</v>
      </c>
      <c r="Q587" s="93" t="s">
        <v>662</v>
      </c>
      <c r="R587" s="92" t="s">
        <v>740</v>
      </c>
      <c r="S587" s="32" t="s">
        <v>822</v>
      </c>
      <c r="T587" s="58" t="s">
        <v>797</v>
      </c>
      <c r="U587" s="58"/>
      <c r="V587" s="94" t="s">
        <v>823</v>
      </c>
      <c r="W587" s="92" t="s">
        <v>48</v>
      </c>
      <c r="X587" s="95" t="s">
        <v>824</v>
      </c>
      <c r="Y587" t="str">
        <f t="shared" si="18"/>
        <v>400931873022859130228591PDM</v>
      </c>
      <c r="Z587" s="93">
        <v>30228591</v>
      </c>
      <c r="AA587" s="96" t="s">
        <v>559</v>
      </c>
      <c r="AB587" s="34" t="s">
        <v>801</v>
      </c>
      <c r="AC587" s="57" t="s">
        <v>750</v>
      </c>
      <c r="AD587" s="93">
        <v>30228591</v>
      </c>
      <c r="AE587" s="92" t="s">
        <v>559</v>
      </c>
      <c r="AF587" t="s">
        <v>587</v>
      </c>
      <c r="AG587" s="87">
        <v>64</v>
      </c>
      <c r="AH587" s="17" t="s">
        <v>308</v>
      </c>
      <c r="AK587" s="97" t="s">
        <v>148</v>
      </c>
      <c r="AL587" s="97"/>
      <c r="AN587" s="98">
        <v>79</v>
      </c>
      <c r="AO587" s="83" t="s">
        <v>588</v>
      </c>
      <c r="AP587" s="28">
        <v>0</v>
      </c>
      <c r="AQ587" s="99">
        <v>2.213043161890309</v>
      </c>
      <c r="AR587" s="99">
        <v>174.83040978933442</v>
      </c>
      <c r="AS587" t="s">
        <v>803</v>
      </c>
    </row>
    <row r="588" spans="1:45" ht="15.75" x14ac:dyDescent="0.25">
      <c r="A588" s="17">
        <v>2020</v>
      </c>
      <c r="B588" s="17" t="s">
        <v>42</v>
      </c>
      <c r="L588" s="92" t="s">
        <v>563</v>
      </c>
      <c r="M588" s="92" t="s">
        <v>563</v>
      </c>
      <c r="N588" s="92"/>
      <c r="O588" s="92" t="s">
        <v>103</v>
      </c>
      <c r="P588" s="93">
        <v>40093187</v>
      </c>
      <c r="Q588" s="93" t="s">
        <v>662</v>
      </c>
      <c r="R588" s="92" t="s">
        <v>740</v>
      </c>
      <c r="S588" s="32" t="s">
        <v>822</v>
      </c>
      <c r="T588" s="58" t="s">
        <v>797</v>
      </c>
      <c r="U588" s="58"/>
      <c r="V588" s="94" t="s">
        <v>823</v>
      </c>
      <c r="W588" s="92" t="s">
        <v>48</v>
      </c>
      <c r="X588" s="95" t="s">
        <v>824</v>
      </c>
      <c r="Y588" t="str">
        <f t="shared" si="18"/>
        <v>400931873022860130228601PDM</v>
      </c>
      <c r="Z588" s="93">
        <v>30228601</v>
      </c>
      <c r="AA588" s="96" t="s">
        <v>805</v>
      </c>
      <c r="AB588" s="34" t="s">
        <v>801</v>
      </c>
      <c r="AC588" s="57" t="s">
        <v>750</v>
      </c>
      <c r="AD588" s="93">
        <v>30228601</v>
      </c>
      <c r="AE588" s="92" t="s">
        <v>805</v>
      </c>
      <c r="AF588" t="s">
        <v>587</v>
      </c>
      <c r="AG588" s="87">
        <v>64</v>
      </c>
      <c r="AH588" s="17" t="s">
        <v>308</v>
      </c>
      <c r="AK588" s="97" t="s">
        <v>148</v>
      </c>
      <c r="AL588" s="97"/>
      <c r="AN588" s="98">
        <v>79</v>
      </c>
      <c r="AO588" s="83" t="s">
        <v>588</v>
      </c>
      <c r="AP588" s="28">
        <v>0</v>
      </c>
      <c r="AQ588" s="99">
        <v>2.213043161890309</v>
      </c>
      <c r="AR588" s="99">
        <v>174.83040978933442</v>
      </c>
      <c r="AS588" t="s">
        <v>803</v>
      </c>
    </row>
    <row r="589" spans="1:45" ht="15.75" x14ac:dyDescent="0.25">
      <c r="A589" s="17">
        <v>2020</v>
      </c>
      <c r="B589" s="17" t="s">
        <v>42</v>
      </c>
      <c r="L589" s="92" t="s">
        <v>563</v>
      </c>
      <c r="M589" s="92" t="s">
        <v>563</v>
      </c>
      <c r="N589" s="92"/>
      <c r="O589" s="92" t="s">
        <v>103</v>
      </c>
      <c r="P589" s="93">
        <v>40093187</v>
      </c>
      <c r="Q589" s="93" t="s">
        <v>662</v>
      </c>
      <c r="R589" s="92" t="s">
        <v>806</v>
      </c>
      <c r="S589" s="32" t="s">
        <v>807</v>
      </c>
      <c r="T589" s="58" t="s">
        <v>808</v>
      </c>
      <c r="U589" s="58"/>
      <c r="V589" s="94" t="s">
        <v>809</v>
      </c>
      <c r="W589" s="92" t="s">
        <v>48</v>
      </c>
      <c r="X589" s="95" t="s">
        <v>810</v>
      </c>
      <c r="Y589" t="str">
        <f t="shared" si="18"/>
        <v>400931873022856630228566Mayorista Power</v>
      </c>
      <c r="Z589" s="93">
        <v>30228566</v>
      </c>
      <c r="AA589" s="96" t="s">
        <v>800</v>
      </c>
      <c r="AB589" s="34" t="s">
        <v>801</v>
      </c>
      <c r="AC589" s="57" t="s">
        <v>586</v>
      </c>
      <c r="AD589" s="93">
        <v>30228566</v>
      </c>
      <c r="AE589" s="92" t="s">
        <v>800</v>
      </c>
      <c r="AF589" t="s">
        <v>587</v>
      </c>
      <c r="AG589" s="85" t="s">
        <v>811</v>
      </c>
      <c r="AH589" s="17" t="s">
        <v>308</v>
      </c>
      <c r="AK589" s="97" t="s">
        <v>158</v>
      </c>
      <c r="AL589" s="97"/>
      <c r="AN589" s="98">
        <v>79</v>
      </c>
      <c r="AO589" s="83" t="s">
        <v>588</v>
      </c>
      <c r="AP589" s="28">
        <v>0</v>
      </c>
      <c r="AQ589" s="99">
        <v>1.7388196271995284</v>
      </c>
      <c r="AR589" s="99">
        <v>137.36675054876275</v>
      </c>
      <c r="AS589" t="s">
        <v>803</v>
      </c>
    </row>
    <row r="590" spans="1:45" ht="15.75" x14ac:dyDescent="0.25">
      <c r="A590" s="17">
        <v>2020</v>
      </c>
      <c r="B590" s="17" t="s">
        <v>42</v>
      </c>
      <c r="L590" s="92" t="s">
        <v>563</v>
      </c>
      <c r="M590" s="92" t="s">
        <v>563</v>
      </c>
      <c r="N590" s="92"/>
      <c r="O590" s="92" t="s">
        <v>103</v>
      </c>
      <c r="P590" s="93">
        <v>40093187</v>
      </c>
      <c r="Q590" s="93" t="s">
        <v>662</v>
      </c>
      <c r="R590" s="92" t="s">
        <v>806</v>
      </c>
      <c r="S590" s="32" t="s">
        <v>807</v>
      </c>
      <c r="T590" s="58" t="s">
        <v>808</v>
      </c>
      <c r="U590" s="58"/>
      <c r="V590" s="94" t="s">
        <v>809</v>
      </c>
      <c r="W590" s="92" t="s">
        <v>48</v>
      </c>
      <c r="X590" s="95" t="s">
        <v>810</v>
      </c>
      <c r="Y590" t="str">
        <f t="shared" si="18"/>
        <v>400931873022857330228573Mayorista Power</v>
      </c>
      <c r="Z590" s="93">
        <v>30228573</v>
      </c>
      <c r="AA590" s="96" t="s">
        <v>804</v>
      </c>
      <c r="AB590" s="34" t="s">
        <v>801</v>
      </c>
      <c r="AC590" s="57" t="s">
        <v>586</v>
      </c>
      <c r="AD590" s="93">
        <v>30228573</v>
      </c>
      <c r="AE590" s="92" t="s">
        <v>804</v>
      </c>
      <c r="AF590" t="s">
        <v>587</v>
      </c>
      <c r="AG590" s="85" t="s">
        <v>811</v>
      </c>
      <c r="AH590" s="17" t="s">
        <v>308</v>
      </c>
      <c r="AK590" s="97" t="s">
        <v>158</v>
      </c>
      <c r="AL590" s="97"/>
      <c r="AN590" s="98">
        <v>79</v>
      </c>
      <c r="AO590" s="83" t="s">
        <v>588</v>
      </c>
      <c r="AP590" s="28">
        <v>0</v>
      </c>
      <c r="AQ590" s="99">
        <v>1.7388196271995284</v>
      </c>
      <c r="AR590" s="99">
        <v>137.36675054876275</v>
      </c>
      <c r="AS590" t="s">
        <v>803</v>
      </c>
    </row>
    <row r="591" spans="1:45" ht="15.75" x14ac:dyDescent="0.25">
      <c r="A591" s="17">
        <v>2020</v>
      </c>
      <c r="B591" s="17" t="s">
        <v>42</v>
      </c>
      <c r="L591" s="92" t="s">
        <v>563</v>
      </c>
      <c r="M591" s="92" t="s">
        <v>563</v>
      </c>
      <c r="N591" s="92"/>
      <c r="O591" s="92" t="s">
        <v>103</v>
      </c>
      <c r="P591" s="93">
        <v>40093187</v>
      </c>
      <c r="Q591" s="93" t="s">
        <v>662</v>
      </c>
      <c r="R591" s="92" t="s">
        <v>806</v>
      </c>
      <c r="S591" s="32" t="s">
        <v>807</v>
      </c>
      <c r="T591" s="58" t="s">
        <v>808</v>
      </c>
      <c r="U591" s="58"/>
      <c r="V591" s="94" t="s">
        <v>809</v>
      </c>
      <c r="W591" s="92" t="s">
        <v>48</v>
      </c>
      <c r="X591" s="95" t="s">
        <v>810</v>
      </c>
      <c r="Y591" t="str">
        <f t="shared" si="18"/>
        <v>400931873022859130228591Mayorista Power</v>
      </c>
      <c r="Z591" s="93">
        <v>30228591</v>
      </c>
      <c r="AA591" s="96" t="s">
        <v>559</v>
      </c>
      <c r="AB591" s="34" t="s">
        <v>801</v>
      </c>
      <c r="AC591" s="57" t="s">
        <v>586</v>
      </c>
      <c r="AD591" s="93">
        <v>30228591</v>
      </c>
      <c r="AE591" s="92" t="s">
        <v>559</v>
      </c>
      <c r="AF591" t="s">
        <v>587</v>
      </c>
      <c r="AG591" s="85" t="s">
        <v>811</v>
      </c>
      <c r="AH591" s="17" t="s">
        <v>308</v>
      </c>
      <c r="AK591" s="97" t="s">
        <v>158</v>
      </c>
      <c r="AL591" s="97"/>
      <c r="AN591" s="98">
        <v>79</v>
      </c>
      <c r="AO591" s="83" t="s">
        <v>588</v>
      </c>
      <c r="AP591" s="28">
        <v>0</v>
      </c>
      <c r="AQ591" s="99">
        <v>1.7388196271995284</v>
      </c>
      <c r="AR591" s="99">
        <v>137.36675054876275</v>
      </c>
      <c r="AS591" t="s">
        <v>803</v>
      </c>
    </row>
    <row r="592" spans="1:45" ht="15.75" x14ac:dyDescent="0.25">
      <c r="A592" s="17">
        <v>2020</v>
      </c>
      <c r="B592" s="17" t="s">
        <v>42</v>
      </c>
      <c r="L592" s="92" t="s">
        <v>563</v>
      </c>
      <c r="M592" s="92" t="s">
        <v>563</v>
      </c>
      <c r="N592" s="92"/>
      <c r="O592" s="92" t="s">
        <v>103</v>
      </c>
      <c r="P592" s="93">
        <v>40093187</v>
      </c>
      <c r="Q592" s="93" t="s">
        <v>662</v>
      </c>
      <c r="R592" s="92" t="s">
        <v>806</v>
      </c>
      <c r="S592" s="32" t="s">
        <v>807</v>
      </c>
      <c r="T592" s="58" t="s">
        <v>808</v>
      </c>
      <c r="U592" s="58"/>
      <c r="V592" s="94" t="s">
        <v>809</v>
      </c>
      <c r="W592" s="92" t="s">
        <v>48</v>
      </c>
      <c r="X592" s="95" t="s">
        <v>810</v>
      </c>
      <c r="Y592" t="str">
        <f t="shared" si="18"/>
        <v>400931873022860130228601Mayorista Power</v>
      </c>
      <c r="Z592" s="93">
        <v>30228601</v>
      </c>
      <c r="AA592" s="96" t="s">
        <v>805</v>
      </c>
      <c r="AB592" s="34" t="s">
        <v>801</v>
      </c>
      <c r="AC592" s="57" t="s">
        <v>586</v>
      </c>
      <c r="AD592" s="93">
        <v>30228601</v>
      </c>
      <c r="AE592" s="92" t="s">
        <v>805</v>
      </c>
      <c r="AF592" t="s">
        <v>587</v>
      </c>
      <c r="AG592" s="85" t="s">
        <v>811</v>
      </c>
      <c r="AH592" s="17" t="s">
        <v>308</v>
      </c>
      <c r="AK592" s="97" t="s">
        <v>158</v>
      </c>
      <c r="AL592" s="97"/>
      <c r="AN592" s="98">
        <v>79</v>
      </c>
      <c r="AO592" s="83" t="s">
        <v>588</v>
      </c>
      <c r="AP592" s="28">
        <v>0</v>
      </c>
      <c r="AQ592" s="99">
        <v>1.7388196271995284</v>
      </c>
      <c r="AR592" s="99">
        <v>137.36675054876275</v>
      </c>
      <c r="AS592" t="s">
        <v>803</v>
      </c>
    </row>
    <row r="593" spans="1:45" ht="15.75" x14ac:dyDescent="0.25">
      <c r="A593" s="17">
        <v>2020</v>
      </c>
      <c r="B593" s="17" t="s">
        <v>42</v>
      </c>
      <c r="L593" s="92" t="s">
        <v>626</v>
      </c>
      <c r="M593" s="92" t="s">
        <v>626</v>
      </c>
      <c r="N593" s="92"/>
      <c r="O593" s="92" t="s">
        <v>103</v>
      </c>
      <c r="P593" s="93">
        <v>40144245</v>
      </c>
      <c r="Q593" s="93" t="s">
        <v>664</v>
      </c>
      <c r="R593" s="92" t="s">
        <v>740</v>
      </c>
      <c r="S593" s="32" t="s">
        <v>822</v>
      </c>
      <c r="T593" s="58" t="s">
        <v>797</v>
      </c>
      <c r="U593" s="58"/>
      <c r="V593" s="94" t="s">
        <v>823</v>
      </c>
      <c r="W593" s="92" t="s">
        <v>48</v>
      </c>
      <c r="X593" s="95" t="s">
        <v>824</v>
      </c>
      <c r="Y593" t="str">
        <f t="shared" si="18"/>
        <v>401442453022856630228566PDM</v>
      </c>
      <c r="Z593" s="93">
        <v>30228566</v>
      </c>
      <c r="AA593" s="96" t="s">
        <v>800</v>
      </c>
      <c r="AB593" s="34" t="s">
        <v>801</v>
      </c>
      <c r="AC593" s="57" t="s">
        <v>750</v>
      </c>
      <c r="AD593" s="93">
        <v>30228566</v>
      </c>
      <c r="AE593" s="92" t="s">
        <v>800</v>
      </c>
      <c r="AF593" t="s">
        <v>587</v>
      </c>
      <c r="AG593" s="87">
        <v>64</v>
      </c>
      <c r="AH593" s="17" t="s">
        <v>308</v>
      </c>
      <c r="AK593" s="97" t="s">
        <v>148</v>
      </c>
      <c r="AL593" s="97"/>
      <c r="AN593" s="98">
        <v>118</v>
      </c>
      <c r="AO593" s="83" t="s">
        <v>588</v>
      </c>
      <c r="AP593" s="28">
        <v>0</v>
      </c>
      <c r="AQ593" s="99">
        <v>2.1894101694915253</v>
      </c>
      <c r="AR593" s="99">
        <v>258.35039999999998</v>
      </c>
      <c r="AS593" t="s">
        <v>803</v>
      </c>
    </row>
    <row r="594" spans="1:45" ht="15.75" x14ac:dyDescent="0.25">
      <c r="A594" s="17">
        <v>2020</v>
      </c>
      <c r="B594" s="17" t="s">
        <v>42</v>
      </c>
      <c r="L594" s="92" t="s">
        <v>626</v>
      </c>
      <c r="M594" s="92" t="s">
        <v>626</v>
      </c>
      <c r="N594" s="92"/>
      <c r="O594" s="92" t="s">
        <v>103</v>
      </c>
      <c r="P594" s="93">
        <v>40144245</v>
      </c>
      <c r="Q594" s="93" t="s">
        <v>664</v>
      </c>
      <c r="R594" s="92" t="s">
        <v>740</v>
      </c>
      <c r="S594" s="32" t="s">
        <v>822</v>
      </c>
      <c r="T594" s="58" t="s">
        <v>797</v>
      </c>
      <c r="U594" s="58"/>
      <c r="V594" s="94" t="s">
        <v>823</v>
      </c>
      <c r="W594" s="92" t="s">
        <v>48</v>
      </c>
      <c r="X594" s="95" t="s">
        <v>824</v>
      </c>
      <c r="Y594" t="str">
        <f t="shared" si="18"/>
        <v>401442453022857330228573PDM</v>
      </c>
      <c r="Z594" s="93">
        <v>30228573</v>
      </c>
      <c r="AA594" s="96" t="s">
        <v>804</v>
      </c>
      <c r="AB594" s="34" t="s">
        <v>801</v>
      </c>
      <c r="AC594" s="57" t="s">
        <v>750</v>
      </c>
      <c r="AD594" s="93">
        <v>30228573</v>
      </c>
      <c r="AE594" s="92" t="s">
        <v>804</v>
      </c>
      <c r="AF594" t="s">
        <v>587</v>
      </c>
      <c r="AG594" s="87">
        <v>64</v>
      </c>
      <c r="AH594" s="17" t="s">
        <v>308</v>
      </c>
      <c r="AK594" s="97" t="s">
        <v>148</v>
      </c>
      <c r="AL594" s="97"/>
      <c r="AN594" s="98">
        <v>118</v>
      </c>
      <c r="AO594" s="83" t="s">
        <v>588</v>
      </c>
      <c r="AP594" s="28">
        <v>0</v>
      </c>
      <c r="AQ594" s="99">
        <v>2.1894101694915253</v>
      </c>
      <c r="AR594" s="99">
        <v>258.35039999999998</v>
      </c>
      <c r="AS594" t="s">
        <v>803</v>
      </c>
    </row>
    <row r="595" spans="1:45" ht="15.75" x14ac:dyDescent="0.25">
      <c r="A595" s="17">
        <v>2020</v>
      </c>
      <c r="B595" s="17" t="s">
        <v>42</v>
      </c>
      <c r="L595" s="92" t="s">
        <v>626</v>
      </c>
      <c r="M595" s="92" t="s">
        <v>626</v>
      </c>
      <c r="N595" s="92"/>
      <c r="O595" s="92" t="s">
        <v>103</v>
      </c>
      <c r="P595" s="93">
        <v>40144245</v>
      </c>
      <c r="Q595" s="93" t="s">
        <v>664</v>
      </c>
      <c r="R595" s="92" t="s">
        <v>740</v>
      </c>
      <c r="S595" s="32" t="s">
        <v>822</v>
      </c>
      <c r="T595" s="58" t="s">
        <v>797</v>
      </c>
      <c r="U595" s="58"/>
      <c r="V595" s="94" t="s">
        <v>823</v>
      </c>
      <c r="W595" s="92" t="s">
        <v>48</v>
      </c>
      <c r="X595" s="95" t="s">
        <v>824</v>
      </c>
      <c r="Y595" t="str">
        <f t="shared" si="18"/>
        <v>401442453022859130228591PDM</v>
      </c>
      <c r="Z595" s="93">
        <v>30228591</v>
      </c>
      <c r="AA595" s="96" t="s">
        <v>559</v>
      </c>
      <c r="AB595" s="34" t="s">
        <v>801</v>
      </c>
      <c r="AC595" s="57" t="s">
        <v>750</v>
      </c>
      <c r="AD595" s="93">
        <v>30228591</v>
      </c>
      <c r="AE595" s="92" t="s">
        <v>559</v>
      </c>
      <c r="AF595" t="s">
        <v>587</v>
      </c>
      <c r="AG595" s="87">
        <v>64</v>
      </c>
      <c r="AH595" s="17" t="s">
        <v>308</v>
      </c>
      <c r="AK595" s="97" t="s">
        <v>148</v>
      </c>
      <c r="AL595" s="97"/>
      <c r="AN595" s="98">
        <v>118</v>
      </c>
      <c r="AO595" s="83" t="s">
        <v>588</v>
      </c>
      <c r="AP595" s="28">
        <v>0</v>
      </c>
      <c r="AQ595" s="99">
        <v>2.1894101694915253</v>
      </c>
      <c r="AR595" s="99">
        <v>258.35039999999998</v>
      </c>
      <c r="AS595" t="s">
        <v>803</v>
      </c>
    </row>
    <row r="596" spans="1:45" ht="15.75" x14ac:dyDescent="0.25">
      <c r="A596" s="17">
        <v>2020</v>
      </c>
      <c r="B596" s="17" t="s">
        <v>42</v>
      </c>
      <c r="L596" s="92" t="s">
        <v>626</v>
      </c>
      <c r="M596" s="92" t="s">
        <v>626</v>
      </c>
      <c r="N596" s="92"/>
      <c r="O596" s="92" t="s">
        <v>103</v>
      </c>
      <c r="P596" s="93">
        <v>40144245</v>
      </c>
      <c r="Q596" s="93" t="s">
        <v>664</v>
      </c>
      <c r="R596" s="92" t="s">
        <v>740</v>
      </c>
      <c r="S596" s="32" t="s">
        <v>822</v>
      </c>
      <c r="T596" s="58" t="s">
        <v>797</v>
      </c>
      <c r="U596" s="58"/>
      <c r="V596" s="94" t="s">
        <v>823</v>
      </c>
      <c r="W596" s="92" t="s">
        <v>48</v>
      </c>
      <c r="X596" s="95" t="s">
        <v>824</v>
      </c>
      <c r="Y596" t="str">
        <f t="shared" si="18"/>
        <v>401442453022860130228601PDM</v>
      </c>
      <c r="Z596" s="93">
        <v>30228601</v>
      </c>
      <c r="AA596" s="96" t="s">
        <v>805</v>
      </c>
      <c r="AB596" s="34" t="s">
        <v>801</v>
      </c>
      <c r="AC596" s="57" t="s">
        <v>750</v>
      </c>
      <c r="AD596" s="93">
        <v>30228601</v>
      </c>
      <c r="AE596" s="92" t="s">
        <v>805</v>
      </c>
      <c r="AF596" t="s">
        <v>587</v>
      </c>
      <c r="AG596" s="87">
        <v>64</v>
      </c>
      <c r="AH596" s="17" t="s">
        <v>308</v>
      </c>
      <c r="AK596" s="97" t="s">
        <v>148</v>
      </c>
      <c r="AL596" s="97"/>
      <c r="AN596" s="98">
        <v>118</v>
      </c>
      <c r="AO596" s="83" t="s">
        <v>588</v>
      </c>
      <c r="AP596" s="28">
        <v>0</v>
      </c>
      <c r="AQ596" s="99">
        <v>2.1894101694915253</v>
      </c>
      <c r="AR596" s="99">
        <v>258.35039999999998</v>
      </c>
      <c r="AS596" t="s">
        <v>803</v>
      </c>
    </row>
    <row r="597" spans="1:45" ht="15.75" x14ac:dyDescent="0.25">
      <c r="A597" s="17">
        <v>2020</v>
      </c>
      <c r="B597" s="17" t="s">
        <v>42</v>
      </c>
      <c r="L597" s="92" t="s">
        <v>626</v>
      </c>
      <c r="M597" s="92" t="s">
        <v>626</v>
      </c>
      <c r="N597" s="92"/>
      <c r="O597" s="92" t="s">
        <v>103</v>
      </c>
      <c r="P597" s="93">
        <v>40144245</v>
      </c>
      <c r="Q597" s="93" t="s">
        <v>664</v>
      </c>
      <c r="R597" s="92" t="s">
        <v>806</v>
      </c>
      <c r="S597" s="32" t="s">
        <v>807</v>
      </c>
      <c r="T597" s="58" t="s">
        <v>808</v>
      </c>
      <c r="U597" s="58"/>
      <c r="V597" s="94" t="s">
        <v>809</v>
      </c>
      <c r="W597" s="92" t="s">
        <v>48</v>
      </c>
      <c r="X597" s="95" t="s">
        <v>810</v>
      </c>
      <c r="Y597" t="str">
        <f t="shared" si="18"/>
        <v>401442453022856630228566Mayorista Power</v>
      </c>
      <c r="Z597" s="93">
        <v>30228566</v>
      </c>
      <c r="AA597" s="96" t="s">
        <v>800</v>
      </c>
      <c r="AB597" s="34" t="s">
        <v>801</v>
      </c>
      <c r="AC597" s="57" t="s">
        <v>586</v>
      </c>
      <c r="AD597" s="93">
        <v>30228566</v>
      </c>
      <c r="AE597" s="92" t="s">
        <v>800</v>
      </c>
      <c r="AF597" t="s">
        <v>587</v>
      </c>
      <c r="AG597" s="85" t="s">
        <v>811</v>
      </c>
      <c r="AH597" s="17" t="s">
        <v>308</v>
      </c>
      <c r="AK597" s="97" t="s">
        <v>158</v>
      </c>
      <c r="AL597" s="97"/>
      <c r="AN597" s="98">
        <v>118</v>
      </c>
      <c r="AO597" s="83" t="s">
        <v>588</v>
      </c>
      <c r="AP597" s="28">
        <v>0</v>
      </c>
      <c r="AQ597" s="99">
        <v>1.7202508474576272</v>
      </c>
      <c r="AR597" s="99">
        <v>202.98960000000002</v>
      </c>
      <c r="AS597" t="s">
        <v>803</v>
      </c>
    </row>
    <row r="598" spans="1:45" ht="15.75" x14ac:dyDescent="0.25">
      <c r="A598" s="17">
        <v>2020</v>
      </c>
      <c r="B598" s="17" t="s">
        <v>42</v>
      </c>
      <c r="L598" s="92" t="s">
        <v>626</v>
      </c>
      <c r="M598" s="92" t="s">
        <v>626</v>
      </c>
      <c r="N598" s="92"/>
      <c r="O598" s="92" t="s">
        <v>103</v>
      </c>
      <c r="P598" s="93">
        <v>40144245</v>
      </c>
      <c r="Q598" s="93" t="s">
        <v>664</v>
      </c>
      <c r="R598" s="92" t="s">
        <v>806</v>
      </c>
      <c r="S598" s="32" t="s">
        <v>807</v>
      </c>
      <c r="T598" s="58" t="s">
        <v>808</v>
      </c>
      <c r="U598" s="58"/>
      <c r="V598" s="94" t="s">
        <v>809</v>
      </c>
      <c r="W598" s="92" t="s">
        <v>48</v>
      </c>
      <c r="X598" s="95" t="s">
        <v>810</v>
      </c>
      <c r="Y598" t="str">
        <f t="shared" si="18"/>
        <v>401442453022857330228573Mayorista Power</v>
      </c>
      <c r="Z598" s="93">
        <v>30228573</v>
      </c>
      <c r="AA598" s="96" t="s">
        <v>804</v>
      </c>
      <c r="AB598" s="34" t="s">
        <v>801</v>
      </c>
      <c r="AC598" s="57" t="s">
        <v>586</v>
      </c>
      <c r="AD598" s="93">
        <v>30228573</v>
      </c>
      <c r="AE598" s="92" t="s">
        <v>804</v>
      </c>
      <c r="AF598" t="s">
        <v>587</v>
      </c>
      <c r="AG598" s="85" t="s">
        <v>811</v>
      </c>
      <c r="AH598" s="17" t="s">
        <v>308</v>
      </c>
      <c r="AK598" s="97" t="s">
        <v>158</v>
      </c>
      <c r="AL598" s="97"/>
      <c r="AN598" s="98">
        <v>118</v>
      </c>
      <c r="AO598" s="83" t="s">
        <v>588</v>
      </c>
      <c r="AP598" s="28">
        <v>0</v>
      </c>
      <c r="AQ598" s="99">
        <v>1.7202508474576272</v>
      </c>
      <c r="AR598" s="99">
        <v>202.98960000000002</v>
      </c>
      <c r="AS598" t="s">
        <v>803</v>
      </c>
    </row>
    <row r="599" spans="1:45" ht="15.75" x14ac:dyDescent="0.25">
      <c r="A599" s="17">
        <v>2020</v>
      </c>
      <c r="B599" s="17" t="s">
        <v>42</v>
      </c>
      <c r="L599" s="92" t="s">
        <v>626</v>
      </c>
      <c r="M599" s="92" t="s">
        <v>626</v>
      </c>
      <c r="N599" s="92"/>
      <c r="O599" s="92" t="s">
        <v>103</v>
      </c>
      <c r="P599" s="93">
        <v>40144245</v>
      </c>
      <c r="Q599" s="93" t="s">
        <v>664</v>
      </c>
      <c r="R599" s="92" t="s">
        <v>806</v>
      </c>
      <c r="S599" s="32" t="s">
        <v>807</v>
      </c>
      <c r="T599" s="58" t="s">
        <v>808</v>
      </c>
      <c r="U599" s="58"/>
      <c r="V599" s="94" t="s">
        <v>809</v>
      </c>
      <c r="W599" s="92" t="s">
        <v>48</v>
      </c>
      <c r="X599" s="95" t="s">
        <v>810</v>
      </c>
      <c r="Y599" t="str">
        <f t="shared" si="18"/>
        <v>401442453022859130228591Mayorista Power</v>
      </c>
      <c r="Z599" s="93">
        <v>30228591</v>
      </c>
      <c r="AA599" s="96" t="s">
        <v>559</v>
      </c>
      <c r="AB599" s="34" t="s">
        <v>801</v>
      </c>
      <c r="AC599" s="57" t="s">
        <v>586</v>
      </c>
      <c r="AD599" s="93">
        <v>30228591</v>
      </c>
      <c r="AE599" s="92" t="s">
        <v>559</v>
      </c>
      <c r="AF599" t="s">
        <v>587</v>
      </c>
      <c r="AG599" s="85" t="s">
        <v>811</v>
      </c>
      <c r="AH599" s="17" t="s">
        <v>308</v>
      </c>
      <c r="AK599" s="97" t="s">
        <v>158</v>
      </c>
      <c r="AL599" s="97"/>
      <c r="AN599" s="98">
        <v>118</v>
      </c>
      <c r="AO599" s="83" t="s">
        <v>588</v>
      </c>
      <c r="AP599" s="28">
        <v>0</v>
      </c>
      <c r="AQ599" s="99">
        <v>1.7202508474576272</v>
      </c>
      <c r="AR599" s="99">
        <v>202.98960000000002</v>
      </c>
      <c r="AS599" t="s">
        <v>803</v>
      </c>
    </row>
    <row r="600" spans="1:45" ht="15.75" x14ac:dyDescent="0.25">
      <c r="A600" s="17">
        <v>2020</v>
      </c>
      <c r="B600" s="17" t="s">
        <v>42</v>
      </c>
      <c r="L600" s="92" t="s">
        <v>626</v>
      </c>
      <c r="M600" s="92" t="s">
        <v>626</v>
      </c>
      <c r="N600" s="92"/>
      <c r="O600" s="92" t="s">
        <v>103</v>
      </c>
      <c r="P600" s="93">
        <v>40144245</v>
      </c>
      <c r="Q600" s="93" t="s">
        <v>664</v>
      </c>
      <c r="R600" s="92" t="s">
        <v>806</v>
      </c>
      <c r="S600" s="32" t="s">
        <v>807</v>
      </c>
      <c r="T600" s="58" t="s">
        <v>808</v>
      </c>
      <c r="U600" s="58"/>
      <c r="V600" s="94" t="s">
        <v>809</v>
      </c>
      <c r="W600" s="92" t="s">
        <v>48</v>
      </c>
      <c r="X600" s="95" t="s">
        <v>810</v>
      </c>
      <c r="Y600" t="str">
        <f t="shared" si="18"/>
        <v>401442453022860130228601Mayorista Power</v>
      </c>
      <c r="Z600" s="93">
        <v>30228601</v>
      </c>
      <c r="AA600" s="96" t="s">
        <v>805</v>
      </c>
      <c r="AB600" s="34" t="s">
        <v>801</v>
      </c>
      <c r="AC600" s="57" t="s">
        <v>586</v>
      </c>
      <c r="AD600" s="93">
        <v>30228601</v>
      </c>
      <c r="AE600" s="92" t="s">
        <v>805</v>
      </c>
      <c r="AF600" t="s">
        <v>587</v>
      </c>
      <c r="AG600" s="85" t="s">
        <v>811</v>
      </c>
      <c r="AH600" s="17" t="s">
        <v>308</v>
      </c>
      <c r="AK600" s="97" t="s">
        <v>158</v>
      </c>
      <c r="AL600" s="97"/>
      <c r="AN600" s="98">
        <v>118</v>
      </c>
      <c r="AO600" s="83" t="s">
        <v>588</v>
      </c>
      <c r="AP600" s="28">
        <v>0</v>
      </c>
      <c r="AQ600" s="99">
        <v>1.7202508474576272</v>
      </c>
      <c r="AR600" s="99">
        <v>202.98960000000002</v>
      </c>
      <c r="AS600" t="s">
        <v>803</v>
      </c>
    </row>
    <row r="601" spans="1:45" ht="15.75" x14ac:dyDescent="0.25">
      <c r="A601" s="17">
        <v>2020</v>
      </c>
      <c r="B601" s="17" t="s">
        <v>42</v>
      </c>
      <c r="L601" s="92" t="s">
        <v>660</v>
      </c>
      <c r="M601" s="92" t="s">
        <v>660</v>
      </c>
      <c r="N601" s="92"/>
      <c r="O601" s="92" t="s">
        <v>103</v>
      </c>
      <c r="P601" s="93">
        <v>40176469</v>
      </c>
      <c r="Q601" s="93" t="s">
        <v>665</v>
      </c>
      <c r="R601" s="92" t="s">
        <v>740</v>
      </c>
      <c r="S601" s="32" t="s">
        <v>822</v>
      </c>
      <c r="T601" s="58" t="s">
        <v>797</v>
      </c>
      <c r="U601" s="58"/>
      <c r="V601" s="94" t="s">
        <v>823</v>
      </c>
      <c r="W601" s="92" t="s">
        <v>48</v>
      </c>
      <c r="X601" s="95" t="s">
        <v>824</v>
      </c>
      <c r="Y601" t="str">
        <f t="shared" si="18"/>
        <v>401764693022856630228566PDM</v>
      </c>
      <c r="Z601" s="93">
        <v>30228566</v>
      </c>
      <c r="AA601" s="96" t="s">
        <v>800</v>
      </c>
      <c r="AB601" s="34" t="s">
        <v>801</v>
      </c>
      <c r="AC601" s="57" t="s">
        <v>750</v>
      </c>
      <c r="AD601" s="93">
        <v>30228566</v>
      </c>
      <c r="AE601" s="92" t="s">
        <v>800</v>
      </c>
      <c r="AF601" t="s">
        <v>587</v>
      </c>
      <c r="AG601" s="87">
        <v>64</v>
      </c>
      <c r="AH601" s="17" t="s">
        <v>308</v>
      </c>
      <c r="AK601" s="97" t="s">
        <v>148</v>
      </c>
      <c r="AL601" s="97"/>
      <c r="AN601" s="98">
        <v>0</v>
      </c>
      <c r="AO601" s="83" t="s">
        <v>588</v>
      </c>
      <c r="AP601" s="28">
        <v>0</v>
      </c>
      <c r="AQ601" s="99">
        <v>2.213043161890309</v>
      </c>
      <c r="AR601" s="99">
        <v>0</v>
      </c>
      <c r="AS601" t="s">
        <v>803</v>
      </c>
    </row>
    <row r="602" spans="1:45" ht="15.75" x14ac:dyDescent="0.25">
      <c r="A602" s="17">
        <v>2020</v>
      </c>
      <c r="B602" s="17" t="s">
        <v>42</v>
      </c>
      <c r="L602" s="92" t="s">
        <v>660</v>
      </c>
      <c r="M602" s="92" t="s">
        <v>660</v>
      </c>
      <c r="N602" s="92"/>
      <c r="O602" s="92" t="s">
        <v>103</v>
      </c>
      <c r="P602" s="93">
        <v>40176469</v>
      </c>
      <c r="Q602" s="93" t="s">
        <v>665</v>
      </c>
      <c r="R602" s="92" t="s">
        <v>740</v>
      </c>
      <c r="S602" s="32" t="s">
        <v>822</v>
      </c>
      <c r="T602" s="58" t="s">
        <v>797</v>
      </c>
      <c r="U602" s="58"/>
      <c r="V602" s="94" t="s">
        <v>823</v>
      </c>
      <c r="W602" s="92" t="s">
        <v>48</v>
      </c>
      <c r="X602" s="95" t="s">
        <v>824</v>
      </c>
      <c r="Y602" t="str">
        <f t="shared" si="18"/>
        <v>401764693022857330228573PDM</v>
      </c>
      <c r="Z602" s="93">
        <v>30228573</v>
      </c>
      <c r="AA602" s="96" t="s">
        <v>804</v>
      </c>
      <c r="AB602" s="34" t="s">
        <v>801</v>
      </c>
      <c r="AC602" s="57" t="s">
        <v>750</v>
      </c>
      <c r="AD602" s="93">
        <v>30228573</v>
      </c>
      <c r="AE602" s="92" t="s">
        <v>804</v>
      </c>
      <c r="AF602" t="s">
        <v>587</v>
      </c>
      <c r="AG602" s="87">
        <v>64</v>
      </c>
      <c r="AH602" s="17" t="s">
        <v>308</v>
      </c>
      <c r="AK602" s="97" t="s">
        <v>148</v>
      </c>
      <c r="AL602" s="97"/>
      <c r="AN602" s="98">
        <v>0</v>
      </c>
      <c r="AO602" s="83" t="s">
        <v>588</v>
      </c>
      <c r="AP602" s="28">
        <v>0</v>
      </c>
      <c r="AQ602" s="99">
        <v>2.213043161890309</v>
      </c>
      <c r="AR602" s="99">
        <v>0</v>
      </c>
      <c r="AS602" t="s">
        <v>803</v>
      </c>
    </row>
    <row r="603" spans="1:45" ht="15.75" x14ac:dyDescent="0.25">
      <c r="A603" s="17">
        <v>2020</v>
      </c>
      <c r="B603" s="17" t="s">
        <v>42</v>
      </c>
      <c r="L603" s="92" t="s">
        <v>660</v>
      </c>
      <c r="M603" s="92" t="s">
        <v>660</v>
      </c>
      <c r="N603" s="92"/>
      <c r="O603" s="92" t="s">
        <v>103</v>
      </c>
      <c r="P603" s="93">
        <v>40176469</v>
      </c>
      <c r="Q603" s="93" t="s">
        <v>665</v>
      </c>
      <c r="R603" s="92" t="s">
        <v>740</v>
      </c>
      <c r="S603" s="32" t="s">
        <v>822</v>
      </c>
      <c r="T603" s="58" t="s">
        <v>797</v>
      </c>
      <c r="U603" s="58"/>
      <c r="V603" s="94" t="s">
        <v>823</v>
      </c>
      <c r="W603" s="92" t="s">
        <v>48</v>
      </c>
      <c r="X603" s="95" t="s">
        <v>824</v>
      </c>
      <c r="Y603" t="str">
        <f t="shared" si="18"/>
        <v>401764693022859130228591PDM</v>
      </c>
      <c r="Z603" s="93">
        <v>30228591</v>
      </c>
      <c r="AA603" s="96" t="s">
        <v>559</v>
      </c>
      <c r="AB603" s="34" t="s">
        <v>801</v>
      </c>
      <c r="AC603" s="57" t="s">
        <v>750</v>
      </c>
      <c r="AD603" s="93">
        <v>30228591</v>
      </c>
      <c r="AE603" s="92" t="s">
        <v>559</v>
      </c>
      <c r="AF603" t="s">
        <v>587</v>
      </c>
      <c r="AG603" s="87">
        <v>64</v>
      </c>
      <c r="AH603" s="17" t="s">
        <v>308</v>
      </c>
      <c r="AK603" s="97" t="s">
        <v>148</v>
      </c>
      <c r="AL603" s="97"/>
      <c r="AN603" s="98">
        <v>0</v>
      </c>
      <c r="AO603" s="83" t="s">
        <v>588</v>
      </c>
      <c r="AP603" s="28">
        <v>0</v>
      </c>
      <c r="AQ603" s="99">
        <v>2.213043161890309</v>
      </c>
      <c r="AR603" s="99">
        <v>0</v>
      </c>
      <c r="AS603" t="s">
        <v>803</v>
      </c>
    </row>
    <row r="604" spans="1:45" ht="15.75" x14ac:dyDescent="0.25">
      <c r="A604" s="17">
        <v>2020</v>
      </c>
      <c r="B604" s="17" t="s">
        <v>42</v>
      </c>
      <c r="L604" s="92" t="s">
        <v>660</v>
      </c>
      <c r="M604" s="92" t="s">
        <v>660</v>
      </c>
      <c r="N604" s="92"/>
      <c r="O604" s="92" t="s">
        <v>103</v>
      </c>
      <c r="P604" s="93">
        <v>40176469</v>
      </c>
      <c r="Q604" s="93" t="s">
        <v>665</v>
      </c>
      <c r="R604" s="92" t="s">
        <v>740</v>
      </c>
      <c r="S604" s="32" t="s">
        <v>822</v>
      </c>
      <c r="T604" s="58" t="s">
        <v>797</v>
      </c>
      <c r="U604" s="58"/>
      <c r="V604" s="94" t="s">
        <v>823</v>
      </c>
      <c r="W604" s="92" t="s">
        <v>48</v>
      </c>
      <c r="X604" s="95" t="s">
        <v>824</v>
      </c>
      <c r="Y604" t="str">
        <f t="shared" si="18"/>
        <v>401764693022860130228601PDM</v>
      </c>
      <c r="Z604" s="93">
        <v>30228601</v>
      </c>
      <c r="AA604" s="96" t="s">
        <v>805</v>
      </c>
      <c r="AB604" s="34" t="s">
        <v>801</v>
      </c>
      <c r="AC604" s="57" t="s">
        <v>750</v>
      </c>
      <c r="AD604" s="93">
        <v>30228601</v>
      </c>
      <c r="AE604" s="92" t="s">
        <v>805</v>
      </c>
      <c r="AF604" t="s">
        <v>587</v>
      </c>
      <c r="AG604" s="87">
        <v>64</v>
      </c>
      <c r="AH604" s="17" t="s">
        <v>308</v>
      </c>
      <c r="AK604" s="97" t="s">
        <v>148</v>
      </c>
      <c r="AL604" s="97"/>
      <c r="AN604" s="98">
        <v>0</v>
      </c>
      <c r="AO604" s="83" t="s">
        <v>588</v>
      </c>
      <c r="AP604" s="28">
        <v>0</v>
      </c>
      <c r="AQ604" s="99">
        <v>2.213043161890309</v>
      </c>
      <c r="AR604" s="99">
        <v>0</v>
      </c>
      <c r="AS604" t="s">
        <v>803</v>
      </c>
    </row>
    <row r="605" spans="1:45" ht="15.75" x14ac:dyDescent="0.25">
      <c r="A605" s="17">
        <v>2020</v>
      </c>
      <c r="B605" s="17" t="s">
        <v>42</v>
      </c>
      <c r="L605" s="92" t="s">
        <v>660</v>
      </c>
      <c r="M605" s="92" t="s">
        <v>660</v>
      </c>
      <c r="N605" s="92"/>
      <c r="O605" s="92" t="s">
        <v>103</v>
      </c>
      <c r="P605" s="93">
        <v>40176469</v>
      </c>
      <c r="Q605" s="93" t="s">
        <v>665</v>
      </c>
      <c r="R605" s="92" t="s">
        <v>806</v>
      </c>
      <c r="S605" s="32" t="s">
        <v>807</v>
      </c>
      <c r="T605" s="58" t="s">
        <v>808</v>
      </c>
      <c r="U605" s="58"/>
      <c r="V605" s="94" t="s">
        <v>809</v>
      </c>
      <c r="W605" s="92" t="s">
        <v>48</v>
      </c>
      <c r="X605" s="95" t="s">
        <v>810</v>
      </c>
      <c r="Y605" t="str">
        <f t="shared" si="18"/>
        <v>401764693022856630228566Mayorista Power</v>
      </c>
      <c r="Z605" s="93">
        <v>30228566</v>
      </c>
      <c r="AA605" s="96" t="s">
        <v>800</v>
      </c>
      <c r="AB605" s="34" t="s">
        <v>801</v>
      </c>
      <c r="AC605" s="57" t="s">
        <v>586</v>
      </c>
      <c r="AD605" s="93">
        <v>30228566</v>
      </c>
      <c r="AE605" s="92" t="s">
        <v>800</v>
      </c>
      <c r="AF605" t="s">
        <v>587</v>
      </c>
      <c r="AG605" s="85" t="s">
        <v>811</v>
      </c>
      <c r="AH605" s="17" t="s">
        <v>308</v>
      </c>
      <c r="AK605" s="97" t="s">
        <v>158</v>
      </c>
      <c r="AL605" s="97"/>
      <c r="AN605" s="98">
        <v>0</v>
      </c>
      <c r="AO605" s="83" t="s">
        <v>588</v>
      </c>
      <c r="AP605" s="28">
        <v>0</v>
      </c>
      <c r="AQ605" s="99">
        <v>1.7388196271995284</v>
      </c>
      <c r="AR605" s="99">
        <v>0</v>
      </c>
      <c r="AS605" t="s">
        <v>803</v>
      </c>
    </row>
    <row r="606" spans="1:45" ht="15.75" x14ac:dyDescent="0.25">
      <c r="A606" s="17">
        <v>2020</v>
      </c>
      <c r="B606" s="17" t="s">
        <v>42</v>
      </c>
      <c r="L606" s="92" t="s">
        <v>660</v>
      </c>
      <c r="M606" s="92" t="s">
        <v>660</v>
      </c>
      <c r="N606" s="92"/>
      <c r="O606" s="92" t="s">
        <v>103</v>
      </c>
      <c r="P606" s="93">
        <v>40176469</v>
      </c>
      <c r="Q606" s="93" t="s">
        <v>665</v>
      </c>
      <c r="R606" s="92" t="s">
        <v>806</v>
      </c>
      <c r="S606" s="32" t="s">
        <v>807</v>
      </c>
      <c r="T606" s="58" t="s">
        <v>808</v>
      </c>
      <c r="U606" s="58"/>
      <c r="V606" s="94" t="s">
        <v>809</v>
      </c>
      <c r="W606" s="92" t="s">
        <v>48</v>
      </c>
      <c r="X606" s="95" t="s">
        <v>810</v>
      </c>
      <c r="Y606" t="str">
        <f t="shared" si="18"/>
        <v>401764693022857330228573Mayorista Power</v>
      </c>
      <c r="Z606" s="93">
        <v>30228573</v>
      </c>
      <c r="AA606" s="96" t="s">
        <v>804</v>
      </c>
      <c r="AB606" s="34" t="s">
        <v>801</v>
      </c>
      <c r="AC606" s="57" t="s">
        <v>586</v>
      </c>
      <c r="AD606" s="93">
        <v>30228573</v>
      </c>
      <c r="AE606" s="92" t="s">
        <v>804</v>
      </c>
      <c r="AF606" t="s">
        <v>587</v>
      </c>
      <c r="AG606" s="85" t="s">
        <v>811</v>
      </c>
      <c r="AH606" s="17" t="s">
        <v>308</v>
      </c>
      <c r="AK606" s="97" t="s">
        <v>158</v>
      </c>
      <c r="AL606" s="97"/>
      <c r="AN606" s="98">
        <v>0</v>
      </c>
      <c r="AO606" s="83" t="s">
        <v>588</v>
      </c>
      <c r="AP606" s="28">
        <v>0</v>
      </c>
      <c r="AQ606" s="99">
        <v>1.7388196271995284</v>
      </c>
      <c r="AR606" s="99">
        <v>0</v>
      </c>
      <c r="AS606" t="s">
        <v>803</v>
      </c>
    </row>
    <row r="607" spans="1:45" ht="15.75" x14ac:dyDescent="0.25">
      <c r="A607" s="17">
        <v>2020</v>
      </c>
      <c r="B607" s="17" t="s">
        <v>42</v>
      </c>
      <c r="L607" s="92" t="s">
        <v>660</v>
      </c>
      <c r="M607" s="92" t="s">
        <v>660</v>
      </c>
      <c r="N607" s="92"/>
      <c r="O607" s="92" t="s">
        <v>103</v>
      </c>
      <c r="P607" s="93">
        <v>40176469</v>
      </c>
      <c r="Q607" s="93" t="s">
        <v>665</v>
      </c>
      <c r="R607" s="92" t="s">
        <v>806</v>
      </c>
      <c r="S607" s="32" t="s">
        <v>807</v>
      </c>
      <c r="T607" s="58" t="s">
        <v>808</v>
      </c>
      <c r="U607" s="58"/>
      <c r="V607" s="94" t="s">
        <v>809</v>
      </c>
      <c r="W607" s="92" t="s">
        <v>48</v>
      </c>
      <c r="X607" s="95" t="s">
        <v>810</v>
      </c>
      <c r="Y607" t="str">
        <f t="shared" si="18"/>
        <v>401764693022859130228591Mayorista Power</v>
      </c>
      <c r="Z607" s="93">
        <v>30228591</v>
      </c>
      <c r="AA607" s="96" t="s">
        <v>559</v>
      </c>
      <c r="AB607" s="34" t="s">
        <v>801</v>
      </c>
      <c r="AC607" s="57" t="s">
        <v>586</v>
      </c>
      <c r="AD607" s="93">
        <v>30228591</v>
      </c>
      <c r="AE607" s="92" t="s">
        <v>559</v>
      </c>
      <c r="AF607" t="s">
        <v>587</v>
      </c>
      <c r="AG607" s="85" t="s">
        <v>811</v>
      </c>
      <c r="AH607" s="17" t="s">
        <v>308</v>
      </c>
      <c r="AK607" s="97" t="s">
        <v>158</v>
      </c>
      <c r="AL607" s="97"/>
      <c r="AN607" s="98">
        <v>0</v>
      </c>
      <c r="AO607" s="83" t="s">
        <v>588</v>
      </c>
      <c r="AP607" s="28">
        <v>0</v>
      </c>
      <c r="AQ607" s="99">
        <v>1.7388196271995284</v>
      </c>
      <c r="AR607" s="99">
        <v>0</v>
      </c>
      <c r="AS607" t="s">
        <v>803</v>
      </c>
    </row>
    <row r="608" spans="1:45" ht="15.75" x14ac:dyDescent="0.25">
      <c r="A608" s="17">
        <v>2020</v>
      </c>
      <c r="B608" s="17" t="s">
        <v>42</v>
      </c>
      <c r="L608" s="92" t="s">
        <v>660</v>
      </c>
      <c r="M608" s="92" t="s">
        <v>660</v>
      </c>
      <c r="N608" s="92"/>
      <c r="O608" s="92" t="s">
        <v>103</v>
      </c>
      <c r="P608" s="93">
        <v>40176469</v>
      </c>
      <c r="Q608" s="93" t="s">
        <v>665</v>
      </c>
      <c r="R608" s="92" t="s">
        <v>806</v>
      </c>
      <c r="S608" s="32" t="s">
        <v>807</v>
      </c>
      <c r="T608" s="58" t="s">
        <v>808</v>
      </c>
      <c r="U608" s="58"/>
      <c r="V608" s="94" t="s">
        <v>809</v>
      </c>
      <c r="W608" s="92" t="s">
        <v>48</v>
      </c>
      <c r="X608" s="95" t="s">
        <v>810</v>
      </c>
      <c r="Y608" t="str">
        <f t="shared" si="18"/>
        <v>401764693022860130228601Mayorista Power</v>
      </c>
      <c r="Z608" s="93">
        <v>30228601</v>
      </c>
      <c r="AA608" s="96" t="s">
        <v>805</v>
      </c>
      <c r="AB608" s="34" t="s">
        <v>801</v>
      </c>
      <c r="AC608" s="57" t="s">
        <v>586</v>
      </c>
      <c r="AD608" s="93">
        <v>30228601</v>
      </c>
      <c r="AE608" s="92" t="s">
        <v>805</v>
      </c>
      <c r="AF608" t="s">
        <v>587</v>
      </c>
      <c r="AG608" s="85" t="s">
        <v>811</v>
      </c>
      <c r="AH608" s="17" t="s">
        <v>308</v>
      </c>
      <c r="AK608" s="97" t="s">
        <v>158</v>
      </c>
      <c r="AL608" s="97"/>
      <c r="AN608" s="98">
        <v>0</v>
      </c>
      <c r="AO608" s="83" t="s">
        <v>588</v>
      </c>
      <c r="AP608" s="28">
        <v>0</v>
      </c>
      <c r="AQ608" s="99">
        <v>1.7388196271995284</v>
      </c>
      <c r="AR608" s="99">
        <v>0</v>
      </c>
      <c r="AS608" t="s">
        <v>803</v>
      </c>
    </row>
    <row r="609" spans="1:45" ht="15.75" x14ac:dyDescent="0.25">
      <c r="A609" s="17">
        <v>2020</v>
      </c>
      <c r="B609" s="17" t="s">
        <v>42</v>
      </c>
      <c r="L609" s="92" t="s">
        <v>666</v>
      </c>
      <c r="M609" s="92" t="s">
        <v>666</v>
      </c>
      <c r="N609" s="92"/>
      <c r="O609" s="92" t="s">
        <v>103</v>
      </c>
      <c r="P609" s="93">
        <v>40178810</v>
      </c>
      <c r="Q609" s="93" t="s">
        <v>667</v>
      </c>
      <c r="R609" s="92" t="s">
        <v>740</v>
      </c>
      <c r="S609" s="32" t="s">
        <v>822</v>
      </c>
      <c r="T609" s="58" t="s">
        <v>797</v>
      </c>
      <c r="U609" s="58"/>
      <c r="V609" s="94" t="s">
        <v>823</v>
      </c>
      <c r="W609" s="92" t="s">
        <v>48</v>
      </c>
      <c r="X609" s="95" t="s">
        <v>824</v>
      </c>
      <c r="Y609" t="str">
        <f t="shared" ref="Y609:Y672" si="19">+P609&amp;Z609&amp;AD609&amp;AK609</f>
        <v>401788103022856630228566PDM</v>
      </c>
      <c r="Z609" s="93">
        <v>30228566</v>
      </c>
      <c r="AA609" s="96" t="s">
        <v>800</v>
      </c>
      <c r="AB609" s="34" t="s">
        <v>801</v>
      </c>
      <c r="AC609" s="57" t="s">
        <v>750</v>
      </c>
      <c r="AD609" s="93">
        <v>30228566</v>
      </c>
      <c r="AE609" s="92" t="s">
        <v>800</v>
      </c>
      <c r="AF609" t="s">
        <v>587</v>
      </c>
      <c r="AG609" s="87">
        <v>64</v>
      </c>
      <c r="AH609" s="17" t="s">
        <v>308</v>
      </c>
      <c r="AK609" s="97" t="s">
        <v>148</v>
      </c>
      <c r="AL609" s="97"/>
      <c r="AN609" s="98">
        <v>57</v>
      </c>
      <c r="AO609" s="83" t="s">
        <v>588</v>
      </c>
      <c r="AP609" s="28">
        <v>0</v>
      </c>
      <c r="AQ609" s="99">
        <v>2.1894101694915253</v>
      </c>
      <c r="AR609" s="99">
        <v>124.79637966101694</v>
      </c>
      <c r="AS609" t="s">
        <v>803</v>
      </c>
    </row>
    <row r="610" spans="1:45" ht="15.75" x14ac:dyDescent="0.25">
      <c r="A610" s="17">
        <v>2020</v>
      </c>
      <c r="B610" s="17" t="s">
        <v>42</v>
      </c>
      <c r="L610" s="92" t="s">
        <v>666</v>
      </c>
      <c r="M610" s="92" t="s">
        <v>666</v>
      </c>
      <c r="N610" s="92"/>
      <c r="O610" s="92" t="s">
        <v>103</v>
      </c>
      <c r="P610" s="93">
        <v>40178810</v>
      </c>
      <c r="Q610" s="93" t="s">
        <v>667</v>
      </c>
      <c r="R610" s="92" t="s">
        <v>740</v>
      </c>
      <c r="S610" s="32" t="s">
        <v>822</v>
      </c>
      <c r="T610" s="58" t="s">
        <v>797</v>
      </c>
      <c r="U610" s="58"/>
      <c r="V610" s="94" t="s">
        <v>823</v>
      </c>
      <c r="W610" s="92" t="s">
        <v>48</v>
      </c>
      <c r="X610" s="95" t="s">
        <v>824</v>
      </c>
      <c r="Y610" t="str">
        <f t="shared" si="19"/>
        <v>401788103022857330228573PDM</v>
      </c>
      <c r="Z610" s="93">
        <v>30228573</v>
      </c>
      <c r="AA610" s="96" t="s">
        <v>804</v>
      </c>
      <c r="AB610" s="34" t="s">
        <v>801</v>
      </c>
      <c r="AC610" s="57" t="s">
        <v>750</v>
      </c>
      <c r="AD610" s="93">
        <v>30228573</v>
      </c>
      <c r="AE610" s="92" t="s">
        <v>804</v>
      </c>
      <c r="AF610" t="s">
        <v>587</v>
      </c>
      <c r="AG610" s="87">
        <v>64</v>
      </c>
      <c r="AH610" s="17" t="s">
        <v>308</v>
      </c>
      <c r="AK610" s="97" t="s">
        <v>148</v>
      </c>
      <c r="AL610" s="97"/>
      <c r="AN610" s="98">
        <v>57</v>
      </c>
      <c r="AO610" s="83" t="s">
        <v>588</v>
      </c>
      <c r="AP610" s="28">
        <v>0</v>
      </c>
      <c r="AQ610" s="99">
        <v>2.1894101694915253</v>
      </c>
      <c r="AR610" s="99">
        <v>124.79637966101694</v>
      </c>
      <c r="AS610" t="s">
        <v>803</v>
      </c>
    </row>
    <row r="611" spans="1:45" ht="15.75" x14ac:dyDescent="0.25">
      <c r="A611" s="17">
        <v>2020</v>
      </c>
      <c r="B611" s="17" t="s">
        <v>42</v>
      </c>
      <c r="L611" s="92" t="s">
        <v>666</v>
      </c>
      <c r="M611" s="92" t="s">
        <v>666</v>
      </c>
      <c r="N611" s="92"/>
      <c r="O611" s="92" t="s">
        <v>103</v>
      </c>
      <c r="P611" s="93">
        <v>40178810</v>
      </c>
      <c r="Q611" s="93" t="s">
        <v>667</v>
      </c>
      <c r="R611" s="92" t="s">
        <v>740</v>
      </c>
      <c r="S611" s="32" t="s">
        <v>822</v>
      </c>
      <c r="T611" s="58" t="s">
        <v>797</v>
      </c>
      <c r="U611" s="58"/>
      <c r="V611" s="94" t="s">
        <v>823</v>
      </c>
      <c r="W611" s="92" t="s">
        <v>48</v>
      </c>
      <c r="X611" s="95" t="s">
        <v>824</v>
      </c>
      <c r="Y611" t="str">
        <f t="shared" si="19"/>
        <v>401788103022859130228591PDM</v>
      </c>
      <c r="Z611" s="93">
        <v>30228591</v>
      </c>
      <c r="AA611" s="96" t="s">
        <v>559</v>
      </c>
      <c r="AB611" s="34" t="s">
        <v>801</v>
      </c>
      <c r="AC611" s="57" t="s">
        <v>750</v>
      </c>
      <c r="AD611" s="93">
        <v>30228591</v>
      </c>
      <c r="AE611" s="92" t="s">
        <v>559</v>
      </c>
      <c r="AF611" t="s">
        <v>587</v>
      </c>
      <c r="AG611" s="87">
        <v>64</v>
      </c>
      <c r="AH611" s="17" t="s">
        <v>308</v>
      </c>
      <c r="AK611" s="97" t="s">
        <v>148</v>
      </c>
      <c r="AL611" s="97"/>
      <c r="AN611" s="98">
        <v>57</v>
      </c>
      <c r="AO611" s="83" t="s">
        <v>588</v>
      </c>
      <c r="AP611" s="28">
        <v>0</v>
      </c>
      <c r="AQ611" s="99">
        <v>2.1894101694915253</v>
      </c>
      <c r="AR611" s="99">
        <v>124.79637966101694</v>
      </c>
      <c r="AS611" t="s">
        <v>803</v>
      </c>
    </row>
    <row r="612" spans="1:45" ht="15.75" x14ac:dyDescent="0.25">
      <c r="A612" s="17">
        <v>2020</v>
      </c>
      <c r="B612" s="17" t="s">
        <v>42</v>
      </c>
      <c r="L612" s="92" t="s">
        <v>666</v>
      </c>
      <c r="M612" s="92" t="s">
        <v>666</v>
      </c>
      <c r="N612" s="92"/>
      <c r="O612" s="92" t="s">
        <v>103</v>
      </c>
      <c r="P612" s="93">
        <v>40178810</v>
      </c>
      <c r="Q612" s="93" t="s">
        <v>667</v>
      </c>
      <c r="R612" s="92" t="s">
        <v>740</v>
      </c>
      <c r="S612" s="32" t="s">
        <v>822</v>
      </c>
      <c r="T612" s="58" t="s">
        <v>797</v>
      </c>
      <c r="U612" s="58"/>
      <c r="V612" s="94" t="s">
        <v>823</v>
      </c>
      <c r="W612" s="92" t="s">
        <v>48</v>
      </c>
      <c r="X612" s="95" t="s">
        <v>824</v>
      </c>
      <c r="Y612" t="str">
        <f t="shared" si="19"/>
        <v>401788103022860130228601PDM</v>
      </c>
      <c r="Z612" s="93">
        <v>30228601</v>
      </c>
      <c r="AA612" s="96" t="s">
        <v>805</v>
      </c>
      <c r="AB612" s="34" t="s">
        <v>801</v>
      </c>
      <c r="AC612" s="57" t="s">
        <v>750</v>
      </c>
      <c r="AD612" s="93">
        <v>30228601</v>
      </c>
      <c r="AE612" s="92" t="s">
        <v>805</v>
      </c>
      <c r="AF612" t="s">
        <v>587</v>
      </c>
      <c r="AG612" s="87">
        <v>64</v>
      </c>
      <c r="AH612" s="17" t="s">
        <v>308</v>
      </c>
      <c r="AK612" s="97" t="s">
        <v>148</v>
      </c>
      <c r="AL612" s="97"/>
      <c r="AN612" s="98">
        <v>57</v>
      </c>
      <c r="AO612" s="83" t="s">
        <v>588</v>
      </c>
      <c r="AP612" s="28">
        <v>0</v>
      </c>
      <c r="AQ612" s="99">
        <v>2.1894101694915253</v>
      </c>
      <c r="AR612" s="99">
        <v>124.79637966101694</v>
      </c>
      <c r="AS612" t="s">
        <v>803</v>
      </c>
    </row>
    <row r="613" spans="1:45" ht="15.75" x14ac:dyDescent="0.25">
      <c r="A613" s="17">
        <v>2020</v>
      </c>
      <c r="B613" s="17" t="s">
        <v>42</v>
      </c>
      <c r="L613" s="92" t="s">
        <v>666</v>
      </c>
      <c r="M613" s="92" t="s">
        <v>666</v>
      </c>
      <c r="N613" s="92"/>
      <c r="O613" s="92" t="s">
        <v>103</v>
      </c>
      <c r="P613" s="93">
        <v>40178810</v>
      </c>
      <c r="Q613" s="93" t="s">
        <v>667</v>
      </c>
      <c r="R613" s="92" t="s">
        <v>806</v>
      </c>
      <c r="S613" s="32" t="s">
        <v>807</v>
      </c>
      <c r="T613" s="58" t="s">
        <v>808</v>
      </c>
      <c r="U613" s="58"/>
      <c r="V613" s="94" t="s">
        <v>809</v>
      </c>
      <c r="W613" s="92" t="s">
        <v>48</v>
      </c>
      <c r="X613" s="95" t="s">
        <v>810</v>
      </c>
      <c r="Y613" t="str">
        <f t="shared" si="19"/>
        <v>401788103022856630228566Mayorista Power</v>
      </c>
      <c r="Z613" s="93">
        <v>30228566</v>
      </c>
      <c r="AA613" s="96" t="s">
        <v>800</v>
      </c>
      <c r="AB613" s="34" t="s">
        <v>801</v>
      </c>
      <c r="AC613" s="57" t="s">
        <v>586</v>
      </c>
      <c r="AD613" s="93">
        <v>30228566</v>
      </c>
      <c r="AE613" s="92" t="s">
        <v>800</v>
      </c>
      <c r="AF613" t="s">
        <v>587</v>
      </c>
      <c r="AG613" s="85" t="s">
        <v>811</v>
      </c>
      <c r="AH613" s="17" t="s">
        <v>308</v>
      </c>
      <c r="AK613" s="97" t="s">
        <v>158</v>
      </c>
      <c r="AL613" s="97"/>
      <c r="AN613" s="98">
        <v>57</v>
      </c>
      <c r="AO613" s="83" t="s">
        <v>588</v>
      </c>
      <c r="AP613" s="28">
        <v>0</v>
      </c>
      <c r="AQ613" s="99">
        <v>1.7202508474576272</v>
      </c>
      <c r="AR613" s="99">
        <v>98.054298305084757</v>
      </c>
      <c r="AS613" t="s">
        <v>803</v>
      </c>
    </row>
    <row r="614" spans="1:45" ht="15.75" x14ac:dyDescent="0.25">
      <c r="A614" s="17">
        <v>2020</v>
      </c>
      <c r="B614" s="17" t="s">
        <v>42</v>
      </c>
      <c r="L614" s="92" t="s">
        <v>666</v>
      </c>
      <c r="M614" s="92" t="s">
        <v>666</v>
      </c>
      <c r="N614" s="92"/>
      <c r="O614" s="92" t="s">
        <v>103</v>
      </c>
      <c r="P614" s="93">
        <v>40178810</v>
      </c>
      <c r="Q614" s="93" t="s">
        <v>667</v>
      </c>
      <c r="R614" s="92" t="s">
        <v>806</v>
      </c>
      <c r="S614" s="32" t="s">
        <v>807</v>
      </c>
      <c r="T614" s="58" t="s">
        <v>808</v>
      </c>
      <c r="U614" s="58"/>
      <c r="V614" s="94" t="s">
        <v>809</v>
      </c>
      <c r="W614" s="92" t="s">
        <v>48</v>
      </c>
      <c r="X614" s="95" t="s">
        <v>810</v>
      </c>
      <c r="Y614" t="str">
        <f t="shared" si="19"/>
        <v>401788103022857330228573Mayorista Power</v>
      </c>
      <c r="Z614" s="93">
        <v>30228573</v>
      </c>
      <c r="AA614" s="96" t="s">
        <v>804</v>
      </c>
      <c r="AB614" s="34" t="s">
        <v>801</v>
      </c>
      <c r="AC614" s="57" t="s">
        <v>586</v>
      </c>
      <c r="AD614" s="93">
        <v>30228573</v>
      </c>
      <c r="AE614" s="92" t="s">
        <v>804</v>
      </c>
      <c r="AF614" t="s">
        <v>587</v>
      </c>
      <c r="AG614" s="85" t="s">
        <v>811</v>
      </c>
      <c r="AH614" s="17" t="s">
        <v>308</v>
      </c>
      <c r="AK614" s="97" t="s">
        <v>158</v>
      </c>
      <c r="AL614" s="97"/>
      <c r="AN614" s="98">
        <v>57</v>
      </c>
      <c r="AO614" s="83" t="s">
        <v>588</v>
      </c>
      <c r="AP614" s="28">
        <v>0</v>
      </c>
      <c r="AQ614" s="99">
        <v>1.7202508474576272</v>
      </c>
      <c r="AR614" s="99">
        <v>98.054298305084757</v>
      </c>
      <c r="AS614" t="s">
        <v>803</v>
      </c>
    </row>
    <row r="615" spans="1:45" ht="15.75" x14ac:dyDescent="0.25">
      <c r="A615" s="17">
        <v>2020</v>
      </c>
      <c r="B615" s="17" t="s">
        <v>42</v>
      </c>
      <c r="L615" s="92" t="s">
        <v>666</v>
      </c>
      <c r="M615" s="92" t="s">
        <v>666</v>
      </c>
      <c r="N615" s="92"/>
      <c r="O615" s="92" t="s">
        <v>103</v>
      </c>
      <c r="P615" s="93">
        <v>40178810</v>
      </c>
      <c r="Q615" s="93" t="s">
        <v>667</v>
      </c>
      <c r="R615" s="92" t="s">
        <v>806</v>
      </c>
      <c r="S615" s="32" t="s">
        <v>807</v>
      </c>
      <c r="T615" s="58" t="s">
        <v>808</v>
      </c>
      <c r="U615" s="58"/>
      <c r="V615" s="94" t="s">
        <v>809</v>
      </c>
      <c r="W615" s="92" t="s">
        <v>48</v>
      </c>
      <c r="X615" s="95" t="s">
        <v>810</v>
      </c>
      <c r="Y615" t="str">
        <f t="shared" si="19"/>
        <v>401788103022859130228591Mayorista Power</v>
      </c>
      <c r="Z615" s="93">
        <v>30228591</v>
      </c>
      <c r="AA615" s="96" t="s">
        <v>559</v>
      </c>
      <c r="AB615" s="34" t="s">
        <v>801</v>
      </c>
      <c r="AC615" s="57" t="s">
        <v>586</v>
      </c>
      <c r="AD615" s="93">
        <v>30228591</v>
      </c>
      <c r="AE615" s="92" t="s">
        <v>559</v>
      </c>
      <c r="AF615" t="s">
        <v>587</v>
      </c>
      <c r="AG615" s="85" t="s">
        <v>811</v>
      </c>
      <c r="AH615" s="17" t="s">
        <v>308</v>
      </c>
      <c r="AK615" s="97" t="s">
        <v>158</v>
      </c>
      <c r="AL615" s="97"/>
      <c r="AN615" s="98">
        <v>57</v>
      </c>
      <c r="AO615" s="83" t="s">
        <v>588</v>
      </c>
      <c r="AP615" s="28">
        <v>0</v>
      </c>
      <c r="AQ615" s="99">
        <v>1.7202508474576272</v>
      </c>
      <c r="AR615" s="99">
        <v>98.054298305084757</v>
      </c>
      <c r="AS615" t="s">
        <v>803</v>
      </c>
    </row>
    <row r="616" spans="1:45" ht="15.75" x14ac:dyDescent="0.25">
      <c r="A616" s="17">
        <v>2020</v>
      </c>
      <c r="B616" s="17" t="s">
        <v>42</v>
      </c>
      <c r="L616" s="92" t="s">
        <v>666</v>
      </c>
      <c r="M616" s="92" t="s">
        <v>666</v>
      </c>
      <c r="N616" s="92"/>
      <c r="O616" s="92" t="s">
        <v>103</v>
      </c>
      <c r="P616" s="93">
        <v>40178810</v>
      </c>
      <c r="Q616" s="93" t="s">
        <v>667</v>
      </c>
      <c r="R616" s="92" t="s">
        <v>806</v>
      </c>
      <c r="S616" s="32" t="s">
        <v>807</v>
      </c>
      <c r="T616" s="58" t="s">
        <v>808</v>
      </c>
      <c r="U616" s="58"/>
      <c r="V616" s="94" t="s">
        <v>809</v>
      </c>
      <c r="W616" s="92" t="s">
        <v>48</v>
      </c>
      <c r="X616" s="95" t="s">
        <v>810</v>
      </c>
      <c r="Y616" t="str">
        <f t="shared" si="19"/>
        <v>401788103022860130228601Mayorista Power</v>
      </c>
      <c r="Z616" s="93">
        <v>30228601</v>
      </c>
      <c r="AA616" s="96" t="s">
        <v>805</v>
      </c>
      <c r="AB616" s="34" t="s">
        <v>801</v>
      </c>
      <c r="AC616" s="57" t="s">
        <v>586</v>
      </c>
      <c r="AD616" s="93">
        <v>30228601</v>
      </c>
      <c r="AE616" s="92" t="s">
        <v>805</v>
      </c>
      <c r="AF616" t="s">
        <v>587</v>
      </c>
      <c r="AG616" s="85" t="s">
        <v>811</v>
      </c>
      <c r="AH616" s="17" t="s">
        <v>308</v>
      </c>
      <c r="AK616" s="97" t="s">
        <v>158</v>
      </c>
      <c r="AL616" s="97"/>
      <c r="AN616" s="98">
        <v>57</v>
      </c>
      <c r="AO616" s="83" t="s">
        <v>588</v>
      </c>
      <c r="AP616" s="28">
        <v>0</v>
      </c>
      <c r="AQ616" s="99">
        <v>1.7202508474576272</v>
      </c>
      <c r="AR616" s="99">
        <v>98.054298305084757</v>
      </c>
      <c r="AS616" t="s">
        <v>803</v>
      </c>
    </row>
    <row r="617" spans="1:45" ht="15.75" x14ac:dyDescent="0.25">
      <c r="A617" s="17">
        <v>2020</v>
      </c>
      <c r="B617" s="17" t="s">
        <v>42</v>
      </c>
      <c r="L617" s="92" t="s">
        <v>672</v>
      </c>
      <c r="M617" s="92" t="s">
        <v>672</v>
      </c>
      <c r="N617" s="92"/>
      <c r="O617" s="92" t="s">
        <v>617</v>
      </c>
      <c r="P617" s="93">
        <v>40061863</v>
      </c>
      <c r="Q617" s="93" t="s">
        <v>673</v>
      </c>
      <c r="R617" s="92" t="s">
        <v>812</v>
      </c>
      <c r="S617" s="32" t="s">
        <v>813</v>
      </c>
      <c r="T617" s="58" t="s">
        <v>814</v>
      </c>
      <c r="U617" s="58"/>
      <c r="V617" s="94" t="s">
        <v>815</v>
      </c>
      <c r="W617" s="92" t="s">
        <v>48</v>
      </c>
      <c r="X617" s="95" t="s">
        <v>816</v>
      </c>
      <c r="Y617" t="str">
        <f t="shared" si="19"/>
        <v>400618633022856630228566PDM</v>
      </c>
      <c r="Z617" s="93">
        <v>30228566</v>
      </c>
      <c r="AA617" s="96" t="s">
        <v>800</v>
      </c>
      <c r="AB617" s="34" t="s">
        <v>801</v>
      </c>
      <c r="AC617" s="57" t="s">
        <v>633</v>
      </c>
      <c r="AD617" s="93">
        <v>30228566</v>
      </c>
      <c r="AE617" s="92" t="s">
        <v>800</v>
      </c>
      <c r="AF617" t="s">
        <v>587</v>
      </c>
      <c r="AG617" s="87">
        <v>62.25</v>
      </c>
      <c r="AH617" s="17" t="s">
        <v>308</v>
      </c>
      <c r="AK617" s="97" t="s">
        <v>148</v>
      </c>
      <c r="AL617" s="97"/>
      <c r="AN617" s="98">
        <v>33</v>
      </c>
      <c r="AO617" s="83" t="s">
        <v>588</v>
      </c>
      <c r="AP617" s="28">
        <v>0</v>
      </c>
      <c r="AQ617" s="99">
        <v>3.3362440677966103</v>
      </c>
      <c r="AR617" s="99">
        <v>110.09605423728814</v>
      </c>
      <c r="AS617" t="s">
        <v>803</v>
      </c>
    </row>
    <row r="618" spans="1:45" ht="15.75" x14ac:dyDescent="0.25">
      <c r="A618" s="17">
        <v>2020</v>
      </c>
      <c r="B618" s="17" t="s">
        <v>42</v>
      </c>
      <c r="L618" s="92" t="s">
        <v>672</v>
      </c>
      <c r="M618" s="92" t="s">
        <v>672</v>
      </c>
      <c r="N618" s="92"/>
      <c r="O618" s="92" t="s">
        <v>617</v>
      </c>
      <c r="P618" s="93">
        <v>40061863</v>
      </c>
      <c r="Q618" s="93" t="s">
        <v>673</v>
      </c>
      <c r="R618" s="92" t="s">
        <v>812</v>
      </c>
      <c r="S618" s="32" t="s">
        <v>813</v>
      </c>
      <c r="T618" s="58" t="s">
        <v>814</v>
      </c>
      <c r="U618" s="58"/>
      <c r="V618" s="94" t="s">
        <v>815</v>
      </c>
      <c r="W618" s="92" t="s">
        <v>48</v>
      </c>
      <c r="X618" s="95" t="s">
        <v>816</v>
      </c>
      <c r="Y618" t="str">
        <f t="shared" si="19"/>
        <v>400618633022857330228573PDM</v>
      </c>
      <c r="Z618" s="93">
        <v>30228573</v>
      </c>
      <c r="AA618" s="96" t="s">
        <v>804</v>
      </c>
      <c r="AB618" s="34" t="s">
        <v>801</v>
      </c>
      <c r="AC618" s="57" t="s">
        <v>633</v>
      </c>
      <c r="AD618" s="93">
        <v>30228573</v>
      </c>
      <c r="AE618" s="92" t="s">
        <v>804</v>
      </c>
      <c r="AF618" t="s">
        <v>587</v>
      </c>
      <c r="AG618" s="87">
        <v>62.25</v>
      </c>
      <c r="AH618" s="17" t="s">
        <v>308</v>
      </c>
      <c r="AK618" s="97" t="s">
        <v>148</v>
      </c>
      <c r="AL618" s="97"/>
      <c r="AN618" s="98">
        <v>33</v>
      </c>
      <c r="AO618" s="83" t="s">
        <v>588</v>
      </c>
      <c r="AP618" s="28">
        <v>0</v>
      </c>
      <c r="AQ618" s="99">
        <v>3.3362440677966103</v>
      </c>
      <c r="AR618" s="99">
        <v>110.09605423728814</v>
      </c>
      <c r="AS618" t="s">
        <v>803</v>
      </c>
    </row>
    <row r="619" spans="1:45" ht="15.75" x14ac:dyDescent="0.25">
      <c r="A619" s="17">
        <v>2020</v>
      </c>
      <c r="B619" s="17" t="s">
        <v>42</v>
      </c>
      <c r="L619" s="92" t="s">
        <v>672</v>
      </c>
      <c r="M619" s="92" t="s">
        <v>672</v>
      </c>
      <c r="N619" s="92"/>
      <c r="O619" s="92" t="s">
        <v>617</v>
      </c>
      <c r="P619" s="93">
        <v>40061863</v>
      </c>
      <c r="Q619" s="93" t="s">
        <v>673</v>
      </c>
      <c r="R619" s="92" t="s">
        <v>812</v>
      </c>
      <c r="S619" s="32" t="s">
        <v>813</v>
      </c>
      <c r="T619" s="58" t="s">
        <v>814</v>
      </c>
      <c r="U619" s="58"/>
      <c r="V619" s="94" t="s">
        <v>815</v>
      </c>
      <c r="W619" s="92" t="s">
        <v>48</v>
      </c>
      <c r="X619" s="95" t="s">
        <v>816</v>
      </c>
      <c r="Y619" t="str">
        <f t="shared" si="19"/>
        <v>400618633022859130228591PDM</v>
      </c>
      <c r="Z619" s="93">
        <v>30228591</v>
      </c>
      <c r="AA619" s="96" t="s">
        <v>559</v>
      </c>
      <c r="AB619" s="34" t="s">
        <v>801</v>
      </c>
      <c r="AC619" s="57" t="s">
        <v>633</v>
      </c>
      <c r="AD619" s="93">
        <v>30228591</v>
      </c>
      <c r="AE619" s="92" t="s">
        <v>559</v>
      </c>
      <c r="AF619" t="s">
        <v>587</v>
      </c>
      <c r="AG619" s="87">
        <v>62.25</v>
      </c>
      <c r="AH619" s="17" t="s">
        <v>308</v>
      </c>
      <c r="AK619" s="97" t="s">
        <v>148</v>
      </c>
      <c r="AL619" s="97"/>
      <c r="AN619" s="98">
        <v>33</v>
      </c>
      <c r="AO619" s="83" t="s">
        <v>588</v>
      </c>
      <c r="AP619" s="28">
        <v>0</v>
      </c>
      <c r="AQ619" s="99">
        <v>3.3362440677966103</v>
      </c>
      <c r="AR619" s="99">
        <v>110.09605423728814</v>
      </c>
      <c r="AS619" t="s">
        <v>803</v>
      </c>
    </row>
    <row r="620" spans="1:45" ht="15.75" x14ac:dyDescent="0.25">
      <c r="A620" s="17">
        <v>2020</v>
      </c>
      <c r="B620" s="17" t="s">
        <v>42</v>
      </c>
      <c r="L620" s="92" t="s">
        <v>672</v>
      </c>
      <c r="M620" s="92" t="s">
        <v>672</v>
      </c>
      <c r="N620" s="92"/>
      <c r="O620" s="92" t="s">
        <v>617</v>
      </c>
      <c r="P620" s="93">
        <v>40061863</v>
      </c>
      <c r="Q620" s="93" t="s">
        <v>673</v>
      </c>
      <c r="R620" s="92" t="s">
        <v>812</v>
      </c>
      <c r="S620" s="32" t="s">
        <v>813</v>
      </c>
      <c r="T620" s="58" t="s">
        <v>814</v>
      </c>
      <c r="U620" s="58"/>
      <c r="V620" s="94" t="s">
        <v>815</v>
      </c>
      <c r="W620" s="92" t="s">
        <v>48</v>
      </c>
      <c r="X620" s="95" t="s">
        <v>816</v>
      </c>
      <c r="Y620" t="str">
        <f t="shared" si="19"/>
        <v>400618633022860130228601PDM</v>
      </c>
      <c r="Z620" s="93">
        <v>30228601</v>
      </c>
      <c r="AA620" s="96" t="s">
        <v>805</v>
      </c>
      <c r="AB620" s="34" t="s">
        <v>801</v>
      </c>
      <c r="AC620" s="57" t="s">
        <v>633</v>
      </c>
      <c r="AD620" s="93">
        <v>30228601</v>
      </c>
      <c r="AE620" s="92" t="s">
        <v>805</v>
      </c>
      <c r="AF620" t="s">
        <v>587</v>
      </c>
      <c r="AG620" s="87">
        <v>62.25</v>
      </c>
      <c r="AH620" s="17" t="s">
        <v>308</v>
      </c>
      <c r="AK620" s="97" t="s">
        <v>148</v>
      </c>
      <c r="AL620" s="97"/>
      <c r="AN620" s="98">
        <v>33</v>
      </c>
      <c r="AO620" s="83" t="s">
        <v>588</v>
      </c>
      <c r="AP620" s="28">
        <v>0</v>
      </c>
      <c r="AQ620" s="99">
        <v>3.3362440677966103</v>
      </c>
      <c r="AR620" s="99">
        <v>110.09605423728814</v>
      </c>
      <c r="AS620" t="s">
        <v>803</v>
      </c>
    </row>
    <row r="621" spans="1:45" ht="15.75" x14ac:dyDescent="0.25">
      <c r="A621" s="17">
        <v>2020</v>
      </c>
      <c r="B621" s="17" t="s">
        <v>42</v>
      </c>
      <c r="L621" s="92" t="s">
        <v>672</v>
      </c>
      <c r="M621" s="92" t="s">
        <v>672</v>
      </c>
      <c r="N621" s="92"/>
      <c r="O621" s="92" t="s">
        <v>617</v>
      </c>
      <c r="P621" s="93">
        <v>40061863</v>
      </c>
      <c r="Q621" s="93" t="s">
        <v>673</v>
      </c>
      <c r="R621" s="92" t="s">
        <v>740</v>
      </c>
      <c r="S621" s="32" t="s">
        <v>817</v>
      </c>
      <c r="T621" s="58" t="s">
        <v>818</v>
      </c>
      <c r="U621" s="58"/>
      <c r="V621" s="94" t="s">
        <v>819</v>
      </c>
      <c r="W621" s="92" t="s">
        <v>48</v>
      </c>
      <c r="X621" s="95" t="s">
        <v>820</v>
      </c>
      <c r="Y621" t="str">
        <f t="shared" si="19"/>
        <v>400618633022856630228566Bodega</v>
      </c>
      <c r="Z621" s="93">
        <v>30228566</v>
      </c>
      <c r="AA621" s="96" t="s">
        <v>800</v>
      </c>
      <c r="AB621" s="34" t="s">
        <v>801</v>
      </c>
      <c r="AC621" s="57" t="s">
        <v>821</v>
      </c>
      <c r="AD621" s="93">
        <v>30228566</v>
      </c>
      <c r="AE621" s="92" t="s">
        <v>800</v>
      </c>
      <c r="AF621" t="s">
        <v>587</v>
      </c>
      <c r="AG621" s="87">
        <v>67</v>
      </c>
      <c r="AH621" s="17" t="s">
        <v>308</v>
      </c>
      <c r="AK621" s="97" t="s">
        <v>80</v>
      </c>
      <c r="AL621" s="97"/>
      <c r="AN621" s="98">
        <v>77</v>
      </c>
      <c r="AO621" s="83" t="s">
        <v>588</v>
      </c>
      <c r="AP621" s="28">
        <v>0</v>
      </c>
      <c r="AQ621" s="99">
        <v>2.1894101694915253</v>
      </c>
      <c r="AR621" s="99">
        <v>168.58458305084744</v>
      </c>
      <c r="AS621" t="s">
        <v>803</v>
      </c>
    </row>
    <row r="622" spans="1:45" ht="15.75" x14ac:dyDescent="0.25">
      <c r="A622" s="17">
        <v>2020</v>
      </c>
      <c r="B622" s="17" t="s">
        <v>42</v>
      </c>
      <c r="L622" s="92" t="s">
        <v>672</v>
      </c>
      <c r="M622" s="92" t="s">
        <v>672</v>
      </c>
      <c r="N622" s="92"/>
      <c r="O622" s="92" t="s">
        <v>617</v>
      </c>
      <c r="P622" s="93">
        <v>40061863</v>
      </c>
      <c r="Q622" s="93" t="s">
        <v>673</v>
      </c>
      <c r="R622" s="92" t="s">
        <v>740</v>
      </c>
      <c r="S622" s="32" t="s">
        <v>817</v>
      </c>
      <c r="T622" s="58" t="s">
        <v>818</v>
      </c>
      <c r="U622" s="58"/>
      <c r="V622" s="94" t="s">
        <v>819</v>
      </c>
      <c r="W622" s="92" t="s">
        <v>48</v>
      </c>
      <c r="X622" s="95" t="s">
        <v>820</v>
      </c>
      <c r="Y622" t="str">
        <f t="shared" si="19"/>
        <v>400618633022857330228573Bodega</v>
      </c>
      <c r="Z622" s="93">
        <v>30228573</v>
      </c>
      <c r="AA622" s="96" t="s">
        <v>804</v>
      </c>
      <c r="AB622" s="34" t="s">
        <v>801</v>
      </c>
      <c r="AC622" s="57" t="s">
        <v>821</v>
      </c>
      <c r="AD622" s="93">
        <v>30228573</v>
      </c>
      <c r="AE622" s="92" t="s">
        <v>804</v>
      </c>
      <c r="AF622" t="s">
        <v>587</v>
      </c>
      <c r="AG622" s="87">
        <v>67</v>
      </c>
      <c r="AH622" s="17" t="s">
        <v>308</v>
      </c>
      <c r="AK622" s="97" t="s">
        <v>80</v>
      </c>
      <c r="AL622" s="97"/>
      <c r="AN622" s="98">
        <v>77</v>
      </c>
      <c r="AO622" s="83" t="s">
        <v>588</v>
      </c>
      <c r="AP622" s="28">
        <v>0</v>
      </c>
      <c r="AQ622" s="99">
        <v>2.1894101694915253</v>
      </c>
      <c r="AR622" s="99">
        <v>168.58458305084744</v>
      </c>
      <c r="AS622" t="s">
        <v>803</v>
      </c>
    </row>
    <row r="623" spans="1:45" ht="15.75" x14ac:dyDescent="0.25">
      <c r="A623" s="17">
        <v>2020</v>
      </c>
      <c r="B623" s="17" t="s">
        <v>42</v>
      </c>
      <c r="L623" s="92" t="s">
        <v>672</v>
      </c>
      <c r="M623" s="92" t="s">
        <v>672</v>
      </c>
      <c r="N623" s="92"/>
      <c r="O623" s="92" t="s">
        <v>617</v>
      </c>
      <c r="P623" s="93">
        <v>40061863</v>
      </c>
      <c r="Q623" s="93" t="s">
        <v>673</v>
      </c>
      <c r="R623" s="92" t="s">
        <v>740</v>
      </c>
      <c r="S623" s="32" t="s">
        <v>817</v>
      </c>
      <c r="T623" s="58" t="s">
        <v>818</v>
      </c>
      <c r="U623" s="58"/>
      <c r="V623" s="94" t="s">
        <v>819</v>
      </c>
      <c r="W623" s="92" t="s">
        <v>48</v>
      </c>
      <c r="X623" s="95" t="s">
        <v>820</v>
      </c>
      <c r="Y623" t="str">
        <f t="shared" si="19"/>
        <v>400618633022859130228591Bodega</v>
      </c>
      <c r="Z623" s="93">
        <v>30228591</v>
      </c>
      <c r="AA623" s="96" t="s">
        <v>559</v>
      </c>
      <c r="AB623" s="34" t="s">
        <v>801</v>
      </c>
      <c r="AC623" s="57" t="s">
        <v>821</v>
      </c>
      <c r="AD623" s="93">
        <v>30228591</v>
      </c>
      <c r="AE623" s="92" t="s">
        <v>559</v>
      </c>
      <c r="AF623" t="s">
        <v>587</v>
      </c>
      <c r="AG623" s="87">
        <v>67</v>
      </c>
      <c r="AH623" s="17" t="s">
        <v>308</v>
      </c>
      <c r="AK623" s="97" t="s">
        <v>80</v>
      </c>
      <c r="AL623" s="97"/>
      <c r="AN623" s="98">
        <v>77</v>
      </c>
      <c r="AO623" s="83" t="s">
        <v>588</v>
      </c>
      <c r="AP623" s="28">
        <v>0</v>
      </c>
      <c r="AQ623" s="99">
        <v>2.1894101694915253</v>
      </c>
      <c r="AR623" s="99">
        <v>168.58458305084744</v>
      </c>
      <c r="AS623" t="s">
        <v>803</v>
      </c>
    </row>
    <row r="624" spans="1:45" ht="15.75" x14ac:dyDescent="0.25">
      <c r="A624" s="17">
        <v>2020</v>
      </c>
      <c r="B624" s="17" t="s">
        <v>42</v>
      </c>
      <c r="L624" s="92" t="s">
        <v>672</v>
      </c>
      <c r="M624" s="92" t="s">
        <v>672</v>
      </c>
      <c r="N624" s="92"/>
      <c r="O624" s="92" t="s">
        <v>617</v>
      </c>
      <c r="P624" s="93">
        <v>40061863</v>
      </c>
      <c r="Q624" s="93" t="s">
        <v>673</v>
      </c>
      <c r="R624" s="92" t="s">
        <v>740</v>
      </c>
      <c r="S624" s="32" t="s">
        <v>817</v>
      </c>
      <c r="T624" s="58" t="s">
        <v>818</v>
      </c>
      <c r="U624" s="58"/>
      <c r="V624" s="94" t="s">
        <v>819</v>
      </c>
      <c r="W624" s="92" t="s">
        <v>48</v>
      </c>
      <c r="X624" s="95" t="s">
        <v>820</v>
      </c>
      <c r="Y624" t="str">
        <f t="shared" si="19"/>
        <v>400618633022860130228601Bodega</v>
      </c>
      <c r="Z624" s="93">
        <v>30228601</v>
      </c>
      <c r="AA624" s="96" t="s">
        <v>805</v>
      </c>
      <c r="AB624" s="34" t="s">
        <v>801</v>
      </c>
      <c r="AC624" s="57" t="s">
        <v>821</v>
      </c>
      <c r="AD624" s="93">
        <v>30228601</v>
      </c>
      <c r="AE624" s="92" t="s">
        <v>805</v>
      </c>
      <c r="AF624" t="s">
        <v>587</v>
      </c>
      <c r="AG624" s="87">
        <v>67</v>
      </c>
      <c r="AH624" s="17" t="s">
        <v>308</v>
      </c>
      <c r="AK624" s="97" t="s">
        <v>80</v>
      </c>
      <c r="AL624" s="97"/>
      <c r="AN624" s="98">
        <v>77</v>
      </c>
      <c r="AO624" s="83" t="s">
        <v>588</v>
      </c>
      <c r="AP624" s="28">
        <v>0</v>
      </c>
      <c r="AQ624" s="99">
        <v>2.1894101694915253</v>
      </c>
      <c r="AR624" s="99">
        <v>168.58458305084744</v>
      </c>
      <c r="AS624" t="s">
        <v>803</v>
      </c>
    </row>
    <row r="625" spans="1:45" ht="15.75" x14ac:dyDescent="0.25">
      <c r="A625" s="17">
        <v>2020</v>
      </c>
      <c r="B625" s="17" t="s">
        <v>42</v>
      </c>
      <c r="L625" s="92" t="s">
        <v>672</v>
      </c>
      <c r="M625" s="92" t="s">
        <v>672</v>
      </c>
      <c r="N625" s="92"/>
      <c r="O625" s="92" t="s">
        <v>617</v>
      </c>
      <c r="P625" s="93">
        <v>40092349</v>
      </c>
      <c r="Q625" s="93" t="s">
        <v>679</v>
      </c>
      <c r="R625" s="92" t="s">
        <v>812</v>
      </c>
      <c r="S625" s="32" t="s">
        <v>813</v>
      </c>
      <c r="T625" s="58" t="s">
        <v>814</v>
      </c>
      <c r="U625" s="58"/>
      <c r="V625" s="94" t="s">
        <v>815</v>
      </c>
      <c r="W625" s="92" t="s">
        <v>48</v>
      </c>
      <c r="X625" s="95" t="s">
        <v>816</v>
      </c>
      <c r="Y625" t="str">
        <f t="shared" si="19"/>
        <v>400923493022856630228566PDM</v>
      </c>
      <c r="Z625" s="93">
        <v>30228566</v>
      </c>
      <c r="AA625" s="96" t="s">
        <v>800</v>
      </c>
      <c r="AB625" s="34" t="s">
        <v>801</v>
      </c>
      <c r="AC625" s="57" t="s">
        <v>633</v>
      </c>
      <c r="AD625" s="93">
        <v>30228566</v>
      </c>
      <c r="AE625" s="92" t="s">
        <v>800</v>
      </c>
      <c r="AF625" t="s">
        <v>587</v>
      </c>
      <c r="AG625" s="87">
        <v>62.25</v>
      </c>
      <c r="AH625" s="17" t="s">
        <v>308</v>
      </c>
      <c r="AK625" s="97" t="s">
        <v>148</v>
      </c>
      <c r="AL625" s="97"/>
      <c r="AN625" s="98">
        <v>33</v>
      </c>
      <c r="AO625" s="83" t="s">
        <v>588</v>
      </c>
      <c r="AP625" s="28">
        <v>0</v>
      </c>
      <c r="AQ625" s="99">
        <v>3.3362440677966103</v>
      </c>
      <c r="AR625" s="99">
        <v>110.09605423728814</v>
      </c>
      <c r="AS625" t="s">
        <v>803</v>
      </c>
    </row>
    <row r="626" spans="1:45" ht="15.75" x14ac:dyDescent="0.25">
      <c r="A626" s="17">
        <v>2020</v>
      </c>
      <c r="B626" s="17" t="s">
        <v>42</v>
      </c>
      <c r="L626" s="92" t="s">
        <v>672</v>
      </c>
      <c r="M626" s="92" t="s">
        <v>672</v>
      </c>
      <c r="N626" s="92"/>
      <c r="O626" s="92" t="s">
        <v>617</v>
      </c>
      <c r="P626" s="93">
        <v>40092349</v>
      </c>
      <c r="Q626" s="93" t="s">
        <v>679</v>
      </c>
      <c r="R626" s="92" t="s">
        <v>812</v>
      </c>
      <c r="S626" s="32" t="s">
        <v>813</v>
      </c>
      <c r="T626" s="58" t="s">
        <v>814</v>
      </c>
      <c r="U626" s="58"/>
      <c r="V626" s="94" t="s">
        <v>815</v>
      </c>
      <c r="W626" s="92" t="s">
        <v>48</v>
      </c>
      <c r="X626" s="95" t="s">
        <v>816</v>
      </c>
      <c r="Y626" t="str">
        <f t="shared" si="19"/>
        <v>400923493022857330228573PDM</v>
      </c>
      <c r="Z626" s="93">
        <v>30228573</v>
      </c>
      <c r="AA626" s="96" t="s">
        <v>804</v>
      </c>
      <c r="AB626" s="34" t="s">
        <v>801</v>
      </c>
      <c r="AC626" s="57" t="s">
        <v>633</v>
      </c>
      <c r="AD626" s="93">
        <v>30228573</v>
      </c>
      <c r="AE626" s="92" t="s">
        <v>804</v>
      </c>
      <c r="AF626" t="s">
        <v>587</v>
      </c>
      <c r="AG626" s="87">
        <v>62.25</v>
      </c>
      <c r="AH626" s="17" t="s">
        <v>308</v>
      </c>
      <c r="AK626" s="97" t="s">
        <v>148</v>
      </c>
      <c r="AL626" s="97"/>
      <c r="AN626" s="98">
        <v>33</v>
      </c>
      <c r="AO626" s="83" t="s">
        <v>588</v>
      </c>
      <c r="AP626" s="28">
        <v>0</v>
      </c>
      <c r="AQ626" s="99">
        <v>3.3362440677966103</v>
      </c>
      <c r="AR626" s="99">
        <v>110.09605423728814</v>
      </c>
      <c r="AS626" t="s">
        <v>803</v>
      </c>
    </row>
    <row r="627" spans="1:45" ht="15.75" x14ac:dyDescent="0.25">
      <c r="A627" s="17">
        <v>2020</v>
      </c>
      <c r="B627" s="17" t="s">
        <v>42</v>
      </c>
      <c r="L627" s="92" t="s">
        <v>672</v>
      </c>
      <c r="M627" s="92" t="s">
        <v>672</v>
      </c>
      <c r="N627" s="92"/>
      <c r="O627" s="92" t="s">
        <v>617</v>
      </c>
      <c r="P627" s="93">
        <v>40092349</v>
      </c>
      <c r="Q627" s="93" t="s">
        <v>679</v>
      </c>
      <c r="R627" s="92" t="s">
        <v>812</v>
      </c>
      <c r="S627" s="32" t="s">
        <v>813</v>
      </c>
      <c r="T627" s="58" t="s">
        <v>814</v>
      </c>
      <c r="U627" s="58"/>
      <c r="V627" s="94" t="s">
        <v>815</v>
      </c>
      <c r="W627" s="92" t="s">
        <v>48</v>
      </c>
      <c r="X627" s="95" t="s">
        <v>816</v>
      </c>
      <c r="Y627" t="str">
        <f t="shared" si="19"/>
        <v>400923493022859130228591PDM</v>
      </c>
      <c r="Z627" s="93">
        <v>30228591</v>
      </c>
      <c r="AA627" s="96" t="s">
        <v>559</v>
      </c>
      <c r="AB627" s="34" t="s">
        <v>801</v>
      </c>
      <c r="AC627" s="57" t="s">
        <v>633</v>
      </c>
      <c r="AD627" s="93">
        <v>30228591</v>
      </c>
      <c r="AE627" s="92" t="s">
        <v>559</v>
      </c>
      <c r="AF627" t="s">
        <v>587</v>
      </c>
      <c r="AG627" s="87">
        <v>62.25</v>
      </c>
      <c r="AH627" s="17" t="s">
        <v>308</v>
      </c>
      <c r="AK627" s="97" t="s">
        <v>148</v>
      </c>
      <c r="AL627" s="97"/>
      <c r="AN627" s="98">
        <v>33</v>
      </c>
      <c r="AO627" s="83" t="s">
        <v>588</v>
      </c>
      <c r="AP627" s="28">
        <v>0</v>
      </c>
      <c r="AQ627" s="99">
        <v>3.3362440677966103</v>
      </c>
      <c r="AR627" s="99">
        <v>110.09605423728814</v>
      </c>
      <c r="AS627" t="s">
        <v>803</v>
      </c>
    </row>
    <row r="628" spans="1:45" ht="15.75" x14ac:dyDescent="0.25">
      <c r="A628" s="17">
        <v>2020</v>
      </c>
      <c r="B628" s="17" t="s">
        <v>42</v>
      </c>
      <c r="L628" s="92" t="s">
        <v>672</v>
      </c>
      <c r="M628" s="92" t="s">
        <v>672</v>
      </c>
      <c r="N628" s="92"/>
      <c r="O628" s="92" t="s">
        <v>617</v>
      </c>
      <c r="P628" s="93">
        <v>40092349</v>
      </c>
      <c r="Q628" s="93" t="s">
        <v>679</v>
      </c>
      <c r="R628" s="92" t="s">
        <v>812</v>
      </c>
      <c r="S628" s="32" t="s">
        <v>813</v>
      </c>
      <c r="T628" s="58" t="s">
        <v>814</v>
      </c>
      <c r="U628" s="58"/>
      <c r="V628" s="94" t="s">
        <v>815</v>
      </c>
      <c r="W628" s="92" t="s">
        <v>48</v>
      </c>
      <c r="X628" s="95" t="s">
        <v>816</v>
      </c>
      <c r="Y628" t="str">
        <f t="shared" si="19"/>
        <v>400923493022860130228601PDM</v>
      </c>
      <c r="Z628" s="93">
        <v>30228601</v>
      </c>
      <c r="AA628" s="96" t="s">
        <v>805</v>
      </c>
      <c r="AB628" s="34" t="s">
        <v>801</v>
      </c>
      <c r="AC628" s="57" t="s">
        <v>633</v>
      </c>
      <c r="AD628" s="93">
        <v>30228601</v>
      </c>
      <c r="AE628" s="92" t="s">
        <v>805</v>
      </c>
      <c r="AF628" t="s">
        <v>587</v>
      </c>
      <c r="AG628" s="87">
        <v>62.25</v>
      </c>
      <c r="AH628" s="17" t="s">
        <v>308</v>
      </c>
      <c r="AK628" s="97" t="s">
        <v>148</v>
      </c>
      <c r="AL628" s="97"/>
      <c r="AN628" s="98">
        <v>33</v>
      </c>
      <c r="AO628" s="83" t="s">
        <v>588</v>
      </c>
      <c r="AP628" s="28">
        <v>0</v>
      </c>
      <c r="AQ628" s="99">
        <v>3.3362440677966103</v>
      </c>
      <c r="AR628" s="99">
        <v>110.09605423728814</v>
      </c>
      <c r="AS628" t="s">
        <v>803</v>
      </c>
    </row>
    <row r="629" spans="1:45" ht="15.75" x14ac:dyDescent="0.25">
      <c r="A629" s="17">
        <v>2020</v>
      </c>
      <c r="B629" s="17" t="s">
        <v>42</v>
      </c>
      <c r="L629" s="92" t="s">
        <v>672</v>
      </c>
      <c r="M629" s="92" t="s">
        <v>672</v>
      </c>
      <c r="N629" s="92"/>
      <c r="O629" s="92" t="s">
        <v>617</v>
      </c>
      <c r="P629" s="93">
        <v>40092349</v>
      </c>
      <c r="Q629" s="93" t="s">
        <v>679</v>
      </c>
      <c r="R629" s="92" t="s">
        <v>740</v>
      </c>
      <c r="S629" s="32" t="s">
        <v>817</v>
      </c>
      <c r="T629" s="58" t="s">
        <v>818</v>
      </c>
      <c r="U629" s="58"/>
      <c r="V629" s="94" t="s">
        <v>819</v>
      </c>
      <c r="W629" s="92" t="s">
        <v>48</v>
      </c>
      <c r="X629" s="95" t="s">
        <v>820</v>
      </c>
      <c r="Y629" t="str">
        <f t="shared" si="19"/>
        <v>400923493022856630228566Bodega</v>
      </c>
      <c r="Z629" s="93">
        <v>30228566</v>
      </c>
      <c r="AA629" s="96" t="s">
        <v>800</v>
      </c>
      <c r="AB629" s="34" t="s">
        <v>801</v>
      </c>
      <c r="AC629" s="57" t="s">
        <v>821</v>
      </c>
      <c r="AD629" s="93">
        <v>30228566</v>
      </c>
      <c r="AE629" s="92" t="s">
        <v>800</v>
      </c>
      <c r="AF629" t="s">
        <v>587</v>
      </c>
      <c r="AG629" s="87">
        <v>67</v>
      </c>
      <c r="AH629" s="17" t="s">
        <v>308</v>
      </c>
      <c r="AK629" s="97" t="s">
        <v>80</v>
      </c>
      <c r="AL629" s="97"/>
      <c r="AN629" s="98">
        <v>77</v>
      </c>
      <c r="AO629" s="83" t="s">
        <v>588</v>
      </c>
      <c r="AP629" s="28">
        <v>0</v>
      </c>
      <c r="AQ629" s="99">
        <v>2.1894101694915253</v>
      </c>
      <c r="AR629" s="99">
        <v>168.58458305084744</v>
      </c>
      <c r="AS629" t="s">
        <v>803</v>
      </c>
    </row>
    <row r="630" spans="1:45" ht="15.75" x14ac:dyDescent="0.25">
      <c r="A630" s="17">
        <v>2020</v>
      </c>
      <c r="B630" s="17" t="s">
        <v>42</v>
      </c>
      <c r="L630" s="92" t="s">
        <v>672</v>
      </c>
      <c r="M630" s="92" t="s">
        <v>672</v>
      </c>
      <c r="N630" s="92"/>
      <c r="O630" s="92" t="s">
        <v>617</v>
      </c>
      <c r="P630" s="93">
        <v>40092349</v>
      </c>
      <c r="Q630" s="93" t="s">
        <v>679</v>
      </c>
      <c r="R630" s="92" t="s">
        <v>740</v>
      </c>
      <c r="S630" s="32" t="s">
        <v>817</v>
      </c>
      <c r="T630" s="58" t="s">
        <v>818</v>
      </c>
      <c r="U630" s="58"/>
      <c r="V630" s="94" t="s">
        <v>819</v>
      </c>
      <c r="W630" s="92" t="s">
        <v>48</v>
      </c>
      <c r="X630" s="95" t="s">
        <v>820</v>
      </c>
      <c r="Y630" t="str">
        <f t="shared" si="19"/>
        <v>400923493022857330228573Bodega</v>
      </c>
      <c r="Z630" s="93">
        <v>30228573</v>
      </c>
      <c r="AA630" s="96" t="s">
        <v>804</v>
      </c>
      <c r="AB630" s="34" t="s">
        <v>801</v>
      </c>
      <c r="AC630" s="57" t="s">
        <v>821</v>
      </c>
      <c r="AD630" s="93">
        <v>30228573</v>
      </c>
      <c r="AE630" s="92" t="s">
        <v>804</v>
      </c>
      <c r="AF630" t="s">
        <v>587</v>
      </c>
      <c r="AG630" s="87">
        <v>67</v>
      </c>
      <c r="AH630" s="17" t="s">
        <v>308</v>
      </c>
      <c r="AK630" s="97" t="s">
        <v>80</v>
      </c>
      <c r="AL630" s="97"/>
      <c r="AN630" s="98">
        <v>77</v>
      </c>
      <c r="AO630" s="83" t="s">
        <v>588</v>
      </c>
      <c r="AP630" s="28">
        <v>0</v>
      </c>
      <c r="AQ630" s="99">
        <v>2.1894101694915253</v>
      </c>
      <c r="AR630" s="99">
        <v>168.58458305084744</v>
      </c>
      <c r="AS630" t="s">
        <v>803</v>
      </c>
    </row>
    <row r="631" spans="1:45" ht="15.75" x14ac:dyDescent="0.25">
      <c r="A631" s="17">
        <v>2020</v>
      </c>
      <c r="B631" s="17" t="s">
        <v>42</v>
      </c>
      <c r="L631" s="92" t="s">
        <v>672</v>
      </c>
      <c r="M631" s="92" t="s">
        <v>672</v>
      </c>
      <c r="N631" s="92"/>
      <c r="O631" s="92" t="s">
        <v>617</v>
      </c>
      <c r="P631" s="93">
        <v>40092349</v>
      </c>
      <c r="Q631" s="93" t="s">
        <v>679</v>
      </c>
      <c r="R631" s="92" t="s">
        <v>740</v>
      </c>
      <c r="S631" s="32" t="s">
        <v>817</v>
      </c>
      <c r="T631" s="58" t="s">
        <v>818</v>
      </c>
      <c r="U631" s="58"/>
      <c r="V631" s="94" t="s">
        <v>819</v>
      </c>
      <c r="W631" s="92" t="s">
        <v>48</v>
      </c>
      <c r="X631" s="95" t="s">
        <v>820</v>
      </c>
      <c r="Y631" t="str">
        <f t="shared" si="19"/>
        <v>400923493022859130228591Bodega</v>
      </c>
      <c r="Z631" s="93">
        <v>30228591</v>
      </c>
      <c r="AA631" s="96" t="s">
        <v>559</v>
      </c>
      <c r="AB631" s="34" t="s">
        <v>801</v>
      </c>
      <c r="AC631" s="57" t="s">
        <v>821</v>
      </c>
      <c r="AD631" s="93">
        <v>30228591</v>
      </c>
      <c r="AE631" s="92" t="s">
        <v>559</v>
      </c>
      <c r="AF631" t="s">
        <v>587</v>
      </c>
      <c r="AG631" s="87">
        <v>67</v>
      </c>
      <c r="AH631" s="17" t="s">
        <v>308</v>
      </c>
      <c r="AK631" s="97" t="s">
        <v>80</v>
      </c>
      <c r="AL631" s="97"/>
      <c r="AN631" s="98">
        <v>77</v>
      </c>
      <c r="AO631" s="83" t="s">
        <v>588</v>
      </c>
      <c r="AP631" s="28">
        <v>0</v>
      </c>
      <c r="AQ631" s="99">
        <v>2.1894101694915253</v>
      </c>
      <c r="AR631" s="99">
        <v>168.58458305084744</v>
      </c>
      <c r="AS631" t="s">
        <v>803</v>
      </c>
    </row>
    <row r="632" spans="1:45" ht="15.75" x14ac:dyDescent="0.25">
      <c r="A632" s="17">
        <v>2020</v>
      </c>
      <c r="B632" s="17" t="s">
        <v>42</v>
      </c>
      <c r="L632" s="92" t="s">
        <v>672</v>
      </c>
      <c r="M632" s="92" t="s">
        <v>672</v>
      </c>
      <c r="N632" s="92"/>
      <c r="O632" s="92" t="s">
        <v>617</v>
      </c>
      <c r="P632" s="93">
        <v>40092349</v>
      </c>
      <c r="Q632" s="93" t="s">
        <v>679</v>
      </c>
      <c r="R632" s="92" t="s">
        <v>740</v>
      </c>
      <c r="S632" s="32" t="s">
        <v>817</v>
      </c>
      <c r="T632" s="58" t="s">
        <v>818</v>
      </c>
      <c r="U632" s="58"/>
      <c r="V632" s="94" t="s">
        <v>819</v>
      </c>
      <c r="W632" s="92" t="s">
        <v>48</v>
      </c>
      <c r="X632" s="95" t="s">
        <v>820</v>
      </c>
      <c r="Y632" t="str">
        <f t="shared" si="19"/>
        <v>400923493022860130228601Bodega</v>
      </c>
      <c r="Z632" s="93">
        <v>30228601</v>
      </c>
      <c r="AA632" s="96" t="s">
        <v>805</v>
      </c>
      <c r="AB632" s="34" t="s">
        <v>801</v>
      </c>
      <c r="AC632" s="57" t="s">
        <v>821</v>
      </c>
      <c r="AD632" s="93">
        <v>30228601</v>
      </c>
      <c r="AE632" s="92" t="s">
        <v>805</v>
      </c>
      <c r="AF632" t="s">
        <v>587</v>
      </c>
      <c r="AG632" s="87">
        <v>67</v>
      </c>
      <c r="AH632" s="17" t="s">
        <v>308</v>
      </c>
      <c r="AK632" s="97" t="s">
        <v>80</v>
      </c>
      <c r="AL632" s="97"/>
      <c r="AN632" s="98">
        <v>77</v>
      </c>
      <c r="AO632" s="83" t="s">
        <v>588</v>
      </c>
      <c r="AP632" s="28">
        <v>0</v>
      </c>
      <c r="AQ632" s="99">
        <v>2.1894101694915253</v>
      </c>
      <c r="AR632" s="99">
        <v>168.58458305084744</v>
      </c>
      <c r="AS632" t="s">
        <v>803</v>
      </c>
    </row>
    <row r="633" spans="1:45" ht="15.75" x14ac:dyDescent="0.25">
      <c r="A633" s="17">
        <v>2020</v>
      </c>
      <c r="B633" s="17" t="s">
        <v>42</v>
      </c>
      <c r="L633" s="92" t="s">
        <v>658</v>
      </c>
      <c r="M633" s="92" t="s">
        <v>658</v>
      </c>
      <c r="N633" s="92"/>
      <c r="O633" s="92" t="s">
        <v>103</v>
      </c>
      <c r="P633" s="93">
        <v>40175756</v>
      </c>
      <c r="Q633" s="93" t="s">
        <v>668</v>
      </c>
      <c r="R633" s="92" t="s">
        <v>740</v>
      </c>
      <c r="S633" s="32" t="s">
        <v>822</v>
      </c>
      <c r="T633" s="58" t="s">
        <v>797</v>
      </c>
      <c r="U633" s="58"/>
      <c r="V633" s="94" t="s">
        <v>823</v>
      </c>
      <c r="W633" s="92" t="s">
        <v>48</v>
      </c>
      <c r="X633" s="95" t="s">
        <v>824</v>
      </c>
      <c r="Y633" t="str">
        <f t="shared" si="19"/>
        <v>401757563022856630228566PDM</v>
      </c>
      <c r="Z633" s="93">
        <v>30228566</v>
      </c>
      <c r="AA633" s="96" t="s">
        <v>800</v>
      </c>
      <c r="AB633" s="34" t="s">
        <v>801</v>
      </c>
      <c r="AC633" s="57" t="s">
        <v>750</v>
      </c>
      <c r="AD633" s="93">
        <v>30228566</v>
      </c>
      <c r="AE633" s="92" t="s">
        <v>800</v>
      </c>
      <c r="AF633" t="s">
        <v>587</v>
      </c>
      <c r="AG633" s="87">
        <v>64</v>
      </c>
      <c r="AH633" s="17" t="s">
        <v>308</v>
      </c>
      <c r="AK633" s="97" t="s">
        <v>148</v>
      </c>
      <c r="AL633" s="97"/>
      <c r="AN633" s="98">
        <v>24</v>
      </c>
      <c r="AO633" s="83" t="s">
        <v>588</v>
      </c>
      <c r="AP633" s="28">
        <v>0</v>
      </c>
      <c r="AQ633" s="99">
        <v>2.1894101694915253</v>
      </c>
      <c r="AR633" s="99">
        <v>52.545844067796608</v>
      </c>
      <c r="AS633" t="s">
        <v>803</v>
      </c>
    </row>
    <row r="634" spans="1:45" ht="15.75" x14ac:dyDescent="0.25">
      <c r="A634" s="17">
        <v>2020</v>
      </c>
      <c r="B634" s="17" t="s">
        <v>42</v>
      </c>
      <c r="L634" s="92" t="s">
        <v>658</v>
      </c>
      <c r="M634" s="92" t="s">
        <v>658</v>
      </c>
      <c r="N634" s="92"/>
      <c r="O634" s="92" t="s">
        <v>103</v>
      </c>
      <c r="P634" s="93">
        <v>40175756</v>
      </c>
      <c r="Q634" s="93" t="s">
        <v>668</v>
      </c>
      <c r="R634" s="92" t="s">
        <v>740</v>
      </c>
      <c r="S634" s="32" t="s">
        <v>822</v>
      </c>
      <c r="T634" s="58" t="s">
        <v>797</v>
      </c>
      <c r="U634" s="58"/>
      <c r="V634" s="94" t="s">
        <v>823</v>
      </c>
      <c r="W634" s="92" t="s">
        <v>48</v>
      </c>
      <c r="X634" s="95" t="s">
        <v>824</v>
      </c>
      <c r="Y634" t="str">
        <f t="shared" si="19"/>
        <v>401757563022857330228573PDM</v>
      </c>
      <c r="Z634" s="93">
        <v>30228573</v>
      </c>
      <c r="AA634" s="96" t="s">
        <v>804</v>
      </c>
      <c r="AB634" s="34" t="s">
        <v>801</v>
      </c>
      <c r="AC634" s="57" t="s">
        <v>750</v>
      </c>
      <c r="AD634" s="93">
        <v>30228573</v>
      </c>
      <c r="AE634" s="92" t="s">
        <v>804</v>
      </c>
      <c r="AF634" t="s">
        <v>587</v>
      </c>
      <c r="AG634" s="87">
        <v>64</v>
      </c>
      <c r="AH634" s="17" t="s">
        <v>308</v>
      </c>
      <c r="AK634" s="97" t="s">
        <v>148</v>
      </c>
      <c r="AL634" s="97"/>
      <c r="AN634" s="98">
        <v>15</v>
      </c>
      <c r="AO634" s="83" t="s">
        <v>588</v>
      </c>
      <c r="AP634" s="28">
        <v>0</v>
      </c>
      <c r="AQ634" s="99">
        <v>2.1894101694915253</v>
      </c>
      <c r="AR634" s="99">
        <v>32.841152542372882</v>
      </c>
      <c r="AS634" t="s">
        <v>803</v>
      </c>
    </row>
    <row r="635" spans="1:45" ht="15.75" x14ac:dyDescent="0.25">
      <c r="A635" s="17">
        <v>2020</v>
      </c>
      <c r="B635" s="17" t="s">
        <v>42</v>
      </c>
      <c r="L635" s="92" t="s">
        <v>658</v>
      </c>
      <c r="M635" s="92" t="s">
        <v>658</v>
      </c>
      <c r="N635" s="92"/>
      <c r="O635" s="92" t="s">
        <v>103</v>
      </c>
      <c r="P635" s="93">
        <v>40175756</v>
      </c>
      <c r="Q635" s="93" t="s">
        <v>668</v>
      </c>
      <c r="R635" s="92" t="s">
        <v>740</v>
      </c>
      <c r="S635" s="32" t="s">
        <v>822</v>
      </c>
      <c r="T635" s="58" t="s">
        <v>797</v>
      </c>
      <c r="U635" s="58"/>
      <c r="V635" s="94" t="s">
        <v>823</v>
      </c>
      <c r="W635" s="92" t="s">
        <v>48</v>
      </c>
      <c r="X635" s="95" t="s">
        <v>824</v>
      </c>
      <c r="Y635" t="str">
        <f t="shared" si="19"/>
        <v>401757563022859130228591PDM</v>
      </c>
      <c r="Z635" s="93">
        <v>30228591</v>
      </c>
      <c r="AA635" s="96" t="s">
        <v>559</v>
      </c>
      <c r="AB635" s="34" t="s">
        <v>801</v>
      </c>
      <c r="AC635" s="57" t="s">
        <v>750</v>
      </c>
      <c r="AD635" s="93">
        <v>30228591</v>
      </c>
      <c r="AE635" s="92" t="s">
        <v>559</v>
      </c>
      <c r="AF635" t="s">
        <v>587</v>
      </c>
      <c r="AG635" s="87">
        <v>64</v>
      </c>
      <c r="AH635" s="17" t="s">
        <v>308</v>
      </c>
      <c r="AK635" s="97" t="s">
        <v>148</v>
      </c>
      <c r="AL635" s="97"/>
      <c r="AN635" s="98">
        <v>5</v>
      </c>
      <c r="AO635" s="83" t="s">
        <v>588</v>
      </c>
      <c r="AP635" s="28">
        <v>0</v>
      </c>
      <c r="AQ635" s="99">
        <v>2.1894101694915253</v>
      </c>
      <c r="AR635" s="99">
        <v>10.947050847457627</v>
      </c>
      <c r="AS635" t="s">
        <v>803</v>
      </c>
    </row>
    <row r="636" spans="1:45" ht="15.75" x14ac:dyDescent="0.25">
      <c r="A636" s="17">
        <v>2020</v>
      </c>
      <c r="B636" s="17" t="s">
        <v>42</v>
      </c>
      <c r="L636" s="92" t="s">
        <v>658</v>
      </c>
      <c r="M636" s="92" t="s">
        <v>658</v>
      </c>
      <c r="N636" s="92"/>
      <c r="O636" s="92" t="s">
        <v>103</v>
      </c>
      <c r="P636" s="93">
        <v>40175756</v>
      </c>
      <c r="Q636" s="93" t="s">
        <v>668</v>
      </c>
      <c r="R636" s="92" t="s">
        <v>740</v>
      </c>
      <c r="S636" s="32" t="s">
        <v>822</v>
      </c>
      <c r="T636" s="58" t="s">
        <v>797</v>
      </c>
      <c r="U636" s="58"/>
      <c r="V636" s="94" t="s">
        <v>823</v>
      </c>
      <c r="W636" s="92" t="s">
        <v>48</v>
      </c>
      <c r="X636" s="95" t="s">
        <v>824</v>
      </c>
      <c r="Y636" t="str">
        <f t="shared" si="19"/>
        <v>401757563022860130228601PDM</v>
      </c>
      <c r="Z636" s="93">
        <v>30228601</v>
      </c>
      <c r="AA636" s="96" t="s">
        <v>805</v>
      </c>
      <c r="AB636" s="34" t="s">
        <v>801</v>
      </c>
      <c r="AC636" s="57" t="s">
        <v>750</v>
      </c>
      <c r="AD636" s="93">
        <v>30228601</v>
      </c>
      <c r="AE636" s="92" t="s">
        <v>805</v>
      </c>
      <c r="AF636" t="s">
        <v>587</v>
      </c>
      <c r="AG636" s="87">
        <v>64</v>
      </c>
      <c r="AH636" s="17" t="s">
        <v>308</v>
      </c>
      <c r="AK636" s="97" t="s">
        <v>148</v>
      </c>
      <c r="AL636" s="97"/>
      <c r="AN636" s="98">
        <v>19</v>
      </c>
      <c r="AO636" s="83" t="s">
        <v>588</v>
      </c>
      <c r="AP636" s="28">
        <v>0</v>
      </c>
      <c r="AQ636" s="99">
        <v>2.1894101694915253</v>
      </c>
      <c r="AR636" s="99">
        <v>41.598793220338983</v>
      </c>
      <c r="AS636" t="s">
        <v>803</v>
      </c>
    </row>
    <row r="637" spans="1:45" ht="15.75" x14ac:dyDescent="0.25">
      <c r="A637" s="17">
        <v>2020</v>
      </c>
      <c r="B637" s="17" t="s">
        <v>42</v>
      </c>
      <c r="L637" s="92" t="s">
        <v>658</v>
      </c>
      <c r="M637" s="92" t="s">
        <v>658</v>
      </c>
      <c r="N637" s="92"/>
      <c r="O637" s="92" t="s">
        <v>103</v>
      </c>
      <c r="P637" s="93">
        <v>40175756</v>
      </c>
      <c r="Q637" s="93" t="s">
        <v>668</v>
      </c>
      <c r="R637" s="92" t="s">
        <v>806</v>
      </c>
      <c r="S637" s="32" t="s">
        <v>807</v>
      </c>
      <c r="T637" s="58" t="s">
        <v>808</v>
      </c>
      <c r="U637" s="58"/>
      <c r="V637" s="94" t="s">
        <v>809</v>
      </c>
      <c r="W637" s="92" t="s">
        <v>48</v>
      </c>
      <c r="X637" s="95" t="s">
        <v>810</v>
      </c>
      <c r="Y637" t="str">
        <f t="shared" si="19"/>
        <v>401757563022856630228566Mayorista Power</v>
      </c>
      <c r="Z637" s="93">
        <v>30228566</v>
      </c>
      <c r="AA637" s="96" t="s">
        <v>800</v>
      </c>
      <c r="AB637" s="34" t="s">
        <v>801</v>
      </c>
      <c r="AC637" s="57" t="s">
        <v>586</v>
      </c>
      <c r="AD637" s="93">
        <v>30228566</v>
      </c>
      <c r="AE637" s="92" t="s">
        <v>800</v>
      </c>
      <c r="AF637" t="s">
        <v>587</v>
      </c>
      <c r="AG637" s="85" t="s">
        <v>811</v>
      </c>
      <c r="AH637" s="17" t="s">
        <v>308</v>
      </c>
      <c r="AK637" s="97" t="s">
        <v>158</v>
      </c>
      <c r="AL637" s="97"/>
      <c r="AN637" s="98">
        <v>24</v>
      </c>
      <c r="AO637" s="83" t="s">
        <v>588</v>
      </c>
      <c r="AP637" s="28">
        <v>0</v>
      </c>
      <c r="AQ637" s="99">
        <v>1.7202508474576272</v>
      </c>
      <c r="AR637" s="99">
        <v>41.28602033898305</v>
      </c>
      <c r="AS637" t="s">
        <v>803</v>
      </c>
    </row>
    <row r="638" spans="1:45" ht="15.75" x14ac:dyDescent="0.25">
      <c r="A638" s="17">
        <v>2020</v>
      </c>
      <c r="B638" s="17" t="s">
        <v>42</v>
      </c>
      <c r="L638" s="92" t="s">
        <v>658</v>
      </c>
      <c r="M638" s="92" t="s">
        <v>658</v>
      </c>
      <c r="N638" s="92"/>
      <c r="O638" s="92" t="s">
        <v>103</v>
      </c>
      <c r="P638" s="93">
        <v>40175756</v>
      </c>
      <c r="Q638" s="93" t="s">
        <v>668</v>
      </c>
      <c r="R638" s="92" t="s">
        <v>806</v>
      </c>
      <c r="S638" s="32" t="s">
        <v>807</v>
      </c>
      <c r="T638" s="58" t="s">
        <v>808</v>
      </c>
      <c r="U638" s="58"/>
      <c r="V638" s="94" t="s">
        <v>809</v>
      </c>
      <c r="W638" s="92" t="s">
        <v>48</v>
      </c>
      <c r="X638" s="95" t="s">
        <v>810</v>
      </c>
      <c r="Y638" t="str">
        <f t="shared" si="19"/>
        <v>401757563022857330228573Mayorista Power</v>
      </c>
      <c r="Z638" s="93">
        <v>30228573</v>
      </c>
      <c r="AA638" s="96" t="s">
        <v>804</v>
      </c>
      <c r="AB638" s="34" t="s">
        <v>801</v>
      </c>
      <c r="AC638" s="57" t="s">
        <v>586</v>
      </c>
      <c r="AD638" s="93">
        <v>30228573</v>
      </c>
      <c r="AE638" s="92" t="s">
        <v>804</v>
      </c>
      <c r="AF638" t="s">
        <v>587</v>
      </c>
      <c r="AG638" s="85" t="s">
        <v>811</v>
      </c>
      <c r="AH638" s="17" t="s">
        <v>308</v>
      </c>
      <c r="AK638" s="97" t="s">
        <v>158</v>
      </c>
      <c r="AL638" s="97"/>
      <c r="AN638" s="98">
        <v>15</v>
      </c>
      <c r="AO638" s="83" t="s">
        <v>588</v>
      </c>
      <c r="AP638" s="28">
        <v>0</v>
      </c>
      <c r="AQ638" s="99">
        <v>1.7202508474576272</v>
      </c>
      <c r="AR638" s="99">
        <v>25.803762711864408</v>
      </c>
      <c r="AS638" t="s">
        <v>803</v>
      </c>
    </row>
    <row r="639" spans="1:45" ht="15.75" x14ac:dyDescent="0.25">
      <c r="A639" s="17">
        <v>2020</v>
      </c>
      <c r="B639" s="17" t="s">
        <v>42</v>
      </c>
      <c r="L639" s="92" t="s">
        <v>658</v>
      </c>
      <c r="M639" s="92" t="s">
        <v>658</v>
      </c>
      <c r="N639" s="92"/>
      <c r="O639" s="92" t="s">
        <v>103</v>
      </c>
      <c r="P639" s="93">
        <v>40175756</v>
      </c>
      <c r="Q639" s="93" t="s">
        <v>668</v>
      </c>
      <c r="R639" s="92" t="s">
        <v>806</v>
      </c>
      <c r="S639" s="32" t="s">
        <v>807</v>
      </c>
      <c r="T639" s="58" t="s">
        <v>808</v>
      </c>
      <c r="U639" s="58"/>
      <c r="V639" s="94" t="s">
        <v>809</v>
      </c>
      <c r="W639" s="92" t="s">
        <v>48</v>
      </c>
      <c r="X639" s="95" t="s">
        <v>810</v>
      </c>
      <c r="Y639" t="str">
        <f t="shared" si="19"/>
        <v>401757563022859130228591Mayorista Power</v>
      </c>
      <c r="Z639" s="93">
        <v>30228591</v>
      </c>
      <c r="AA639" s="96" t="s">
        <v>559</v>
      </c>
      <c r="AB639" s="34" t="s">
        <v>801</v>
      </c>
      <c r="AC639" s="57" t="s">
        <v>586</v>
      </c>
      <c r="AD639" s="93">
        <v>30228591</v>
      </c>
      <c r="AE639" s="92" t="s">
        <v>559</v>
      </c>
      <c r="AF639" t="s">
        <v>587</v>
      </c>
      <c r="AG639" s="85" t="s">
        <v>811</v>
      </c>
      <c r="AH639" s="17" t="s">
        <v>308</v>
      </c>
      <c r="AK639" s="97" t="s">
        <v>158</v>
      </c>
      <c r="AL639" s="97"/>
      <c r="AN639" s="98">
        <v>5</v>
      </c>
      <c r="AO639" s="83" t="s">
        <v>588</v>
      </c>
      <c r="AP639" s="28">
        <v>0</v>
      </c>
      <c r="AQ639" s="99">
        <v>1.7202508474576272</v>
      </c>
      <c r="AR639" s="99">
        <v>8.6012542372881367</v>
      </c>
      <c r="AS639" t="s">
        <v>803</v>
      </c>
    </row>
    <row r="640" spans="1:45" ht="15.75" x14ac:dyDescent="0.25">
      <c r="A640" s="17">
        <v>2020</v>
      </c>
      <c r="B640" s="17" t="s">
        <v>42</v>
      </c>
      <c r="L640" s="92" t="s">
        <v>658</v>
      </c>
      <c r="M640" s="92" t="s">
        <v>658</v>
      </c>
      <c r="N640" s="92"/>
      <c r="O640" s="92" t="s">
        <v>103</v>
      </c>
      <c r="P640" s="93">
        <v>40175756</v>
      </c>
      <c r="Q640" s="93" t="s">
        <v>668</v>
      </c>
      <c r="R640" s="92" t="s">
        <v>806</v>
      </c>
      <c r="S640" s="32" t="s">
        <v>807</v>
      </c>
      <c r="T640" s="58" t="s">
        <v>808</v>
      </c>
      <c r="U640" s="58"/>
      <c r="V640" s="94" t="s">
        <v>809</v>
      </c>
      <c r="W640" s="92" t="s">
        <v>48</v>
      </c>
      <c r="X640" s="95" t="s">
        <v>810</v>
      </c>
      <c r="Y640" t="str">
        <f t="shared" si="19"/>
        <v>401757563022860130228601Mayorista Power</v>
      </c>
      <c r="Z640" s="93">
        <v>30228601</v>
      </c>
      <c r="AA640" s="96" t="s">
        <v>805</v>
      </c>
      <c r="AB640" s="34" t="s">
        <v>801</v>
      </c>
      <c r="AC640" s="57" t="s">
        <v>586</v>
      </c>
      <c r="AD640" s="93">
        <v>30228601</v>
      </c>
      <c r="AE640" s="92" t="s">
        <v>805</v>
      </c>
      <c r="AF640" t="s">
        <v>587</v>
      </c>
      <c r="AG640" s="85" t="s">
        <v>811</v>
      </c>
      <c r="AH640" s="17" t="s">
        <v>308</v>
      </c>
      <c r="AK640" s="97" t="s">
        <v>158</v>
      </c>
      <c r="AL640" s="97"/>
      <c r="AN640" s="98">
        <v>19</v>
      </c>
      <c r="AO640" s="83" t="s">
        <v>588</v>
      </c>
      <c r="AP640" s="28">
        <v>0</v>
      </c>
      <c r="AQ640" s="99">
        <v>1.7202508474576272</v>
      </c>
      <c r="AR640" s="99">
        <v>32.684766101694919</v>
      </c>
      <c r="AS640" t="s">
        <v>803</v>
      </c>
    </row>
    <row r="641" spans="1:45" ht="15.75" x14ac:dyDescent="0.25">
      <c r="A641" s="17">
        <v>2020</v>
      </c>
      <c r="B641" s="17" t="s">
        <v>42</v>
      </c>
      <c r="L641" s="92" t="s">
        <v>669</v>
      </c>
      <c r="M641" s="92" t="s">
        <v>669</v>
      </c>
      <c r="N641" s="92"/>
      <c r="O641" s="92" t="s">
        <v>103</v>
      </c>
      <c r="P641" s="93">
        <v>40072313</v>
      </c>
      <c r="Q641" s="93" t="s">
        <v>670</v>
      </c>
      <c r="R641" s="92" t="s">
        <v>740</v>
      </c>
      <c r="S641" s="32" t="s">
        <v>822</v>
      </c>
      <c r="T641" s="58" t="s">
        <v>797</v>
      </c>
      <c r="U641" s="58"/>
      <c r="V641" s="94" t="s">
        <v>823</v>
      </c>
      <c r="W641" s="92" t="s">
        <v>48</v>
      </c>
      <c r="X641" s="95" t="s">
        <v>824</v>
      </c>
      <c r="Y641" t="str">
        <f t="shared" si="19"/>
        <v>400723133022856630228566PDM</v>
      </c>
      <c r="Z641" s="93">
        <v>30228566</v>
      </c>
      <c r="AA641" s="96" t="s">
        <v>800</v>
      </c>
      <c r="AB641" s="34" t="s">
        <v>801</v>
      </c>
      <c r="AC641" s="57" t="s">
        <v>750</v>
      </c>
      <c r="AD641" s="93">
        <v>30228566</v>
      </c>
      <c r="AE641" s="92" t="s">
        <v>800</v>
      </c>
      <c r="AF641" t="s">
        <v>587</v>
      </c>
      <c r="AG641" s="87">
        <v>64</v>
      </c>
      <c r="AH641" s="17" t="s">
        <v>308</v>
      </c>
      <c r="AK641" s="97" t="s">
        <v>148</v>
      </c>
      <c r="AL641" s="97"/>
      <c r="AN641" s="98">
        <v>42</v>
      </c>
      <c r="AO641" s="83" t="s">
        <v>588</v>
      </c>
      <c r="AP641" s="28">
        <v>0</v>
      </c>
      <c r="AQ641" s="99">
        <v>2.1894101694915253</v>
      </c>
      <c r="AR641" s="99">
        <v>91.955227118644061</v>
      </c>
      <c r="AS641" t="s">
        <v>803</v>
      </c>
    </row>
    <row r="642" spans="1:45" ht="15.75" x14ac:dyDescent="0.25">
      <c r="A642" s="17">
        <v>2020</v>
      </c>
      <c r="B642" s="17" t="s">
        <v>42</v>
      </c>
      <c r="L642" s="92" t="s">
        <v>669</v>
      </c>
      <c r="M642" s="92" t="s">
        <v>669</v>
      </c>
      <c r="N642" s="92"/>
      <c r="O642" s="92" t="s">
        <v>103</v>
      </c>
      <c r="P642" s="93">
        <v>40072313</v>
      </c>
      <c r="Q642" s="93" t="s">
        <v>670</v>
      </c>
      <c r="R642" s="92" t="s">
        <v>740</v>
      </c>
      <c r="S642" s="32" t="s">
        <v>822</v>
      </c>
      <c r="T642" s="58" t="s">
        <v>797</v>
      </c>
      <c r="U642" s="58"/>
      <c r="V642" s="94" t="s">
        <v>823</v>
      </c>
      <c r="W642" s="92" t="s">
        <v>48</v>
      </c>
      <c r="X642" s="95" t="s">
        <v>824</v>
      </c>
      <c r="Y642" t="str">
        <f t="shared" si="19"/>
        <v>400723133022857330228573PDM</v>
      </c>
      <c r="Z642" s="93">
        <v>30228573</v>
      </c>
      <c r="AA642" s="96" t="s">
        <v>804</v>
      </c>
      <c r="AB642" s="34" t="s">
        <v>801</v>
      </c>
      <c r="AC642" s="57" t="s">
        <v>750</v>
      </c>
      <c r="AD642" s="93">
        <v>30228573</v>
      </c>
      <c r="AE642" s="92" t="s">
        <v>804</v>
      </c>
      <c r="AF642" t="s">
        <v>587</v>
      </c>
      <c r="AG642" s="87">
        <v>64</v>
      </c>
      <c r="AH642" s="17" t="s">
        <v>308</v>
      </c>
      <c r="AK642" s="97" t="s">
        <v>148</v>
      </c>
      <c r="AL642" s="97"/>
      <c r="AN642" s="98">
        <v>42</v>
      </c>
      <c r="AO642" s="83" t="s">
        <v>588</v>
      </c>
      <c r="AP642" s="28">
        <v>0</v>
      </c>
      <c r="AQ642" s="99">
        <v>2.1894101694915253</v>
      </c>
      <c r="AR642" s="99">
        <v>91.955227118644061</v>
      </c>
      <c r="AS642" t="s">
        <v>803</v>
      </c>
    </row>
    <row r="643" spans="1:45" ht="15.75" x14ac:dyDescent="0.25">
      <c r="A643" s="17">
        <v>2020</v>
      </c>
      <c r="B643" s="17" t="s">
        <v>42</v>
      </c>
      <c r="L643" s="92" t="s">
        <v>669</v>
      </c>
      <c r="M643" s="92" t="s">
        <v>669</v>
      </c>
      <c r="N643" s="92"/>
      <c r="O643" s="92" t="s">
        <v>103</v>
      </c>
      <c r="P643" s="93">
        <v>40072313</v>
      </c>
      <c r="Q643" s="93" t="s">
        <v>670</v>
      </c>
      <c r="R643" s="92" t="s">
        <v>740</v>
      </c>
      <c r="S643" s="32" t="s">
        <v>822</v>
      </c>
      <c r="T643" s="58" t="s">
        <v>797</v>
      </c>
      <c r="U643" s="58"/>
      <c r="V643" s="94" t="s">
        <v>823</v>
      </c>
      <c r="W643" s="92" t="s">
        <v>48</v>
      </c>
      <c r="X643" s="95" t="s">
        <v>824</v>
      </c>
      <c r="Y643" t="str">
        <f t="shared" si="19"/>
        <v>400723133022859130228591PDM</v>
      </c>
      <c r="Z643" s="93">
        <v>30228591</v>
      </c>
      <c r="AA643" s="96" t="s">
        <v>559</v>
      </c>
      <c r="AB643" s="34" t="s">
        <v>801</v>
      </c>
      <c r="AC643" s="57" t="s">
        <v>750</v>
      </c>
      <c r="AD643" s="93">
        <v>30228591</v>
      </c>
      <c r="AE643" s="92" t="s">
        <v>559</v>
      </c>
      <c r="AF643" t="s">
        <v>587</v>
      </c>
      <c r="AG643" s="87">
        <v>64</v>
      </c>
      <c r="AH643" s="17" t="s">
        <v>308</v>
      </c>
      <c r="AK643" s="97" t="s">
        <v>148</v>
      </c>
      <c r="AL643" s="97"/>
      <c r="AN643" s="98">
        <v>42</v>
      </c>
      <c r="AO643" s="83" t="s">
        <v>588</v>
      </c>
      <c r="AP643" s="28">
        <v>0</v>
      </c>
      <c r="AQ643" s="99">
        <v>2.1894101694915253</v>
      </c>
      <c r="AR643" s="99">
        <v>91.955227118644061</v>
      </c>
      <c r="AS643" t="s">
        <v>803</v>
      </c>
    </row>
    <row r="644" spans="1:45" ht="15.75" x14ac:dyDescent="0.25">
      <c r="A644" s="17">
        <v>2020</v>
      </c>
      <c r="B644" s="17" t="s">
        <v>42</v>
      </c>
      <c r="L644" s="92" t="s">
        <v>669</v>
      </c>
      <c r="M644" s="92" t="s">
        <v>669</v>
      </c>
      <c r="N644" s="92"/>
      <c r="O644" s="92" t="s">
        <v>103</v>
      </c>
      <c r="P644" s="93">
        <v>40072313</v>
      </c>
      <c r="Q644" s="93" t="s">
        <v>670</v>
      </c>
      <c r="R644" s="92" t="s">
        <v>740</v>
      </c>
      <c r="S644" s="32" t="s">
        <v>822</v>
      </c>
      <c r="T644" s="58" t="s">
        <v>797</v>
      </c>
      <c r="U644" s="58"/>
      <c r="V644" s="94" t="s">
        <v>823</v>
      </c>
      <c r="W644" s="92" t="s">
        <v>48</v>
      </c>
      <c r="X644" s="95" t="s">
        <v>824</v>
      </c>
      <c r="Y644" t="str">
        <f t="shared" si="19"/>
        <v>400723133022860130228601PDM</v>
      </c>
      <c r="Z644" s="93">
        <v>30228601</v>
      </c>
      <c r="AA644" s="96" t="s">
        <v>805</v>
      </c>
      <c r="AB644" s="34" t="s">
        <v>801</v>
      </c>
      <c r="AC644" s="57" t="s">
        <v>750</v>
      </c>
      <c r="AD644" s="93">
        <v>30228601</v>
      </c>
      <c r="AE644" s="92" t="s">
        <v>805</v>
      </c>
      <c r="AF644" t="s">
        <v>587</v>
      </c>
      <c r="AG644" s="87">
        <v>64</v>
      </c>
      <c r="AH644" s="17" t="s">
        <v>308</v>
      </c>
      <c r="AK644" s="97" t="s">
        <v>148</v>
      </c>
      <c r="AL644" s="97"/>
      <c r="AN644" s="98">
        <v>42</v>
      </c>
      <c r="AO644" s="83" t="s">
        <v>588</v>
      </c>
      <c r="AP644" s="28">
        <v>0</v>
      </c>
      <c r="AQ644" s="99">
        <v>2.1894101694915253</v>
      </c>
      <c r="AR644" s="99">
        <v>91.955227118644061</v>
      </c>
      <c r="AS644" t="s">
        <v>803</v>
      </c>
    </row>
    <row r="645" spans="1:45" ht="15.75" x14ac:dyDescent="0.25">
      <c r="A645" s="17">
        <v>2020</v>
      </c>
      <c r="B645" s="17" t="s">
        <v>42</v>
      </c>
      <c r="L645" s="92" t="s">
        <v>669</v>
      </c>
      <c r="M645" s="92" t="s">
        <v>669</v>
      </c>
      <c r="N645" s="92"/>
      <c r="O645" s="92" t="s">
        <v>103</v>
      </c>
      <c r="P645" s="93">
        <v>40072313</v>
      </c>
      <c r="Q645" s="93" t="s">
        <v>670</v>
      </c>
      <c r="R645" s="92" t="s">
        <v>806</v>
      </c>
      <c r="S645" s="32" t="s">
        <v>807</v>
      </c>
      <c r="T645" s="58" t="s">
        <v>808</v>
      </c>
      <c r="U645" s="58"/>
      <c r="V645" s="94" t="s">
        <v>809</v>
      </c>
      <c r="W645" s="92" t="s">
        <v>48</v>
      </c>
      <c r="X645" s="95" t="s">
        <v>810</v>
      </c>
      <c r="Y645" t="str">
        <f t="shared" si="19"/>
        <v>400723133022856630228566Mayorista Power</v>
      </c>
      <c r="Z645" s="93">
        <v>30228566</v>
      </c>
      <c r="AA645" s="96" t="s">
        <v>800</v>
      </c>
      <c r="AB645" s="34" t="s">
        <v>801</v>
      </c>
      <c r="AC645" s="57" t="s">
        <v>586</v>
      </c>
      <c r="AD645" s="93">
        <v>30228566</v>
      </c>
      <c r="AE645" s="92" t="s">
        <v>800</v>
      </c>
      <c r="AF645" t="s">
        <v>587</v>
      </c>
      <c r="AG645" s="85" t="s">
        <v>811</v>
      </c>
      <c r="AH645" s="17" t="s">
        <v>308</v>
      </c>
      <c r="AK645" s="97" t="s">
        <v>158</v>
      </c>
      <c r="AL645" s="97"/>
      <c r="AN645" s="98">
        <v>42</v>
      </c>
      <c r="AO645" s="83" t="s">
        <v>588</v>
      </c>
      <c r="AP645" s="28">
        <v>0</v>
      </c>
      <c r="AQ645" s="99">
        <v>1.7202508474576272</v>
      </c>
      <c r="AR645" s="99">
        <v>72.250535593220349</v>
      </c>
      <c r="AS645" t="s">
        <v>803</v>
      </c>
    </row>
    <row r="646" spans="1:45" ht="15.75" x14ac:dyDescent="0.25">
      <c r="A646" s="17">
        <v>2020</v>
      </c>
      <c r="B646" s="17" t="s">
        <v>42</v>
      </c>
      <c r="L646" s="92" t="s">
        <v>669</v>
      </c>
      <c r="M646" s="92" t="s">
        <v>669</v>
      </c>
      <c r="N646" s="92"/>
      <c r="O646" s="92" t="s">
        <v>103</v>
      </c>
      <c r="P646" s="93">
        <v>40072313</v>
      </c>
      <c r="Q646" s="93" t="s">
        <v>670</v>
      </c>
      <c r="R646" s="92" t="s">
        <v>806</v>
      </c>
      <c r="S646" s="32" t="s">
        <v>807</v>
      </c>
      <c r="T646" s="58" t="s">
        <v>808</v>
      </c>
      <c r="U646" s="58"/>
      <c r="V646" s="94" t="s">
        <v>809</v>
      </c>
      <c r="W646" s="92" t="s">
        <v>48</v>
      </c>
      <c r="X646" s="95" t="s">
        <v>810</v>
      </c>
      <c r="Y646" t="str">
        <f t="shared" si="19"/>
        <v>400723133022857330228573Mayorista Power</v>
      </c>
      <c r="Z646" s="93">
        <v>30228573</v>
      </c>
      <c r="AA646" s="96" t="s">
        <v>804</v>
      </c>
      <c r="AB646" s="34" t="s">
        <v>801</v>
      </c>
      <c r="AC646" s="57" t="s">
        <v>586</v>
      </c>
      <c r="AD646" s="93">
        <v>30228573</v>
      </c>
      <c r="AE646" s="92" t="s">
        <v>804</v>
      </c>
      <c r="AF646" t="s">
        <v>587</v>
      </c>
      <c r="AG646" s="85" t="s">
        <v>811</v>
      </c>
      <c r="AH646" s="17" t="s">
        <v>308</v>
      </c>
      <c r="AK646" s="97" t="s">
        <v>158</v>
      </c>
      <c r="AL646" s="97"/>
      <c r="AN646" s="98">
        <v>42</v>
      </c>
      <c r="AO646" s="83" t="s">
        <v>588</v>
      </c>
      <c r="AP646" s="28">
        <v>0</v>
      </c>
      <c r="AQ646" s="99">
        <v>1.7202508474576272</v>
      </c>
      <c r="AR646" s="99">
        <v>72.250535593220349</v>
      </c>
      <c r="AS646" t="s">
        <v>803</v>
      </c>
    </row>
    <row r="647" spans="1:45" ht="15.75" x14ac:dyDescent="0.25">
      <c r="A647" s="17">
        <v>2020</v>
      </c>
      <c r="B647" s="17" t="s">
        <v>42</v>
      </c>
      <c r="L647" s="92" t="s">
        <v>669</v>
      </c>
      <c r="M647" s="92" t="s">
        <v>669</v>
      </c>
      <c r="N647" s="92"/>
      <c r="O647" s="92" t="s">
        <v>103</v>
      </c>
      <c r="P647" s="93">
        <v>40072313</v>
      </c>
      <c r="Q647" s="93" t="s">
        <v>670</v>
      </c>
      <c r="R647" s="92" t="s">
        <v>806</v>
      </c>
      <c r="S647" s="32" t="s">
        <v>807</v>
      </c>
      <c r="T647" s="58" t="s">
        <v>808</v>
      </c>
      <c r="U647" s="58"/>
      <c r="V647" s="94" t="s">
        <v>809</v>
      </c>
      <c r="W647" s="92" t="s">
        <v>48</v>
      </c>
      <c r="X647" s="95" t="s">
        <v>810</v>
      </c>
      <c r="Y647" t="str">
        <f t="shared" si="19"/>
        <v>400723133022859130228591Mayorista Power</v>
      </c>
      <c r="Z647" s="93">
        <v>30228591</v>
      </c>
      <c r="AA647" s="96" t="s">
        <v>559</v>
      </c>
      <c r="AB647" s="34" t="s">
        <v>801</v>
      </c>
      <c r="AC647" s="57" t="s">
        <v>586</v>
      </c>
      <c r="AD647" s="93">
        <v>30228591</v>
      </c>
      <c r="AE647" s="92" t="s">
        <v>559</v>
      </c>
      <c r="AF647" t="s">
        <v>587</v>
      </c>
      <c r="AG647" s="85" t="s">
        <v>811</v>
      </c>
      <c r="AH647" s="17" t="s">
        <v>308</v>
      </c>
      <c r="AK647" s="97" t="s">
        <v>158</v>
      </c>
      <c r="AL647" s="97"/>
      <c r="AN647" s="98">
        <v>42</v>
      </c>
      <c r="AO647" s="83" t="s">
        <v>588</v>
      </c>
      <c r="AP647" s="28">
        <v>0</v>
      </c>
      <c r="AQ647" s="99">
        <v>1.7202508474576272</v>
      </c>
      <c r="AR647" s="99">
        <v>72.250535593220349</v>
      </c>
      <c r="AS647" t="s">
        <v>803</v>
      </c>
    </row>
    <row r="648" spans="1:45" ht="15.75" x14ac:dyDescent="0.25">
      <c r="A648" s="17">
        <v>2020</v>
      </c>
      <c r="B648" s="17" t="s">
        <v>42</v>
      </c>
      <c r="L648" s="92" t="s">
        <v>669</v>
      </c>
      <c r="M648" s="92" t="s">
        <v>669</v>
      </c>
      <c r="N648" s="92"/>
      <c r="O648" s="92" t="s">
        <v>103</v>
      </c>
      <c r="P648" s="93">
        <v>40072313</v>
      </c>
      <c r="Q648" s="93" t="s">
        <v>670</v>
      </c>
      <c r="R648" s="92" t="s">
        <v>806</v>
      </c>
      <c r="S648" s="32" t="s">
        <v>807</v>
      </c>
      <c r="T648" s="58" t="s">
        <v>808</v>
      </c>
      <c r="U648" s="58"/>
      <c r="V648" s="94" t="s">
        <v>809</v>
      </c>
      <c r="W648" s="92" t="s">
        <v>48</v>
      </c>
      <c r="X648" s="95" t="s">
        <v>810</v>
      </c>
      <c r="Y648" t="str">
        <f t="shared" si="19"/>
        <v>400723133022860130228601Mayorista Power</v>
      </c>
      <c r="Z648" s="93">
        <v>30228601</v>
      </c>
      <c r="AA648" s="96" t="s">
        <v>805</v>
      </c>
      <c r="AB648" s="34" t="s">
        <v>801</v>
      </c>
      <c r="AC648" s="57" t="s">
        <v>586</v>
      </c>
      <c r="AD648" s="93">
        <v>30228601</v>
      </c>
      <c r="AE648" s="92" t="s">
        <v>805</v>
      </c>
      <c r="AF648" t="s">
        <v>587</v>
      </c>
      <c r="AG648" s="85" t="s">
        <v>811</v>
      </c>
      <c r="AH648" s="17" t="s">
        <v>308</v>
      </c>
      <c r="AK648" s="97" t="s">
        <v>158</v>
      </c>
      <c r="AL648" s="97"/>
      <c r="AN648" s="98">
        <v>42</v>
      </c>
      <c r="AO648" s="83" t="s">
        <v>588</v>
      </c>
      <c r="AP648" s="28">
        <v>0</v>
      </c>
      <c r="AQ648" s="99">
        <v>1.7202508474576272</v>
      </c>
      <c r="AR648" s="99">
        <v>72.250535593220349</v>
      </c>
      <c r="AS648" t="s">
        <v>803</v>
      </c>
    </row>
    <row r="649" spans="1:45" ht="15.75" x14ac:dyDescent="0.25">
      <c r="A649" s="17">
        <v>2020</v>
      </c>
      <c r="B649" s="17" t="s">
        <v>42</v>
      </c>
      <c r="L649" s="92" t="s">
        <v>672</v>
      </c>
      <c r="M649" s="92" t="s">
        <v>672</v>
      </c>
      <c r="N649" s="92"/>
      <c r="O649" s="92" t="s">
        <v>617</v>
      </c>
      <c r="P649" s="93">
        <v>40034106</v>
      </c>
      <c r="Q649" s="93" t="s">
        <v>688</v>
      </c>
      <c r="R649" s="92" t="s">
        <v>812</v>
      </c>
      <c r="S649" s="32" t="s">
        <v>813</v>
      </c>
      <c r="T649" s="58" t="s">
        <v>814</v>
      </c>
      <c r="U649" s="58"/>
      <c r="V649" s="94" t="s">
        <v>815</v>
      </c>
      <c r="W649" s="92" t="s">
        <v>48</v>
      </c>
      <c r="X649" s="95" t="s">
        <v>816</v>
      </c>
      <c r="Y649" t="str">
        <f t="shared" si="19"/>
        <v>400341063022856630228566PDM</v>
      </c>
      <c r="Z649" s="93">
        <v>30228566</v>
      </c>
      <c r="AA649" s="96" t="s">
        <v>800</v>
      </c>
      <c r="AB649" s="34" t="s">
        <v>801</v>
      </c>
      <c r="AC649" s="57" t="s">
        <v>633</v>
      </c>
      <c r="AD649" s="93">
        <v>30228566</v>
      </c>
      <c r="AE649" s="92" t="s">
        <v>800</v>
      </c>
      <c r="AF649" t="s">
        <v>587</v>
      </c>
      <c r="AG649" s="87">
        <v>62.25</v>
      </c>
      <c r="AH649" s="17" t="s">
        <v>308</v>
      </c>
      <c r="AK649" s="97" t="s">
        <v>148</v>
      </c>
      <c r="AL649" s="97"/>
      <c r="AN649" s="98">
        <v>32</v>
      </c>
      <c r="AO649" s="83" t="s">
        <v>588</v>
      </c>
      <c r="AP649" s="28">
        <v>0</v>
      </c>
      <c r="AQ649" s="99">
        <v>3.3362440677966103</v>
      </c>
      <c r="AR649" s="99">
        <v>106.75981016949153</v>
      </c>
      <c r="AS649" t="s">
        <v>803</v>
      </c>
    </row>
    <row r="650" spans="1:45" ht="15.75" x14ac:dyDescent="0.25">
      <c r="A650" s="17">
        <v>2020</v>
      </c>
      <c r="B650" s="17" t="s">
        <v>42</v>
      </c>
      <c r="L650" s="92" t="s">
        <v>672</v>
      </c>
      <c r="M650" s="92" t="s">
        <v>672</v>
      </c>
      <c r="N650" s="92"/>
      <c r="O650" s="92" t="s">
        <v>617</v>
      </c>
      <c r="P650" s="93">
        <v>40034106</v>
      </c>
      <c r="Q650" s="93" t="s">
        <v>688</v>
      </c>
      <c r="R650" s="92" t="s">
        <v>812</v>
      </c>
      <c r="S650" s="32" t="s">
        <v>813</v>
      </c>
      <c r="T650" s="58" t="s">
        <v>814</v>
      </c>
      <c r="U650" s="58"/>
      <c r="V650" s="94" t="s">
        <v>815</v>
      </c>
      <c r="W650" s="92" t="s">
        <v>48</v>
      </c>
      <c r="X650" s="95" t="s">
        <v>816</v>
      </c>
      <c r="Y650" t="str">
        <f t="shared" si="19"/>
        <v>400341063022857330228573PDM</v>
      </c>
      <c r="Z650" s="93">
        <v>30228573</v>
      </c>
      <c r="AA650" s="96" t="s">
        <v>804</v>
      </c>
      <c r="AB650" s="34" t="s">
        <v>801</v>
      </c>
      <c r="AC650" s="57" t="s">
        <v>633</v>
      </c>
      <c r="AD650" s="93">
        <v>30228573</v>
      </c>
      <c r="AE650" s="92" t="s">
        <v>804</v>
      </c>
      <c r="AF650" t="s">
        <v>587</v>
      </c>
      <c r="AG650" s="87">
        <v>62.25</v>
      </c>
      <c r="AH650" s="17" t="s">
        <v>308</v>
      </c>
      <c r="AK650" s="97" t="s">
        <v>148</v>
      </c>
      <c r="AL650" s="97"/>
      <c r="AN650" s="98">
        <v>32</v>
      </c>
      <c r="AO650" s="83" t="s">
        <v>588</v>
      </c>
      <c r="AP650" s="28">
        <v>0</v>
      </c>
      <c r="AQ650" s="99">
        <v>3.3362440677966103</v>
      </c>
      <c r="AR650" s="99">
        <v>106.75981016949153</v>
      </c>
      <c r="AS650" t="s">
        <v>803</v>
      </c>
    </row>
    <row r="651" spans="1:45" ht="15.75" x14ac:dyDescent="0.25">
      <c r="A651" s="17">
        <v>2020</v>
      </c>
      <c r="B651" s="17" t="s">
        <v>42</v>
      </c>
      <c r="L651" s="92" t="s">
        <v>672</v>
      </c>
      <c r="M651" s="92" t="s">
        <v>672</v>
      </c>
      <c r="N651" s="92"/>
      <c r="O651" s="92" t="s">
        <v>617</v>
      </c>
      <c r="P651" s="93">
        <v>40034106</v>
      </c>
      <c r="Q651" s="93" t="s">
        <v>688</v>
      </c>
      <c r="R651" s="92" t="s">
        <v>812</v>
      </c>
      <c r="S651" s="32" t="s">
        <v>813</v>
      </c>
      <c r="T651" s="58" t="s">
        <v>814</v>
      </c>
      <c r="U651" s="58"/>
      <c r="V651" s="94" t="s">
        <v>815</v>
      </c>
      <c r="W651" s="92" t="s">
        <v>48</v>
      </c>
      <c r="X651" s="95" t="s">
        <v>816</v>
      </c>
      <c r="Y651" t="str">
        <f t="shared" si="19"/>
        <v>400341063022859130228591PDM</v>
      </c>
      <c r="Z651" s="93">
        <v>30228591</v>
      </c>
      <c r="AA651" s="96" t="s">
        <v>559</v>
      </c>
      <c r="AB651" s="34" t="s">
        <v>801</v>
      </c>
      <c r="AC651" s="57" t="s">
        <v>633</v>
      </c>
      <c r="AD651" s="93">
        <v>30228591</v>
      </c>
      <c r="AE651" s="92" t="s">
        <v>559</v>
      </c>
      <c r="AF651" t="s">
        <v>587</v>
      </c>
      <c r="AG651" s="87">
        <v>62.25</v>
      </c>
      <c r="AH651" s="17" t="s">
        <v>308</v>
      </c>
      <c r="AK651" s="97" t="s">
        <v>148</v>
      </c>
      <c r="AL651" s="97"/>
      <c r="AN651" s="98">
        <v>32</v>
      </c>
      <c r="AO651" s="83" t="s">
        <v>588</v>
      </c>
      <c r="AP651" s="28">
        <v>0</v>
      </c>
      <c r="AQ651" s="99">
        <v>3.3362440677966103</v>
      </c>
      <c r="AR651" s="99">
        <v>106.75981016949153</v>
      </c>
      <c r="AS651" t="s">
        <v>803</v>
      </c>
    </row>
    <row r="652" spans="1:45" ht="15.75" x14ac:dyDescent="0.25">
      <c r="A652" s="17">
        <v>2020</v>
      </c>
      <c r="B652" s="17" t="s">
        <v>42</v>
      </c>
      <c r="L652" s="92" t="s">
        <v>672</v>
      </c>
      <c r="M652" s="92" t="s">
        <v>672</v>
      </c>
      <c r="N652" s="92"/>
      <c r="O652" s="92" t="s">
        <v>617</v>
      </c>
      <c r="P652" s="93">
        <v>40034106</v>
      </c>
      <c r="Q652" s="93" t="s">
        <v>688</v>
      </c>
      <c r="R652" s="92" t="s">
        <v>812</v>
      </c>
      <c r="S652" s="32" t="s">
        <v>813</v>
      </c>
      <c r="T652" s="58" t="s">
        <v>814</v>
      </c>
      <c r="U652" s="58"/>
      <c r="V652" s="94" t="s">
        <v>815</v>
      </c>
      <c r="W652" s="92" t="s">
        <v>48</v>
      </c>
      <c r="X652" s="95" t="s">
        <v>816</v>
      </c>
      <c r="Y652" t="str">
        <f t="shared" si="19"/>
        <v>400341063022860130228601PDM</v>
      </c>
      <c r="Z652" s="93">
        <v>30228601</v>
      </c>
      <c r="AA652" s="96" t="s">
        <v>805</v>
      </c>
      <c r="AB652" s="34" t="s">
        <v>801</v>
      </c>
      <c r="AC652" s="57" t="s">
        <v>633</v>
      </c>
      <c r="AD652" s="93">
        <v>30228601</v>
      </c>
      <c r="AE652" s="92" t="s">
        <v>805</v>
      </c>
      <c r="AF652" t="s">
        <v>587</v>
      </c>
      <c r="AG652" s="87">
        <v>62.25</v>
      </c>
      <c r="AH652" s="17" t="s">
        <v>308</v>
      </c>
      <c r="AK652" s="97" t="s">
        <v>148</v>
      </c>
      <c r="AL652" s="97"/>
      <c r="AN652" s="98">
        <v>32</v>
      </c>
      <c r="AO652" s="83" t="s">
        <v>588</v>
      </c>
      <c r="AP652" s="28">
        <v>0</v>
      </c>
      <c r="AQ652" s="99">
        <v>3.3362440677966103</v>
      </c>
      <c r="AR652" s="99">
        <v>106.75981016949153</v>
      </c>
      <c r="AS652" t="s">
        <v>803</v>
      </c>
    </row>
    <row r="653" spans="1:45" ht="15.75" x14ac:dyDescent="0.25">
      <c r="A653" s="17">
        <v>2020</v>
      </c>
      <c r="B653" s="17" t="s">
        <v>42</v>
      </c>
      <c r="L653" s="92" t="s">
        <v>672</v>
      </c>
      <c r="M653" s="92" t="s">
        <v>672</v>
      </c>
      <c r="N653" s="92"/>
      <c r="O653" s="92" t="s">
        <v>617</v>
      </c>
      <c r="P653" s="93">
        <v>40034106</v>
      </c>
      <c r="Q653" s="93" t="s">
        <v>688</v>
      </c>
      <c r="R653" s="92" t="s">
        <v>740</v>
      </c>
      <c r="S653" s="32" t="s">
        <v>817</v>
      </c>
      <c r="T653" s="58" t="s">
        <v>818</v>
      </c>
      <c r="U653" s="58"/>
      <c r="V653" s="94" t="s">
        <v>819</v>
      </c>
      <c r="W653" s="92" t="s">
        <v>48</v>
      </c>
      <c r="X653" s="95" t="s">
        <v>820</v>
      </c>
      <c r="Y653" t="str">
        <f t="shared" si="19"/>
        <v>400341063022856630228566Bodega</v>
      </c>
      <c r="Z653" s="93">
        <v>30228566</v>
      </c>
      <c r="AA653" s="96" t="s">
        <v>800</v>
      </c>
      <c r="AB653" s="34" t="s">
        <v>801</v>
      </c>
      <c r="AC653" s="57" t="s">
        <v>821</v>
      </c>
      <c r="AD653" s="93">
        <v>30228566</v>
      </c>
      <c r="AE653" s="92" t="s">
        <v>800</v>
      </c>
      <c r="AF653" t="s">
        <v>587</v>
      </c>
      <c r="AG653" s="87">
        <v>67</v>
      </c>
      <c r="AH653" s="17" t="s">
        <v>308</v>
      </c>
      <c r="AK653" s="97" t="s">
        <v>80</v>
      </c>
      <c r="AL653" s="97"/>
      <c r="AN653" s="98">
        <v>73</v>
      </c>
      <c r="AO653" s="83" t="s">
        <v>588</v>
      </c>
      <c r="AP653" s="28">
        <v>0</v>
      </c>
      <c r="AQ653" s="99">
        <v>2.1894101694915253</v>
      </c>
      <c r="AR653" s="99">
        <v>159.82694237288135</v>
      </c>
      <c r="AS653" t="s">
        <v>803</v>
      </c>
    </row>
    <row r="654" spans="1:45" ht="15.75" x14ac:dyDescent="0.25">
      <c r="A654" s="17">
        <v>2020</v>
      </c>
      <c r="B654" s="17" t="s">
        <v>42</v>
      </c>
      <c r="L654" s="92" t="s">
        <v>672</v>
      </c>
      <c r="M654" s="92" t="s">
        <v>672</v>
      </c>
      <c r="N654" s="92"/>
      <c r="O654" s="92" t="s">
        <v>617</v>
      </c>
      <c r="P654" s="93">
        <v>40034106</v>
      </c>
      <c r="Q654" s="93" t="s">
        <v>688</v>
      </c>
      <c r="R654" s="92" t="s">
        <v>740</v>
      </c>
      <c r="S654" s="32" t="s">
        <v>817</v>
      </c>
      <c r="T654" s="58" t="s">
        <v>818</v>
      </c>
      <c r="U654" s="58"/>
      <c r="V654" s="94" t="s">
        <v>819</v>
      </c>
      <c r="W654" s="92" t="s">
        <v>48</v>
      </c>
      <c r="X654" s="95" t="s">
        <v>820</v>
      </c>
      <c r="Y654" t="str">
        <f t="shared" si="19"/>
        <v>400341063022857330228573Bodega</v>
      </c>
      <c r="Z654" s="93">
        <v>30228573</v>
      </c>
      <c r="AA654" s="96" t="s">
        <v>804</v>
      </c>
      <c r="AB654" s="34" t="s">
        <v>801</v>
      </c>
      <c r="AC654" s="57" t="s">
        <v>821</v>
      </c>
      <c r="AD654" s="93">
        <v>30228573</v>
      </c>
      <c r="AE654" s="92" t="s">
        <v>804</v>
      </c>
      <c r="AF654" t="s">
        <v>587</v>
      </c>
      <c r="AG654" s="87">
        <v>67</v>
      </c>
      <c r="AH654" s="17" t="s">
        <v>308</v>
      </c>
      <c r="AK654" s="97" t="s">
        <v>80</v>
      </c>
      <c r="AL654" s="97"/>
      <c r="AN654" s="98">
        <v>73</v>
      </c>
      <c r="AO654" s="83" t="s">
        <v>588</v>
      </c>
      <c r="AP654" s="28">
        <v>0</v>
      </c>
      <c r="AQ654" s="99">
        <v>2.1894101694915253</v>
      </c>
      <c r="AR654" s="99">
        <v>159.82694237288135</v>
      </c>
      <c r="AS654" t="s">
        <v>803</v>
      </c>
    </row>
    <row r="655" spans="1:45" ht="15.75" x14ac:dyDescent="0.25">
      <c r="A655" s="17">
        <v>2020</v>
      </c>
      <c r="B655" s="17" t="s">
        <v>42</v>
      </c>
      <c r="L655" s="92" t="s">
        <v>672</v>
      </c>
      <c r="M655" s="92" t="s">
        <v>672</v>
      </c>
      <c r="N655" s="92"/>
      <c r="O655" s="92" t="s">
        <v>617</v>
      </c>
      <c r="P655" s="93">
        <v>40034106</v>
      </c>
      <c r="Q655" s="93" t="s">
        <v>688</v>
      </c>
      <c r="R655" s="92" t="s">
        <v>740</v>
      </c>
      <c r="S655" s="32" t="s">
        <v>817</v>
      </c>
      <c r="T655" s="58" t="s">
        <v>818</v>
      </c>
      <c r="U655" s="58"/>
      <c r="V655" s="94" t="s">
        <v>819</v>
      </c>
      <c r="W655" s="92" t="s">
        <v>48</v>
      </c>
      <c r="X655" s="95" t="s">
        <v>820</v>
      </c>
      <c r="Y655" t="str">
        <f t="shared" si="19"/>
        <v>400341063022859130228591Bodega</v>
      </c>
      <c r="Z655" s="93">
        <v>30228591</v>
      </c>
      <c r="AA655" s="96" t="s">
        <v>559</v>
      </c>
      <c r="AB655" s="34" t="s">
        <v>801</v>
      </c>
      <c r="AC655" s="57" t="s">
        <v>821</v>
      </c>
      <c r="AD655" s="93">
        <v>30228591</v>
      </c>
      <c r="AE655" s="92" t="s">
        <v>559</v>
      </c>
      <c r="AF655" t="s">
        <v>587</v>
      </c>
      <c r="AG655" s="87">
        <v>67</v>
      </c>
      <c r="AH655" s="17" t="s">
        <v>308</v>
      </c>
      <c r="AK655" s="97" t="s">
        <v>80</v>
      </c>
      <c r="AL655" s="97"/>
      <c r="AN655" s="98">
        <v>73</v>
      </c>
      <c r="AO655" s="83" t="s">
        <v>588</v>
      </c>
      <c r="AP655" s="28">
        <v>0</v>
      </c>
      <c r="AQ655" s="99">
        <v>2.1894101694915253</v>
      </c>
      <c r="AR655" s="99">
        <v>159.82694237288135</v>
      </c>
      <c r="AS655" t="s">
        <v>803</v>
      </c>
    </row>
    <row r="656" spans="1:45" ht="15.75" x14ac:dyDescent="0.25">
      <c r="A656" s="17">
        <v>2020</v>
      </c>
      <c r="B656" s="17" t="s">
        <v>42</v>
      </c>
      <c r="L656" s="92" t="s">
        <v>672</v>
      </c>
      <c r="M656" s="92" t="s">
        <v>672</v>
      </c>
      <c r="N656" s="92"/>
      <c r="O656" s="92" t="s">
        <v>617</v>
      </c>
      <c r="P656" s="93">
        <v>40034106</v>
      </c>
      <c r="Q656" s="93" t="s">
        <v>688</v>
      </c>
      <c r="R656" s="92" t="s">
        <v>740</v>
      </c>
      <c r="S656" s="32" t="s">
        <v>817</v>
      </c>
      <c r="T656" s="58" t="s">
        <v>818</v>
      </c>
      <c r="U656" s="58"/>
      <c r="V656" s="94" t="s">
        <v>819</v>
      </c>
      <c r="W656" s="92" t="s">
        <v>48</v>
      </c>
      <c r="X656" s="95" t="s">
        <v>820</v>
      </c>
      <c r="Y656" t="str">
        <f t="shared" si="19"/>
        <v>400341063022860130228601Bodega</v>
      </c>
      <c r="Z656" s="93">
        <v>30228601</v>
      </c>
      <c r="AA656" s="96" t="s">
        <v>805</v>
      </c>
      <c r="AB656" s="34" t="s">
        <v>801</v>
      </c>
      <c r="AC656" s="57" t="s">
        <v>821</v>
      </c>
      <c r="AD656" s="93">
        <v>30228601</v>
      </c>
      <c r="AE656" s="92" t="s">
        <v>805</v>
      </c>
      <c r="AF656" t="s">
        <v>587</v>
      </c>
      <c r="AG656" s="87">
        <v>67</v>
      </c>
      <c r="AH656" s="17" t="s">
        <v>308</v>
      </c>
      <c r="AK656" s="97" t="s">
        <v>80</v>
      </c>
      <c r="AL656" s="97"/>
      <c r="AN656" s="98">
        <v>73</v>
      </c>
      <c r="AO656" s="83" t="s">
        <v>588</v>
      </c>
      <c r="AP656" s="28">
        <v>0</v>
      </c>
      <c r="AQ656" s="99">
        <v>2.1894101694915253</v>
      </c>
      <c r="AR656" s="99">
        <v>159.82694237288135</v>
      </c>
      <c r="AS656" t="s">
        <v>803</v>
      </c>
    </row>
    <row r="657" spans="1:45" ht="15.75" x14ac:dyDescent="0.25">
      <c r="A657" s="17">
        <v>2020</v>
      </c>
      <c r="B657" s="17" t="s">
        <v>42</v>
      </c>
      <c r="L657" s="92" t="s">
        <v>660</v>
      </c>
      <c r="M657" s="92" t="s">
        <v>660</v>
      </c>
      <c r="N657" s="92"/>
      <c r="O657" s="92" t="s">
        <v>103</v>
      </c>
      <c r="P657" s="93">
        <v>40177071</v>
      </c>
      <c r="Q657" s="93" t="s">
        <v>671</v>
      </c>
      <c r="R657" s="92" t="s">
        <v>740</v>
      </c>
      <c r="S657" s="32" t="s">
        <v>822</v>
      </c>
      <c r="T657" s="58" t="s">
        <v>797</v>
      </c>
      <c r="U657" s="58"/>
      <c r="V657" s="94" t="s">
        <v>823</v>
      </c>
      <c r="W657" s="92" t="s">
        <v>48</v>
      </c>
      <c r="X657" s="95" t="s">
        <v>824</v>
      </c>
      <c r="Y657" t="str">
        <f t="shared" si="19"/>
        <v>401770713022856630228566PDM</v>
      </c>
      <c r="Z657" s="93">
        <v>30228566</v>
      </c>
      <c r="AA657" s="96" t="s">
        <v>800</v>
      </c>
      <c r="AB657" s="34" t="s">
        <v>801</v>
      </c>
      <c r="AC657" s="57" t="s">
        <v>750</v>
      </c>
      <c r="AD657" s="93">
        <v>30228566</v>
      </c>
      <c r="AE657" s="92" t="s">
        <v>800</v>
      </c>
      <c r="AF657" t="s">
        <v>587</v>
      </c>
      <c r="AG657" s="87">
        <v>64</v>
      </c>
      <c r="AH657" s="17" t="s">
        <v>308</v>
      </c>
      <c r="AK657" s="97" t="s">
        <v>148</v>
      </c>
      <c r="AL657" s="97"/>
      <c r="AN657" s="98">
        <v>60</v>
      </c>
      <c r="AO657" s="83" t="s">
        <v>588</v>
      </c>
      <c r="AP657" s="28">
        <v>0</v>
      </c>
      <c r="AQ657" s="99">
        <v>2.213043161890309</v>
      </c>
      <c r="AR657" s="99">
        <v>132.78258971341853</v>
      </c>
      <c r="AS657" t="s">
        <v>803</v>
      </c>
    </row>
    <row r="658" spans="1:45" ht="15.75" x14ac:dyDescent="0.25">
      <c r="A658" s="17">
        <v>2020</v>
      </c>
      <c r="B658" s="17" t="s">
        <v>42</v>
      </c>
      <c r="L658" s="92" t="s">
        <v>660</v>
      </c>
      <c r="M658" s="92" t="s">
        <v>660</v>
      </c>
      <c r="N658" s="92"/>
      <c r="O658" s="92" t="s">
        <v>103</v>
      </c>
      <c r="P658" s="93">
        <v>40177071</v>
      </c>
      <c r="Q658" s="93" t="s">
        <v>671</v>
      </c>
      <c r="R658" s="92" t="s">
        <v>740</v>
      </c>
      <c r="S658" s="32" t="s">
        <v>822</v>
      </c>
      <c r="T658" s="58" t="s">
        <v>797</v>
      </c>
      <c r="U658" s="58"/>
      <c r="V658" s="94" t="s">
        <v>823</v>
      </c>
      <c r="W658" s="92" t="s">
        <v>48</v>
      </c>
      <c r="X658" s="95" t="s">
        <v>824</v>
      </c>
      <c r="Y658" t="str">
        <f t="shared" si="19"/>
        <v>401770713022857330228573PDM</v>
      </c>
      <c r="Z658" s="93">
        <v>30228573</v>
      </c>
      <c r="AA658" s="96" t="s">
        <v>804</v>
      </c>
      <c r="AB658" s="34" t="s">
        <v>801</v>
      </c>
      <c r="AC658" s="57" t="s">
        <v>750</v>
      </c>
      <c r="AD658" s="93">
        <v>30228573</v>
      </c>
      <c r="AE658" s="92" t="s">
        <v>804</v>
      </c>
      <c r="AF658" t="s">
        <v>587</v>
      </c>
      <c r="AG658" s="87">
        <v>64</v>
      </c>
      <c r="AH658" s="17" t="s">
        <v>308</v>
      </c>
      <c r="AK658" s="97" t="s">
        <v>148</v>
      </c>
      <c r="AL658" s="97"/>
      <c r="AN658" s="98">
        <v>60</v>
      </c>
      <c r="AO658" s="83" t="s">
        <v>588</v>
      </c>
      <c r="AP658" s="28">
        <v>0</v>
      </c>
      <c r="AQ658" s="99">
        <v>2.213043161890309</v>
      </c>
      <c r="AR658" s="99">
        <v>132.78258971341853</v>
      </c>
      <c r="AS658" t="s">
        <v>803</v>
      </c>
    </row>
    <row r="659" spans="1:45" ht="15.75" x14ac:dyDescent="0.25">
      <c r="A659" s="17">
        <v>2020</v>
      </c>
      <c r="B659" s="17" t="s">
        <v>42</v>
      </c>
      <c r="L659" s="92" t="s">
        <v>660</v>
      </c>
      <c r="M659" s="92" t="s">
        <v>660</v>
      </c>
      <c r="N659" s="92"/>
      <c r="O659" s="92" t="s">
        <v>103</v>
      </c>
      <c r="P659" s="93">
        <v>40177071</v>
      </c>
      <c r="Q659" s="93" t="s">
        <v>671</v>
      </c>
      <c r="R659" s="92" t="s">
        <v>740</v>
      </c>
      <c r="S659" s="32" t="s">
        <v>822</v>
      </c>
      <c r="T659" s="58" t="s">
        <v>797</v>
      </c>
      <c r="U659" s="58"/>
      <c r="V659" s="94" t="s">
        <v>823</v>
      </c>
      <c r="W659" s="92" t="s">
        <v>48</v>
      </c>
      <c r="X659" s="95" t="s">
        <v>824</v>
      </c>
      <c r="Y659" t="str">
        <f t="shared" si="19"/>
        <v>401770713022859130228591PDM</v>
      </c>
      <c r="Z659" s="93">
        <v>30228591</v>
      </c>
      <c r="AA659" s="96" t="s">
        <v>559</v>
      </c>
      <c r="AB659" s="34" t="s">
        <v>801</v>
      </c>
      <c r="AC659" s="57" t="s">
        <v>750</v>
      </c>
      <c r="AD659" s="93">
        <v>30228591</v>
      </c>
      <c r="AE659" s="92" t="s">
        <v>559</v>
      </c>
      <c r="AF659" t="s">
        <v>587</v>
      </c>
      <c r="AG659" s="87">
        <v>64</v>
      </c>
      <c r="AH659" s="17" t="s">
        <v>308</v>
      </c>
      <c r="AK659" s="97" t="s">
        <v>148</v>
      </c>
      <c r="AL659" s="97"/>
      <c r="AN659" s="98">
        <v>60</v>
      </c>
      <c r="AO659" s="83" t="s">
        <v>588</v>
      </c>
      <c r="AP659" s="28">
        <v>0</v>
      </c>
      <c r="AQ659" s="99">
        <v>2.213043161890309</v>
      </c>
      <c r="AR659" s="99">
        <v>132.78258971341853</v>
      </c>
      <c r="AS659" t="s">
        <v>803</v>
      </c>
    </row>
    <row r="660" spans="1:45" ht="15.75" x14ac:dyDescent="0.25">
      <c r="A660" s="17">
        <v>2020</v>
      </c>
      <c r="B660" s="17" t="s">
        <v>42</v>
      </c>
      <c r="L660" s="92" t="s">
        <v>660</v>
      </c>
      <c r="M660" s="92" t="s">
        <v>660</v>
      </c>
      <c r="N660" s="92"/>
      <c r="O660" s="92" t="s">
        <v>103</v>
      </c>
      <c r="P660" s="93">
        <v>40177071</v>
      </c>
      <c r="Q660" s="93" t="s">
        <v>671</v>
      </c>
      <c r="R660" s="92" t="s">
        <v>740</v>
      </c>
      <c r="S660" s="32" t="s">
        <v>822</v>
      </c>
      <c r="T660" s="58" t="s">
        <v>797</v>
      </c>
      <c r="U660" s="58"/>
      <c r="V660" s="94" t="s">
        <v>823</v>
      </c>
      <c r="W660" s="92" t="s">
        <v>48</v>
      </c>
      <c r="X660" s="95" t="s">
        <v>824</v>
      </c>
      <c r="Y660" t="str">
        <f t="shared" si="19"/>
        <v>401770713022860130228601PDM</v>
      </c>
      <c r="Z660" s="93">
        <v>30228601</v>
      </c>
      <c r="AA660" s="96" t="s">
        <v>805</v>
      </c>
      <c r="AB660" s="34" t="s">
        <v>801</v>
      </c>
      <c r="AC660" s="57" t="s">
        <v>750</v>
      </c>
      <c r="AD660" s="93">
        <v>30228601</v>
      </c>
      <c r="AE660" s="92" t="s">
        <v>805</v>
      </c>
      <c r="AF660" t="s">
        <v>587</v>
      </c>
      <c r="AG660" s="87">
        <v>64</v>
      </c>
      <c r="AH660" s="17" t="s">
        <v>308</v>
      </c>
      <c r="AK660" s="97" t="s">
        <v>148</v>
      </c>
      <c r="AL660" s="97"/>
      <c r="AN660" s="98">
        <v>60</v>
      </c>
      <c r="AO660" s="83" t="s">
        <v>588</v>
      </c>
      <c r="AP660" s="28">
        <v>0</v>
      </c>
      <c r="AQ660" s="99">
        <v>2.213043161890309</v>
      </c>
      <c r="AR660" s="99">
        <v>132.78258971341853</v>
      </c>
      <c r="AS660" t="s">
        <v>803</v>
      </c>
    </row>
    <row r="661" spans="1:45" ht="15.75" x14ac:dyDescent="0.25">
      <c r="A661" s="17">
        <v>2020</v>
      </c>
      <c r="B661" s="17" t="s">
        <v>42</v>
      </c>
      <c r="L661" s="92" t="s">
        <v>660</v>
      </c>
      <c r="M661" s="92" t="s">
        <v>660</v>
      </c>
      <c r="N661" s="92"/>
      <c r="O661" s="92" t="s">
        <v>103</v>
      </c>
      <c r="P661" s="93">
        <v>40177071</v>
      </c>
      <c r="Q661" s="93" t="s">
        <v>671</v>
      </c>
      <c r="R661" s="92" t="s">
        <v>806</v>
      </c>
      <c r="S661" s="32" t="s">
        <v>807</v>
      </c>
      <c r="T661" s="58" t="s">
        <v>808</v>
      </c>
      <c r="U661" s="58"/>
      <c r="V661" s="94" t="s">
        <v>809</v>
      </c>
      <c r="W661" s="92" t="s">
        <v>48</v>
      </c>
      <c r="X661" s="95" t="s">
        <v>810</v>
      </c>
      <c r="Y661" t="str">
        <f t="shared" si="19"/>
        <v>401770713022856630228566Mayorista Power</v>
      </c>
      <c r="Z661" s="93">
        <v>30228566</v>
      </c>
      <c r="AA661" s="96" t="s">
        <v>800</v>
      </c>
      <c r="AB661" s="34" t="s">
        <v>801</v>
      </c>
      <c r="AC661" s="57" t="s">
        <v>586</v>
      </c>
      <c r="AD661" s="93">
        <v>30228566</v>
      </c>
      <c r="AE661" s="92" t="s">
        <v>800</v>
      </c>
      <c r="AF661" t="s">
        <v>587</v>
      </c>
      <c r="AG661" s="85" t="s">
        <v>811</v>
      </c>
      <c r="AH661" s="17" t="s">
        <v>308</v>
      </c>
      <c r="AK661" s="97" t="s">
        <v>158</v>
      </c>
      <c r="AL661" s="97"/>
      <c r="AN661" s="98">
        <v>60</v>
      </c>
      <c r="AO661" s="83" t="s">
        <v>588</v>
      </c>
      <c r="AP661" s="28">
        <v>0</v>
      </c>
      <c r="AQ661" s="99">
        <v>1.7388196271995284</v>
      </c>
      <c r="AR661" s="99">
        <v>104.3291776319717</v>
      </c>
      <c r="AS661" t="s">
        <v>803</v>
      </c>
    </row>
    <row r="662" spans="1:45" ht="15.75" x14ac:dyDescent="0.25">
      <c r="A662" s="17">
        <v>2020</v>
      </c>
      <c r="B662" s="17" t="s">
        <v>42</v>
      </c>
      <c r="L662" s="92" t="s">
        <v>660</v>
      </c>
      <c r="M662" s="92" t="s">
        <v>660</v>
      </c>
      <c r="N662" s="92"/>
      <c r="O662" s="92" t="s">
        <v>103</v>
      </c>
      <c r="P662" s="93">
        <v>40177071</v>
      </c>
      <c r="Q662" s="93" t="s">
        <v>671</v>
      </c>
      <c r="R662" s="92" t="s">
        <v>806</v>
      </c>
      <c r="S662" s="32" t="s">
        <v>807</v>
      </c>
      <c r="T662" s="58" t="s">
        <v>808</v>
      </c>
      <c r="U662" s="58"/>
      <c r="V662" s="94" t="s">
        <v>809</v>
      </c>
      <c r="W662" s="92" t="s">
        <v>48</v>
      </c>
      <c r="X662" s="95" t="s">
        <v>810</v>
      </c>
      <c r="Y662" t="str">
        <f t="shared" si="19"/>
        <v>401770713022857330228573Mayorista Power</v>
      </c>
      <c r="Z662" s="93">
        <v>30228573</v>
      </c>
      <c r="AA662" s="96" t="s">
        <v>804</v>
      </c>
      <c r="AB662" s="34" t="s">
        <v>801</v>
      </c>
      <c r="AC662" s="57" t="s">
        <v>586</v>
      </c>
      <c r="AD662" s="93">
        <v>30228573</v>
      </c>
      <c r="AE662" s="92" t="s">
        <v>804</v>
      </c>
      <c r="AF662" t="s">
        <v>587</v>
      </c>
      <c r="AG662" s="85" t="s">
        <v>811</v>
      </c>
      <c r="AH662" s="17" t="s">
        <v>308</v>
      </c>
      <c r="AK662" s="97" t="s">
        <v>158</v>
      </c>
      <c r="AL662" s="97"/>
      <c r="AN662" s="98">
        <v>60</v>
      </c>
      <c r="AO662" s="83" t="s">
        <v>588</v>
      </c>
      <c r="AP662" s="28">
        <v>0</v>
      </c>
      <c r="AQ662" s="99">
        <v>1.7388196271995284</v>
      </c>
      <c r="AR662" s="99">
        <v>104.3291776319717</v>
      </c>
      <c r="AS662" t="s">
        <v>803</v>
      </c>
    </row>
    <row r="663" spans="1:45" ht="15.75" x14ac:dyDescent="0.25">
      <c r="A663" s="17">
        <v>2020</v>
      </c>
      <c r="B663" s="17" t="s">
        <v>42</v>
      </c>
      <c r="L663" s="92" t="s">
        <v>660</v>
      </c>
      <c r="M663" s="92" t="s">
        <v>660</v>
      </c>
      <c r="N663" s="92"/>
      <c r="O663" s="92" t="s">
        <v>103</v>
      </c>
      <c r="P663" s="93">
        <v>40177071</v>
      </c>
      <c r="Q663" s="93" t="s">
        <v>671</v>
      </c>
      <c r="R663" s="92" t="s">
        <v>806</v>
      </c>
      <c r="S663" s="32" t="s">
        <v>807</v>
      </c>
      <c r="T663" s="58" t="s">
        <v>808</v>
      </c>
      <c r="U663" s="58"/>
      <c r="V663" s="94" t="s">
        <v>809</v>
      </c>
      <c r="W663" s="92" t="s">
        <v>48</v>
      </c>
      <c r="X663" s="95" t="s">
        <v>810</v>
      </c>
      <c r="Y663" t="str">
        <f t="shared" si="19"/>
        <v>401770713022859130228591Mayorista Power</v>
      </c>
      <c r="Z663" s="93">
        <v>30228591</v>
      </c>
      <c r="AA663" s="96" t="s">
        <v>559</v>
      </c>
      <c r="AB663" s="34" t="s">
        <v>801</v>
      </c>
      <c r="AC663" s="57" t="s">
        <v>586</v>
      </c>
      <c r="AD663" s="93">
        <v>30228591</v>
      </c>
      <c r="AE663" s="92" t="s">
        <v>559</v>
      </c>
      <c r="AF663" t="s">
        <v>587</v>
      </c>
      <c r="AG663" s="85" t="s">
        <v>811</v>
      </c>
      <c r="AH663" s="17" t="s">
        <v>308</v>
      </c>
      <c r="AK663" s="97" t="s">
        <v>158</v>
      </c>
      <c r="AL663" s="97"/>
      <c r="AN663" s="98">
        <v>60</v>
      </c>
      <c r="AO663" s="83" t="s">
        <v>588</v>
      </c>
      <c r="AP663" s="28">
        <v>0</v>
      </c>
      <c r="AQ663" s="99">
        <v>1.7388196271995284</v>
      </c>
      <c r="AR663" s="99">
        <v>104.3291776319717</v>
      </c>
      <c r="AS663" t="s">
        <v>803</v>
      </c>
    </row>
    <row r="664" spans="1:45" ht="15.75" x14ac:dyDescent="0.25">
      <c r="A664" s="17">
        <v>2020</v>
      </c>
      <c r="B664" s="17" t="s">
        <v>42</v>
      </c>
      <c r="L664" s="92" t="s">
        <v>660</v>
      </c>
      <c r="M664" s="92" t="s">
        <v>660</v>
      </c>
      <c r="N664" s="92"/>
      <c r="O664" s="92" t="s">
        <v>103</v>
      </c>
      <c r="P664" s="93">
        <v>40177071</v>
      </c>
      <c r="Q664" s="93" t="s">
        <v>671</v>
      </c>
      <c r="R664" s="92" t="s">
        <v>806</v>
      </c>
      <c r="S664" s="32" t="s">
        <v>807</v>
      </c>
      <c r="T664" s="58" t="s">
        <v>808</v>
      </c>
      <c r="U664" s="58"/>
      <c r="V664" s="94" t="s">
        <v>809</v>
      </c>
      <c r="W664" s="92" t="s">
        <v>48</v>
      </c>
      <c r="X664" s="95" t="s">
        <v>810</v>
      </c>
      <c r="Y664" t="str">
        <f t="shared" si="19"/>
        <v>401770713022860130228601Mayorista Power</v>
      </c>
      <c r="Z664" s="93">
        <v>30228601</v>
      </c>
      <c r="AA664" s="96" t="s">
        <v>805</v>
      </c>
      <c r="AB664" s="34" t="s">
        <v>801</v>
      </c>
      <c r="AC664" s="57" t="s">
        <v>586</v>
      </c>
      <c r="AD664" s="93">
        <v>30228601</v>
      </c>
      <c r="AE664" s="92" t="s">
        <v>805</v>
      </c>
      <c r="AF664" t="s">
        <v>587</v>
      </c>
      <c r="AG664" s="85" t="s">
        <v>811</v>
      </c>
      <c r="AH664" s="17" t="s">
        <v>308</v>
      </c>
      <c r="AK664" s="97" t="s">
        <v>158</v>
      </c>
      <c r="AL664" s="97"/>
      <c r="AN664" s="98">
        <v>60</v>
      </c>
      <c r="AO664" s="83" t="s">
        <v>588</v>
      </c>
      <c r="AP664" s="28">
        <v>0</v>
      </c>
      <c r="AQ664" s="99">
        <v>1.7388196271995284</v>
      </c>
      <c r="AR664" s="99">
        <v>104.3291776319717</v>
      </c>
      <c r="AS664" t="s">
        <v>803</v>
      </c>
    </row>
    <row r="665" spans="1:45" ht="15.75" x14ac:dyDescent="0.25">
      <c r="A665" s="17">
        <v>2020</v>
      </c>
      <c r="B665" s="17" t="s">
        <v>42</v>
      </c>
      <c r="L665" s="92" t="s">
        <v>677</v>
      </c>
      <c r="M665" s="92" t="s">
        <v>677</v>
      </c>
      <c r="N665" s="92"/>
      <c r="O665" s="92" t="s">
        <v>103</v>
      </c>
      <c r="P665" s="93">
        <v>40173046</v>
      </c>
      <c r="Q665" s="93" t="s">
        <v>678</v>
      </c>
      <c r="R665" s="92" t="s">
        <v>740</v>
      </c>
      <c r="S665" s="32" t="s">
        <v>822</v>
      </c>
      <c r="T665" s="58" t="s">
        <v>797</v>
      </c>
      <c r="U665" s="58"/>
      <c r="V665" s="94" t="s">
        <v>823</v>
      </c>
      <c r="W665" s="92" t="s">
        <v>48</v>
      </c>
      <c r="X665" s="95" t="s">
        <v>824</v>
      </c>
      <c r="Y665" t="str">
        <f t="shared" si="19"/>
        <v>401730463022856630228566PDM</v>
      </c>
      <c r="Z665" s="93">
        <v>30228566</v>
      </c>
      <c r="AA665" s="96" t="s">
        <v>800</v>
      </c>
      <c r="AB665" s="34" t="s">
        <v>801</v>
      </c>
      <c r="AC665" s="57" t="s">
        <v>750</v>
      </c>
      <c r="AD665" s="93">
        <v>30228566</v>
      </c>
      <c r="AE665" s="92" t="s">
        <v>800</v>
      </c>
      <c r="AF665" t="s">
        <v>587</v>
      </c>
      <c r="AG665" s="87">
        <v>64</v>
      </c>
      <c r="AH665" s="17" t="s">
        <v>308</v>
      </c>
      <c r="AK665" s="97" t="s">
        <v>148</v>
      </c>
      <c r="AL665" s="97"/>
      <c r="AN665" s="98">
        <v>18</v>
      </c>
      <c r="AO665" s="83" t="s">
        <v>588</v>
      </c>
      <c r="AP665" s="28">
        <v>0</v>
      </c>
      <c r="AQ665" s="99">
        <v>2.213043161890309</v>
      </c>
      <c r="AR665" s="99">
        <v>39.834776914025561</v>
      </c>
      <c r="AS665" t="s">
        <v>803</v>
      </c>
    </row>
    <row r="666" spans="1:45" ht="15.75" x14ac:dyDescent="0.25">
      <c r="A666" s="17">
        <v>2020</v>
      </c>
      <c r="B666" s="17" t="s">
        <v>42</v>
      </c>
      <c r="L666" s="92" t="s">
        <v>677</v>
      </c>
      <c r="M666" s="92" t="s">
        <v>677</v>
      </c>
      <c r="N666" s="92"/>
      <c r="O666" s="92" t="s">
        <v>103</v>
      </c>
      <c r="P666" s="93">
        <v>40173046</v>
      </c>
      <c r="Q666" s="93" t="s">
        <v>678</v>
      </c>
      <c r="R666" s="92" t="s">
        <v>740</v>
      </c>
      <c r="S666" s="32" t="s">
        <v>822</v>
      </c>
      <c r="T666" s="58" t="s">
        <v>797</v>
      </c>
      <c r="U666" s="58"/>
      <c r="V666" s="94" t="s">
        <v>823</v>
      </c>
      <c r="W666" s="92" t="s">
        <v>48</v>
      </c>
      <c r="X666" s="95" t="s">
        <v>824</v>
      </c>
      <c r="Y666" t="str">
        <f t="shared" si="19"/>
        <v>401730463022857330228573PDM</v>
      </c>
      <c r="Z666" s="93">
        <v>30228573</v>
      </c>
      <c r="AA666" s="96" t="s">
        <v>804</v>
      </c>
      <c r="AB666" s="34" t="s">
        <v>801</v>
      </c>
      <c r="AC666" s="57" t="s">
        <v>750</v>
      </c>
      <c r="AD666" s="93">
        <v>30228573</v>
      </c>
      <c r="AE666" s="92" t="s">
        <v>804</v>
      </c>
      <c r="AF666" t="s">
        <v>587</v>
      </c>
      <c r="AG666" s="87">
        <v>64</v>
      </c>
      <c r="AH666" s="17" t="s">
        <v>308</v>
      </c>
      <c r="AK666" s="97" t="s">
        <v>148</v>
      </c>
      <c r="AL666" s="97"/>
      <c r="AN666" s="98">
        <v>18</v>
      </c>
      <c r="AO666" s="83" t="s">
        <v>588</v>
      </c>
      <c r="AP666" s="28">
        <v>0</v>
      </c>
      <c r="AQ666" s="99">
        <v>2.213043161890309</v>
      </c>
      <c r="AR666" s="99">
        <v>39.834776914025561</v>
      </c>
      <c r="AS666" t="s">
        <v>803</v>
      </c>
    </row>
    <row r="667" spans="1:45" ht="15.75" x14ac:dyDescent="0.25">
      <c r="A667" s="17">
        <v>2020</v>
      </c>
      <c r="B667" s="17" t="s">
        <v>42</v>
      </c>
      <c r="L667" s="92" t="s">
        <v>677</v>
      </c>
      <c r="M667" s="92" t="s">
        <v>677</v>
      </c>
      <c r="N667" s="92"/>
      <c r="O667" s="92" t="s">
        <v>103</v>
      </c>
      <c r="P667" s="93">
        <v>40173046</v>
      </c>
      <c r="Q667" s="93" t="s">
        <v>678</v>
      </c>
      <c r="R667" s="92" t="s">
        <v>740</v>
      </c>
      <c r="S667" s="32" t="s">
        <v>822</v>
      </c>
      <c r="T667" s="58" t="s">
        <v>797</v>
      </c>
      <c r="U667" s="58"/>
      <c r="V667" s="94" t="s">
        <v>823</v>
      </c>
      <c r="W667" s="92" t="s">
        <v>48</v>
      </c>
      <c r="X667" s="95" t="s">
        <v>824</v>
      </c>
      <c r="Y667" t="str">
        <f t="shared" si="19"/>
        <v>401730463022859130228591PDM</v>
      </c>
      <c r="Z667" s="93">
        <v>30228591</v>
      </c>
      <c r="AA667" s="96" t="s">
        <v>559</v>
      </c>
      <c r="AB667" s="34" t="s">
        <v>801</v>
      </c>
      <c r="AC667" s="57" t="s">
        <v>750</v>
      </c>
      <c r="AD667" s="93">
        <v>30228591</v>
      </c>
      <c r="AE667" s="92" t="s">
        <v>559</v>
      </c>
      <c r="AF667" t="s">
        <v>587</v>
      </c>
      <c r="AG667" s="87">
        <v>64</v>
      </c>
      <c r="AH667" s="17" t="s">
        <v>308</v>
      </c>
      <c r="AK667" s="97" t="s">
        <v>148</v>
      </c>
      <c r="AL667" s="97"/>
      <c r="AN667" s="98">
        <v>18</v>
      </c>
      <c r="AO667" s="83" t="s">
        <v>588</v>
      </c>
      <c r="AP667" s="28">
        <v>0</v>
      </c>
      <c r="AQ667" s="99">
        <v>2.213043161890309</v>
      </c>
      <c r="AR667" s="99">
        <v>39.834776914025561</v>
      </c>
      <c r="AS667" t="s">
        <v>803</v>
      </c>
    </row>
    <row r="668" spans="1:45" ht="15.75" x14ac:dyDescent="0.25">
      <c r="A668" s="17">
        <v>2020</v>
      </c>
      <c r="B668" s="17" t="s">
        <v>42</v>
      </c>
      <c r="L668" s="92" t="s">
        <v>677</v>
      </c>
      <c r="M668" s="92" t="s">
        <v>677</v>
      </c>
      <c r="N668" s="92"/>
      <c r="O668" s="92" t="s">
        <v>103</v>
      </c>
      <c r="P668" s="93">
        <v>40173046</v>
      </c>
      <c r="Q668" s="93" t="s">
        <v>678</v>
      </c>
      <c r="R668" s="92" t="s">
        <v>740</v>
      </c>
      <c r="S668" s="32" t="s">
        <v>822</v>
      </c>
      <c r="T668" s="58" t="s">
        <v>797</v>
      </c>
      <c r="U668" s="58"/>
      <c r="V668" s="94" t="s">
        <v>823</v>
      </c>
      <c r="W668" s="92" t="s">
        <v>48</v>
      </c>
      <c r="X668" s="95" t="s">
        <v>824</v>
      </c>
      <c r="Y668" t="str">
        <f t="shared" si="19"/>
        <v>401730463022860130228601PDM</v>
      </c>
      <c r="Z668" s="93">
        <v>30228601</v>
      </c>
      <c r="AA668" s="96" t="s">
        <v>805</v>
      </c>
      <c r="AB668" s="34" t="s">
        <v>801</v>
      </c>
      <c r="AC668" s="57" t="s">
        <v>750</v>
      </c>
      <c r="AD668" s="93">
        <v>30228601</v>
      </c>
      <c r="AE668" s="92" t="s">
        <v>805</v>
      </c>
      <c r="AF668" t="s">
        <v>587</v>
      </c>
      <c r="AG668" s="87">
        <v>64</v>
      </c>
      <c r="AH668" s="17" t="s">
        <v>308</v>
      </c>
      <c r="AK668" s="97" t="s">
        <v>148</v>
      </c>
      <c r="AL668" s="97"/>
      <c r="AN668" s="98">
        <v>18</v>
      </c>
      <c r="AO668" s="83" t="s">
        <v>588</v>
      </c>
      <c r="AP668" s="28">
        <v>0</v>
      </c>
      <c r="AQ668" s="99">
        <v>2.213043161890309</v>
      </c>
      <c r="AR668" s="99">
        <v>39.834776914025561</v>
      </c>
      <c r="AS668" t="s">
        <v>803</v>
      </c>
    </row>
    <row r="669" spans="1:45" ht="15.75" x14ac:dyDescent="0.25">
      <c r="A669" s="17">
        <v>2020</v>
      </c>
      <c r="B669" s="17" t="s">
        <v>42</v>
      </c>
      <c r="L669" s="92" t="s">
        <v>677</v>
      </c>
      <c r="M669" s="92" t="s">
        <v>677</v>
      </c>
      <c r="N669" s="92"/>
      <c r="O669" s="92" t="s">
        <v>103</v>
      </c>
      <c r="P669" s="93">
        <v>40173046</v>
      </c>
      <c r="Q669" s="93" t="s">
        <v>678</v>
      </c>
      <c r="R669" s="92" t="s">
        <v>806</v>
      </c>
      <c r="S669" s="32" t="s">
        <v>807</v>
      </c>
      <c r="T669" s="58" t="s">
        <v>808</v>
      </c>
      <c r="U669" s="58"/>
      <c r="V669" s="94" t="s">
        <v>809</v>
      </c>
      <c r="W669" s="92" t="s">
        <v>48</v>
      </c>
      <c r="X669" s="95" t="s">
        <v>810</v>
      </c>
      <c r="Y669" t="str">
        <f t="shared" si="19"/>
        <v>401730463022856630228566Mayorista Power</v>
      </c>
      <c r="Z669" s="93">
        <v>30228566</v>
      </c>
      <c r="AA669" s="96" t="s">
        <v>800</v>
      </c>
      <c r="AB669" s="34" t="s">
        <v>801</v>
      </c>
      <c r="AC669" s="57" t="s">
        <v>586</v>
      </c>
      <c r="AD669" s="93">
        <v>30228566</v>
      </c>
      <c r="AE669" s="92" t="s">
        <v>800</v>
      </c>
      <c r="AF669" t="s">
        <v>587</v>
      </c>
      <c r="AG669" s="85" t="s">
        <v>811</v>
      </c>
      <c r="AH669" s="17" t="s">
        <v>308</v>
      </c>
      <c r="AK669" s="97" t="s">
        <v>158</v>
      </c>
      <c r="AL669" s="97"/>
      <c r="AN669" s="98">
        <v>18</v>
      </c>
      <c r="AO669" s="83" t="s">
        <v>588</v>
      </c>
      <c r="AP669" s="28">
        <v>0</v>
      </c>
      <c r="AQ669" s="99">
        <v>1.7388196271995284</v>
      </c>
      <c r="AR669" s="99">
        <v>31.298753289591513</v>
      </c>
      <c r="AS669" t="s">
        <v>803</v>
      </c>
    </row>
    <row r="670" spans="1:45" ht="15.75" x14ac:dyDescent="0.25">
      <c r="A670" s="17">
        <v>2020</v>
      </c>
      <c r="B670" s="17" t="s">
        <v>42</v>
      </c>
      <c r="L670" s="92" t="s">
        <v>677</v>
      </c>
      <c r="M670" s="92" t="s">
        <v>677</v>
      </c>
      <c r="N670" s="92"/>
      <c r="O670" s="92" t="s">
        <v>103</v>
      </c>
      <c r="P670" s="93">
        <v>40173046</v>
      </c>
      <c r="Q670" s="93" t="s">
        <v>678</v>
      </c>
      <c r="R670" s="92" t="s">
        <v>806</v>
      </c>
      <c r="S670" s="32" t="s">
        <v>807</v>
      </c>
      <c r="T670" s="58" t="s">
        <v>808</v>
      </c>
      <c r="U670" s="58"/>
      <c r="V670" s="94" t="s">
        <v>809</v>
      </c>
      <c r="W670" s="92" t="s">
        <v>48</v>
      </c>
      <c r="X670" s="95" t="s">
        <v>810</v>
      </c>
      <c r="Y670" t="str">
        <f t="shared" si="19"/>
        <v>401730463022857330228573Mayorista Power</v>
      </c>
      <c r="Z670" s="93">
        <v>30228573</v>
      </c>
      <c r="AA670" s="96" t="s">
        <v>804</v>
      </c>
      <c r="AB670" s="34" t="s">
        <v>801</v>
      </c>
      <c r="AC670" s="57" t="s">
        <v>586</v>
      </c>
      <c r="AD670" s="93">
        <v>30228573</v>
      </c>
      <c r="AE670" s="92" t="s">
        <v>804</v>
      </c>
      <c r="AF670" t="s">
        <v>587</v>
      </c>
      <c r="AG670" s="85" t="s">
        <v>811</v>
      </c>
      <c r="AH670" s="17" t="s">
        <v>308</v>
      </c>
      <c r="AK670" s="97" t="s">
        <v>158</v>
      </c>
      <c r="AL670" s="97"/>
      <c r="AN670" s="98">
        <v>18</v>
      </c>
      <c r="AO670" s="83" t="s">
        <v>588</v>
      </c>
      <c r="AP670" s="28">
        <v>0</v>
      </c>
      <c r="AQ670" s="99">
        <v>1.7388196271995284</v>
      </c>
      <c r="AR670" s="99">
        <v>31.298753289591513</v>
      </c>
      <c r="AS670" t="s">
        <v>803</v>
      </c>
    </row>
    <row r="671" spans="1:45" ht="15.75" x14ac:dyDescent="0.25">
      <c r="A671" s="17">
        <v>2020</v>
      </c>
      <c r="B671" s="17" t="s">
        <v>42</v>
      </c>
      <c r="L671" s="92" t="s">
        <v>677</v>
      </c>
      <c r="M671" s="92" t="s">
        <v>677</v>
      </c>
      <c r="N671" s="92"/>
      <c r="O671" s="92" t="s">
        <v>103</v>
      </c>
      <c r="P671" s="93">
        <v>40173046</v>
      </c>
      <c r="Q671" s="93" t="s">
        <v>678</v>
      </c>
      <c r="R671" s="92" t="s">
        <v>806</v>
      </c>
      <c r="S671" s="32" t="s">
        <v>807</v>
      </c>
      <c r="T671" s="58" t="s">
        <v>808</v>
      </c>
      <c r="U671" s="58"/>
      <c r="V671" s="94" t="s">
        <v>809</v>
      </c>
      <c r="W671" s="92" t="s">
        <v>48</v>
      </c>
      <c r="X671" s="95" t="s">
        <v>810</v>
      </c>
      <c r="Y671" t="str">
        <f t="shared" si="19"/>
        <v>401730463022859130228591Mayorista Power</v>
      </c>
      <c r="Z671" s="93">
        <v>30228591</v>
      </c>
      <c r="AA671" s="96" t="s">
        <v>559</v>
      </c>
      <c r="AB671" s="34" t="s">
        <v>801</v>
      </c>
      <c r="AC671" s="57" t="s">
        <v>586</v>
      </c>
      <c r="AD671" s="93">
        <v>30228591</v>
      </c>
      <c r="AE671" s="92" t="s">
        <v>559</v>
      </c>
      <c r="AF671" t="s">
        <v>587</v>
      </c>
      <c r="AG671" s="85" t="s">
        <v>811</v>
      </c>
      <c r="AH671" s="17" t="s">
        <v>308</v>
      </c>
      <c r="AK671" s="97" t="s">
        <v>158</v>
      </c>
      <c r="AL671" s="97"/>
      <c r="AN671" s="98">
        <v>18</v>
      </c>
      <c r="AO671" s="83" t="s">
        <v>588</v>
      </c>
      <c r="AP671" s="28">
        <v>0</v>
      </c>
      <c r="AQ671" s="99">
        <v>1.7388196271995284</v>
      </c>
      <c r="AR671" s="99">
        <v>31.298753289591513</v>
      </c>
      <c r="AS671" t="s">
        <v>803</v>
      </c>
    </row>
    <row r="672" spans="1:45" ht="15.75" x14ac:dyDescent="0.25">
      <c r="A672" s="17">
        <v>2020</v>
      </c>
      <c r="B672" s="17" t="s">
        <v>42</v>
      </c>
      <c r="L672" s="92" t="s">
        <v>677</v>
      </c>
      <c r="M672" s="92" t="s">
        <v>677</v>
      </c>
      <c r="N672" s="92"/>
      <c r="O672" s="92" t="s">
        <v>103</v>
      </c>
      <c r="P672" s="93">
        <v>40173046</v>
      </c>
      <c r="Q672" s="93" t="s">
        <v>678</v>
      </c>
      <c r="R672" s="92" t="s">
        <v>806</v>
      </c>
      <c r="S672" s="32" t="s">
        <v>807</v>
      </c>
      <c r="T672" s="58" t="s">
        <v>808</v>
      </c>
      <c r="U672" s="58"/>
      <c r="V672" s="94" t="s">
        <v>809</v>
      </c>
      <c r="W672" s="92" t="s">
        <v>48</v>
      </c>
      <c r="X672" s="95" t="s">
        <v>810</v>
      </c>
      <c r="Y672" t="str">
        <f t="shared" si="19"/>
        <v>401730463022860130228601Mayorista Power</v>
      </c>
      <c r="Z672" s="93">
        <v>30228601</v>
      </c>
      <c r="AA672" s="96" t="s">
        <v>805</v>
      </c>
      <c r="AB672" s="34" t="s">
        <v>801</v>
      </c>
      <c r="AC672" s="57" t="s">
        <v>586</v>
      </c>
      <c r="AD672" s="93">
        <v>30228601</v>
      </c>
      <c r="AE672" s="92" t="s">
        <v>805</v>
      </c>
      <c r="AF672" t="s">
        <v>587</v>
      </c>
      <c r="AG672" s="85" t="s">
        <v>811</v>
      </c>
      <c r="AH672" s="17" t="s">
        <v>308</v>
      </c>
      <c r="AK672" s="97" t="s">
        <v>158</v>
      </c>
      <c r="AL672" s="97"/>
      <c r="AN672" s="98">
        <v>18</v>
      </c>
      <c r="AO672" s="83" t="s">
        <v>588</v>
      </c>
      <c r="AP672" s="28">
        <v>0</v>
      </c>
      <c r="AQ672" s="99">
        <v>1.7388196271995284</v>
      </c>
      <c r="AR672" s="99">
        <v>31.298753289591513</v>
      </c>
      <c r="AS672" t="s">
        <v>803</v>
      </c>
    </row>
    <row r="673" spans="1:45" ht="15.75" x14ac:dyDescent="0.25">
      <c r="A673" s="17">
        <v>2020</v>
      </c>
      <c r="B673" s="17" t="s">
        <v>42</v>
      </c>
      <c r="L673" s="92" t="s">
        <v>616</v>
      </c>
      <c r="M673" s="92" t="s">
        <v>616</v>
      </c>
      <c r="N673" s="92"/>
      <c r="O673" s="92" t="s">
        <v>617</v>
      </c>
      <c r="P673" s="93">
        <v>40034004</v>
      </c>
      <c r="Q673" s="93" t="s">
        <v>618</v>
      </c>
      <c r="R673" s="92" t="s">
        <v>825</v>
      </c>
      <c r="S673" s="32" t="s">
        <v>826</v>
      </c>
      <c r="T673" s="32" t="s">
        <v>827</v>
      </c>
      <c r="U673" s="32"/>
      <c r="V673" s="94" t="s">
        <v>828</v>
      </c>
      <c r="W673" s="92" t="s">
        <v>48</v>
      </c>
      <c r="X673" s="100" t="s">
        <v>829</v>
      </c>
      <c r="Y673" t="str">
        <f t="shared" ref="Y673:Y689" si="20">+P673&amp;Z673&amp;AD673&amp;AK673</f>
        <v>400340043022856630228566Recoonocimiento Inventario</v>
      </c>
      <c r="Z673" s="93">
        <v>30228566</v>
      </c>
      <c r="AA673" s="96" t="s">
        <v>800</v>
      </c>
      <c r="AB673" s="34" t="s">
        <v>801</v>
      </c>
      <c r="AC673" s="32" t="s">
        <v>830</v>
      </c>
      <c r="AD673" s="93">
        <v>30228566</v>
      </c>
      <c r="AE673" s="92" t="s">
        <v>800</v>
      </c>
      <c r="AF673" t="s">
        <v>587</v>
      </c>
      <c r="AG673" s="85" t="s">
        <v>831</v>
      </c>
      <c r="AH673" s="17" t="s">
        <v>308</v>
      </c>
      <c r="AK673" s="97" t="s">
        <v>832</v>
      </c>
      <c r="AL673" s="97"/>
      <c r="AN673" s="98">
        <v>521</v>
      </c>
      <c r="AO673" s="83" t="s">
        <v>588</v>
      </c>
      <c r="AP673" s="28">
        <v>0</v>
      </c>
      <c r="AQ673" s="99">
        <v>2.9787893462469741</v>
      </c>
      <c r="AR673" s="99">
        <v>1551.9492493946734</v>
      </c>
      <c r="AS673" t="s">
        <v>803</v>
      </c>
    </row>
    <row r="674" spans="1:45" ht="15.75" x14ac:dyDescent="0.25">
      <c r="A674" s="17">
        <v>2020</v>
      </c>
      <c r="B674" s="17" t="s">
        <v>42</v>
      </c>
      <c r="L674" s="92" t="s">
        <v>616</v>
      </c>
      <c r="M674" s="92" t="s">
        <v>616</v>
      </c>
      <c r="N674" s="92"/>
      <c r="O674" s="92" t="s">
        <v>617</v>
      </c>
      <c r="P674" s="93">
        <v>40034070</v>
      </c>
      <c r="Q674" s="93" t="s">
        <v>663</v>
      </c>
      <c r="R674" s="92" t="s">
        <v>825</v>
      </c>
      <c r="S674" s="32" t="s">
        <v>826</v>
      </c>
      <c r="T674" s="32" t="s">
        <v>827</v>
      </c>
      <c r="U674" s="32"/>
      <c r="V674" s="94" t="s">
        <v>828</v>
      </c>
      <c r="W674" s="92" t="s">
        <v>48</v>
      </c>
      <c r="X674" s="100" t="s">
        <v>829</v>
      </c>
      <c r="Y674" t="str">
        <f t="shared" si="20"/>
        <v>400340703022856630228566Recoonocimiento Inventario</v>
      </c>
      <c r="Z674" s="93">
        <v>30228566</v>
      </c>
      <c r="AA674" s="96" t="s">
        <v>800</v>
      </c>
      <c r="AB674" s="34" t="s">
        <v>801</v>
      </c>
      <c r="AC674" s="32" t="s">
        <v>830</v>
      </c>
      <c r="AD674" s="93">
        <v>30228566</v>
      </c>
      <c r="AE674" s="92" t="s">
        <v>800</v>
      </c>
      <c r="AF674" t="s">
        <v>587</v>
      </c>
      <c r="AG674" s="85" t="s">
        <v>831</v>
      </c>
      <c r="AH674" s="17" t="s">
        <v>308</v>
      </c>
      <c r="AK674" s="97" t="s">
        <v>832</v>
      </c>
      <c r="AL674" s="97"/>
      <c r="AN674" s="98">
        <v>522</v>
      </c>
      <c r="AO674" s="83" t="s">
        <v>588</v>
      </c>
      <c r="AP674" s="28">
        <v>0</v>
      </c>
      <c r="AQ674" s="99">
        <v>2.9787893462469741</v>
      </c>
      <c r="AR674" s="99">
        <v>1554.9280387409206</v>
      </c>
      <c r="AS674" t="s">
        <v>803</v>
      </c>
    </row>
    <row r="675" spans="1:45" ht="15.75" x14ac:dyDescent="0.25">
      <c r="A675" s="17">
        <v>2020</v>
      </c>
      <c r="B675" s="17" t="s">
        <v>42</v>
      </c>
      <c r="L675" s="92" t="s">
        <v>672</v>
      </c>
      <c r="M675" s="92" t="s">
        <v>672</v>
      </c>
      <c r="N675" s="92"/>
      <c r="O675" s="92" t="s">
        <v>617</v>
      </c>
      <c r="P675" s="93">
        <v>40061863</v>
      </c>
      <c r="Q675" s="93" t="s">
        <v>673</v>
      </c>
      <c r="R675" s="92" t="s">
        <v>825</v>
      </c>
      <c r="S675" s="32" t="s">
        <v>826</v>
      </c>
      <c r="T675" s="32" t="s">
        <v>827</v>
      </c>
      <c r="U675" s="32"/>
      <c r="V675" s="94" t="s">
        <v>828</v>
      </c>
      <c r="W675" s="92" t="s">
        <v>48</v>
      </c>
      <c r="X675" s="100" t="s">
        <v>829</v>
      </c>
      <c r="Y675" t="str">
        <f t="shared" si="20"/>
        <v>400618633022856630228566Recoonocimiento Inventario</v>
      </c>
      <c r="Z675" s="93">
        <v>30228566</v>
      </c>
      <c r="AA675" s="96" t="s">
        <v>800</v>
      </c>
      <c r="AB675" s="34" t="s">
        <v>801</v>
      </c>
      <c r="AC675" s="32" t="s">
        <v>830</v>
      </c>
      <c r="AD675" s="93">
        <v>30228566</v>
      </c>
      <c r="AE675" s="92" t="s">
        <v>800</v>
      </c>
      <c r="AF675" t="s">
        <v>587</v>
      </c>
      <c r="AG675" s="85" t="s">
        <v>831</v>
      </c>
      <c r="AH675" s="17" t="s">
        <v>308</v>
      </c>
      <c r="AK675" s="97" t="s">
        <v>832</v>
      </c>
      <c r="AL675" s="97"/>
      <c r="AN675" s="98">
        <v>414</v>
      </c>
      <c r="AO675" s="83" t="s">
        <v>588</v>
      </c>
      <c r="AP675" s="28">
        <v>0</v>
      </c>
      <c r="AQ675" s="99">
        <v>2.9787893462469741</v>
      </c>
      <c r="AR675" s="99">
        <v>1233.2187893462474</v>
      </c>
      <c r="AS675" t="s">
        <v>803</v>
      </c>
    </row>
    <row r="676" spans="1:45" ht="15.75" x14ac:dyDescent="0.25">
      <c r="A676" s="17">
        <v>2020</v>
      </c>
      <c r="B676" s="17" t="s">
        <v>42</v>
      </c>
      <c r="L676" s="92" t="s">
        <v>672</v>
      </c>
      <c r="M676" s="92" t="s">
        <v>672</v>
      </c>
      <c r="N676" s="92"/>
      <c r="O676" s="92" t="s">
        <v>617</v>
      </c>
      <c r="P676" s="93">
        <v>40092349</v>
      </c>
      <c r="Q676" s="93" t="s">
        <v>679</v>
      </c>
      <c r="R676" s="92" t="s">
        <v>825</v>
      </c>
      <c r="S676" s="32" t="s">
        <v>826</v>
      </c>
      <c r="T676" s="32" t="s">
        <v>827</v>
      </c>
      <c r="U676" s="32"/>
      <c r="V676" s="94" t="s">
        <v>828</v>
      </c>
      <c r="W676" s="92" t="s">
        <v>48</v>
      </c>
      <c r="X676" s="100" t="s">
        <v>829</v>
      </c>
      <c r="Y676" t="str">
        <f t="shared" si="20"/>
        <v>400923493022857330228573Recoonocimiento Inventario</v>
      </c>
      <c r="Z676" s="93">
        <v>30228573</v>
      </c>
      <c r="AA676" s="96" t="s">
        <v>804</v>
      </c>
      <c r="AB676" s="34" t="s">
        <v>801</v>
      </c>
      <c r="AC676" s="32" t="s">
        <v>830</v>
      </c>
      <c r="AD676" s="93">
        <v>30228573</v>
      </c>
      <c r="AE676" s="92" t="s">
        <v>804</v>
      </c>
      <c r="AF676" t="s">
        <v>587</v>
      </c>
      <c r="AG676" s="85" t="s">
        <v>831</v>
      </c>
      <c r="AH676" s="17" t="s">
        <v>308</v>
      </c>
      <c r="AK676" s="97" t="s">
        <v>832</v>
      </c>
      <c r="AL676" s="97"/>
      <c r="AN676" s="98">
        <v>427</v>
      </c>
      <c r="AO676" s="83" t="s">
        <v>588</v>
      </c>
      <c r="AP676" s="28">
        <v>0</v>
      </c>
      <c r="AQ676" s="99">
        <v>2.9787893462469741</v>
      </c>
      <c r="AR676" s="99">
        <v>1271.9430508474579</v>
      </c>
      <c r="AS676" t="s">
        <v>803</v>
      </c>
    </row>
    <row r="677" spans="1:45" ht="15.75" x14ac:dyDescent="0.25">
      <c r="A677" s="17">
        <v>2020</v>
      </c>
      <c r="B677" s="17" t="s">
        <v>42</v>
      </c>
      <c r="L677" s="92" t="s">
        <v>672</v>
      </c>
      <c r="M677" s="92" t="s">
        <v>672</v>
      </c>
      <c r="N677" s="92"/>
      <c r="O677" s="92" t="s">
        <v>617</v>
      </c>
      <c r="P677" s="93">
        <v>40034106</v>
      </c>
      <c r="Q677" s="93" t="s">
        <v>688</v>
      </c>
      <c r="R677" s="92" t="s">
        <v>825</v>
      </c>
      <c r="S677" s="32" t="s">
        <v>826</v>
      </c>
      <c r="T677" s="32" t="s">
        <v>827</v>
      </c>
      <c r="U677" s="32"/>
      <c r="V677" s="94" t="s">
        <v>828</v>
      </c>
      <c r="W677" s="92" t="s">
        <v>48</v>
      </c>
      <c r="X677" s="100" t="s">
        <v>829</v>
      </c>
      <c r="Y677" t="str">
        <f t="shared" si="20"/>
        <v>400341063022857330228573Recoonocimiento Inventario</v>
      </c>
      <c r="Z677" s="93">
        <v>30228573</v>
      </c>
      <c r="AA677" s="96" t="s">
        <v>804</v>
      </c>
      <c r="AB677" s="34" t="s">
        <v>801</v>
      </c>
      <c r="AC677" s="32" t="s">
        <v>830</v>
      </c>
      <c r="AD677" s="93">
        <v>30228573</v>
      </c>
      <c r="AE677" s="92" t="s">
        <v>804</v>
      </c>
      <c r="AF677" t="s">
        <v>587</v>
      </c>
      <c r="AG677" s="85" t="s">
        <v>831</v>
      </c>
      <c r="AH677" s="17" t="s">
        <v>308</v>
      </c>
      <c r="AK677" s="97" t="s">
        <v>832</v>
      </c>
      <c r="AL677" s="97"/>
      <c r="AN677" s="98">
        <v>354</v>
      </c>
      <c r="AO677" s="83" t="s">
        <v>588</v>
      </c>
      <c r="AP677" s="28">
        <v>0</v>
      </c>
      <c r="AQ677" s="99">
        <v>2.9787893462469741</v>
      </c>
      <c r="AR677" s="99">
        <v>1054.4914285714287</v>
      </c>
      <c r="AS677" t="s">
        <v>803</v>
      </c>
    </row>
    <row r="678" spans="1:45" ht="15.75" x14ac:dyDescent="0.25">
      <c r="A678" s="17">
        <v>2020</v>
      </c>
      <c r="B678" s="17" t="s">
        <v>42</v>
      </c>
      <c r="L678" s="92" t="s">
        <v>660</v>
      </c>
      <c r="M678" s="92" t="s">
        <v>660</v>
      </c>
      <c r="N678" s="92"/>
      <c r="O678" s="92" t="s">
        <v>103</v>
      </c>
      <c r="P678" s="93">
        <v>40034051</v>
      </c>
      <c r="Q678" s="93" t="s">
        <v>661</v>
      </c>
      <c r="R678" s="92" t="s">
        <v>825</v>
      </c>
      <c r="S678" s="32" t="s">
        <v>833</v>
      </c>
      <c r="T678" s="58" t="s">
        <v>834</v>
      </c>
      <c r="U678" s="58"/>
      <c r="V678" s="94" t="s">
        <v>835</v>
      </c>
      <c r="W678" s="92" t="s">
        <v>48</v>
      </c>
      <c r="X678" s="100" t="s">
        <v>836</v>
      </c>
      <c r="Y678" t="str">
        <f t="shared" si="20"/>
        <v>400340513022856630228566Recoonocimiento Inventario</v>
      </c>
      <c r="Z678" s="93">
        <v>30228566</v>
      </c>
      <c r="AA678" s="96" t="s">
        <v>800</v>
      </c>
      <c r="AB678" s="34" t="s">
        <v>801</v>
      </c>
      <c r="AC678" s="32" t="s">
        <v>750</v>
      </c>
      <c r="AD678" s="93">
        <v>30228566</v>
      </c>
      <c r="AE678" s="92" t="s">
        <v>800</v>
      </c>
      <c r="AF678" t="s">
        <v>587</v>
      </c>
      <c r="AG678" s="85" t="s">
        <v>831</v>
      </c>
      <c r="AH678" s="17" t="s">
        <v>308</v>
      </c>
      <c r="AK678" s="97" t="s">
        <v>832</v>
      </c>
      <c r="AL678" s="97"/>
      <c r="AN678" s="98">
        <v>728</v>
      </c>
      <c r="AO678" s="83" t="s">
        <v>588</v>
      </c>
      <c r="AP678" s="28">
        <v>0</v>
      </c>
      <c r="AQ678" s="99">
        <v>2.9787893462469741</v>
      </c>
      <c r="AR678" s="99">
        <v>2168.5586440677971</v>
      </c>
      <c r="AS678" t="s">
        <v>803</v>
      </c>
    </row>
    <row r="679" spans="1:45" ht="15.75" x14ac:dyDescent="0.25">
      <c r="A679" s="17">
        <v>2020</v>
      </c>
      <c r="B679" s="17" t="s">
        <v>42</v>
      </c>
      <c r="L679" s="92" t="s">
        <v>563</v>
      </c>
      <c r="M679" s="92" t="s">
        <v>563</v>
      </c>
      <c r="N679" s="92"/>
      <c r="O679" s="92" t="s">
        <v>103</v>
      </c>
      <c r="P679" s="93">
        <v>40176468</v>
      </c>
      <c r="Q679" s="93" t="s">
        <v>564</v>
      </c>
      <c r="R679" s="92" t="s">
        <v>825</v>
      </c>
      <c r="S679" s="32" t="s">
        <v>833</v>
      </c>
      <c r="T679" s="58" t="s">
        <v>834</v>
      </c>
      <c r="U679" s="58"/>
      <c r="V679" s="94" t="s">
        <v>835</v>
      </c>
      <c r="W679" s="92" t="s">
        <v>48</v>
      </c>
      <c r="X679" s="100" t="s">
        <v>836</v>
      </c>
      <c r="Y679" t="str">
        <f t="shared" si="20"/>
        <v>401764683022857330228573Recoonocimiento Inventario</v>
      </c>
      <c r="Z679" s="93">
        <v>30228573</v>
      </c>
      <c r="AA679" s="96" t="s">
        <v>804</v>
      </c>
      <c r="AB679" s="34" t="s">
        <v>801</v>
      </c>
      <c r="AC679" s="32" t="s">
        <v>750</v>
      </c>
      <c r="AD679" s="93">
        <v>30228573</v>
      </c>
      <c r="AE679" s="92" t="s">
        <v>804</v>
      </c>
      <c r="AF679" t="s">
        <v>587</v>
      </c>
      <c r="AG679" s="85" t="s">
        <v>831</v>
      </c>
      <c r="AH679" s="17" t="s">
        <v>308</v>
      </c>
      <c r="AK679" s="97" t="s">
        <v>832</v>
      </c>
      <c r="AL679" s="97"/>
      <c r="AN679" s="98">
        <v>487</v>
      </c>
      <c r="AO679" s="83" t="s">
        <v>588</v>
      </c>
      <c r="AP679" s="28">
        <v>0</v>
      </c>
      <c r="AQ679" s="99">
        <v>2.9787893462469741</v>
      </c>
      <c r="AR679" s="99">
        <v>1450.6704116222763</v>
      </c>
      <c r="AS679" t="s">
        <v>803</v>
      </c>
    </row>
    <row r="680" spans="1:45" ht="15.75" x14ac:dyDescent="0.25">
      <c r="A680" s="17">
        <v>2020</v>
      </c>
      <c r="B680" s="17" t="s">
        <v>42</v>
      </c>
      <c r="L680" s="92" t="s">
        <v>626</v>
      </c>
      <c r="M680" s="92" t="s">
        <v>626</v>
      </c>
      <c r="N680" s="92"/>
      <c r="O680" s="92" t="s">
        <v>103</v>
      </c>
      <c r="P680" s="93">
        <v>40144245</v>
      </c>
      <c r="Q680" s="93" t="s">
        <v>664</v>
      </c>
      <c r="R680" s="92" t="s">
        <v>825</v>
      </c>
      <c r="S680" s="32" t="s">
        <v>833</v>
      </c>
      <c r="T680" s="58" t="s">
        <v>834</v>
      </c>
      <c r="U680" s="58"/>
      <c r="V680" s="94" t="s">
        <v>835</v>
      </c>
      <c r="W680" s="92" t="s">
        <v>48</v>
      </c>
      <c r="X680" s="100" t="s">
        <v>836</v>
      </c>
      <c r="Y680" t="str">
        <f t="shared" si="20"/>
        <v>401442453022860130228601Recoonocimiento Inventario</v>
      </c>
      <c r="Z680" s="93">
        <v>30228601</v>
      </c>
      <c r="AA680" s="96" t="s">
        <v>805</v>
      </c>
      <c r="AB680" s="34" t="s">
        <v>801</v>
      </c>
      <c r="AC680" s="32" t="s">
        <v>750</v>
      </c>
      <c r="AD680" s="93">
        <v>30228601</v>
      </c>
      <c r="AE680" s="92" t="s">
        <v>805</v>
      </c>
      <c r="AF680" t="s">
        <v>587</v>
      </c>
      <c r="AG680" s="85" t="s">
        <v>831</v>
      </c>
      <c r="AH680" s="17" t="s">
        <v>308</v>
      </c>
      <c r="AK680" s="97" t="s">
        <v>832</v>
      </c>
      <c r="AL680" s="97"/>
      <c r="AN680" s="98">
        <v>953</v>
      </c>
      <c r="AO680" s="83" t="s">
        <v>588</v>
      </c>
      <c r="AP680" s="28">
        <v>0</v>
      </c>
      <c r="AQ680" s="99">
        <v>2.9787893462469741</v>
      </c>
      <c r="AR680" s="99">
        <v>2838.7862469733664</v>
      </c>
      <c r="AS680" t="s">
        <v>803</v>
      </c>
    </row>
    <row r="681" spans="1:45" ht="15.75" x14ac:dyDescent="0.25">
      <c r="A681" s="17">
        <v>2020</v>
      </c>
      <c r="B681" s="17" t="s">
        <v>42</v>
      </c>
      <c r="L681" s="92" t="s">
        <v>626</v>
      </c>
      <c r="M681" s="92" t="s">
        <v>626</v>
      </c>
      <c r="N681" s="92"/>
      <c r="O681" s="92" t="s">
        <v>103</v>
      </c>
      <c r="P681" s="93">
        <v>40034031</v>
      </c>
      <c r="Q681" s="93" t="s">
        <v>652</v>
      </c>
      <c r="R681" s="92" t="s">
        <v>825</v>
      </c>
      <c r="S681" s="32" t="s">
        <v>833</v>
      </c>
      <c r="T681" s="32" t="s">
        <v>837</v>
      </c>
      <c r="U681" s="32"/>
      <c r="V681" s="94" t="s">
        <v>838</v>
      </c>
      <c r="W681" s="92" t="s">
        <v>48</v>
      </c>
      <c r="X681" s="100" t="s">
        <v>839</v>
      </c>
      <c r="Y681" t="str">
        <f t="shared" si="20"/>
        <v>400340313022859130228591Recoonocimiento Inventario</v>
      </c>
      <c r="Z681" s="93">
        <v>30228591</v>
      </c>
      <c r="AA681" s="96" t="s">
        <v>559</v>
      </c>
      <c r="AB681" s="34" t="s">
        <v>801</v>
      </c>
      <c r="AC681" s="32" t="s">
        <v>750</v>
      </c>
      <c r="AD681" s="93">
        <v>30228591</v>
      </c>
      <c r="AE681" s="92" t="s">
        <v>559</v>
      </c>
      <c r="AF681" t="s">
        <v>587</v>
      </c>
      <c r="AG681" s="32" t="s">
        <v>831</v>
      </c>
      <c r="AH681" s="17" t="s">
        <v>308</v>
      </c>
      <c r="AK681" s="97" t="s">
        <v>832</v>
      </c>
      <c r="AL681" s="97"/>
      <c r="AN681" s="98">
        <v>20</v>
      </c>
      <c r="AO681" s="83" t="s">
        <v>588</v>
      </c>
      <c r="AP681" s="28">
        <v>0</v>
      </c>
      <c r="AQ681" s="99">
        <v>3.0109430774017816</v>
      </c>
      <c r="AR681" s="99">
        <v>60.218861548035633</v>
      </c>
      <c r="AS681" t="s">
        <v>803</v>
      </c>
    </row>
    <row r="682" spans="1:45" ht="15.75" x14ac:dyDescent="0.25">
      <c r="A682" s="17">
        <v>2020</v>
      </c>
      <c r="B682" s="17" t="s">
        <v>42</v>
      </c>
      <c r="L682" s="92" t="s">
        <v>660</v>
      </c>
      <c r="M682" s="92" t="s">
        <v>660</v>
      </c>
      <c r="N682" s="92"/>
      <c r="O682" s="92" t="s">
        <v>103</v>
      </c>
      <c r="P682" s="93">
        <v>40177071</v>
      </c>
      <c r="Q682" s="93" t="s">
        <v>671</v>
      </c>
      <c r="R682" s="92" t="s">
        <v>825</v>
      </c>
      <c r="S682" s="32" t="s">
        <v>833</v>
      </c>
      <c r="T682" s="32" t="s">
        <v>837</v>
      </c>
      <c r="U682" s="32"/>
      <c r="V682" s="94" t="s">
        <v>838</v>
      </c>
      <c r="W682" s="92" t="s">
        <v>48</v>
      </c>
      <c r="X682" s="100" t="s">
        <v>839</v>
      </c>
      <c r="Y682" t="str">
        <f t="shared" si="20"/>
        <v>401770713022856630228566Recoonocimiento Inventario</v>
      </c>
      <c r="Z682" s="93">
        <v>30228566</v>
      </c>
      <c r="AA682" s="96" t="s">
        <v>800</v>
      </c>
      <c r="AB682" s="34" t="s">
        <v>801</v>
      </c>
      <c r="AC682" s="32" t="s">
        <v>750</v>
      </c>
      <c r="AD682" s="93">
        <v>30228566</v>
      </c>
      <c r="AE682" s="92" t="s">
        <v>800</v>
      </c>
      <c r="AF682" t="s">
        <v>587</v>
      </c>
      <c r="AG682" s="32" t="s">
        <v>831</v>
      </c>
      <c r="AH682" s="17" t="s">
        <v>308</v>
      </c>
      <c r="AK682" s="97" t="s">
        <v>832</v>
      </c>
      <c r="AL682" s="97"/>
      <c r="AN682" s="98">
        <v>150</v>
      </c>
      <c r="AO682" s="83" t="s">
        <v>588</v>
      </c>
      <c r="AP682" s="28">
        <v>0</v>
      </c>
      <c r="AQ682" s="99">
        <v>3.0109430774017816</v>
      </c>
      <c r="AR682" s="99">
        <v>451.64146161026724</v>
      </c>
      <c r="AS682" t="s">
        <v>803</v>
      </c>
    </row>
    <row r="683" spans="1:45" ht="15.75" x14ac:dyDescent="0.25">
      <c r="A683" s="17">
        <v>2020</v>
      </c>
      <c r="B683" s="17" t="s">
        <v>42</v>
      </c>
      <c r="L683" s="92" t="s">
        <v>677</v>
      </c>
      <c r="M683" s="92" t="s">
        <v>677</v>
      </c>
      <c r="N683" s="92"/>
      <c r="O683" s="92" t="s">
        <v>103</v>
      </c>
      <c r="P683" s="93">
        <v>40173046</v>
      </c>
      <c r="Q683" s="93" t="s">
        <v>678</v>
      </c>
      <c r="R683" s="92" t="s">
        <v>825</v>
      </c>
      <c r="S683" s="32" t="s">
        <v>833</v>
      </c>
      <c r="T683" s="32" t="s">
        <v>837</v>
      </c>
      <c r="U683" s="32"/>
      <c r="V683" s="94" t="s">
        <v>838</v>
      </c>
      <c r="W683" s="92" t="s">
        <v>48</v>
      </c>
      <c r="X683" s="100" t="s">
        <v>839</v>
      </c>
      <c r="Y683" t="str">
        <f t="shared" si="20"/>
        <v>401730463022856630228566Recoonocimiento Inventario</v>
      </c>
      <c r="Z683" s="93">
        <v>30228566</v>
      </c>
      <c r="AA683" s="96" t="s">
        <v>800</v>
      </c>
      <c r="AB683" s="34" t="s">
        <v>801</v>
      </c>
      <c r="AC683" s="32" t="s">
        <v>750</v>
      </c>
      <c r="AD683" s="93">
        <v>30228566</v>
      </c>
      <c r="AE683" s="92" t="s">
        <v>800</v>
      </c>
      <c r="AF683" t="s">
        <v>587</v>
      </c>
      <c r="AG683" s="32" t="s">
        <v>831</v>
      </c>
      <c r="AH683" s="17" t="s">
        <v>308</v>
      </c>
      <c r="AK683" s="97" t="s">
        <v>832</v>
      </c>
      <c r="AL683" s="97"/>
      <c r="AN683" s="98">
        <v>134</v>
      </c>
      <c r="AO683" s="83" t="s">
        <v>588</v>
      </c>
      <c r="AP683" s="28">
        <v>0</v>
      </c>
      <c r="AQ683" s="99">
        <v>3.0109430774017816</v>
      </c>
      <c r="AR683" s="99">
        <v>403.46637237183876</v>
      </c>
      <c r="AS683" t="s">
        <v>803</v>
      </c>
    </row>
    <row r="684" spans="1:45" ht="15.75" x14ac:dyDescent="0.25">
      <c r="A684" s="17">
        <v>2020</v>
      </c>
      <c r="B684" s="17" t="s">
        <v>42</v>
      </c>
      <c r="L684" s="92" t="s">
        <v>669</v>
      </c>
      <c r="M684" s="92" t="s">
        <v>669</v>
      </c>
      <c r="N684" s="92"/>
      <c r="O684" s="92" t="s">
        <v>103</v>
      </c>
      <c r="P684" s="93">
        <v>40072313</v>
      </c>
      <c r="Q684" s="93" t="s">
        <v>670</v>
      </c>
      <c r="R684" s="92" t="s">
        <v>825</v>
      </c>
      <c r="S684" s="32" t="s">
        <v>833</v>
      </c>
      <c r="T684" s="58" t="s">
        <v>834</v>
      </c>
      <c r="U684" s="58"/>
      <c r="V684" s="94" t="s">
        <v>835</v>
      </c>
      <c r="W684" s="92" t="s">
        <v>48</v>
      </c>
      <c r="X684" s="100" t="s">
        <v>836</v>
      </c>
      <c r="Y684" t="str">
        <f t="shared" si="20"/>
        <v>400723133022856630228566Recoonocimiento Inventario</v>
      </c>
      <c r="Z684" s="93">
        <v>30228566</v>
      </c>
      <c r="AA684" s="96" t="s">
        <v>800</v>
      </c>
      <c r="AB684" s="34" t="s">
        <v>801</v>
      </c>
      <c r="AC684" s="32" t="s">
        <v>750</v>
      </c>
      <c r="AD684" s="93">
        <v>30228566</v>
      </c>
      <c r="AE684" s="92" t="s">
        <v>800</v>
      </c>
      <c r="AF684" t="s">
        <v>587</v>
      </c>
      <c r="AG684" s="85" t="s">
        <v>831</v>
      </c>
      <c r="AH684" s="17" t="s">
        <v>308</v>
      </c>
      <c r="AK684" s="97" t="s">
        <v>832</v>
      </c>
      <c r="AL684" s="97"/>
      <c r="AN684" s="98">
        <v>303</v>
      </c>
      <c r="AO684" s="83" t="s">
        <v>588</v>
      </c>
      <c r="AP684" s="28">
        <v>0</v>
      </c>
      <c r="AQ684" s="99">
        <v>2.9787893462469741</v>
      </c>
      <c r="AR684" s="99">
        <v>902.57317191283312</v>
      </c>
      <c r="AS684" t="s">
        <v>803</v>
      </c>
    </row>
    <row r="685" spans="1:45" ht="15.75" x14ac:dyDescent="0.25">
      <c r="A685" s="17">
        <v>2020</v>
      </c>
      <c r="B685" s="17" t="s">
        <v>42</v>
      </c>
      <c r="L685" s="92" t="s">
        <v>658</v>
      </c>
      <c r="M685" s="92" t="s">
        <v>658</v>
      </c>
      <c r="N685" s="92"/>
      <c r="O685" s="92" t="s">
        <v>103</v>
      </c>
      <c r="P685" s="93">
        <v>40170935</v>
      </c>
      <c r="Q685" s="93" t="s">
        <v>659</v>
      </c>
      <c r="R685" s="92" t="s">
        <v>825</v>
      </c>
      <c r="S685" s="32" t="s">
        <v>833</v>
      </c>
      <c r="T685" s="32" t="s">
        <v>837</v>
      </c>
      <c r="U685" s="32"/>
      <c r="V685" s="94" t="s">
        <v>838</v>
      </c>
      <c r="W685" s="92" t="s">
        <v>48</v>
      </c>
      <c r="X685" s="100" t="s">
        <v>839</v>
      </c>
      <c r="Y685" t="str">
        <f t="shared" si="20"/>
        <v>401709353022856630228566Recoonocimiento Inventario</v>
      </c>
      <c r="Z685" s="93">
        <v>30228566</v>
      </c>
      <c r="AA685" s="96" t="s">
        <v>800</v>
      </c>
      <c r="AB685" s="34" t="s">
        <v>801</v>
      </c>
      <c r="AC685" s="32" t="s">
        <v>750</v>
      </c>
      <c r="AD685" s="93">
        <v>30228566</v>
      </c>
      <c r="AE685" s="92" t="s">
        <v>800</v>
      </c>
      <c r="AF685" t="s">
        <v>587</v>
      </c>
      <c r="AG685" s="32" t="s">
        <v>831</v>
      </c>
      <c r="AH685" s="17" t="s">
        <v>308</v>
      </c>
      <c r="AK685" s="97" t="s">
        <v>832</v>
      </c>
      <c r="AL685" s="97"/>
      <c r="AN685" s="98">
        <v>891</v>
      </c>
      <c r="AO685" s="83" t="s">
        <v>588</v>
      </c>
      <c r="AP685" s="28">
        <v>0</v>
      </c>
      <c r="AQ685" s="99">
        <v>3.0109430774017816</v>
      </c>
      <c r="AR685" s="99">
        <v>2682.7502819649876</v>
      </c>
      <c r="AS685" t="s">
        <v>803</v>
      </c>
    </row>
    <row r="686" spans="1:45" ht="15.75" x14ac:dyDescent="0.25">
      <c r="A686" s="17">
        <v>2020</v>
      </c>
      <c r="B686" s="17" t="s">
        <v>42</v>
      </c>
      <c r="L686" s="92" t="s">
        <v>666</v>
      </c>
      <c r="M686" s="92" t="s">
        <v>666</v>
      </c>
      <c r="N686" s="92"/>
      <c r="O686" s="92" t="s">
        <v>103</v>
      </c>
      <c r="P686" s="93">
        <v>40178810</v>
      </c>
      <c r="Q686" s="93" t="s">
        <v>667</v>
      </c>
      <c r="R686" s="92" t="s">
        <v>825</v>
      </c>
      <c r="S686" s="32" t="s">
        <v>833</v>
      </c>
      <c r="T686" s="58" t="s">
        <v>834</v>
      </c>
      <c r="U686" s="58"/>
      <c r="V686" s="94" t="s">
        <v>835</v>
      </c>
      <c r="W686" s="92" t="s">
        <v>48</v>
      </c>
      <c r="X686" s="100" t="s">
        <v>836</v>
      </c>
      <c r="Y686" t="str">
        <f t="shared" si="20"/>
        <v>401788103022856630228566Recoonocimiento Inventario</v>
      </c>
      <c r="Z686" s="93">
        <v>30228566</v>
      </c>
      <c r="AA686" s="96" t="s">
        <v>800</v>
      </c>
      <c r="AB686" s="34" t="s">
        <v>801</v>
      </c>
      <c r="AC686" s="32" t="s">
        <v>750</v>
      </c>
      <c r="AD686" s="93">
        <v>30228566</v>
      </c>
      <c r="AE686" s="92" t="s">
        <v>800</v>
      </c>
      <c r="AF686" t="s">
        <v>587</v>
      </c>
      <c r="AG686" s="85" t="s">
        <v>831</v>
      </c>
      <c r="AH686" s="17" t="s">
        <v>308</v>
      </c>
      <c r="AK686" s="97" t="s">
        <v>832</v>
      </c>
      <c r="AL686" s="97"/>
      <c r="AN686" s="98">
        <v>442</v>
      </c>
      <c r="AO686" s="83" t="s">
        <v>588</v>
      </c>
      <c r="AP686" s="28">
        <v>0</v>
      </c>
      <c r="AQ686" s="99">
        <v>2.9787893462469741</v>
      </c>
      <c r="AR686" s="99">
        <v>1316.6248910411625</v>
      </c>
      <c r="AS686" t="s">
        <v>803</v>
      </c>
    </row>
    <row r="687" spans="1:45" ht="15.75" x14ac:dyDescent="0.25">
      <c r="A687" s="17">
        <v>2020</v>
      </c>
      <c r="B687" s="17" t="s">
        <v>42</v>
      </c>
      <c r="L687" s="92" t="s">
        <v>563</v>
      </c>
      <c r="M687" s="92" t="s">
        <v>563</v>
      </c>
      <c r="N687" s="92"/>
      <c r="O687" s="92" t="s">
        <v>103</v>
      </c>
      <c r="P687" s="93">
        <v>40093187</v>
      </c>
      <c r="Q687" s="93" t="s">
        <v>662</v>
      </c>
      <c r="R687" s="92" t="s">
        <v>825</v>
      </c>
      <c r="S687" s="32" t="s">
        <v>833</v>
      </c>
      <c r="T687" s="32" t="s">
        <v>837</v>
      </c>
      <c r="U687" s="32"/>
      <c r="V687" s="94" t="s">
        <v>838</v>
      </c>
      <c r="W687" s="92" t="s">
        <v>48</v>
      </c>
      <c r="X687" s="100" t="s">
        <v>839</v>
      </c>
      <c r="Y687" t="str">
        <f t="shared" si="20"/>
        <v>400931873022856630228566Recoonocimiento Inventario</v>
      </c>
      <c r="Z687" s="93">
        <v>30228566</v>
      </c>
      <c r="AA687" s="96" t="s">
        <v>800</v>
      </c>
      <c r="AB687" s="34" t="s">
        <v>801</v>
      </c>
      <c r="AC687" s="32" t="s">
        <v>750</v>
      </c>
      <c r="AD687" s="93">
        <v>30228566</v>
      </c>
      <c r="AE687" s="92" t="s">
        <v>800</v>
      </c>
      <c r="AF687" t="s">
        <v>587</v>
      </c>
      <c r="AG687" s="32" t="s">
        <v>831</v>
      </c>
      <c r="AH687" s="17" t="s">
        <v>308</v>
      </c>
      <c r="AK687" s="97" t="s">
        <v>832</v>
      </c>
      <c r="AL687" s="97"/>
      <c r="AN687" s="98">
        <v>680</v>
      </c>
      <c r="AO687" s="83" t="s">
        <v>588</v>
      </c>
      <c r="AP687" s="28">
        <v>0</v>
      </c>
      <c r="AQ687" s="99">
        <v>3.0109430774017816</v>
      </c>
      <c r="AR687" s="99">
        <v>2047.4412926332116</v>
      </c>
      <c r="AS687" t="s">
        <v>803</v>
      </c>
    </row>
    <row r="688" spans="1:45" ht="15.75" x14ac:dyDescent="0.25">
      <c r="A688" s="17">
        <v>2020</v>
      </c>
      <c r="B688" s="17" t="s">
        <v>42</v>
      </c>
      <c r="L688" s="92" t="s">
        <v>675</v>
      </c>
      <c r="M688" s="92" t="s">
        <v>675</v>
      </c>
      <c r="N688" s="92"/>
      <c r="O688" s="92" t="s">
        <v>103</v>
      </c>
      <c r="P688" s="93">
        <v>40173143</v>
      </c>
      <c r="Q688" s="93" t="s">
        <v>676</v>
      </c>
      <c r="R688" s="92" t="s">
        <v>825</v>
      </c>
      <c r="S688" s="32" t="s">
        <v>840</v>
      </c>
      <c r="T688" s="32" t="s">
        <v>841</v>
      </c>
      <c r="U688" s="32"/>
      <c r="V688" s="94" t="s">
        <v>842</v>
      </c>
      <c r="W688" s="92" t="s">
        <v>48</v>
      </c>
      <c r="X688" s="100" t="s">
        <v>843</v>
      </c>
      <c r="Y688" t="str">
        <f t="shared" si="20"/>
        <v>401731433022856630228566Recoonocimiento Inventario</v>
      </c>
      <c r="Z688" s="93">
        <v>30228566</v>
      </c>
      <c r="AA688" s="96" t="s">
        <v>800</v>
      </c>
      <c r="AB688" s="34" t="s">
        <v>801</v>
      </c>
      <c r="AC688" s="32" t="s">
        <v>844</v>
      </c>
      <c r="AD688" s="93">
        <v>30228566</v>
      </c>
      <c r="AE688" s="92" t="s">
        <v>800</v>
      </c>
      <c r="AF688" t="s">
        <v>587</v>
      </c>
      <c r="AG688" s="85" t="s">
        <v>845</v>
      </c>
      <c r="AH688" s="17" t="s">
        <v>308</v>
      </c>
      <c r="AK688" s="97" t="s">
        <v>832</v>
      </c>
      <c r="AL688" s="97"/>
      <c r="AN688" s="98">
        <v>126</v>
      </c>
      <c r="AO688" s="83" t="s">
        <v>588</v>
      </c>
      <c r="AP688" s="28">
        <v>0</v>
      </c>
      <c r="AQ688" s="99">
        <v>3.1001827643014095</v>
      </c>
      <c r="AR688" s="99">
        <v>390.62302830197757</v>
      </c>
      <c r="AS688" t="s">
        <v>803</v>
      </c>
    </row>
    <row r="689" spans="1:45" ht="15.75" x14ac:dyDescent="0.25">
      <c r="A689" s="17">
        <v>2020</v>
      </c>
      <c r="B689" s="17" t="s">
        <v>42</v>
      </c>
      <c r="L689" s="92" t="s">
        <v>675</v>
      </c>
      <c r="M689" s="92" t="s">
        <v>675</v>
      </c>
      <c r="N689" s="92"/>
      <c r="O689" s="92" t="s">
        <v>103</v>
      </c>
      <c r="P689" s="93">
        <v>40166530</v>
      </c>
      <c r="Q689" s="93" t="s">
        <v>686</v>
      </c>
      <c r="R689" s="92" t="s">
        <v>825</v>
      </c>
      <c r="S689" s="32" t="s">
        <v>840</v>
      </c>
      <c r="T689" s="32" t="s">
        <v>841</v>
      </c>
      <c r="U689" s="32"/>
      <c r="V689" s="94" t="s">
        <v>842</v>
      </c>
      <c r="W689" s="92" t="s">
        <v>48</v>
      </c>
      <c r="X689" s="100" t="s">
        <v>843</v>
      </c>
      <c r="Y689" t="str">
        <f t="shared" si="20"/>
        <v>401665303022856630228566Recoonocimiento Inventario</v>
      </c>
      <c r="Z689" s="93">
        <v>30228566</v>
      </c>
      <c r="AA689" s="96" t="s">
        <v>800</v>
      </c>
      <c r="AB689" s="34" t="s">
        <v>801</v>
      </c>
      <c r="AC689" s="32" t="s">
        <v>844</v>
      </c>
      <c r="AD689" s="93">
        <v>30228566</v>
      </c>
      <c r="AE689" s="92" t="s">
        <v>800</v>
      </c>
      <c r="AF689" t="s">
        <v>587</v>
      </c>
      <c r="AG689" s="85" t="s">
        <v>845</v>
      </c>
      <c r="AH689" s="17" t="s">
        <v>308</v>
      </c>
      <c r="AK689" s="97" t="s">
        <v>832</v>
      </c>
      <c r="AL689" s="97"/>
      <c r="AN689" s="98">
        <v>126</v>
      </c>
      <c r="AO689" s="83" t="s">
        <v>588</v>
      </c>
      <c r="AP689" s="28">
        <v>0</v>
      </c>
      <c r="AQ689" s="99">
        <v>3.1001827643014095</v>
      </c>
      <c r="AR689" s="99">
        <v>390.62302830197757</v>
      </c>
      <c r="AS689" t="s">
        <v>803</v>
      </c>
    </row>
  </sheetData>
  <autoFilter ref="A1:AS1" xr:uid="{F1409D3B-5F33-4EC1-8FDA-2FC1EBD0C77B}"/>
  <phoneticPr fontId="14" type="noConversion"/>
  <conditionalFormatting sqref="AC129">
    <cfRule type="duplicateValues" dxfId="9" priority="10"/>
  </conditionalFormatting>
  <conditionalFormatting sqref="AC137">
    <cfRule type="duplicateValues" dxfId="8" priority="9"/>
  </conditionalFormatting>
  <conditionalFormatting sqref="AC138">
    <cfRule type="duplicateValues" dxfId="7" priority="8"/>
  </conditionalFormatting>
  <conditionalFormatting sqref="AC139">
    <cfRule type="duplicateValues" dxfId="6" priority="7"/>
  </conditionalFormatting>
  <conditionalFormatting sqref="AC140">
    <cfRule type="duplicateValues" dxfId="5" priority="6"/>
  </conditionalFormatting>
  <conditionalFormatting sqref="AC141">
    <cfRule type="duplicateValues" dxfId="4" priority="5"/>
  </conditionalFormatting>
  <conditionalFormatting sqref="AC142">
    <cfRule type="duplicateValues" dxfId="3" priority="4"/>
  </conditionalFormatting>
  <conditionalFormatting sqref="AC146">
    <cfRule type="duplicateValues" dxfId="2" priority="3"/>
  </conditionalFormatting>
  <conditionalFormatting sqref="AC147">
    <cfRule type="duplicateValues" dxfId="1" priority="2"/>
  </conditionalFormatting>
  <conditionalFormatting sqref="AC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2021-01-28T17:53:36Z</dcterms:modified>
</cp:coreProperties>
</file>