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Nueva carpeta (5)\"/>
    </mc:Choice>
  </mc:AlternateContent>
  <xr:revisionPtr revIDLastSave="0" documentId="13_ncr:1_{476D367D-8668-4562-9F97-BD2CC52018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Subsidios!$A$5:$AD$38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1" l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R38" i="1"/>
  <c r="U38" i="1" s="1"/>
  <c r="AB38" i="1" s="1"/>
  <c r="R37" i="1"/>
  <c r="Q37" i="1" s="1"/>
  <c r="R36" i="1"/>
  <c r="U36" i="1" s="1"/>
  <c r="AB36" i="1" s="1"/>
  <c r="R35" i="1"/>
  <c r="Q35" i="1" s="1"/>
  <c r="R34" i="1"/>
  <c r="U34" i="1" s="1"/>
  <c r="AB34" i="1" s="1"/>
  <c r="R33" i="1"/>
  <c r="Q33" i="1" s="1"/>
  <c r="R32" i="1"/>
  <c r="U32" i="1" s="1"/>
  <c r="AB32" i="1" s="1"/>
  <c r="R31" i="1"/>
  <c r="Q31" i="1" s="1"/>
  <c r="R30" i="1"/>
  <c r="U30" i="1" s="1"/>
  <c r="AB30" i="1" s="1"/>
  <c r="R29" i="1"/>
  <c r="Q29" i="1" s="1"/>
  <c r="R28" i="1"/>
  <c r="U28" i="1" s="1"/>
  <c r="AB28" i="1" s="1"/>
  <c r="R27" i="1"/>
  <c r="Q27" i="1" s="1"/>
  <c r="R26" i="1"/>
  <c r="U26" i="1" s="1"/>
  <c r="AB26" i="1" s="1"/>
  <c r="R25" i="1"/>
  <c r="Q25" i="1" s="1"/>
  <c r="R24" i="1"/>
  <c r="U24" i="1" s="1"/>
  <c r="AB24" i="1" s="1"/>
  <c r="R23" i="1"/>
  <c r="Q23" i="1" s="1"/>
  <c r="R22" i="1"/>
  <c r="U22" i="1" s="1"/>
  <c r="AB22" i="1" s="1"/>
  <c r="R21" i="1"/>
  <c r="U21" i="1" s="1"/>
  <c r="AB21" i="1" s="1"/>
  <c r="R20" i="1"/>
  <c r="Q20" i="1" s="1"/>
  <c r="R19" i="1"/>
  <c r="U19" i="1" s="1"/>
  <c r="AB19" i="1" s="1"/>
  <c r="R18" i="1"/>
  <c r="U18" i="1" s="1"/>
  <c r="AB18" i="1" s="1"/>
  <c r="R17" i="1"/>
  <c r="Q17" i="1" s="1"/>
  <c r="R16" i="1"/>
  <c r="U16" i="1" s="1"/>
  <c r="AB16" i="1" s="1"/>
  <c r="R15" i="1"/>
  <c r="Q15" i="1" s="1"/>
  <c r="R14" i="1"/>
  <c r="U14" i="1" s="1"/>
  <c r="AB14" i="1" s="1"/>
  <c r="R13" i="1"/>
  <c r="U13" i="1" s="1"/>
  <c r="AB13" i="1" s="1"/>
  <c r="R12" i="1"/>
  <c r="Q12" i="1" s="1"/>
  <c r="R11" i="1"/>
  <c r="U11" i="1" s="1"/>
  <c r="AB11" i="1" s="1"/>
  <c r="R10" i="1"/>
  <c r="Q10" i="1" s="1"/>
  <c r="R9" i="1"/>
  <c r="Q9" i="1" s="1"/>
  <c r="R8" i="1"/>
  <c r="Q8" i="1" s="1"/>
  <c r="R7" i="1"/>
  <c r="Q7" i="1" s="1"/>
  <c r="R6" i="1"/>
  <c r="U6" i="1" s="1"/>
  <c r="AB6" i="1" s="1"/>
  <c r="Q28" i="1" l="1"/>
  <c r="Q36" i="1"/>
  <c r="Q24" i="1"/>
  <c r="Q30" i="1"/>
  <c r="Q11" i="1"/>
  <c r="U8" i="1"/>
  <c r="U9" i="1"/>
  <c r="AB9" i="1" s="1"/>
  <c r="U25" i="1"/>
  <c r="U31" i="1"/>
  <c r="AB31" i="1" s="1"/>
  <c r="Q16" i="1"/>
  <c r="Q21" i="1"/>
  <c r="Q32" i="1"/>
  <c r="U10" i="1"/>
  <c r="AB10" i="1" s="1"/>
  <c r="Q13" i="1"/>
  <c r="U17" i="1"/>
  <c r="AB17" i="1" s="1"/>
  <c r="Z18" i="1"/>
  <c r="AD18" i="1" s="1"/>
  <c r="Z28" i="1"/>
  <c r="AD28" i="1" s="1"/>
  <c r="Z13" i="1"/>
  <c r="AD13" i="1" s="1"/>
  <c r="Z19" i="1"/>
  <c r="AD19" i="1" s="1"/>
  <c r="Z22" i="1"/>
  <c r="AD22" i="1" s="1"/>
  <c r="Z14" i="1"/>
  <c r="AD14" i="1" s="1"/>
  <c r="Z26" i="1"/>
  <c r="AD26" i="1" s="1"/>
  <c r="Z38" i="1"/>
  <c r="AD38" i="1" s="1"/>
  <c r="Z34" i="1"/>
  <c r="AD34" i="1" s="1"/>
  <c r="Z24" i="1"/>
  <c r="AD24" i="1" s="1"/>
  <c r="Z11" i="1"/>
  <c r="AD11" i="1" s="1"/>
  <c r="Z21" i="1"/>
  <c r="AD21" i="1" s="1"/>
  <c r="Z6" i="1"/>
  <c r="AD6" i="1" s="1"/>
  <c r="Z36" i="1"/>
  <c r="AD36" i="1" s="1"/>
  <c r="Z16" i="1"/>
  <c r="AD16" i="1" s="1"/>
  <c r="Z32" i="1"/>
  <c r="AD32" i="1" s="1"/>
  <c r="U15" i="1"/>
  <c r="AB15" i="1" s="1"/>
  <c r="U20" i="1"/>
  <c r="AB20" i="1" s="1"/>
  <c r="U7" i="1"/>
  <c r="AB7" i="1" s="1"/>
  <c r="U12" i="1"/>
  <c r="AB12" i="1" s="1"/>
  <c r="U23" i="1"/>
  <c r="AB23" i="1" s="1"/>
  <c r="U27" i="1"/>
  <c r="AB27" i="1" s="1"/>
  <c r="U35" i="1"/>
  <c r="AB35" i="1" s="1"/>
  <c r="Q6" i="1"/>
  <c r="Q18" i="1"/>
  <c r="Q26" i="1"/>
  <c r="Z30" i="1"/>
  <c r="AD30" i="1" s="1"/>
  <c r="Q14" i="1"/>
  <c r="Q22" i="1"/>
  <c r="Q38" i="1"/>
  <c r="U29" i="1"/>
  <c r="AB29" i="1" s="1"/>
  <c r="U33" i="1"/>
  <c r="AB33" i="1" s="1"/>
  <c r="U37" i="1"/>
  <c r="AB37" i="1" s="1"/>
  <c r="Q19" i="1"/>
  <c r="Q34" i="1"/>
  <c r="Z8" i="1" l="1"/>
  <c r="AB8" i="1"/>
  <c r="Z25" i="1"/>
  <c r="AB25" i="1"/>
  <c r="Z9" i="1"/>
  <c r="AD9" i="1" s="1"/>
  <c r="Z17" i="1"/>
  <c r="AD17" i="1" s="1"/>
  <c r="Z31" i="1"/>
  <c r="AD31" i="1" s="1"/>
  <c r="Z10" i="1"/>
  <c r="AD10" i="1" s="1"/>
  <c r="Z37" i="1"/>
  <c r="AD37" i="1" s="1"/>
  <c r="Z35" i="1"/>
  <c r="AD35" i="1" s="1"/>
  <c r="Z20" i="1"/>
  <c r="AD20" i="1" s="1"/>
  <c r="Z33" i="1"/>
  <c r="AD33" i="1" s="1"/>
  <c r="Z27" i="1"/>
  <c r="AD27" i="1" s="1"/>
  <c r="Z15" i="1"/>
  <c r="AD15" i="1" s="1"/>
  <c r="Z7" i="1"/>
  <c r="AD7" i="1" s="1"/>
  <c r="Z29" i="1"/>
  <c r="AD29" i="1" s="1"/>
  <c r="Z23" i="1"/>
  <c r="AD23" i="1" s="1"/>
  <c r="Z12" i="1"/>
  <c r="AD12" i="1" s="1"/>
  <c r="AD8" i="1" l="1"/>
  <c r="AD25" i="1"/>
  <c r="Z40" i="1"/>
</calcChain>
</file>

<file path=xl/sharedStrings.xml><?xml version="1.0" encoding="utf-8"?>
<sst xmlns="http://schemas.openxmlformats.org/spreadsheetml/2006/main" count="786" uniqueCount="118">
  <si>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</si>
  <si>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</si>
  <si>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</si>
  <si>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</si>
  <si>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</si>
  <si>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</si>
  <si>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</si>
  <si>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</si>
  <si>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</si>
  <si>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</si>
  <si>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</si>
  <si>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</si>
  <si>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</si>
  <si>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</si>
  <si>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</si>
  <si>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</si>
  <si>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</si>
  <si>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</si>
  <si>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</si>
  <si>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</si>
  <si>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</si>
  <si>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</si>
  <si>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</si>
  <si>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</si>
  <si>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</si>
  <si>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</si>
  <si>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</si>
  <si>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</si>
  <si>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</si>
  <si>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SA Elite Plus Blanca UH 100 mts x1x2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</si>
  <si>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</si>
  <si>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</si>
  <si>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</si>
  <si>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</si>
  <si>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</si>
  <si>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</si>
  <si>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</si>
  <si>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</si>
  <si>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</si>
  <si>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</si>
  <si>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Inst. Ecológica Plus UH 33x22.5cm x24x100</t>
  </si>
  <si>
    <t>SE Elite Inst. Cortada Classic UH 14x13.5 cm x18x300</t>
  </si>
  <si>
    <t>PH Elite Institucional Classic DH 16.5 mts x10x2</t>
  </si>
  <si>
    <t>PT Elite Jumbo Classic Blanca UH 200 mts x1x2</t>
  </si>
  <si>
    <t>58 Jabones FDH</t>
  </si>
  <si>
    <t>Alcohol Elite Gel Multiflex 1000ml x6x1</t>
  </si>
  <si>
    <t>Jabón Elite Espuma Multiflex 1000ml x6x1</t>
  </si>
  <si>
    <t>Jabón Elite Económico 5 litros x2x1</t>
  </si>
  <si>
    <t>Jabón Elite Glicerina 5 litros x2x1</t>
  </si>
  <si>
    <t>PT Elite Jumbo Plus Blanca UH 300 mts x1x2</t>
  </si>
  <si>
    <t>PT Elite Jumbo Plus Ecológica UH 300 mts x1x2</t>
  </si>
  <si>
    <t>PH Elite Jumbo Classic UH 300 mts x1x4</t>
  </si>
  <si>
    <t>PT Elite Interfoliado Plus Blanco DH XL 21.6x25 cm x18x200</t>
  </si>
  <si>
    <t>Jabón Elite Glicerina Multiflex 1000ml x6x1</t>
  </si>
  <si>
    <t>OFICINAS</t>
  </si>
  <si>
    <t>PT Elite Jumbo Plus Blanca UH 200 mts x3x2</t>
  </si>
  <si>
    <t>PT Elite Jumbo Excellence DH x 200 mts x1x2</t>
  </si>
  <si>
    <t>EULEN DEL PERU DE SERVICIOS COMPLEMENTARIOS S.A.</t>
  </si>
  <si>
    <t>PT Elite Jumbo Plus Ecológica UH 200 mts x3x2</t>
  </si>
  <si>
    <t>SALUBRIDAD SANEAMIENTO AMBIENTAL Y SERVICIOS S.A.C.</t>
  </si>
  <si>
    <t>SSAYS</t>
  </si>
  <si>
    <t>LIMA 4</t>
  </si>
  <si>
    <t>TOTAL CLEAN</t>
  </si>
  <si>
    <t>KRACOVIA S.A.C.</t>
  </si>
  <si>
    <t>SOLICITADO POR LA DT</t>
  </si>
  <si>
    <t>361541</t>
  </si>
  <si>
    <t>361571</t>
  </si>
  <si>
    <t>360664</t>
  </si>
  <si>
    <t>361444</t>
  </si>
  <si>
    <t>361377</t>
  </si>
  <si>
    <t>361540</t>
  </si>
  <si>
    <t>361531</t>
  </si>
  <si>
    <t>361532</t>
  </si>
  <si>
    <t>360970</t>
  </si>
  <si>
    <t>361425</t>
  </si>
  <si>
    <t>361085</t>
  </si>
  <si>
    <t>361535</t>
  </si>
  <si>
    <t>370042</t>
  </si>
  <si>
    <t>370040</t>
  </si>
  <si>
    <t>361537</t>
  </si>
  <si>
    <t>361533</t>
  </si>
  <si>
    <t>361390</t>
  </si>
  <si>
    <t>361530</t>
  </si>
  <si>
    <t>370039</t>
  </si>
  <si>
    <t>360975</t>
  </si>
  <si>
    <t>361538</t>
  </si>
  <si>
    <t>360546</t>
  </si>
  <si>
    <t>371470</t>
  </si>
  <si>
    <t>371474</t>
  </si>
  <si>
    <t>20504039120</t>
  </si>
  <si>
    <t>20102187211</t>
  </si>
  <si>
    <t>20512405372</t>
  </si>
  <si>
    <t>CODIGO</t>
  </si>
  <si>
    <t>NÚMERO DE SERIE SUNAT DE LA FACTURA/BOLETA</t>
  </si>
  <si>
    <t>170209</t>
  </si>
  <si>
    <t>SERVICIOS</t>
  </si>
  <si>
    <t>EMPRESAS DE LIMPIEZA</t>
  </si>
  <si>
    <t>(en blanco)</t>
  </si>
  <si>
    <t>OCT</t>
  </si>
  <si>
    <t>1-F2499</t>
  </si>
  <si>
    <t>12-F2506</t>
  </si>
  <si>
    <t>98-F2510</t>
  </si>
  <si>
    <t>99-F2510</t>
  </si>
  <si>
    <t>103-F2510</t>
  </si>
  <si>
    <t>3-F2519</t>
  </si>
  <si>
    <t>1-F2525</t>
  </si>
  <si>
    <t>1-F2560</t>
  </si>
  <si>
    <t>5-F2560</t>
  </si>
  <si>
    <t>4-F2560</t>
  </si>
  <si>
    <t>2-F2564</t>
  </si>
  <si>
    <t>3-F2564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</si>
  <si>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</si>
  <si>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</si>
  <si>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</si>
  <si>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</si>
  <si>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</si>
  <si>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170209201021872113610851123</t>
  </si>
  <si>
    <t>170209123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</si>
</sst>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5" borderId="0" xfId="1" applyFont="1" applyFill="1" applyProtection="1">
      <protection locked="0"/>
    </xf>
    <xf numFmtId="164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5" fontId="5" fillId="7" borderId="0" xfId="1" applyNumberFormat="1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0" fontId="6" fillId="9" borderId="0" xfId="0" applyFont="1" applyFill="1" applyProtection="1"/>
    <xf numFmtId="0" fontId="6" fillId="9" borderId="0" xfId="0" applyFont="1" applyFill="1" applyAlignment="1" applyProtection="1">
      <alignment horizontal="center"/>
    </xf>
    <xf numFmtId="164" fontId="6" fillId="9" borderId="0" xfId="1" applyFont="1" applyFill="1" applyProtection="1"/>
    <xf numFmtId="10" fontId="6" fillId="9" borderId="0" xfId="2" applyNumberFormat="1" applyFont="1" applyFill="1" applyProtection="1"/>
    <xf numFmtId="0" fontId="2" fillId="9" borderId="0" xfId="0" applyFont="1" applyFill="1" applyAlignment="1" applyProtection="1">
      <alignment horizontal="center"/>
    </xf>
    <xf numFmtId="164" fontId="2" fillId="9" borderId="0" xfId="1" applyFont="1" applyFill="1" applyProtection="1">
      <protection locked="0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4" borderId="0" xfId="1" applyFont="1" applyFill="1" applyAlignment="1" applyProtection="1">
      <alignment horizontal="center" vertical="center"/>
      <protection locked="0"/>
    </xf>
    <xf numFmtId="164" fontId="5" fillId="7" borderId="1" xfId="1" applyFont="1" applyFill="1" applyBorder="1" applyAlignment="1" applyProtection="1">
      <alignment horizontal="center" vertical="top" wrapText="1"/>
      <protection locked="0"/>
    </xf>
    <xf numFmtId="164" fontId="5" fillId="7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9"/>
  <sheetViews>
    <sheetView showGridLines="0" tabSelected="1" zoomScale="90" zoomScaleNormal="90" workbookViewId="0">
      <pane ySplit="5" topLeftCell="A6" activePane="bottomLeft" state="frozen"/>
      <selection pane="bottomLeft" activeCell="F7" sqref="F7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customWidth="1"/>
    <col min="4" max="4" width="20.6640625" style="1" customWidth="1"/>
    <col min="5" max="5" width="15.44140625" style="2" customWidth="1"/>
    <col min="6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customWidth="1"/>
    <col min="25" max="25" width="17.33203125" style="5" bestFit="1" customWidth="1"/>
    <col min="26" max="26" width="19.5546875" style="3" bestFit="1" customWidth="1"/>
    <col min="27" max="27" width="13.33203125" style="6" customWidth="1"/>
    <col min="28" max="28" width="14.44140625" style="6" bestFit="1" customWidth="1"/>
    <col min="29" max="29" width="15" style="6" bestFit="1" customWidth="1"/>
    <col min="30" max="16384" width="11.44140625" style="6"/>
  </cols>
  <sheetData>
    <row r="1" spans="1:30" ht="12" customHeight="1" x14ac:dyDescent="0.25">
      <c r="AA1" s="62" t="s">
        <v>111</v>
      </c>
      <c r="AB1" s="62"/>
      <c r="AC1" s="62" t="s">
        <v>111</v>
      </c>
      <c r="AD1" s="62"/>
    </row>
    <row r="2" spans="1:30" x14ac:dyDescent="0.25">
      <c r="B2" s="42" t="s">
        <v>0</v>
      </c>
      <c r="C2" s="43">
        <v>2021</v>
      </c>
      <c r="E2" s="1"/>
      <c r="O2" s="31" t="s">
        <v>1</v>
      </c>
      <c r="AA2" s="63"/>
      <c r="AB2" s="63"/>
      <c r="AC2" s="63"/>
      <c r="AD2" s="63"/>
    </row>
    <row r="3" spans="1:30" x14ac:dyDescent="0.25">
      <c r="B3" s="42" t="s">
        <v>2</v>
      </c>
      <c r="C3" s="42" t="s">
        <v>98</v>
      </c>
      <c r="Y3" s="60" t="s">
        <v>64</v>
      </c>
      <c r="Z3" s="61"/>
      <c r="AA3" s="64" t="s">
        <v>112</v>
      </c>
      <c r="AB3" s="64"/>
      <c r="AC3" s="65" t="s">
        <v>113</v>
      </c>
      <c r="AD3" s="65"/>
    </row>
    <row r="4" spans="1:30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2"/>
      <c r="AB4" s="52"/>
      <c r="AC4" s="53"/>
      <c r="AD4" s="53"/>
    </row>
    <row r="5" spans="1:30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4" t="s">
        <v>25</v>
      </c>
      <c r="AB5" s="55" t="s">
        <v>26</v>
      </c>
      <c r="AC5" s="56" t="s">
        <v>114</v>
      </c>
      <c r="AD5" s="57" t="s">
        <v>115</v>
      </c>
    </row>
    <row r="6" spans="1:30" s="13" customFormat="1" x14ac:dyDescent="0.25">
      <c r="A6" s="19"/>
      <c r="B6" s="32" t="s">
        <v>27</v>
      </c>
      <c r="C6" s="32" t="s">
        <v>61</v>
      </c>
      <c r="D6" s="32" t="s">
        <v>62</v>
      </c>
      <c r="E6" s="34" t="s">
        <v>94</v>
      </c>
      <c r="F6" s="34" t="s">
        <v>117</v>
      </c>
      <c r="G6" s="33" t="s">
        <v>95</v>
      </c>
      <c r="H6" s="33" t="s">
        <v>54</v>
      </c>
      <c r="I6" s="33" t="s">
        <v>96</v>
      </c>
      <c r="J6" s="34" t="s">
        <v>90</v>
      </c>
      <c r="K6" s="32" t="s">
        <v>59</v>
      </c>
      <c r="L6" s="33" t="s">
        <v>60</v>
      </c>
      <c r="M6" s="32" t="s">
        <v>30</v>
      </c>
      <c r="N6" s="34" t="s">
        <v>75</v>
      </c>
      <c r="O6" s="32" t="s">
        <v>42</v>
      </c>
      <c r="P6" s="3">
        <v>11.525423728813561</v>
      </c>
      <c r="Q6" s="8">
        <f t="shared" ref="Q6:Q22" si="0">IF(1-R6/P6&lt;0%,0,1-R6/P6)</f>
        <v>0.29720588235294132</v>
      </c>
      <c r="R6" s="9">
        <f t="shared" ref="R6:R22" si="1">+T6*(100%-S6)</f>
        <v>8.1</v>
      </c>
      <c r="S6" s="20">
        <v>0.1</v>
      </c>
      <c r="T6" s="21">
        <v>9</v>
      </c>
      <c r="U6" s="9">
        <f t="shared" ref="U6:U22" si="2">+IF(P6-R6&lt;0,0,P6-R6)</f>
        <v>3.4254237288135609</v>
      </c>
      <c r="V6" s="66" t="s">
        <v>116</v>
      </c>
      <c r="W6" s="11">
        <v>43831</v>
      </c>
      <c r="X6" s="12"/>
      <c r="Y6" s="22"/>
      <c r="Z6" s="23">
        <f t="shared" ref="Z6:Z22" si="3">IFERROR(U6*Y6,0)</f>
        <v>0</v>
      </c>
      <c r="AA6" s="58"/>
      <c r="AB6" s="59">
        <f t="shared" ref="AB6" si="4">IFERROR(AA6*U6,0)</f>
        <v>0</v>
      </c>
      <c r="AC6" s="58"/>
      <c r="AD6" s="58">
        <f t="shared" ref="AD6" si="5">IFERROR(Z6-AB6,0)</f>
        <v>0</v>
      </c>
    </row>
    <row r="7" spans="1:30" s="13" customFormat="1" x14ac:dyDescent="0.25">
      <c r="A7" s="19"/>
      <c r="B7" s="32" t="s">
        <v>27</v>
      </c>
      <c r="C7" s="32" t="s">
        <v>61</v>
      </c>
      <c r="D7" s="32" t="s">
        <v>62</v>
      </c>
      <c r="E7" s="34" t="s">
        <v>94</v>
      </c>
      <c r="F7" s="34" t="s">
        <v>94</v>
      </c>
      <c r="G7" s="33" t="s">
        <v>95</v>
      </c>
      <c r="H7" s="33" t="s">
        <v>54</v>
      </c>
      <c r="I7" s="33" t="s">
        <v>96</v>
      </c>
      <c r="J7" s="34" t="s">
        <v>90</v>
      </c>
      <c r="K7" s="32" t="s">
        <v>59</v>
      </c>
      <c r="L7" s="33" t="s">
        <v>60</v>
      </c>
      <c r="M7" s="32" t="s">
        <v>30</v>
      </c>
      <c r="N7" s="34" t="s">
        <v>66</v>
      </c>
      <c r="O7" s="32" t="s">
        <v>32</v>
      </c>
      <c r="P7" s="3">
        <v>25.211864406779661</v>
      </c>
      <c r="Q7" s="8">
        <f t="shared" si="0"/>
        <v>0.16110924369747892</v>
      </c>
      <c r="R7" s="9">
        <f t="shared" si="1"/>
        <v>21.150000000000002</v>
      </c>
      <c r="S7" s="20">
        <v>0.1</v>
      </c>
      <c r="T7" s="21">
        <v>23.5</v>
      </c>
      <c r="U7" s="9">
        <f t="shared" si="2"/>
        <v>4.0618644067796588</v>
      </c>
      <c r="V7" s="10" t="str">
        <f t="shared" ref="V6:V22" si="6">+CONCATENATE(F7,J7,N7)</f>
        <v>17020920102187211361571</v>
      </c>
      <c r="W7" s="11">
        <v>43831</v>
      </c>
      <c r="X7" s="12"/>
      <c r="Y7" s="22"/>
      <c r="Z7" s="23">
        <f t="shared" si="3"/>
        <v>0</v>
      </c>
      <c r="AA7" s="58"/>
      <c r="AB7" s="59">
        <f t="shared" ref="AB7:AB38" si="7">IFERROR(AA7*U7,0)</f>
        <v>0</v>
      </c>
      <c r="AC7" s="58"/>
      <c r="AD7" s="58">
        <f t="shared" ref="AD7:AD38" si="8">IFERROR(Z7-AB7,0)</f>
        <v>0</v>
      </c>
    </row>
    <row r="8" spans="1:30" s="13" customFormat="1" x14ac:dyDescent="0.25">
      <c r="A8" s="19"/>
      <c r="B8" s="32" t="s">
        <v>27</v>
      </c>
      <c r="C8" s="32" t="s">
        <v>61</v>
      </c>
      <c r="D8" s="32" t="s">
        <v>62</v>
      </c>
      <c r="E8" s="34" t="s">
        <v>94</v>
      </c>
      <c r="F8" s="34" t="s">
        <v>94</v>
      </c>
      <c r="G8" s="33" t="s">
        <v>95</v>
      </c>
      <c r="H8" s="33" t="s">
        <v>54</v>
      </c>
      <c r="I8" s="33" t="s">
        <v>96</v>
      </c>
      <c r="J8" s="34" t="s">
        <v>90</v>
      </c>
      <c r="K8" s="32" t="s">
        <v>59</v>
      </c>
      <c r="L8" s="33" t="s">
        <v>60</v>
      </c>
      <c r="M8" s="32" t="s">
        <v>30</v>
      </c>
      <c r="N8" s="34" t="s">
        <v>69</v>
      </c>
      <c r="O8" s="32" t="s">
        <v>34</v>
      </c>
      <c r="P8" s="3">
        <v>56.906779661016948</v>
      </c>
      <c r="Q8" s="8">
        <f t="shared" si="0"/>
        <v>0.3683160387192852</v>
      </c>
      <c r="R8" s="9">
        <f t="shared" si="1"/>
        <v>35.947099999999999</v>
      </c>
      <c r="S8" s="20">
        <v>0.11</v>
      </c>
      <c r="T8" s="21">
        <v>40.39</v>
      </c>
      <c r="U8" s="9">
        <f t="shared" si="2"/>
        <v>20.959679661016949</v>
      </c>
      <c r="V8" s="10" t="str">
        <f t="shared" si="6"/>
        <v>17020920102187211361377</v>
      </c>
      <c r="W8" s="11">
        <v>43831</v>
      </c>
      <c r="X8" s="12"/>
      <c r="Y8" s="22"/>
      <c r="Z8" s="23">
        <f t="shared" si="3"/>
        <v>0</v>
      </c>
      <c r="AA8" s="58"/>
      <c r="AB8" s="59">
        <f t="shared" si="7"/>
        <v>0</v>
      </c>
      <c r="AC8" s="58"/>
      <c r="AD8" s="58">
        <f t="shared" si="8"/>
        <v>0</v>
      </c>
    </row>
    <row r="9" spans="1:30" s="13" customFormat="1" x14ac:dyDescent="0.25">
      <c r="A9" s="19"/>
      <c r="B9" s="32" t="s">
        <v>27</v>
      </c>
      <c r="C9" s="32" t="s">
        <v>61</v>
      </c>
      <c r="D9" s="32" t="s">
        <v>62</v>
      </c>
      <c r="E9" s="34" t="s">
        <v>94</v>
      </c>
      <c r="F9" s="34" t="s">
        <v>94</v>
      </c>
      <c r="G9" s="33" t="s">
        <v>95</v>
      </c>
      <c r="H9" s="33" t="s">
        <v>54</v>
      </c>
      <c r="I9" s="33" t="s">
        <v>96</v>
      </c>
      <c r="J9" s="34" t="s">
        <v>90</v>
      </c>
      <c r="K9" s="32" t="s">
        <v>59</v>
      </c>
      <c r="L9" s="33" t="s">
        <v>60</v>
      </c>
      <c r="M9" s="32" t="s">
        <v>30</v>
      </c>
      <c r="N9" s="34" t="s">
        <v>70</v>
      </c>
      <c r="O9" s="32" t="s">
        <v>35</v>
      </c>
      <c r="P9" s="3">
        <v>50.387711864406782</v>
      </c>
      <c r="Q9" s="8">
        <f t="shared" si="0"/>
        <v>0.47129966782996258</v>
      </c>
      <c r="R9" s="9">
        <f t="shared" si="1"/>
        <v>26.64</v>
      </c>
      <c r="S9" s="20">
        <v>0.1</v>
      </c>
      <c r="T9" s="21">
        <v>29.6</v>
      </c>
      <c r="U9" s="9">
        <f t="shared" si="2"/>
        <v>23.747711864406782</v>
      </c>
      <c r="V9" s="10" t="str">
        <f t="shared" si="6"/>
        <v>17020920102187211361540</v>
      </c>
      <c r="W9" s="11">
        <v>43831</v>
      </c>
      <c r="X9" s="12"/>
      <c r="Y9" s="22"/>
      <c r="Z9" s="23">
        <f t="shared" si="3"/>
        <v>0</v>
      </c>
      <c r="AA9" s="58"/>
      <c r="AB9" s="59">
        <f t="shared" si="7"/>
        <v>0</v>
      </c>
      <c r="AC9" s="58"/>
      <c r="AD9" s="58">
        <f t="shared" si="8"/>
        <v>0</v>
      </c>
    </row>
    <row r="10" spans="1:30" s="13" customFormat="1" x14ac:dyDescent="0.25">
      <c r="A10" s="19"/>
      <c r="B10" s="32" t="s">
        <v>27</v>
      </c>
      <c r="C10" s="32" t="s">
        <v>61</v>
      </c>
      <c r="D10" s="32" t="s">
        <v>62</v>
      </c>
      <c r="E10" s="34" t="s">
        <v>94</v>
      </c>
      <c r="F10" s="34" t="s">
        <v>94</v>
      </c>
      <c r="G10" s="33" t="s">
        <v>95</v>
      </c>
      <c r="H10" s="33" t="s">
        <v>54</v>
      </c>
      <c r="I10" s="33" t="s">
        <v>96</v>
      </c>
      <c r="J10" s="34" t="s">
        <v>90</v>
      </c>
      <c r="K10" s="32" t="s">
        <v>59</v>
      </c>
      <c r="L10" s="33" t="s">
        <v>60</v>
      </c>
      <c r="M10" s="32" t="s">
        <v>36</v>
      </c>
      <c r="N10" s="34" t="s">
        <v>71</v>
      </c>
      <c r="O10" s="32" t="s">
        <v>37</v>
      </c>
      <c r="P10" s="3">
        <v>111.50847457627118</v>
      </c>
      <c r="Q10" s="8">
        <f t="shared" si="0"/>
        <v>0.39950752393980837</v>
      </c>
      <c r="R10" s="9">
        <f t="shared" si="1"/>
        <v>66.960000000000008</v>
      </c>
      <c r="S10" s="20">
        <v>0.1</v>
      </c>
      <c r="T10" s="21">
        <v>74.400000000000006</v>
      </c>
      <c r="U10" s="9">
        <f t="shared" si="2"/>
        <v>44.548474576271175</v>
      </c>
      <c r="V10" s="10" t="str">
        <f t="shared" si="6"/>
        <v>17020920102187211361531</v>
      </c>
      <c r="W10" s="11">
        <v>43831</v>
      </c>
      <c r="X10" s="12"/>
      <c r="Y10" s="22"/>
      <c r="Z10" s="23">
        <f t="shared" si="3"/>
        <v>0</v>
      </c>
      <c r="AA10" s="58"/>
      <c r="AB10" s="59">
        <f t="shared" si="7"/>
        <v>0</v>
      </c>
      <c r="AC10" s="58"/>
      <c r="AD10" s="58">
        <f t="shared" si="8"/>
        <v>0</v>
      </c>
    </row>
    <row r="11" spans="1:30" s="13" customFormat="1" x14ac:dyDescent="0.25">
      <c r="A11" s="19"/>
      <c r="B11" s="32" t="s">
        <v>27</v>
      </c>
      <c r="C11" s="32" t="s">
        <v>61</v>
      </c>
      <c r="D11" s="32" t="s">
        <v>62</v>
      </c>
      <c r="E11" s="34" t="s">
        <v>94</v>
      </c>
      <c r="F11" s="34" t="s">
        <v>94</v>
      </c>
      <c r="G11" s="33" t="s">
        <v>95</v>
      </c>
      <c r="H11" s="33" t="s">
        <v>54</v>
      </c>
      <c r="I11" s="33" t="s">
        <v>96</v>
      </c>
      <c r="J11" s="34" t="s">
        <v>90</v>
      </c>
      <c r="K11" s="32" t="s">
        <v>59</v>
      </c>
      <c r="L11" s="33" t="s">
        <v>60</v>
      </c>
      <c r="M11" s="32" t="s">
        <v>36</v>
      </c>
      <c r="N11" s="34" t="s">
        <v>85</v>
      </c>
      <c r="O11" s="32" t="s">
        <v>55</v>
      </c>
      <c r="P11" s="3">
        <v>149.70571200000001</v>
      </c>
      <c r="Q11" s="8">
        <f t="shared" si="0"/>
        <v>0.42707596888487465</v>
      </c>
      <c r="R11" s="9">
        <f t="shared" si="1"/>
        <v>85.77</v>
      </c>
      <c r="S11" s="20">
        <v>0.1</v>
      </c>
      <c r="T11" s="21">
        <v>95.3</v>
      </c>
      <c r="U11" s="9">
        <f t="shared" si="2"/>
        <v>63.935712000000009</v>
      </c>
      <c r="V11" s="10" t="str">
        <f t="shared" si="6"/>
        <v>17020920102187211361538</v>
      </c>
      <c r="W11" s="11">
        <v>43831</v>
      </c>
      <c r="X11" s="12"/>
      <c r="Y11" s="22"/>
      <c r="Z11" s="23">
        <f t="shared" si="3"/>
        <v>0</v>
      </c>
      <c r="AA11" s="58"/>
      <c r="AB11" s="59">
        <f t="shared" si="7"/>
        <v>0</v>
      </c>
      <c r="AC11" s="58"/>
      <c r="AD11" s="58">
        <f t="shared" si="8"/>
        <v>0</v>
      </c>
    </row>
    <row r="12" spans="1:30" s="13" customFormat="1" x14ac:dyDescent="0.25">
      <c r="A12" s="19"/>
      <c r="B12" s="32" t="s">
        <v>27</v>
      </c>
      <c r="C12" s="32" t="s">
        <v>61</v>
      </c>
      <c r="D12" s="32" t="s">
        <v>62</v>
      </c>
      <c r="E12" s="34" t="s">
        <v>94</v>
      </c>
      <c r="F12" s="34" t="s">
        <v>94</v>
      </c>
      <c r="G12" s="33" t="s">
        <v>95</v>
      </c>
      <c r="H12" s="33" t="s">
        <v>54</v>
      </c>
      <c r="I12" s="33" t="s">
        <v>96</v>
      </c>
      <c r="J12" s="34" t="s">
        <v>89</v>
      </c>
      <c r="K12" s="32" t="s">
        <v>57</v>
      </c>
      <c r="L12" s="33" t="s">
        <v>97</v>
      </c>
      <c r="M12" s="32" t="s">
        <v>30</v>
      </c>
      <c r="N12" s="34" t="s">
        <v>75</v>
      </c>
      <c r="O12" s="32" t="s">
        <v>42</v>
      </c>
      <c r="P12" s="3">
        <v>11.525423728813561</v>
      </c>
      <c r="Q12" s="8">
        <f t="shared" si="0"/>
        <v>0.25113382352941183</v>
      </c>
      <c r="R12" s="9">
        <f t="shared" si="1"/>
        <v>8.6310000000000002</v>
      </c>
      <c r="S12" s="20">
        <v>0.1</v>
      </c>
      <c r="T12" s="21">
        <v>9.59</v>
      </c>
      <c r="U12" s="9">
        <f t="shared" si="2"/>
        <v>2.8944237288135604</v>
      </c>
      <c r="V12" s="10" t="str">
        <f t="shared" si="6"/>
        <v>17020920504039120361085</v>
      </c>
      <c r="W12" s="11">
        <v>43831</v>
      </c>
      <c r="X12" s="12"/>
      <c r="Y12" s="22"/>
      <c r="Z12" s="23">
        <f t="shared" si="3"/>
        <v>0</v>
      </c>
      <c r="AA12" s="58"/>
      <c r="AB12" s="59">
        <f t="shared" si="7"/>
        <v>0</v>
      </c>
      <c r="AC12" s="58"/>
      <c r="AD12" s="58">
        <f t="shared" si="8"/>
        <v>0</v>
      </c>
    </row>
    <row r="13" spans="1:30" s="13" customFormat="1" x14ac:dyDescent="0.25">
      <c r="A13" s="19"/>
      <c r="B13" s="32" t="s">
        <v>27</v>
      </c>
      <c r="C13" s="32" t="s">
        <v>61</v>
      </c>
      <c r="D13" s="32" t="s">
        <v>62</v>
      </c>
      <c r="E13" s="34" t="s">
        <v>94</v>
      </c>
      <c r="F13" s="34" t="s">
        <v>94</v>
      </c>
      <c r="G13" s="33" t="s">
        <v>95</v>
      </c>
      <c r="H13" s="33" t="s">
        <v>54</v>
      </c>
      <c r="I13" s="33" t="s">
        <v>96</v>
      </c>
      <c r="J13" s="34" t="s">
        <v>89</v>
      </c>
      <c r="K13" s="32" t="s">
        <v>57</v>
      </c>
      <c r="L13" s="33" t="s">
        <v>97</v>
      </c>
      <c r="M13" s="32" t="s">
        <v>30</v>
      </c>
      <c r="N13" s="34" t="s">
        <v>66</v>
      </c>
      <c r="O13" s="32" t="s">
        <v>32</v>
      </c>
      <c r="P13" s="3">
        <v>25.211864406779661</v>
      </c>
      <c r="Q13" s="8">
        <f t="shared" si="0"/>
        <v>0.19894857142857136</v>
      </c>
      <c r="R13" s="9">
        <f t="shared" si="1"/>
        <v>20.196000000000002</v>
      </c>
      <c r="S13" s="20">
        <v>0.1</v>
      </c>
      <c r="T13" s="21">
        <v>22.44</v>
      </c>
      <c r="U13" s="9">
        <f t="shared" si="2"/>
        <v>5.0158644067796594</v>
      </c>
      <c r="V13" s="10" t="str">
        <f t="shared" si="6"/>
        <v>17020920504039120361571</v>
      </c>
      <c r="W13" s="11">
        <v>43831</v>
      </c>
      <c r="X13" s="12"/>
      <c r="Y13" s="22">
        <v>370.5</v>
      </c>
      <c r="Z13" s="23">
        <f t="shared" si="3"/>
        <v>1858.3777627118639</v>
      </c>
      <c r="AA13" s="58">
        <v>0</v>
      </c>
      <c r="AB13" s="59">
        <f t="shared" si="7"/>
        <v>0</v>
      </c>
      <c r="AC13" s="58"/>
      <c r="AD13" s="58">
        <f t="shared" si="8"/>
        <v>1858.3777627118639</v>
      </c>
    </row>
    <row r="14" spans="1:30" s="13" customFormat="1" x14ac:dyDescent="0.25">
      <c r="A14" s="19"/>
      <c r="B14" s="32" t="s">
        <v>27</v>
      </c>
      <c r="C14" s="32" t="s">
        <v>61</v>
      </c>
      <c r="D14" s="32" t="s">
        <v>62</v>
      </c>
      <c r="E14" s="34" t="s">
        <v>94</v>
      </c>
      <c r="F14" s="34" t="s">
        <v>94</v>
      </c>
      <c r="G14" s="33" t="s">
        <v>95</v>
      </c>
      <c r="H14" s="33" t="s">
        <v>54</v>
      </c>
      <c r="I14" s="33" t="s">
        <v>96</v>
      </c>
      <c r="J14" s="34" t="s">
        <v>89</v>
      </c>
      <c r="K14" s="32" t="s">
        <v>57</v>
      </c>
      <c r="L14" s="33" t="s">
        <v>97</v>
      </c>
      <c r="M14" s="32" t="s">
        <v>30</v>
      </c>
      <c r="N14" s="34" t="s">
        <v>70</v>
      </c>
      <c r="O14" s="32" t="s">
        <v>35</v>
      </c>
      <c r="P14" s="3">
        <v>50.387711864406782</v>
      </c>
      <c r="Q14" s="8">
        <f t="shared" si="0"/>
        <v>0.33966042971870658</v>
      </c>
      <c r="R14" s="9">
        <f t="shared" si="1"/>
        <v>33.273000000000003</v>
      </c>
      <c r="S14" s="20">
        <v>0.1</v>
      </c>
      <c r="T14" s="21">
        <v>36.97</v>
      </c>
      <c r="U14" s="9">
        <f t="shared" si="2"/>
        <v>17.114711864406779</v>
      </c>
      <c r="V14" s="10" t="str">
        <f t="shared" si="6"/>
        <v>17020920504039120361540</v>
      </c>
      <c r="W14" s="11">
        <v>43831</v>
      </c>
      <c r="X14" s="12"/>
      <c r="Y14" s="22">
        <v>34.75</v>
      </c>
      <c r="Z14" s="23">
        <f t="shared" si="3"/>
        <v>594.73623728813561</v>
      </c>
      <c r="AA14" s="58">
        <v>0</v>
      </c>
      <c r="AB14" s="59">
        <f t="shared" si="7"/>
        <v>0</v>
      </c>
      <c r="AC14" s="58"/>
      <c r="AD14" s="58">
        <f t="shared" si="8"/>
        <v>594.73623728813561</v>
      </c>
    </row>
    <row r="15" spans="1:30" s="13" customFormat="1" x14ac:dyDescent="0.25">
      <c r="A15" s="19"/>
      <c r="B15" s="32" t="s">
        <v>27</v>
      </c>
      <c r="C15" s="32" t="s">
        <v>61</v>
      </c>
      <c r="D15" s="32" t="s">
        <v>62</v>
      </c>
      <c r="E15" s="34" t="s">
        <v>94</v>
      </c>
      <c r="F15" s="34" t="s">
        <v>94</v>
      </c>
      <c r="G15" s="33" t="s">
        <v>95</v>
      </c>
      <c r="H15" s="33" t="s">
        <v>54</v>
      </c>
      <c r="I15" s="33" t="s">
        <v>96</v>
      </c>
      <c r="J15" s="34" t="s">
        <v>89</v>
      </c>
      <c r="K15" s="32" t="s">
        <v>57</v>
      </c>
      <c r="L15" s="33" t="s">
        <v>97</v>
      </c>
      <c r="M15" s="32" t="s">
        <v>36</v>
      </c>
      <c r="N15" s="34" t="s">
        <v>71</v>
      </c>
      <c r="O15" s="32" t="s">
        <v>37</v>
      </c>
      <c r="P15" s="3">
        <v>111.50847457627118</v>
      </c>
      <c r="Q15" s="8">
        <f t="shared" si="0"/>
        <v>0.34987004103967168</v>
      </c>
      <c r="R15" s="9">
        <f t="shared" si="1"/>
        <v>72.495000000000005</v>
      </c>
      <c r="S15" s="20">
        <v>0.1</v>
      </c>
      <c r="T15" s="21">
        <v>80.55</v>
      </c>
      <c r="U15" s="9">
        <f t="shared" si="2"/>
        <v>39.013474576271179</v>
      </c>
      <c r="V15" s="10" t="str">
        <f t="shared" si="6"/>
        <v>17020920504039120361531</v>
      </c>
      <c r="W15" s="11">
        <v>43831</v>
      </c>
      <c r="X15" s="12"/>
      <c r="Y15" s="22"/>
      <c r="Z15" s="23">
        <f t="shared" si="3"/>
        <v>0</v>
      </c>
      <c r="AA15" s="58"/>
      <c r="AB15" s="59">
        <f t="shared" si="7"/>
        <v>0</v>
      </c>
      <c r="AC15" s="58"/>
      <c r="AD15" s="58">
        <f t="shared" si="8"/>
        <v>0</v>
      </c>
    </row>
    <row r="16" spans="1:30" s="13" customFormat="1" x14ac:dyDescent="0.25">
      <c r="A16" s="19"/>
      <c r="B16" s="32" t="s">
        <v>27</v>
      </c>
      <c r="C16" s="32" t="s">
        <v>61</v>
      </c>
      <c r="D16" s="32" t="s">
        <v>62</v>
      </c>
      <c r="E16" s="34" t="s">
        <v>94</v>
      </c>
      <c r="F16" s="34" t="s">
        <v>94</v>
      </c>
      <c r="G16" s="33" t="s">
        <v>95</v>
      </c>
      <c r="H16" s="33" t="s">
        <v>54</v>
      </c>
      <c r="I16" s="33" t="s">
        <v>96</v>
      </c>
      <c r="J16" s="34" t="s">
        <v>89</v>
      </c>
      <c r="K16" s="32" t="s">
        <v>57</v>
      </c>
      <c r="L16" s="33" t="s">
        <v>97</v>
      </c>
      <c r="M16" s="32" t="s">
        <v>36</v>
      </c>
      <c r="N16" s="34" t="s">
        <v>82</v>
      </c>
      <c r="O16" s="32" t="s">
        <v>52</v>
      </c>
      <c r="P16" s="3">
        <v>115.39830508474577</v>
      </c>
      <c r="Q16" s="8">
        <f t="shared" si="0"/>
        <v>0.30268473231989435</v>
      </c>
      <c r="R16" s="9">
        <f t="shared" si="1"/>
        <v>80.468999999999994</v>
      </c>
      <c r="S16" s="20">
        <v>0.1</v>
      </c>
      <c r="T16" s="21">
        <v>89.41</v>
      </c>
      <c r="U16" s="9">
        <f t="shared" si="2"/>
        <v>34.929305084745778</v>
      </c>
      <c r="V16" s="10" t="str">
        <f t="shared" si="6"/>
        <v>17020920504039120361530</v>
      </c>
      <c r="W16" s="11">
        <v>43831</v>
      </c>
      <c r="X16" s="12"/>
      <c r="Y16" s="22">
        <v>5.39</v>
      </c>
      <c r="Z16" s="23">
        <f t="shared" si="3"/>
        <v>188.26895440677973</v>
      </c>
      <c r="AA16" s="58">
        <v>0</v>
      </c>
      <c r="AB16" s="59">
        <f t="shared" si="7"/>
        <v>0</v>
      </c>
      <c r="AC16" s="58"/>
      <c r="AD16" s="58">
        <f t="shared" si="8"/>
        <v>188.26895440677973</v>
      </c>
    </row>
    <row r="17" spans="1:30" s="13" customFormat="1" x14ac:dyDescent="0.25">
      <c r="A17" s="19"/>
      <c r="B17" s="32" t="s">
        <v>27</v>
      </c>
      <c r="C17" s="32" t="s">
        <v>61</v>
      </c>
      <c r="D17" s="32" t="s">
        <v>62</v>
      </c>
      <c r="E17" s="34" t="s">
        <v>94</v>
      </c>
      <c r="F17" s="34" t="s">
        <v>94</v>
      </c>
      <c r="G17" s="33" t="s">
        <v>95</v>
      </c>
      <c r="H17" s="33" t="s">
        <v>54</v>
      </c>
      <c r="I17" s="33" t="s">
        <v>96</v>
      </c>
      <c r="J17" s="34" t="s">
        <v>89</v>
      </c>
      <c r="K17" s="32" t="s">
        <v>57</v>
      </c>
      <c r="L17" s="33" t="s">
        <v>97</v>
      </c>
      <c r="M17" s="32" t="s">
        <v>36</v>
      </c>
      <c r="N17" s="34" t="s">
        <v>85</v>
      </c>
      <c r="O17" s="32" t="s">
        <v>55</v>
      </c>
      <c r="P17" s="3">
        <v>149.70571200000001</v>
      </c>
      <c r="Q17" s="8">
        <f t="shared" si="0"/>
        <v>0.35000476134137082</v>
      </c>
      <c r="R17" s="9">
        <f t="shared" si="1"/>
        <v>97.308000000000007</v>
      </c>
      <c r="S17" s="20">
        <v>0.1</v>
      </c>
      <c r="T17" s="21">
        <v>108.12</v>
      </c>
      <c r="U17" s="9">
        <f t="shared" si="2"/>
        <v>52.397711999999999</v>
      </c>
      <c r="V17" s="10" t="str">
        <f t="shared" si="6"/>
        <v>17020920504039120361538</v>
      </c>
      <c r="W17" s="11">
        <v>43831</v>
      </c>
      <c r="X17" s="12"/>
      <c r="Y17" s="22"/>
      <c r="Z17" s="23">
        <f t="shared" si="3"/>
        <v>0</v>
      </c>
      <c r="AA17" s="58"/>
      <c r="AB17" s="59">
        <f t="shared" si="7"/>
        <v>0</v>
      </c>
      <c r="AC17" s="58"/>
      <c r="AD17" s="58">
        <f t="shared" si="8"/>
        <v>0</v>
      </c>
    </row>
    <row r="18" spans="1:30" s="13" customFormat="1" x14ac:dyDescent="0.25">
      <c r="A18" s="19"/>
      <c r="B18" s="32" t="s">
        <v>27</v>
      </c>
      <c r="C18" s="32" t="s">
        <v>61</v>
      </c>
      <c r="D18" s="32" t="s">
        <v>62</v>
      </c>
      <c r="E18" s="34" t="s">
        <v>94</v>
      </c>
      <c r="F18" s="34" t="s">
        <v>94</v>
      </c>
      <c r="G18" s="33" t="s">
        <v>95</v>
      </c>
      <c r="H18" s="33" t="s">
        <v>54</v>
      </c>
      <c r="I18" s="33" t="s">
        <v>96</v>
      </c>
      <c r="J18" s="34" t="s">
        <v>89</v>
      </c>
      <c r="K18" s="32" t="s">
        <v>57</v>
      </c>
      <c r="L18" s="33" t="s">
        <v>97</v>
      </c>
      <c r="M18" s="32" t="s">
        <v>36</v>
      </c>
      <c r="N18" s="34" t="s">
        <v>86</v>
      </c>
      <c r="O18" s="32" t="s">
        <v>58</v>
      </c>
      <c r="P18" s="3">
        <v>135.52000000000001</v>
      </c>
      <c r="Q18" s="8">
        <f t="shared" si="0"/>
        <v>0.34997048406139319</v>
      </c>
      <c r="R18" s="9">
        <f t="shared" si="1"/>
        <v>88.091999999999999</v>
      </c>
      <c r="S18" s="20">
        <v>0.1</v>
      </c>
      <c r="T18" s="21">
        <v>97.88</v>
      </c>
      <c r="U18" s="9">
        <f t="shared" si="2"/>
        <v>47.428000000000011</v>
      </c>
      <c r="V18" s="10" t="str">
        <f t="shared" si="6"/>
        <v>17020920504039120360546</v>
      </c>
      <c r="W18" s="11">
        <v>43831</v>
      </c>
      <c r="X18" s="12"/>
      <c r="Y18" s="22"/>
      <c r="Z18" s="23">
        <f t="shared" si="3"/>
        <v>0</v>
      </c>
      <c r="AA18" s="58"/>
      <c r="AB18" s="59">
        <f t="shared" si="7"/>
        <v>0</v>
      </c>
      <c r="AC18" s="58"/>
      <c r="AD18" s="58">
        <f t="shared" si="8"/>
        <v>0</v>
      </c>
    </row>
    <row r="19" spans="1:30" s="13" customFormat="1" x14ac:dyDescent="0.25">
      <c r="A19" s="19"/>
      <c r="B19" s="32" t="s">
        <v>27</v>
      </c>
      <c r="C19" s="32" t="s">
        <v>61</v>
      </c>
      <c r="D19" s="32" t="s">
        <v>62</v>
      </c>
      <c r="E19" s="34" t="s">
        <v>94</v>
      </c>
      <c r="F19" s="34" t="s">
        <v>94</v>
      </c>
      <c r="G19" s="33" t="s">
        <v>95</v>
      </c>
      <c r="H19" s="33" t="s">
        <v>54</v>
      </c>
      <c r="I19" s="33" t="s">
        <v>96</v>
      </c>
      <c r="J19" s="34" t="s">
        <v>91</v>
      </c>
      <c r="K19" s="32" t="s">
        <v>63</v>
      </c>
      <c r="L19" s="33" t="s">
        <v>97</v>
      </c>
      <c r="M19" s="32" t="s">
        <v>30</v>
      </c>
      <c r="N19" s="34" t="s">
        <v>68</v>
      </c>
      <c r="O19" s="32" t="s">
        <v>31</v>
      </c>
      <c r="P19" s="3">
        <v>31.983050847457623</v>
      </c>
      <c r="Q19" s="8">
        <f t="shared" si="0"/>
        <v>0.19767503974562783</v>
      </c>
      <c r="R19" s="9">
        <f t="shared" si="1"/>
        <v>25.660800000000002</v>
      </c>
      <c r="S19" s="20">
        <v>0.12</v>
      </c>
      <c r="T19" s="21">
        <v>29.16</v>
      </c>
      <c r="U19" s="9">
        <f t="shared" si="2"/>
        <v>6.3222508474576209</v>
      </c>
      <c r="V19" s="10" t="str">
        <f t="shared" si="6"/>
        <v>17020920512405372361444</v>
      </c>
      <c r="W19" s="11">
        <v>43831</v>
      </c>
      <c r="X19" s="12"/>
      <c r="Y19" s="22"/>
      <c r="Z19" s="23">
        <f t="shared" si="3"/>
        <v>0</v>
      </c>
      <c r="AA19" s="58"/>
      <c r="AB19" s="59">
        <f t="shared" si="7"/>
        <v>0</v>
      </c>
      <c r="AC19" s="58"/>
      <c r="AD19" s="58">
        <f t="shared" si="8"/>
        <v>0</v>
      </c>
    </row>
    <row r="20" spans="1:30" s="13" customFormat="1" x14ac:dyDescent="0.25">
      <c r="A20" s="19"/>
      <c r="B20" s="32" t="s">
        <v>27</v>
      </c>
      <c r="C20" s="32" t="s">
        <v>61</v>
      </c>
      <c r="D20" s="32" t="s">
        <v>62</v>
      </c>
      <c r="E20" s="34" t="s">
        <v>94</v>
      </c>
      <c r="F20" s="34" t="s">
        <v>94</v>
      </c>
      <c r="G20" s="33" t="s">
        <v>95</v>
      </c>
      <c r="H20" s="33" t="s">
        <v>54</v>
      </c>
      <c r="I20" s="33" t="s">
        <v>96</v>
      </c>
      <c r="J20" s="34" t="s">
        <v>91</v>
      </c>
      <c r="K20" s="32" t="s">
        <v>63</v>
      </c>
      <c r="L20" s="33" t="s">
        <v>97</v>
      </c>
      <c r="M20" s="32" t="s">
        <v>30</v>
      </c>
      <c r="N20" s="34" t="s">
        <v>66</v>
      </c>
      <c r="O20" s="32" t="s">
        <v>32</v>
      </c>
      <c r="P20" s="3">
        <v>25.211864406779661</v>
      </c>
      <c r="Q20" s="8">
        <f t="shared" si="0"/>
        <v>0.2064371092436974</v>
      </c>
      <c r="R20" s="9">
        <f t="shared" si="1"/>
        <v>20.007200000000001</v>
      </c>
      <c r="S20" s="20">
        <v>0.11</v>
      </c>
      <c r="T20" s="21">
        <v>22.48</v>
      </c>
      <c r="U20" s="9">
        <f t="shared" si="2"/>
        <v>5.2046644067796599</v>
      </c>
      <c r="V20" s="10" t="str">
        <f t="shared" si="6"/>
        <v>17020920512405372361571</v>
      </c>
      <c r="W20" s="11">
        <v>43831</v>
      </c>
      <c r="X20" s="12"/>
      <c r="Y20" s="22">
        <v>670</v>
      </c>
      <c r="Z20" s="23">
        <f t="shared" si="3"/>
        <v>3487.1251525423722</v>
      </c>
      <c r="AA20" s="58">
        <v>0</v>
      </c>
      <c r="AB20" s="59">
        <f t="shared" si="7"/>
        <v>0</v>
      </c>
      <c r="AC20" s="58"/>
      <c r="AD20" s="58">
        <f t="shared" si="8"/>
        <v>3487.1251525423722</v>
      </c>
    </row>
    <row r="21" spans="1:30" s="13" customFormat="1" x14ac:dyDescent="0.25">
      <c r="A21" s="19"/>
      <c r="B21" s="32" t="s">
        <v>27</v>
      </c>
      <c r="C21" s="32" t="s">
        <v>61</v>
      </c>
      <c r="D21" s="32" t="s">
        <v>62</v>
      </c>
      <c r="E21" s="34" t="s">
        <v>94</v>
      </c>
      <c r="F21" s="34" t="s">
        <v>94</v>
      </c>
      <c r="G21" s="33" t="s">
        <v>95</v>
      </c>
      <c r="H21" s="33" t="s">
        <v>54</v>
      </c>
      <c r="I21" s="33" t="s">
        <v>96</v>
      </c>
      <c r="J21" s="34" t="s">
        <v>91</v>
      </c>
      <c r="K21" s="32" t="s">
        <v>63</v>
      </c>
      <c r="L21" s="33" t="s">
        <v>97</v>
      </c>
      <c r="M21" s="32" t="s">
        <v>30</v>
      </c>
      <c r="N21" s="35" t="s">
        <v>81</v>
      </c>
      <c r="O21" s="36" t="s">
        <v>51</v>
      </c>
      <c r="P21" s="3">
        <v>19.393510413264</v>
      </c>
      <c r="Q21" s="8">
        <f t="shared" si="0"/>
        <v>0.25166540757789324</v>
      </c>
      <c r="R21" s="9">
        <f t="shared" si="1"/>
        <v>14.5128347107438</v>
      </c>
      <c r="S21" s="20">
        <v>0.1</v>
      </c>
      <c r="T21" s="21">
        <v>16.125371900826444</v>
      </c>
      <c r="U21" s="9">
        <f t="shared" si="2"/>
        <v>4.8806757025202003</v>
      </c>
      <c r="V21" s="10" t="str">
        <f t="shared" si="6"/>
        <v>17020920512405372361390</v>
      </c>
      <c r="W21" s="11">
        <v>43831</v>
      </c>
      <c r="X21" s="12"/>
      <c r="Y21" s="22"/>
      <c r="Z21" s="23">
        <f t="shared" si="3"/>
        <v>0</v>
      </c>
      <c r="AA21" s="58"/>
      <c r="AB21" s="59">
        <f t="shared" si="7"/>
        <v>0</v>
      </c>
      <c r="AC21" s="58"/>
      <c r="AD21" s="58">
        <f t="shared" si="8"/>
        <v>0</v>
      </c>
    </row>
    <row r="22" spans="1:30" s="13" customFormat="1" x14ac:dyDescent="0.25">
      <c r="A22" s="19"/>
      <c r="B22" s="32" t="s">
        <v>27</v>
      </c>
      <c r="C22" s="32" t="s">
        <v>61</v>
      </c>
      <c r="D22" s="32" t="s">
        <v>62</v>
      </c>
      <c r="E22" s="34" t="s">
        <v>94</v>
      </c>
      <c r="F22" s="34" t="s">
        <v>94</v>
      </c>
      <c r="G22" s="33" t="s">
        <v>95</v>
      </c>
      <c r="H22" s="33" t="s">
        <v>54</v>
      </c>
      <c r="I22" s="33" t="s">
        <v>96</v>
      </c>
      <c r="J22" s="34" t="s">
        <v>91</v>
      </c>
      <c r="K22" s="32" t="s">
        <v>63</v>
      </c>
      <c r="L22" s="33" t="s">
        <v>97</v>
      </c>
      <c r="M22" s="32" t="s">
        <v>30</v>
      </c>
      <c r="N22" s="34" t="s">
        <v>69</v>
      </c>
      <c r="O22" s="32" t="s">
        <v>34</v>
      </c>
      <c r="P22" s="3">
        <v>56.906779661016948</v>
      </c>
      <c r="Q22" s="8">
        <f t="shared" si="0"/>
        <v>0.23809429635145185</v>
      </c>
      <c r="R22" s="9">
        <f t="shared" si="1"/>
        <v>43.357600000000005</v>
      </c>
      <c r="S22" s="20">
        <v>0.12</v>
      </c>
      <c r="T22" s="21">
        <v>49.27</v>
      </c>
      <c r="U22" s="9">
        <f t="shared" si="2"/>
        <v>13.549179661016943</v>
      </c>
      <c r="V22" s="10" t="str">
        <f t="shared" si="6"/>
        <v>17020920512405372361377</v>
      </c>
      <c r="W22" s="11">
        <v>43831</v>
      </c>
      <c r="X22" s="12"/>
      <c r="Y22" s="22"/>
      <c r="Z22" s="23">
        <f t="shared" si="3"/>
        <v>0</v>
      </c>
      <c r="AA22" s="58"/>
      <c r="AB22" s="59">
        <f t="shared" si="7"/>
        <v>0</v>
      </c>
      <c r="AC22" s="58"/>
      <c r="AD22" s="58">
        <f t="shared" si="8"/>
        <v>0</v>
      </c>
    </row>
    <row r="23" spans="1:30" s="13" customFormat="1" x14ac:dyDescent="0.25">
      <c r="A23" s="19"/>
      <c r="B23" s="32" t="s">
        <v>27</v>
      </c>
      <c r="C23" s="32" t="s">
        <v>61</v>
      </c>
      <c r="D23" s="32" t="s">
        <v>62</v>
      </c>
      <c r="E23" s="34" t="s">
        <v>94</v>
      </c>
      <c r="F23" s="34" t="s">
        <v>94</v>
      </c>
      <c r="G23" s="33" t="s">
        <v>95</v>
      </c>
      <c r="H23" s="33" t="s">
        <v>54</v>
      </c>
      <c r="I23" s="33" t="s">
        <v>96</v>
      </c>
      <c r="J23" s="34" t="s">
        <v>91</v>
      </c>
      <c r="K23" s="32" t="s">
        <v>63</v>
      </c>
      <c r="L23" s="33" t="s">
        <v>97</v>
      </c>
      <c r="M23" s="32" t="s">
        <v>30</v>
      </c>
      <c r="N23" s="34" t="s">
        <v>70</v>
      </c>
      <c r="O23" s="32" t="s">
        <v>35</v>
      </c>
      <c r="P23" s="3">
        <v>50.387711864406782</v>
      </c>
      <c r="Q23" s="8">
        <f t="shared" ref="Q23:Q38" si="9">IF(1-R23/P23&lt;0%,0,1-R23/P23)</f>
        <v>0.46198787369129202</v>
      </c>
      <c r="R23" s="9">
        <f t="shared" ref="R23:R38" si="10">+T23*(100%-S23)</f>
        <v>27.109200000000005</v>
      </c>
      <c r="S23" s="20">
        <v>0.1</v>
      </c>
      <c r="T23" s="21">
        <v>30.12133333333334</v>
      </c>
      <c r="U23" s="9">
        <f t="shared" ref="U23:U38" si="11">+IF(P23-R23&lt;0,0,P23-R23)</f>
        <v>23.278511864406777</v>
      </c>
      <c r="V23" s="10" t="str">
        <f t="shared" ref="V23:V38" si="12">+CONCATENATE(F23,J23,N23)</f>
        <v>17020920512405372361540</v>
      </c>
      <c r="W23" s="11">
        <v>43831</v>
      </c>
      <c r="X23" s="12"/>
      <c r="Y23" s="22">
        <v>145</v>
      </c>
      <c r="Z23" s="23">
        <f t="shared" ref="Z23:Z38" si="13">IFERROR(U23*Y23,0)</f>
        <v>3375.3842203389827</v>
      </c>
      <c r="AA23" s="58">
        <v>0</v>
      </c>
      <c r="AB23" s="59">
        <f t="shared" si="7"/>
        <v>0</v>
      </c>
      <c r="AC23" s="58"/>
      <c r="AD23" s="58">
        <f t="shared" si="8"/>
        <v>3375.3842203389827</v>
      </c>
    </row>
    <row r="24" spans="1:30" s="13" customFormat="1" x14ac:dyDescent="0.25">
      <c r="A24" s="19"/>
      <c r="B24" s="32" t="s">
        <v>27</v>
      </c>
      <c r="C24" s="32" t="s">
        <v>61</v>
      </c>
      <c r="D24" s="32" t="s">
        <v>62</v>
      </c>
      <c r="E24" s="34" t="s">
        <v>94</v>
      </c>
      <c r="F24" s="34" t="s">
        <v>94</v>
      </c>
      <c r="G24" s="33" t="s">
        <v>95</v>
      </c>
      <c r="H24" s="33" t="s">
        <v>54</v>
      </c>
      <c r="I24" s="33" t="s">
        <v>96</v>
      </c>
      <c r="J24" s="34" t="s">
        <v>91</v>
      </c>
      <c r="K24" s="32" t="s">
        <v>63</v>
      </c>
      <c r="L24" s="33" t="s">
        <v>97</v>
      </c>
      <c r="M24" s="32" t="s">
        <v>36</v>
      </c>
      <c r="N24" s="34" t="s">
        <v>71</v>
      </c>
      <c r="O24" s="32" t="s">
        <v>37</v>
      </c>
      <c r="P24" s="3">
        <v>111.50847457627118</v>
      </c>
      <c r="Q24" s="8">
        <f t="shared" si="9"/>
        <v>0.3030947143789755</v>
      </c>
      <c r="R24" s="9">
        <f t="shared" si="10"/>
        <v>77.710845323741012</v>
      </c>
      <c r="S24" s="20">
        <v>0.12</v>
      </c>
      <c r="T24" s="21">
        <v>88.307778776978424</v>
      </c>
      <c r="U24" s="9">
        <f t="shared" si="11"/>
        <v>33.797629252530172</v>
      </c>
      <c r="V24" s="10" t="str">
        <f t="shared" si="12"/>
        <v>17020920512405372361531</v>
      </c>
      <c r="W24" s="11">
        <v>43831</v>
      </c>
      <c r="X24" s="12"/>
      <c r="Y24" s="22">
        <v>30</v>
      </c>
      <c r="Z24" s="23">
        <f t="shared" si="13"/>
        <v>1013.9288775759052</v>
      </c>
      <c r="AA24" s="58">
        <v>0</v>
      </c>
      <c r="AB24" s="59">
        <f t="shared" si="7"/>
        <v>0</v>
      </c>
      <c r="AC24" s="58"/>
      <c r="AD24" s="58">
        <f t="shared" si="8"/>
        <v>1013.9288775759052</v>
      </c>
    </row>
    <row r="25" spans="1:30" s="13" customFormat="1" x14ac:dyDescent="0.25">
      <c r="A25" s="19"/>
      <c r="B25" s="32" t="s">
        <v>27</v>
      </c>
      <c r="C25" s="32" t="s">
        <v>61</v>
      </c>
      <c r="D25" s="32" t="s">
        <v>62</v>
      </c>
      <c r="E25" s="34" t="s">
        <v>94</v>
      </c>
      <c r="F25" s="34" t="s">
        <v>94</v>
      </c>
      <c r="G25" s="33" t="s">
        <v>95</v>
      </c>
      <c r="H25" s="33" t="s">
        <v>54</v>
      </c>
      <c r="I25" s="33" t="s">
        <v>96</v>
      </c>
      <c r="J25" s="34" t="s">
        <v>91</v>
      </c>
      <c r="K25" s="32" t="s">
        <v>63</v>
      </c>
      <c r="L25" s="33" t="s">
        <v>97</v>
      </c>
      <c r="M25" s="32" t="s">
        <v>36</v>
      </c>
      <c r="N25" s="34" t="s">
        <v>82</v>
      </c>
      <c r="O25" s="32" t="s">
        <v>52</v>
      </c>
      <c r="P25" s="3">
        <v>115.39830508474577</v>
      </c>
      <c r="Q25" s="8">
        <f t="shared" si="9"/>
        <v>0.21462278034809446</v>
      </c>
      <c r="R25" s="9">
        <f t="shared" si="10"/>
        <v>90.631199999999993</v>
      </c>
      <c r="S25" s="20">
        <v>0.12</v>
      </c>
      <c r="T25" s="21">
        <v>102.99</v>
      </c>
      <c r="U25" s="9">
        <f t="shared" si="11"/>
        <v>24.767105084745779</v>
      </c>
      <c r="V25" s="10" t="str">
        <f t="shared" si="12"/>
        <v>17020920512405372361530</v>
      </c>
      <c r="W25" s="11">
        <v>43831</v>
      </c>
      <c r="X25" s="12"/>
      <c r="Y25" s="22"/>
      <c r="Z25" s="23">
        <f t="shared" si="13"/>
        <v>0</v>
      </c>
      <c r="AA25" s="58"/>
      <c r="AB25" s="59">
        <f t="shared" si="7"/>
        <v>0</v>
      </c>
      <c r="AC25" s="58"/>
      <c r="AD25" s="58">
        <f t="shared" si="8"/>
        <v>0</v>
      </c>
    </row>
    <row r="26" spans="1:30" s="13" customFormat="1" x14ac:dyDescent="0.25">
      <c r="A26" s="19"/>
      <c r="B26" s="32" t="s">
        <v>27</v>
      </c>
      <c r="C26" s="32" t="s">
        <v>61</v>
      </c>
      <c r="D26" s="32" t="s">
        <v>62</v>
      </c>
      <c r="E26" s="34" t="s">
        <v>94</v>
      </c>
      <c r="F26" s="34" t="s">
        <v>94</v>
      </c>
      <c r="G26" s="33" t="s">
        <v>95</v>
      </c>
      <c r="H26" s="33" t="s">
        <v>54</v>
      </c>
      <c r="I26" s="33" t="s">
        <v>96</v>
      </c>
      <c r="J26" s="34" t="s">
        <v>91</v>
      </c>
      <c r="K26" s="32" t="s">
        <v>63</v>
      </c>
      <c r="L26" s="33" t="s">
        <v>97</v>
      </c>
      <c r="M26" s="32" t="s">
        <v>36</v>
      </c>
      <c r="N26" s="34" t="s">
        <v>72</v>
      </c>
      <c r="O26" s="32" t="s">
        <v>38</v>
      </c>
      <c r="P26" s="3">
        <v>25.175847457627121</v>
      </c>
      <c r="Q26" s="8">
        <f t="shared" si="9"/>
        <v>0.2869158541647745</v>
      </c>
      <c r="R26" s="9">
        <f t="shared" si="10"/>
        <v>17.952497679999968</v>
      </c>
      <c r="S26" s="20">
        <v>0.1</v>
      </c>
      <c r="T26" s="21">
        <v>19.947219644444409</v>
      </c>
      <c r="U26" s="9">
        <f t="shared" si="11"/>
        <v>7.2233497776271527</v>
      </c>
      <c r="V26" s="10" t="str">
        <f t="shared" si="12"/>
        <v>17020920512405372361532</v>
      </c>
      <c r="W26" s="11">
        <v>43831</v>
      </c>
      <c r="X26" s="12"/>
      <c r="Y26" s="22"/>
      <c r="Z26" s="23">
        <f t="shared" si="13"/>
        <v>0</v>
      </c>
      <c r="AA26" s="58"/>
      <c r="AB26" s="59">
        <f t="shared" si="7"/>
        <v>0</v>
      </c>
      <c r="AC26" s="58"/>
      <c r="AD26" s="58">
        <f t="shared" si="8"/>
        <v>0</v>
      </c>
    </row>
    <row r="27" spans="1:30" s="13" customFormat="1" x14ac:dyDescent="0.25">
      <c r="A27" s="19"/>
      <c r="B27" s="32" t="s">
        <v>27</v>
      </c>
      <c r="C27" s="32" t="s">
        <v>61</v>
      </c>
      <c r="D27" s="32" t="s">
        <v>62</v>
      </c>
      <c r="E27" s="34" t="s">
        <v>94</v>
      </c>
      <c r="F27" s="34" t="s">
        <v>94</v>
      </c>
      <c r="G27" s="33" t="s">
        <v>95</v>
      </c>
      <c r="H27" s="33" t="s">
        <v>54</v>
      </c>
      <c r="I27" s="33" t="s">
        <v>96</v>
      </c>
      <c r="J27" s="34" t="s">
        <v>91</v>
      </c>
      <c r="K27" s="32" t="s">
        <v>63</v>
      </c>
      <c r="L27" s="33" t="s">
        <v>97</v>
      </c>
      <c r="M27" s="32" t="s">
        <v>36</v>
      </c>
      <c r="N27" s="34" t="s">
        <v>76</v>
      </c>
      <c r="O27" s="32" t="s">
        <v>43</v>
      </c>
      <c r="P27" s="3">
        <v>40.987288135593218</v>
      </c>
      <c r="Q27" s="8">
        <f t="shared" si="9"/>
        <v>0.30173472552465641</v>
      </c>
      <c r="R27" s="9">
        <f t="shared" si="10"/>
        <v>28.619999999999994</v>
      </c>
      <c r="S27" s="20">
        <v>0.12</v>
      </c>
      <c r="T27" s="21">
        <v>32.522727272727266</v>
      </c>
      <c r="U27" s="9">
        <f t="shared" si="11"/>
        <v>12.367288135593224</v>
      </c>
      <c r="V27" s="10" t="str">
        <f t="shared" si="12"/>
        <v>17020920512405372361535</v>
      </c>
      <c r="W27" s="11">
        <v>43831</v>
      </c>
      <c r="X27" s="12"/>
      <c r="Y27" s="22"/>
      <c r="Z27" s="23">
        <f t="shared" si="13"/>
        <v>0</v>
      </c>
      <c r="AA27" s="58"/>
      <c r="AB27" s="59">
        <f t="shared" si="7"/>
        <v>0</v>
      </c>
      <c r="AC27" s="58"/>
      <c r="AD27" s="58">
        <f t="shared" si="8"/>
        <v>0</v>
      </c>
    </row>
    <row r="28" spans="1:30" s="13" customFormat="1" x14ac:dyDescent="0.25">
      <c r="A28" s="19"/>
      <c r="B28" s="32" t="s">
        <v>27</v>
      </c>
      <c r="C28" s="32" t="s">
        <v>61</v>
      </c>
      <c r="D28" s="32" t="s">
        <v>62</v>
      </c>
      <c r="E28" s="34" t="s">
        <v>94</v>
      </c>
      <c r="F28" s="34" t="s">
        <v>94</v>
      </c>
      <c r="G28" s="33" t="s">
        <v>95</v>
      </c>
      <c r="H28" s="33" t="s">
        <v>54</v>
      </c>
      <c r="I28" s="33" t="s">
        <v>96</v>
      </c>
      <c r="J28" s="34" t="s">
        <v>91</v>
      </c>
      <c r="K28" s="32" t="s">
        <v>63</v>
      </c>
      <c r="L28" s="33" t="s">
        <v>97</v>
      </c>
      <c r="M28" s="32" t="s">
        <v>36</v>
      </c>
      <c r="N28" s="34" t="s">
        <v>84</v>
      </c>
      <c r="O28" s="32" t="s">
        <v>56</v>
      </c>
      <c r="P28" s="3">
        <v>53.464787999999999</v>
      </c>
      <c r="Q28" s="8">
        <f t="shared" si="9"/>
        <v>0.30763776712254043</v>
      </c>
      <c r="R28" s="9">
        <f t="shared" si="10"/>
        <v>37.017000000000003</v>
      </c>
      <c r="S28" s="20">
        <v>0.1</v>
      </c>
      <c r="T28" s="21">
        <v>41.13</v>
      </c>
      <c r="U28" s="9">
        <f t="shared" si="11"/>
        <v>16.447787999999996</v>
      </c>
      <c r="V28" s="10" t="str">
        <f t="shared" si="12"/>
        <v>17020920512405372360975</v>
      </c>
      <c r="W28" s="11">
        <v>43831</v>
      </c>
      <c r="X28" s="12"/>
      <c r="Y28" s="22"/>
      <c r="Z28" s="23">
        <f t="shared" si="13"/>
        <v>0</v>
      </c>
      <c r="AA28" s="58"/>
      <c r="AB28" s="59">
        <f t="shared" si="7"/>
        <v>0</v>
      </c>
      <c r="AC28" s="58"/>
      <c r="AD28" s="58">
        <f t="shared" si="8"/>
        <v>0</v>
      </c>
    </row>
    <row r="29" spans="1:30" s="13" customFormat="1" x14ac:dyDescent="0.25">
      <c r="A29" s="19"/>
      <c r="B29" s="32" t="s">
        <v>27</v>
      </c>
      <c r="C29" s="32" t="s">
        <v>61</v>
      </c>
      <c r="D29" s="32" t="s">
        <v>62</v>
      </c>
      <c r="E29" s="34" t="s">
        <v>94</v>
      </c>
      <c r="F29" s="34" t="s">
        <v>94</v>
      </c>
      <c r="G29" s="33" t="s">
        <v>95</v>
      </c>
      <c r="H29" s="33" t="s">
        <v>54</v>
      </c>
      <c r="I29" s="33" t="s">
        <v>96</v>
      </c>
      <c r="J29" s="34" t="s">
        <v>91</v>
      </c>
      <c r="K29" s="32" t="s">
        <v>63</v>
      </c>
      <c r="L29" s="33" t="s">
        <v>97</v>
      </c>
      <c r="M29" s="32" t="s">
        <v>36</v>
      </c>
      <c r="N29" s="34" t="s">
        <v>85</v>
      </c>
      <c r="O29" s="32" t="s">
        <v>55</v>
      </c>
      <c r="P29" s="3">
        <v>149.70571200000001</v>
      </c>
      <c r="Q29" s="8">
        <f t="shared" si="9"/>
        <v>0.34970417160836187</v>
      </c>
      <c r="R29" s="9">
        <f t="shared" si="10"/>
        <v>97.353000000000009</v>
      </c>
      <c r="S29" s="20">
        <v>0.1</v>
      </c>
      <c r="T29" s="21">
        <v>108.17</v>
      </c>
      <c r="U29" s="9">
        <f t="shared" si="11"/>
        <v>52.352711999999997</v>
      </c>
      <c r="V29" s="10" t="str">
        <f t="shared" si="12"/>
        <v>17020920512405372361538</v>
      </c>
      <c r="W29" s="11">
        <v>43831</v>
      </c>
      <c r="X29" s="12"/>
      <c r="Y29" s="22"/>
      <c r="Z29" s="23">
        <f t="shared" si="13"/>
        <v>0</v>
      </c>
      <c r="AA29" s="58"/>
      <c r="AB29" s="59">
        <f t="shared" si="7"/>
        <v>0</v>
      </c>
      <c r="AC29" s="58"/>
      <c r="AD29" s="58">
        <f t="shared" si="8"/>
        <v>0</v>
      </c>
    </row>
    <row r="30" spans="1:30" s="13" customFormat="1" x14ac:dyDescent="0.25">
      <c r="A30" s="19"/>
      <c r="B30" s="32" t="s">
        <v>27</v>
      </c>
      <c r="C30" s="32" t="s">
        <v>61</v>
      </c>
      <c r="D30" s="32" t="s">
        <v>62</v>
      </c>
      <c r="E30" s="34" t="s">
        <v>94</v>
      </c>
      <c r="F30" s="34" t="s">
        <v>94</v>
      </c>
      <c r="G30" s="33" t="s">
        <v>95</v>
      </c>
      <c r="H30" s="33" t="s">
        <v>54</v>
      </c>
      <c r="I30" s="33" t="s">
        <v>96</v>
      </c>
      <c r="J30" s="34" t="s">
        <v>91</v>
      </c>
      <c r="K30" s="32" t="s">
        <v>63</v>
      </c>
      <c r="L30" s="33" t="s">
        <v>97</v>
      </c>
      <c r="M30" s="32" t="s">
        <v>36</v>
      </c>
      <c r="N30" s="34" t="s">
        <v>79</v>
      </c>
      <c r="O30" s="32" t="s">
        <v>49</v>
      </c>
      <c r="P30" s="3">
        <v>76.067796610169495</v>
      </c>
      <c r="Q30" s="8">
        <f t="shared" si="9"/>
        <v>0.42399540998217466</v>
      </c>
      <c r="R30" s="9">
        <f t="shared" si="10"/>
        <v>43.815400000000004</v>
      </c>
      <c r="S30" s="20">
        <v>0.12</v>
      </c>
      <c r="T30" s="21">
        <v>49.790227272727279</v>
      </c>
      <c r="U30" s="9">
        <f t="shared" si="11"/>
        <v>32.252396610169491</v>
      </c>
      <c r="V30" s="10" t="str">
        <f t="shared" si="12"/>
        <v>17020920512405372361537</v>
      </c>
      <c r="W30" s="11">
        <v>43831</v>
      </c>
      <c r="X30" s="12"/>
      <c r="Y30" s="22"/>
      <c r="Z30" s="23">
        <f t="shared" si="13"/>
        <v>0</v>
      </c>
      <c r="AA30" s="58"/>
      <c r="AB30" s="59">
        <f t="shared" si="7"/>
        <v>0</v>
      </c>
      <c r="AC30" s="58"/>
      <c r="AD30" s="58">
        <f t="shared" si="8"/>
        <v>0</v>
      </c>
    </row>
    <row r="31" spans="1:30" s="13" customFormat="1" x14ac:dyDescent="0.25">
      <c r="A31" s="19"/>
      <c r="B31" s="32" t="s">
        <v>27</v>
      </c>
      <c r="C31" s="32" t="s">
        <v>61</v>
      </c>
      <c r="D31" s="32" t="s">
        <v>62</v>
      </c>
      <c r="E31" s="34" t="s">
        <v>94</v>
      </c>
      <c r="F31" s="34" t="s">
        <v>94</v>
      </c>
      <c r="G31" s="33" t="s">
        <v>95</v>
      </c>
      <c r="H31" s="33" t="s">
        <v>54</v>
      </c>
      <c r="I31" s="33" t="s">
        <v>96</v>
      </c>
      <c r="J31" s="34" t="s">
        <v>91</v>
      </c>
      <c r="K31" s="32" t="s">
        <v>63</v>
      </c>
      <c r="L31" s="33" t="s">
        <v>97</v>
      </c>
      <c r="M31" s="32" t="s">
        <v>36</v>
      </c>
      <c r="N31" s="34" t="s">
        <v>80</v>
      </c>
      <c r="O31" s="32" t="s">
        <v>50</v>
      </c>
      <c r="P31" s="3">
        <v>69.354237288135593</v>
      </c>
      <c r="Q31" s="8">
        <f t="shared" si="9"/>
        <v>0.30327544661404238</v>
      </c>
      <c r="R31" s="9">
        <f t="shared" si="10"/>
        <v>48.320799999999998</v>
      </c>
      <c r="S31" s="20">
        <v>0.12</v>
      </c>
      <c r="T31" s="21">
        <v>54.91</v>
      </c>
      <c r="U31" s="9">
        <f t="shared" si="11"/>
        <v>21.033437288135595</v>
      </c>
      <c r="V31" s="10" t="str">
        <f t="shared" si="12"/>
        <v>17020920512405372361533</v>
      </c>
      <c r="W31" s="11">
        <v>43831</v>
      </c>
      <c r="X31" s="12"/>
      <c r="Y31" s="22"/>
      <c r="Z31" s="23">
        <f t="shared" si="13"/>
        <v>0</v>
      </c>
      <c r="AA31" s="58"/>
      <c r="AB31" s="59">
        <f t="shared" si="7"/>
        <v>0</v>
      </c>
      <c r="AC31" s="58"/>
      <c r="AD31" s="58">
        <f t="shared" si="8"/>
        <v>0</v>
      </c>
    </row>
    <row r="32" spans="1:30" s="13" customFormat="1" x14ac:dyDescent="0.25">
      <c r="A32" s="19"/>
      <c r="B32" s="32" t="s">
        <v>27</v>
      </c>
      <c r="C32" s="32" t="s">
        <v>61</v>
      </c>
      <c r="D32" s="32" t="s">
        <v>62</v>
      </c>
      <c r="E32" s="34" t="s">
        <v>94</v>
      </c>
      <c r="F32" s="34" t="s">
        <v>94</v>
      </c>
      <c r="G32" s="33" t="s">
        <v>95</v>
      </c>
      <c r="H32" s="33" t="s">
        <v>54</v>
      </c>
      <c r="I32" s="33" t="s">
        <v>96</v>
      </c>
      <c r="J32" s="34" t="s">
        <v>91</v>
      </c>
      <c r="K32" s="32" t="s">
        <v>63</v>
      </c>
      <c r="L32" s="33" t="s">
        <v>97</v>
      </c>
      <c r="M32" s="32" t="s">
        <v>39</v>
      </c>
      <c r="N32" s="34" t="s">
        <v>74</v>
      </c>
      <c r="O32" s="32" t="s">
        <v>41</v>
      </c>
      <c r="P32" s="3">
        <v>16.85593220338983</v>
      </c>
      <c r="Q32" s="8">
        <f t="shared" si="9"/>
        <v>0.21190950226244343</v>
      </c>
      <c r="R32" s="9">
        <f t="shared" si="10"/>
        <v>13.284000000000001</v>
      </c>
      <c r="S32" s="20">
        <v>0.1</v>
      </c>
      <c r="T32" s="21">
        <v>14.76</v>
      </c>
      <c r="U32" s="9">
        <f t="shared" si="11"/>
        <v>3.5719322033898298</v>
      </c>
      <c r="V32" s="10" t="str">
        <f t="shared" si="12"/>
        <v>17020920512405372361425</v>
      </c>
      <c r="W32" s="11">
        <v>43831</v>
      </c>
      <c r="X32" s="12"/>
      <c r="Y32" s="22"/>
      <c r="Z32" s="23">
        <f t="shared" si="13"/>
        <v>0</v>
      </c>
      <c r="AA32" s="58"/>
      <c r="AB32" s="59">
        <f t="shared" si="7"/>
        <v>0</v>
      </c>
      <c r="AC32" s="58"/>
      <c r="AD32" s="58">
        <f t="shared" si="8"/>
        <v>0</v>
      </c>
    </row>
    <row r="33" spans="1:30" s="13" customFormat="1" x14ac:dyDescent="0.25">
      <c r="A33" s="19"/>
      <c r="B33" s="32" t="s">
        <v>27</v>
      </c>
      <c r="C33" s="32" t="s">
        <v>61</v>
      </c>
      <c r="D33" s="32" t="s">
        <v>62</v>
      </c>
      <c r="E33" s="34" t="s">
        <v>94</v>
      </c>
      <c r="F33" s="34" t="s">
        <v>94</v>
      </c>
      <c r="G33" s="33" t="s">
        <v>95</v>
      </c>
      <c r="H33" s="33" t="s">
        <v>54</v>
      </c>
      <c r="I33" s="33" t="s">
        <v>96</v>
      </c>
      <c r="J33" s="34" t="s">
        <v>91</v>
      </c>
      <c r="K33" s="32" t="s">
        <v>63</v>
      </c>
      <c r="L33" s="33" t="s">
        <v>97</v>
      </c>
      <c r="M33" s="32" t="s">
        <v>39</v>
      </c>
      <c r="N33" s="34" t="s">
        <v>73</v>
      </c>
      <c r="O33" s="32" t="s">
        <v>40</v>
      </c>
      <c r="P33" s="3">
        <v>38.033898305084747</v>
      </c>
      <c r="Q33" s="8">
        <f t="shared" si="9"/>
        <v>0.25329768270944741</v>
      </c>
      <c r="R33" s="9">
        <f t="shared" si="10"/>
        <v>28.400000000000002</v>
      </c>
      <c r="S33" s="20">
        <v>0.12</v>
      </c>
      <c r="T33" s="21">
        <v>32.272727272727273</v>
      </c>
      <c r="U33" s="9">
        <f t="shared" si="11"/>
        <v>9.6338983050847453</v>
      </c>
      <c r="V33" s="10" t="str">
        <f t="shared" si="12"/>
        <v>17020920512405372360970</v>
      </c>
      <c r="W33" s="11">
        <v>43831</v>
      </c>
      <c r="X33" s="12"/>
      <c r="Y33" s="22">
        <v>26</v>
      </c>
      <c r="Z33" s="23">
        <f t="shared" si="13"/>
        <v>250.48135593220337</v>
      </c>
      <c r="AA33" s="58"/>
      <c r="AB33" s="59">
        <f t="shared" si="7"/>
        <v>0</v>
      </c>
      <c r="AC33" s="58"/>
      <c r="AD33" s="58">
        <f t="shared" si="8"/>
        <v>250.48135593220337</v>
      </c>
    </row>
    <row r="34" spans="1:30" s="13" customFormat="1" x14ac:dyDescent="0.25">
      <c r="A34" s="19"/>
      <c r="B34" s="32" t="s">
        <v>27</v>
      </c>
      <c r="C34" s="32" t="s">
        <v>61</v>
      </c>
      <c r="D34" s="32" t="s">
        <v>62</v>
      </c>
      <c r="E34" s="34" t="s">
        <v>94</v>
      </c>
      <c r="F34" s="34" t="s">
        <v>94</v>
      </c>
      <c r="G34" s="33" t="s">
        <v>95</v>
      </c>
      <c r="H34" s="33" t="s">
        <v>54</v>
      </c>
      <c r="I34" s="33" t="s">
        <v>96</v>
      </c>
      <c r="J34" s="34" t="s">
        <v>91</v>
      </c>
      <c r="K34" s="32" t="s">
        <v>63</v>
      </c>
      <c r="L34" s="33" t="s">
        <v>97</v>
      </c>
      <c r="M34" s="32" t="s">
        <v>44</v>
      </c>
      <c r="N34" s="34" t="s">
        <v>77</v>
      </c>
      <c r="O34" s="32" t="s">
        <v>45</v>
      </c>
      <c r="P34" s="3">
        <v>121</v>
      </c>
      <c r="Q34" s="8">
        <f t="shared" si="9"/>
        <v>0.12166198347107438</v>
      </c>
      <c r="R34" s="9">
        <f t="shared" si="10"/>
        <v>106.27890000000001</v>
      </c>
      <c r="S34" s="20">
        <v>0.09</v>
      </c>
      <c r="T34" s="21">
        <v>116.79</v>
      </c>
      <c r="U34" s="9">
        <f t="shared" si="11"/>
        <v>14.721099999999993</v>
      </c>
      <c r="V34" s="10" t="str">
        <f t="shared" si="12"/>
        <v>17020920512405372370042</v>
      </c>
      <c r="W34" s="11">
        <v>43831</v>
      </c>
      <c r="X34" s="12"/>
      <c r="Y34" s="22"/>
      <c r="Z34" s="23">
        <f t="shared" si="13"/>
        <v>0</v>
      </c>
      <c r="AA34" s="58"/>
      <c r="AB34" s="59">
        <f t="shared" si="7"/>
        <v>0</v>
      </c>
      <c r="AC34" s="58"/>
      <c r="AD34" s="58">
        <f t="shared" si="8"/>
        <v>0</v>
      </c>
    </row>
    <row r="35" spans="1:30" s="13" customFormat="1" x14ac:dyDescent="0.25">
      <c r="A35" s="19"/>
      <c r="B35" s="32" t="s">
        <v>27</v>
      </c>
      <c r="C35" s="32" t="s">
        <v>61</v>
      </c>
      <c r="D35" s="32" t="s">
        <v>62</v>
      </c>
      <c r="E35" s="34" t="s">
        <v>94</v>
      </c>
      <c r="F35" s="34" t="s">
        <v>94</v>
      </c>
      <c r="G35" s="33" t="s">
        <v>95</v>
      </c>
      <c r="H35" s="33" t="s">
        <v>54</v>
      </c>
      <c r="I35" s="33" t="s">
        <v>96</v>
      </c>
      <c r="J35" s="34" t="s">
        <v>91</v>
      </c>
      <c r="K35" s="32" t="s">
        <v>63</v>
      </c>
      <c r="L35" s="33" t="s">
        <v>97</v>
      </c>
      <c r="M35" s="32" t="s">
        <v>44</v>
      </c>
      <c r="N35" s="34" t="s">
        <v>87</v>
      </c>
      <c r="O35" s="32" t="s">
        <v>47</v>
      </c>
      <c r="P35" s="3">
        <v>46.82</v>
      </c>
      <c r="Q35" s="8">
        <f t="shared" si="9"/>
        <v>0.12336885946176779</v>
      </c>
      <c r="R35" s="9">
        <f t="shared" si="10"/>
        <v>41.043870000000034</v>
      </c>
      <c r="S35" s="20">
        <v>0.1</v>
      </c>
      <c r="T35" s="21">
        <v>45.604300000000038</v>
      </c>
      <c r="U35" s="9">
        <f t="shared" si="11"/>
        <v>5.7761299999999665</v>
      </c>
      <c r="V35" s="10" t="str">
        <f t="shared" si="12"/>
        <v>17020920512405372371470</v>
      </c>
      <c r="W35" s="11">
        <v>43831</v>
      </c>
      <c r="X35" s="12"/>
      <c r="Y35" s="22"/>
      <c r="Z35" s="23">
        <f t="shared" si="13"/>
        <v>0</v>
      </c>
      <c r="AA35" s="58"/>
      <c r="AB35" s="59">
        <f t="shared" si="7"/>
        <v>0</v>
      </c>
      <c r="AC35" s="58"/>
      <c r="AD35" s="58">
        <f t="shared" si="8"/>
        <v>0</v>
      </c>
    </row>
    <row r="36" spans="1:30" s="13" customFormat="1" x14ac:dyDescent="0.25">
      <c r="A36" s="19"/>
      <c r="B36" s="32" t="s">
        <v>27</v>
      </c>
      <c r="C36" s="32" t="s">
        <v>61</v>
      </c>
      <c r="D36" s="32" t="s">
        <v>62</v>
      </c>
      <c r="E36" s="34" t="s">
        <v>94</v>
      </c>
      <c r="F36" s="34" t="s">
        <v>94</v>
      </c>
      <c r="G36" s="33" t="s">
        <v>95</v>
      </c>
      <c r="H36" s="33" t="s">
        <v>54</v>
      </c>
      <c r="I36" s="33" t="s">
        <v>96</v>
      </c>
      <c r="J36" s="34" t="s">
        <v>91</v>
      </c>
      <c r="K36" s="32" t="s">
        <v>63</v>
      </c>
      <c r="L36" s="33" t="s">
        <v>97</v>
      </c>
      <c r="M36" s="32" t="s">
        <v>44</v>
      </c>
      <c r="N36" s="34" t="s">
        <v>78</v>
      </c>
      <c r="O36" s="32" t="s">
        <v>46</v>
      </c>
      <c r="P36" s="3">
        <v>146.94999999999999</v>
      </c>
      <c r="Q36" s="8">
        <f t="shared" si="9"/>
        <v>0.13778836338890776</v>
      </c>
      <c r="R36" s="9">
        <f t="shared" si="10"/>
        <v>126.702</v>
      </c>
      <c r="S36" s="20">
        <v>0.1</v>
      </c>
      <c r="T36" s="21">
        <v>140.78</v>
      </c>
      <c r="U36" s="9">
        <f t="shared" si="11"/>
        <v>20.24799999999999</v>
      </c>
      <c r="V36" s="10" t="str">
        <f t="shared" si="12"/>
        <v>17020920512405372370040</v>
      </c>
      <c r="W36" s="11">
        <v>43831</v>
      </c>
      <c r="X36" s="12"/>
      <c r="Y36" s="22"/>
      <c r="Z36" s="23">
        <f t="shared" si="13"/>
        <v>0</v>
      </c>
      <c r="AA36" s="58"/>
      <c r="AB36" s="59">
        <f t="shared" si="7"/>
        <v>0</v>
      </c>
      <c r="AC36" s="58"/>
      <c r="AD36" s="58">
        <f t="shared" si="8"/>
        <v>0</v>
      </c>
    </row>
    <row r="37" spans="1:30" s="13" customFormat="1" x14ac:dyDescent="0.25">
      <c r="A37" s="19"/>
      <c r="B37" s="32" t="s">
        <v>27</v>
      </c>
      <c r="C37" s="32" t="s">
        <v>61</v>
      </c>
      <c r="D37" s="32" t="s">
        <v>62</v>
      </c>
      <c r="E37" s="34" t="s">
        <v>94</v>
      </c>
      <c r="F37" s="34" t="s">
        <v>94</v>
      </c>
      <c r="G37" s="33" t="s">
        <v>95</v>
      </c>
      <c r="H37" s="33" t="s">
        <v>54</v>
      </c>
      <c r="I37" s="33" t="s">
        <v>96</v>
      </c>
      <c r="J37" s="34" t="s">
        <v>91</v>
      </c>
      <c r="K37" s="32" t="s">
        <v>63</v>
      </c>
      <c r="L37" s="33" t="s">
        <v>97</v>
      </c>
      <c r="M37" s="32" t="s">
        <v>44</v>
      </c>
      <c r="N37" s="34" t="s">
        <v>83</v>
      </c>
      <c r="O37" s="32" t="s">
        <v>53</v>
      </c>
      <c r="P37" s="3">
        <v>93.79</v>
      </c>
      <c r="Q37" s="8">
        <f t="shared" si="9"/>
        <v>0.23860390233500373</v>
      </c>
      <c r="R37" s="9">
        <f t="shared" si="10"/>
        <v>71.41134000000001</v>
      </c>
      <c r="S37" s="20">
        <v>0.1</v>
      </c>
      <c r="T37" s="21">
        <v>79.345933333333349</v>
      </c>
      <c r="U37" s="9">
        <f t="shared" si="11"/>
        <v>22.378659999999996</v>
      </c>
      <c r="V37" s="10" t="str">
        <f t="shared" si="12"/>
        <v>17020920512405372370039</v>
      </c>
      <c r="W37" s="11">
        <v>43831</v>
      </c>
      <c r="X37" s="12"/>
      <c r="Y37" s="22"/>
      <c r="Z37" s="23">
        <f t="shared" si="13"/>
        <v>0</v>
      </c>
      <c r="AA37" s="58"/>
      <c r="AB37" s="59">
        <f t="shared" si="7"/>
        <v>0</v>
      </c>
      <c r="AC37" s="58"/>
      <c r="AD37" s="58">
        <f t="shared" si="8"/>
        <v>0</v>
      </c>
    </row>
    <row r="38" spans="1:30" s="13" customFormat="1" x14ac:dyDescent="0.25">
      <c r="A38" s="19"/>
      <c r="B38" s="32" t="s">
        <v>27</v>
      </c>
      <c r="C38" s="32" t="s">
        <v>61</v>
      </c>
      <c r="D38" s="32" t="s">
        <v>62</v>
      </c>
      <c r="E38" s="34" t="s">
        <v>94</v>
      </c>
      <c r="F38" s="34" t="s">
        <v>94</v>
      </c>
      <c r="G38" s="33" t="s">
        <v>95</v>
      </c>
      <c r="H38" s="33" t="s">
        <v>54</v>
      </c>
      <c r="I38" s="33" t="s">
        <v>96</v>
      </c>
      <c r="J38" s="34" t="s">
        <v>91</v>
      </c>
      <c r="K38" s="32" t="s">
        <v>63</v>
      </c>
      <c r="L38" s="33" t="s">
        <v>97</v>
      </c>
      <c r="M38" s="32" t="s">
        <v>44</v>
      </c>
      <c r="N38" s="34" t="s">
        <v>88</v>
      </c>
      <c r="O38" s="32" t="s">
        <v>48</v>
      </c>
      <c r="P38" s="3">
        <v>46.82</v>
      </c>
      <c r="Q38" s="8">
        <f t="shared" si="9"/>
        <v>0.12336885946176779</v>
      </c>
      <c r="R38" s="9">
        <f t="shared" si="10"/>
        <v>41.043870000000034</v>
      </c>
      <c r="S38" s="20">
        <v>0.1</v>
      </c>
      <c r="T38" s="21">
        <v>45.604300000000038</v>
      </c>
      <c r="U38" s="9">
        <f t="shared" si="11"/>
        <v>5.7761299999999665</v>
      </c>
      <c r="V38" s="10" t="str">
        <f t="shared" si="12"/>
        <v>17020920512405372371474</v>
      </c>
      <c r="W38" s="11">
        <v>44197</v>
      </c>
      <c r="X38" s="12"/>
      <c r="Y38" s="22"/>
      <c r="Z38" s="23">
        <f t="shared" si="13"/>
        <v>0</v>
      </c>
      <c r="AA38" s="58"/>
      <c r="AB38" s="59">
        <f t="shared" si="7"/>
        <v>0</v>
      </c>
      <c r="AC38" s="58"/>
      <c r="AD38" s="58">
        <f t="shared" si="8"/>
        <v>0</v>
      </c>
    </row>
    <row r="39" spans="1:30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30" s="13" customFormat="1" x14ac:dyDescent="0.25">
      <c r="A40" s="19"/>
      <c r="B40" s="44"/>
      <c r="C40" s="44"/>
      <c r="D40" s="44"/>
      <c r="E40" s="45"/>
      <c r="F40" s="45"/>
      <c r="G40" s="45"/>
      <c r="H40" s="45"/>
      <c r="I40" s="45"/>
      <c r="J40" s="45"/>
      <c r="K40" s="44"/>
      <c r="L40" s="45"/>
      <c r="M40" s="44"/>
      <c r="N40" s="45"/>
      <c r="O40" s="44"/>
      <c r="P40" s="46"/>
      <c r="Q40" s="47"/>
      <c r="R40" s="46"/>
      <c r="S40" s="47"/>
      <c r="T40" s="46"/>
      <c r="U40" s="46"/>
      <c r="V40" s="48"/>
      <c r="W40" s="48"/>
      <c r="X40" s="48"/>
      <c r="Y40" s="49"/>
      <c r="Z40" s="49">
        <f>+SUM(Z6:Z38)</f>
        <v>10768.302560796243</v>
      </c>
    </row>
    <row r="41" spans="1:30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30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30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30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30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30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30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30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  <row r="603" spans="1:26" s="13" customFormat="1" x14ac:dyDescent="0.25">
      <c r="A603" s="19"/>
      <c r="B603" s="15"/>
      <c r="C603" s="15"/>
      <c r="D603" s="15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5"/>
      <c r="P603" s="16"/>
      <c r="Q603" s="17"/>
      <c r="R603" s="16"/>
      <c r="S603" s="17"/>
      <c r="T603" s="16"/>
      <c r="U603" s="16"/>
      <c r="V603" s="2"/>
      <c r="W603" s="2"/>
      <c r="X603" s="2"/>
      <c r="Y603" s="5"/>
      <c r="Z603" s="3"/>
    </row>
    <row r="604" spans="1:26" s="13" customFormat="1" x14ac:dyDescent="0.25">
      <c r="A604" s="19"/>
      <c r="B604" s="15"/>
      <c r="C604" s="15"/>
      <c r="D604" s="15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5"/>
      <c r="P604" s="16"/>
      <c r="Q604" s="17"/>
      <c r="R604" s="16"/>
      <c r="S604" s="17"/>
      <c r="T604" s="16"/>
      <c r="U604" s="16"/>
      <c r="V604" s="2"/>
      <c r="W604" s="2"/>
      <c r="X604" s="2"/>
      <c r="Y604" s="5"/>
      <c r="Z604" s="3"/>
    </row>
    <row r="605" spans="1:26" s="13" customFormat="1" x14ac:dyDescent="0.25">
      <c r="A605" s="19"/>
      <c r="B605" s="15"/>
      <c r="C605" s="15"/>
      <c r="D605" s="15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5"/>
      <c r="P605" s="16"/>
      <c r="Q605" s="17"/>
      <c r="R605" s="16"/>
      <c r="S605" s="17"/>
      <c r="T605" s="16"/>
      <c r="U605" s="16"/>
      <c r="V605" s="2"/>
      <c r="W605" s="2"/>
      <c r="X605" s="2"/>
      <c r="Y605" s="5"/>
      <c r="Z605" s="3"/>
    </row>
    <row r="606" spans="1:26" s="13" customFormat="1" x14ac:dyDescent="0.25">
      <c r="A606" s="19"/>
      <c r="B606" s="15"/>
      <c r="C606" s="15"/>
      <c r="D606" s="15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5"/>
      <c r="P606" s="16"/>
      <c r="Q606" s="17"/>
      <c r="R606" s="16"/>
      <c r="S606" s="17"/>
      <c r="T606" s="16"/>
      <c r="U606" s="16"/>
      <c r="V606" s="2"/>
      <c r="W606" s="2"/>
      <c r="X606" s="2"/>
      <c r="Y606" s="5"/>
      <c r="Z606" s="3"/>
    </row>
    <row r="607" spans="1:26" s="13" customFormat="1" x14ac:dyDescent="0.25">
      <c r="A607" s="19"/>
      <c r="B607" s="15"/>
      <c r="C607" s="15"/>
      <c r="D607" s="15"/>
      <c r="E607" s="14"/>
      <c r="F607" s="14"/>
      <c r="G607" s="14"/>
      <c r="H607" s="14"/>
      <c r="I607" s="14"/>
      <c r="J607" s="14"/>
      <c r="K607" s="15"/>
      <c r="L607" s="14"/>
      <c r="M607" s="15"/>
      <c r="N607" s="14"/>
      <c r="O607" s="15"/>
      <c r="P607" s="16"/>
      <c r="Q607" s="17"/>
      <c r="R607" s="16"/>
      <c r="S607" s="17"/>
      <c r="T607" s="16"/>
      <c r="U607" s="16"/>
      <c r="V607" s="2"/>
      <c r="W607" s="2"/>
      <c r="X607" s="2"/>
      <c r="Y607" s="5"/>
      <c r="Z607" s="3"/>
    </row>
    <row r="608" spans="1:26" s="13" customFormat="1" x14ac:dyDescent="0.25">
      <c r="A608" s="19"/>
      <c r="B608" s="15"/>
      <c r="C608" s="15"/>
      <c r="D608" s="15"/>
      <c r="E608" s="14"/>
      <c r="F608" s="14"/>
      <c r="G608" s="14"/>
      <c r="H608" s="14"/>
      <c r="I608" s="14"/>
      <c r="J608" s="14"/>
      <c r="K608" s="15"/>
      <c r="L608" s="14"/>
      <c r="M608" s="15"/>
      <c r="N608" s="14"/>
      <c r="O608" s="15"/>
      <c r="P608" s="16"/>
      <c r="Q608" s="17"/>
      <c r="R608" s="16"/>
      <c r="S608" s="17"/>
      <c r="T608" s="16"/>
      <c r="U608" s="16"/>
      <c r="V608" s="2"/>
      <c r="W608" s="2"/>
      <c r="X608" s="2"/>
      <c r="Y608" s="5"/>
      <c r="Z608" s="3"/>
    </row>
    <row r="609" spans="1:26" s="13" customFormat="1" x14ac:dyDescent="0.25">
      <c r="A609" s="19"/>
      <c r="B609" s="15"/>
      <c r="C609" s="15"/>
      <c r="D609" s="15"/>
      <c r="E609" s="14"/>
      <c r="F609" s="14"/>
      <c r="G609" s="14"/>
      <c r="H609" s="14"/>
      <c r="I609" s="14"/>
      <c r="J609" s="14"/>
      <c r="K609" s="15"/>
      <c r="L609" s="14"/>
      <c r="M609" s="15"/>
      <c r="N609" s="14"/>
      <c r="O609" s="15"/>
      <c r="P609" s="16"/>
      <c r="Q609" s="17"/>
      <c r="R609" s="16"/>
      <c r="S609" s="17"/>
      <c r="T609" s="16"/>
      <c r="U609" s="16"/>
      <c r="V609" s="2"/>
      <c r="W609" s="2"/>
      <c r="X609" s="2"/>
      <c r="Y609" s="5"/>
      <c r="Z609" s="3"/>
    </row>
    <row r="610" spans="1:26" s="13" customFormat="1" x14ac:dyDescent="0.25">
      <c r="A610" s="19"/>
      <c r="B610" s="15"/>
      <c r="C610" s="15"/>
      <c r="D610" s="15"/>
      <c r="E610" s="14"/>
      <c r="F610" s="14"/>
      <c r="G610" s="14"/>
      <c r="H610" s="14"/>
      <c r="I610" s="14"/>
      <c r="J610" s="14"/>
      <c r="K610" s="15"/>
      <c r="L610" s="14"/>
      <c r="M610" s="15"/>
      <c r="N610" s="14"/>
      <c r="O610" s="15"/>
      <c r="P610" s="16"/>
      <c r="Q610" s="17"/>
      <c r="R610" s="16"/>
      <c r="S610" s="17"/>
      <c r="T610" s="16"/>
      <c r="U610" s="16"/>
      <c r="V610" s="2"/>
      <c r="W610" s="2"/>
      <c r="X610" s="2"/>
      <c r="Y610" s="5"/>
      <c r="Z610" s="3"/>
    </row>
    <row r="611" spans="1:26" s="13" customFormat="1" x14ac:dyDescent="0.25">
      <c r="A611" s="19"/>
      <c r="B611" s="15"/>
      <c r="C611" s="15"/>
      <c r="D611" s="15"/>
      <c r="E611" s="14"/>
      <c r="F611" s="14"/>
      <c r="G611" s="14"/>
      <c r="H611" s="14"/>
      <c r="I611" s="14"/>
      <c r="J611" s="14"/>
      <c r="K611" s="15"/>
      <c r="L611" s="14"/>
      <c r="M611" s="15"/>
      <c r="N611" s="14"/>
      <c r="O611" s="15"/>
      <c r="P611" s="16"/>
      <c r="Q611" s="17"/>
      <c r="R611" s="16"/>
      <c r="S611" s="17"/>
      <c r="T611" s="16"/>
      <c r="U611" s="16"/>
      <c r="V611" s="2"/>
      <c r="W611" s="2"/>
      <c r="X611" s="2"/>
      <c r="Y611" s="5"/>
      <c r="Z611" s="3"/>
    </row>
    <row r="612" spans="1:26" s="13" customFormat="1" x14ac:dyDescent="0.25">
      <c r="A612" s="19"/>
      <c r="B612" s="15"/>
      <c r="C612" s="15"/>
      <c r="D612" s="15"/>
      <c r="E612" s="14"/>
      <c r="F612" s="14"/>
      <c r="G612" s="14"/>
      <c r="H612" s="14"/>
      <c r="I612" s="14"/>
      <c r="J612" s="14"/>
      <c r="K612" s="15"/>
      <c r="L612" s="14"/>
      <c r="M612" s="15"/>
      <c r="N612" s="14"/>
      <c r="O612" s="15"/>
      <c r="P612" s="16"/>
      <c r="Q612" s="17"/>
      <c r="R612" s="16"/>
      <c r="S612" s="17"/>
      <c r="T612" s="16"/>
      <c r="U612" s="16"/>
      <c r="V612" s="2"/>
      <c r="W612" s="2"/>
      <c r="X612" s="2"/>
      <c r="Y612" s="5"/>
      <c r="Z612" s="3"/>
    </row>
    <row r="613" spans="1:26" s="13" customFormat="1" x14ac:dyDescent="0.25">
      <c r="A613" s="19"/>
      <c r="B613" s="15"/>
      <c r="C613" s="15"/>
      <c r="D613" s="15"/>
      <c r="E613" s="14"/>
      <c r="F613" s="14"/>
      <c r="G613" s="14"/>
      <c r="H613" s="14"/>
      <c r="I613" s="14"/>
      <c r="J613" s="14"/>
      <c r="K613" s="15"/>
      <c r="L613" s="14"/>
      <c r="M613" s="15"/>
      <c r="N613" s="14"/>
      <c r="O613" s="15"/>
      <c r="P613" s="16"/>
      <c r="Q613" s="17"/>
      <c r="R613" s="16"/>
      <c r="S613" s="17"/>
      <c r="T613" s="16"/>
      <c r="U613" s="16"/>
      <c r="V613" s="2"/>
      <c r="W613" s="2"/>
      <c r="X613" s="2"/>
      <c r="Y613" s="5"/>
      <c r="Z613" s="3"/>
    </row>
    <row r="614" spans="1:26" s="13" customFormat="1" x14ac:dyDescent="0.25">
      <c r="A614" s="19"/>
      <c r="B614" s="15"/>
      <c r="C614" s="15"/>
      <c r="D614" s="15"/>
      <c r="E614" s="14"/>
      <c r="F614" s="14"/>
      <c r="G614" s="14"/>
      <c r="H614" s="14"/>
      <c r="I614" s="14"/>
      <c r="J614" s="14"/>
      <c r="K614" s="15"/>
      <c r="L614" s="14"/>
      <c r="M614" s="15"/>
      <c r="N614" s="14"/>
      <c r="O614" s="15"/>
      <c r="P614" s="16"/>
      <c r="Q614" s="17"/>
      <c r="R614" s="16"/>
      <c r="S614" s="17"/>
      <c r="T614" s="16"/>
      <c r="U614" s="16"/>
      <c r="V614" s="2"/>
      <c r="W614" s="2"/>
      <c r="X614" s="2"/>
      <c r="Y614" s="5"/>
      <c r="Z614" s="3"/>
    </row>
    <row r="615" spans="1:26" s="13" customFormat="1" x14ac:dyDescent="0.25">
      <c r="A615" s="19"/>
      <c r="B615" s="15"/>
      <c r="C615" s="15"/>
      <c r="D615" s="15"/>
      <c r="E615" s="14"/>
      <c r="F615" s="14"/>
      <c r="G615" s="14"/>
      <c r="H615" s="14"/>
      <c r="I615" s="14"/>
      <c r="J615" s="14"/>
      <c r="K615" s="15"/>
      <c r="L615" s="14"/>
      <c r="M615" s="15"/>
      <c r="N615" s="14"/>
      <c r="O615" s="15"/>
      <c r="P615" s="16"/>
      <c r="Q615" s="17"/>
      <c r="R615" s="16"/>
      <c r="S615" s="17"/>
      <c r="T615" s="16"/>
      <c r="U615" s="16"/>
      <c r="V615" s="2"/>
      <c r="W615" s="2"/>
      <c r="X615" s="2"/>
      <c r="Y615" s="5"/>
      <c r="Z615" s="3"/>
    </row>
    <row r="616" spans="1:26" s="13" customFormat="1" x14ac:dyDescent="0.25">
      <c r="A616" s="19"/>
      <c r="B616" s="15"/>
      <c r="C616" s="15"/>
      <c r="D616" s="15"/>
      <c r="E616" s="14"/>
      <c r="F616" s="14"/>
      <c r="G616" s="14"/>
      <c r="H616" s="14"/>
      <c r="I616" s="14"/>
      <c r="J616" s="14"/>
      <c r="K616" s="15"/>
      <c r="L616" s="14"/>
      <c r="M616" s="15"/>
      <c r="N616" s="14"/>
      <c r="O616" s="15"/>
      <c r="P616" s="16"/>
      <c r="Q616" s="17"/>
      <c r="R616" s="16"/>
      <c r="S616" s="17"/>
      <c r="T616" s="16"/>
      <c r="U616" s="16"/>
      <c r="V616" s="2"/>
      <c r="W616" s="2"/>
      <c r="X616" s="2"/>
      <c r="Y616" s="5"/>
      <c r="Z616" s="3"/>
    </row>
    <row r="617" spans="1:26" s="13" customFormat="1" x14ac:dyDescent="0.25">
      <c r="A617" s="19"/>
      <c r="B617" s="15"/>
      <c r="C617" s="15"/>
      <c r="D617" s="15"/>
      <c r="E617" s="14"/>
      <c r="F617" s="14"/>
      <c r="G617" s="14"/>
      <c r="H617" s="14"/>
      <c r="I617" s="14"/>
      <c r="J617" s="14"/>
      <c r="K617" s="15"/>
      <c r="L617" s="14"/>
      <c r="M617" s="15"/>
      <c r="N617" s="14"/>
      <c r="O617" s="15"/>
      <c r="P617" s="16"/>
      <c r="Q617" s="17"/>
      <c r="R617" s="16"/>
      <c r="S617" s="17"/>
      <c r="T617" s="16"/>
      <c r="U617" s="16"/>
      <c r="V617" s="2"/>
      <c r="W617" s="2"/>
      <c r="X617" s="2"/>
      <c r="Y617" s="5"/>
      <c r="Z617" s="3"/>
    </row>
    <row r="618" spans="1:26" s="13" customFormat="1" x14ac:dyDescent="0.25">
      <c r="A618" s="19"/>
      <c r="B618" s="15"/>
      <c r="C618" s="15"/>
      <c r="D618" s="15"/>
      <c r="E618" s="14"/>
      <c r="F618" s="14"/>
      <c r="G618" s="14"/>
      <c r="H618" s="14"/>
      <c r="I618" s="14"/>
      <c r="J618" s="14"/>
      <c r="K618" s="15"/>
      <c r="L618" s="14"/>
      <c r="M618" s="15"/>
      <c r="N618" s="14"/>
      <c r="O618" s="15"/>
      <c r="P618" s="16"/>
      <c r="Q618" s="17"/>
      <c r="R618" s="16"/>
      <c r="S618" s="17"/>
      <c r="T618" s="16"/>
      <c r="U618" s="16"/>
      <c r="V618" s="2"/>
      <c r="W618" s="2"/>
      <c r="X618" s="2"/>
      <c r="Y618" s="5"/>
      <c r="Z618" s="3"/>
    </row>
    <row r="619" spans="1:26" s="13" customFormat="1" x14ac:dyDescent="0.25">
      <c r="A619" s="19"/>
      <c r="B619" s="15"/>
      <c r="C619" s="15"/>
      <c r="D619" s="15"/>
      <c r="E619" s="14"/>
      <c r="F619" s="14"/>
      <c r="G619" s="14"/>
      <c r="H619" s="14"/>
      <c r="I619" s="14"/>
      <c r="J619" s="14"/>
      <c r="K619" s="15"/>
      <c r="L619" s="14"/>
      <c r="M619" s="15"/>
      <c r="N619" s="14"/>
      <c r="O619" s="15"/>
      <c r="P619" s="16"/>
      <c r="Q619" s="17"/>
      <c r="R619" s="16"/>
      <c r="S619" s="17"/>
      <c r="T619" s="16"/>
      <c r="U619" s="16"/>
      <c r="V619" s="2"/>
      <c r="W619" s="2"/>
      <c r="X619" s="2"/>
      <c r="Y619" s="5"/>
      <c r="Z619" s="3"/>
    </row>
  </sheetData>
  <autoFilter ref="A5:AD38" xr:uid="{00000000-0009-0000-0000-000000000000}"/>
  <mergeCells count="5">
    <mergeCell ref="Y3:Z3"/>
    <mergeCell ref="AA1:AB2"/>
    <mergeCell ref="AC1:AD2"/>
    <mergeCell ref="AA3:AB3"/>
    <mergeCell ref="AC3:AD3"/>
  </mergeCells>
  <dataValidations disablePrompts="1" count="1">
    <dataValidation type="list" allowBlank="1" showInputMessage="1" showErrorMessage="1" sqref="AC6:AC38" xr:uid="{00000000-0002-0000-0000-000000000000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96"/>
  <sheetViews>
    <sheetView topLeftCell="A22" zoomScale="90" zoomScaleNormal="90" workbookViewId="0">
      <selection activeCell="F41" sqref="F41"/>
    </sheetView>
  </sheetViews>
  <sheetFormatPr baseColWidth="10" defaultRowHeight="14.4" x14ac:dyDescent="0.3"/>
  <cols>
    <col min="1" max="1" width="1.6640625" customWidth="1"/>
    <col min="2" max="2" width="11.5546875" bestFit="1" customWidth="1"/>
    <col min="3" max="3" width="35.6640625" customWidth="1"/>
    <col min="4" max="4" width="20" customWidth="1"/>
    <col min="5" max="5" width="14.44140625" bestFit="1" customWidth="1"/>
    <col min="6" max="6" width="6.88671875" bestFit="1" customWidth="1"/>
    <col min="7" max="7" width="44" bestFit="1" customWidth="1"/>
    <col min="8" max="8" width="34.6640625" style="51" customWidth="1"/>
    <col min="9" max="9" width="20.109375" style="51" customWidth="1"/>
  </cols>
  <sheetData>
    <row r="2" spans="2:9" ht="24" x14ac:dyDescent="0.3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92</v>
      </c>
      <c r="G2" s="37" t="s">
        <v>15</v>
      </c>
      <c r="H2" s="37" t="s">
        <v>93</v>
      </c>
      <c r="I2" s="37" t="s">
        <v>25</v>
      </c>
    </row>
    <row r="3" spans="2:9" x14ac:dyDescent="0.3">
      <c r="B3" s="34" t="s">
        <v>90</v>
      </c>
      <c r="C3" s="32" t="s">
        <v>59</v>
      </c>
      <c r="D3" s="33" t="s">
        <v>60</v>
      </c>
      <c r="E3" s="32" t="s">
        <v>30</v>
      </c>
      <c r="F3" s="34" t="s">
        <v>75</v>
      </c>
      <c r="G3" s="32" t="s">
        <v>42</v>
      </c>
      <c r="H3" s="50"/>
      <c r="I3" s="50"/>
    </row>
    <row r="4" spans="2:9" x14ac:dyDescent="0.3">
      <c r="B4" s="34" t="s">
        <v>90</v>
      </c>
      <c r="C4" s="32" t="s">
        <v>59</v>
      </c>
      <c r="D4" s="33" t="s">
        <v>60</v>
      </c>
      <c r="E4" s="32" t="s">
        <v>30</v>
      </c>
      <c r="F4" s="34" t="s">
        <v>66</v>
      </c>
      <c r="G4" s="32" t="s">
        <v>32</v>
      </c>
      <c r="H4" s="50"/>
      <c r="I4" s="50"/>
    </row>
    <row r="5" spans="2:9" x14ac:dyDescent="0.3">
      <c r="B5" s="34" t="s">
        <v>90</v>
      </c>
      <c r="C5" s="32" t="s">
        <v>59</v>
      </c>
      <c r="D5" s="33" t="s">
        <v>60</v>
      </c>
      <c r="E5" s="32" t="s">
        <v>30</v>
      </c>
      <c r="F5" s="35" t="s">
        <v>65</v>
      </c>
      <c r="G5" s="36" t="s">
        <v>33</v>
      </c>
      <c r="H5" s="50"/>
      <c r="I5" s="50"/>
    </row>
    <row r="6" spans="2:9" x14ac:dyDescent="0.3">
      <c r="B6" s="34" t="s">
        <v>90</v>
      </c>
      <c r="C6" s="32" t="s">
        <v>59</v>
      </c>
      <c r="D6" s="33" t="s">
        <v>60</v>
      </c>
      <c r="E6" s="32" t="s">
        <v>30</v>
      </c>
      <c r="F6" s="34" t="s">
        <v>69</v>
      </c>
      <c r="G6" s="32" t="s">
        <v>34</v>
      </c>
      <c r="H6" s="50"/>
      <c r="I6" s="50"/>
    </row>
    <row r="7" spans="2:9" x14ac:dyDescent="0.3">
      <c r="B7" s="34" t="s">
        <v>90</v>
      </c>
      <c r="C7" s="32" t="s">
        <v>59</v>
      </c>
      <c r="D7" s="33" t="s">
        <v>60</v>
      </c>
      <c r="E7" s="32" t="s">
        <v>30</v>
      </c>
      <c r="F7" s="34" t="s">
        <v>70</v>
      </c>
      <c r="G7" s="32" t="s">
        <v>35</v>
      </c>
      <c r="H7" s="50"/>
      <c r="I7" s="50"/>
    </row>
    <row r="8" spans="2:9" x14ac:dyDescent="0.3">
      <c r="B8" s="34" t="s">
        <v>90</v>
      </c>
      <c r="C8" s="32" t="s">
        <v>59</v>
      </c>
      <c r="D8" s="33" t="s">
        <v>60</v>
      </c>
      <c r="E8" s="32" t="s">
        <v>36</v>
      </c>
      <c r="F8" s="34" t="s">
        <v>71</v>
      </c>
      <c r="G8" s="32" t="s">
        <v>37</v>
      </c>
      <c r="H8" s="50"/>
      <c r="I8" s="50"/>
    </row>
    <row r="9" spans="2:9" x14ac:dyDescent="0.3">
      <c r="B9" s="34" t="s">
        <v>90</v>
      </c>
      <c r="C9" s="32" t="s">
        <v>59</v>
      </c>
      <c r="D9" s="33" t="s">
        <v>60</v>
      </c>
      <c r="E9" s="32" t="s">
        <v>36</v>
      </c>
      <c r="F9" s="34" t="s">
        <v>85</v>
      </c>
      <c r="G9" s="32" t="s">
        <v>55</v>
      </c>
      <c r="H9" s="50"/>
      <c r="I9" s="50"/>
    </row>
    <row r="10" spans="2:9" x14ac:dyDescent="0.3">
      <c r="B10" s="34" t="s">
        <v>89</v>
      </c>
      <c r="C10" s="32" t="s">
        <v>57</v>
      </c>
      <c r="D10" s="33" t="s">
        <v>97</v>
      </c>
      <c r="E10" s="32" t="s">
        <v>30</v>
      </c>
      <c r="F10" s="34" t="s">
        <v>75</v>
      </c>
      <c r="G10" s="32" t="s">
        <v>42</v>
      </c>
      <c r="H10" s="50"/>
      <c r="I10" s="50"/>
    </row>
    <row r="11" spans="2:9" x14ac:dyDescent="0.3">
      <c r="B11" s="34" t="s">
        <v>89</v>
      </c>
      <c r="C11" s="32" t="s">
        <v>57</v>
      </c>
      <c r="D11" s="33" t="s">
        <v>97</v>
      </c>
      <c r="E11" s="32" t="s">
        <v>30</v>
      </c>
      <c r="F11" s="34" t="s">
        <v>66</v>
      </c>
      <c r="G11" s="32" t="s">
        <v>32</v>
      </c>
      <c r="H11" s="50" t="s">
        <v>100</v>
      </c>
      <c r="I11" s="50">
        <v>10</v>
      </c>
    </row>
    <row r="12" spans="2:9" x14ac:dyDescent="0.3">
      <c r="B12" s="34" t="s">
        <v>89</v>
      </c>
      <c r="C12" s="32" t="s">
        <v>57</v>
      </c>
      <c r="D12" s="33" t="s">
        <v>97</v>
      </c>
      <c r="E12" s="32" t="s">
        <v>30</v>
      </c>
      <c r="F12" s="34" t="s">
        <v>66</v>
      </c>
      <c r="G12" s="32" t="s">
        <v>32</v>
      </c>
      <c r="H12" s="50" t="s">
        <v>102</v>
      </c>
      <c r="I12" s="50">
        <v>355.5</v>
      </c>
    </row>
    <row r="13" spans="2:9" x14ac:dyDescent="0.3">
      <c r="B13" s="34" t="s">
        <v>89</v>
      </c>
      <c r="C13" s="32" t="s">
        <v>57</v>
      </c>
      <c r="D13" s="33" t="s">
        <v>97</v>
      </c>
      <c r="E13" s="32" t="s">
        <v>30</v>
      </c>
      <c r="F13" s="34" t="s">
        <v>66</v>
      </c>
      <c r="G13" s="32" t="s">
        <v>32</v>
      </c>
      <c r="H13" s="50" t="s">
        <v>104</v>
      </c>
      <c r="I13" s="50">
        <v>5</v>
      </c>
    </row>
    <row r="14" spans="2:9" x14ac:dyDescent="0.3">
      <c r="B14" s="34" t="s">
        <v>89</v>
      </c>
      <c r="C14" s="32" t="s">
        <v>57</v>
      </c>
      <c r="D14" s="33" t="s">
        <v>97</v>
      </c>
      <c r="E14" s="32" t="s">
        <v>30</v>
      </c>
      <c r="F14" s="35" t="s">
        <v>65</v>
      </c>
      <c r="G14" s="36" t="s">
        <v>33</v>
      </c>
      <c r="H14" s="50"/>
      <c r="I14" s="50"/>
    </row>
    <row r="15" spans="2:9" x14ac:dyDescent="0.3">
      <c r="B15" s="34" t="s">
        <v>89</v>
      </c>
      <c r="C15" s="32" t="s">
        <v>57</v>
      </c>
      <c r="D15" s="33" t="s">
        <v>97</v>
      </c>
      <c r="E15" s="32" t="s">
        <v>30</v>
      </c>
      <c r="F15" s="34" t="s">
        <v>70</v>
      </c>
      <c r="G15" s="32" t="s">
        <v>35</v>
      </c>
      <c r="H15" s="50" t="s">
        <v>101</v>
      </c>
      <c r="I15" s="50">
        <v>34.75</v>
      </c>
    </row>
    <row r="16" spans="2:9" x14ac:dyDescent="0.3">
      <c r="B16" s="34" t="s">
        <v>89</v>
      </c>
      <c r="C16" s="32" t="s">
        <v>57</v>
      </c>
      <c r="D16" s="33" t="s">
        <v>97</v>
      </c>
      <c r="E16" s="32" t="s">
        <v>36</v>
      </c>
      <c r="F16" s="34" t="s">
        <v>71</v>
      </c>
      <c r="G16" s="32" t="s">
        <v>37</v>
      </c>
      <c r="H16" s="50"/>
      <c r="I16" s="50"/>
    </row>
    <row r="17" spans="2:9" x14ac:dyDescent="0.3">
      <c r="B17" s="34" t="s">
        <v>89</v>
      </c>
      <c r="C17" s="32" t="s">
        <v>57</v>
      </c>
      <c r="D17" s="33" t="s">
        <v>97</v>
      </c>
      <c r="E17" s="32" t="s">
        <v>36</v>
      </c>
      <c r="F17" s="34" t="s">
        <v>82</v>
      </c>
      <c r="G17" s="32" t="s">
        <v>52</v>
      </c>
      <c r="H17" s="50" t="s">
        <v>99</v>
      </c>
      <c r="I17" s="50">
        <v>0.5</v>
      </c>
    </row>
    <row r="18" spans="2:9" x14ac:dyDescent="0.3">
      <c r="B18" s="34" t="s">
        <v>89</v>
      </c>
      <c r="C18" s="32" t="s">
        <v>57</v>
      </c>
      <c r="D18" s="33" t="s">
        <v>97</v>
      </c>
      <c r="E18" s="32" t="s">
        <v>36</v>
      </c>
      <c r="F18" s="34" t="s">
        <v>82</v>
      </c>
      <c r="G18" s="32" t="s">
        <v>52</v>
      </c>
      <c r="H18" s="50" t="s">
        <v>103</v>
      </c>
      <c r="I18" s="50">
        <v>4.5</v>
      </c>
    </row>
    <row r="19" spans="2:9" x14ac:dyDescent="0.3">
      <c r="B19" s="34" t="s">
        <v>89</v>
      </c>
      <c r="C19" s="32" t="s">
        <v>57</v>
      </c>
      <c r="D19" s="33" t="s">
        <v>97</v>
      </c>
      <c r="E19" s="32" t="s">
        <v>36</v>
      </c>
      <c r="F19" s="34" t="s">
        <v>82</v>
      </c>
      <c r="G19" s="32" t="s">
        <v>52</v>
      </c>
      <c r="H19" s="50" t="s">
        <v>105</v>
      </c>
      <c r="I19" s="50">
        <v>0.39</v>
      </c>
    </row>
    <row r="20" spans="2:9" x14ac:dyDescent="0.3">
      <c r="B20" s="34" t="s">
        <v>89</v>
      </c>
      <c r="C20" s="32" t="s">
        <v>57</v>
      </c>
      <c r="D20" s="33" t="s">
        <v>97</v>
      </c>
      <c r="E20" s="32" t="s">
        <v>36</v>
      </c>
      <c r="F20" s="34" t="s">
        <v>85</v>
      </c>
      <c r="G20" s="32" t="s">
        <v>55</v>
      </c>
      <c r="H20" s="50"/>
      <c r="I20" s="50"/>
    </row>
    <row r="21" spans="2:9" x14ac:dyDescent="0.3">
      <c r="B21" s="34" t="s">
        <v>89</v>
      </c>
      <c r="C21" s="32" t="s">
        <v>57</v>
      </c>
      <c r="D21" s="33" t="s">
        <v>97</v>
      </c>
      <c r="E21" s="32" t="s">
        <v>36</v>
      </c>
      <c r="F21" s="34" t="s">
        <v>86</v>
      </c>
      <c r="G21" s="32" t="s">
        <v>58</v>
      </c>
      <c r="H21" s="50"/>
      <c r="I21" s="50"/>
    </row>
    <row r="22" spans="2:9" x14ac:dyDescent="0.3">
      <c r="B22" s="34" t="s">
        <v>91</v>
      </c>
      <c r="C22" s="32" t="s">
        <v>63</v>
      </c>
      <c r="D22" s="33" t="s">
        <v>97</v>
      </c>
      <c r="E22" s="32" t="s">
        <v>28</v>
      </c>
      <c r="F22" s="34" t="s">
        <v>67</v>
      </c>
      <c r="G22" s="32" t="s">
        <v>29</v>
      </c>
      <c r="H22" s="50"/>
      <c r="I22" s="50"/>
    </row>
    <row r="23" spans="2:9" x14ac:dyDescent="0.3">
      <c r="B23" s="34" t="s">
        <v>91</v>
      </c>
      <c r="C23" s="32" t="s">
        <v>63</v>
      </c>
      <c r="D23" s="33" t="s">
        <v>97</v>
      </c>
      <c r="E23" s="32" t="s">
        <v>30</v>
      </c>
      <c r="F23" s="34" t="s">
        <v>68</v>
      </c>
      <c r="G23" s="32" t="s">
        <v>31</v>
      </c>
      <c r="H23" s="50"/>
      <c r="I23" s="50"/>
    </row>
    <row r="24" spans="2:9" x14ac:dyDescent="0.3">
      <c r="B24" s="34" t="s">
        <v>91</v>
      </c>
      <c r="C24" s="32" t="s">
        <v>63</v>
      </c>
      <c r="D24" s="33" t="s">
        <v>97</v>
      </c>
      <c r="E24" s="32" t="s">
        <v>30</v>
      </c>
      <c r="F24" s="34" t="s">
        <v>66</v>
      </c>
      <c r="G24" s="32" t="s">
        <v>32</v>
      </c>
      <c r="H24" s="50" t="s">
        <v>106</v>
      </c>
      <c r="I24" s="50">
        <v>500</v>
      </c>
    </row>
    <row r="25" spans="2:9" x14ac:dyDescent="0.3">
      <c r="B25" s="34" t="s">
        <v>91</v>
      </c>
      <c r="C25" s="32" t="s">
        <v>63</v>
      </c>
      <c r="D25" s="33" t="s">
        <v>97</v>
      </c>
      <c r="E25" s="32" t="s">
        <v>30</v>
      </c>
      <c r="F25" s="34" t="s">
        <v>66</v>
      </c>
      <c r="G25" s="32" t="s">
        <v>32</v>
      </c>
      <c r="H25" s="50" t="s">
        <v>106</v>
      </c>
      <c r="I25" s="50">
        <v>170</v>
      </c>
    </row>
    <row r="26" spans="2:9" x14ac:dyDescent="0.3">
      <c r="B26" s="34" t="s">
        <v>91</v>
      </c>
      <c r="C26" s="32" t="s">
        <v>63</v>
      </c>
      <c r="D26" s="33" t="s">
        <v>97</v>
      </c>
      <c r="E26" s="32" t="s">
        <v>30</v>
      </c>
      <c r="F26" s="34" t="s">
        <v>66</v>
      </c>
      <c r="G26" s="32" t="s">
        <v>32</v>
      </c>
      <c r="H26" s="50"/>
      <c r="I26" s="50"/>
    </row>
    <row r="27" spans="2:9" x14ac:dyDescent="0.3">
      <c r="B27" s="34" t="s">
        <v>91</v>
      </c>
      <c r="C27" s="32" t="s">
        <v>63</v>
      </c>
      <c r="D27" s="33" t="s">
        <v>97</v>
      </c>
      <c r="E27" s="32" t="s">
        <v>30</v>
      </c>
      <c r="F27" s="35" t="s">
        <v>81</v>
      </c>
      <c r="G27" s="36" t="s">
        <v>51</v>
      </c>
      <c r="H27" s="50"/>
      <c r="I27" s="50"/>
    </row>
    <row r="28" spans="2:9" x14ac:dyDescent="0.3">
      <c r="B28" s="34" t="s">
        <v>91</v>
      </c>
      <c r="C28" s="32" t="s">
        <v>63</v>
      </c>
      <c r="D28" s="33" t="s">
        <v>97</v>
      </c>
      <c r="E28" s="32" t="s">
        <v>30</v>
      </c>
      <c r="F28" s="35" t="s">
        <v>65</v>
      </c>
      <c r="G28" s="36" t="s">
        <v>33</v>
      </c>
      <c r="H28" s="50"/>
      <c r="I28" s="50"/>
    </row>
    <row r="29" spans="2:9" x14ac:dyDescent="0.3">
      <c r="B29" s="34" t="s">
        <v>91</v>
      </c>
      <c r="C29" s="32" t="s">
        <v>63</v>
      </c>
      <c r="D29" s="33" t="s">
        <v>97</v>
      </c>
      <c r="E29" s="32" t="s">
        <v>30</v>
      </c>
      <c r="F29" s="34" t="s">
        <v>69</v>
      </c>
      <c r="G29" s="32" t="s">
        <v>34</v>
      </c>
      <c r="H29" s="50"/>
      <c r="I29" s="50"/>
    </row>
    <row r="30" spans="2:9" x14ac:dyDescent="0.3">
      <c r="B30" s="34" t="s">
        <v>91</v>
      </c>
      <c r="C30" s="32" t="s">
        <v>63</v>
      </c>
      <c r="D30" s="33" t="s">
        <v>97</v>
      </c>
      <c r="E30" s="32" t="s">
        <v>30</v>
      </c>
      <c r="F30" s="34" t="s">
        <v>70</v>
      </c>
      <c r="G30" s="32" t="s">
        <v>35</v>
      </c>
      <c r="H30" s="50" t="s">
        <v>109</v>
      </c>
      <c r="I30" s="50">
        <v>145</v>
      </c>
    </row>
    <row r="31" spans="2:9" x14ac:dyDescent="0.3">
      <c r="B31" s="34" t="s">
        <v>91</v>
      </c>
      <c r="C31" s="32" t="s">
        <v>63</v>
      </c>
      <c r="D31" s="33" t="s">
        <v>97</v>
      </c>
      <c r="E31" s="32" t="s">
        <v>36</v>
      </c>
      <c r="F31" s="34" t="s">
        <v>71</v>
      </c>
      <c r="G31" s="32" t="s">
        <v>37</v>
      </c>
      <c r="H31" s="50" t="s">
        <v>108</v>
      </c>
      <c r="I31" s="50">
        <v>30</v>
      </c>
    </row>
    <row r="32" spans="2:9" x14ac:dyDescent="0.3">
      <c r="B32" s="34" t="s">
        <v>91</v>
      </c>
      <c r="C32" s="32" t="s">
        <v>63</v>
      </c>
      <c r="D32" s="33" t="s">
        <v>97</v>
      </c>
      <c r="E32" s="32" t="s">
        <v>36</v>
      </c>
      <c r="F32" s="34" t="s">
        <v>82</v>
      </c>
      <c r="G32" s="32" t="s">
        <v>52</v>
      </c>
      <c r="H32" s="50"/>
      <c r="I32" s="50"/>
    </row>
    <row r="33" spans="2:9" x14ac:dyDescent="0.3">
      <c r="B33" s="34" t="s">
        <v>91</v>
      </c>
      <c r="C33" s="32" t="s">
        <v>63</v>
      </c>
      <c r="D33" s="33" t="s">
        <v>97</v>
      </c>
      <c r="E33" s="32" t="s">
        <v>36</v>
      </c>
      <c r="F33" s="34" t="s">
        <v>72</v>
      </c>
      <c r="G33" s="32" t="s">
        <v>38</v>
      </c>
      <c r="H33" s="50"/>
      <c r="I33" s="50"/>
    </row>
    <row r="34" spans="2:9" x14ac:dyDescent="0.3">
      <c r="B34" s="34" t="s">
        <v>91</v>
      </c>
      <c r="C34" s="32" t="s">
        <v>63</v>
      </c>
      <c r="D34" s="33" t="s">
        <v>97</v>
      </c>
      <c r="E34" s="32" t="s">
        <v>36</v>
      </c>
      <c r="F34" s="34" t="s">
        <v>72</v>
      </c>
      <c r="G34" s="32" t="s">
        <v>38</v>
      </c>
      <c r="H34" s="50"/>
      <c r="I34" s="50"/>
    </row>
    <row r="35" spans="2:9" x14ac:dyDescent="0.3">
      <c r="B35" s="34" t="s">
        <v>91</v>
      </c>
      <c r="C35" s="32" t="s">
        <v>63</v>
      </c>
      <c r="D35" s="33" t="s">
        <v>97</v>
      </c>
      <c r="E35" s="32" t="s">
        <v>36</v>
      </c>
      <c r="F35" s="34" t="s">
        <v>76</v>
      </c>
      <c r="G35" s="32" t="s">
        <v>43</v>
      </c>
      <c r="H35" s="50"/>
      <c r="I35" s="50"/>
    </row>
    <row r="36" spans="2:9" x14ac:dyDescent="0.3">
      <c r="B36" s="34" t="s">
        <v>91</v>
      </c>
      <c r="C36" s="32" t="s">
        <v>63</v>
      </c>
      <c r="D36" s="33" t="s">
        <v>97</v>
      </c>
      <c r="E36" s="32" t="s">
        <v>36</v>
      </c>
      <c r="F36" s="34" t="s">
        <v>84</v>
      </c>
      <c r="G36" s="32" t="s">
        <v>56</v>
      </c>
      <c r="H36" s="50"/>
      <c r="I36" s="50"/>
    </row>
    <row r="37" spans="2:9" x14ac:dyDescent="0.3">
      <c r="B37" s="34" t="s">
        <v>91</v>
      </c>
      <c r="C37" s="32" t="s">
        <v>63</v>
      </c>
      <c r="D37" s="33" t="s">
        <v>97</v>
      </c>
      <c r="E37" s="32" t="s">
        <v>36</v>
      </c>
      <c r="F37" s="34" t="s">
        <v>85</v>
      </c>
      <c r="G37" s="32" t="s">
        <v>55</v>
      </c>
      <c r="H37" s="50" t="s">
        <v>107</v>
      </c>
      <c r="I37" s="50">
        <v>200</v>
      </c>
    </row>
    <row r="38" spans="2:9" x14ac:dyDescent="0.3">
      <c r="B38" s="34" t="s">
        <v>91</v>
      </c>
      <c r="C38" s="32" t="s">
        <v>63</v>
      </c>
      <c r="D38" s="33" t="s">
        <v>97</v>
      </c>
      <c r="E38" s="32" t="s">
        <v>36</v>
      </c>
      <c r="F38" s="34" t="s">
        <v>79</v>
      </c>
      <c r="G38" s="32" t="s">
        <v>49</v>
      </c>
      <c r="H38" s="50"/>
      <c r="I38" s="50"/>
    </row>
    <row r="39" spans="2:9" x14ac:dyDescent="0.3">
      <c r="B39" s="34" t="s">
        <v>91</v>
      </c>
      <c r="C39" s="32" t="s">
        <v>63</v>
      </c>
      <c r="D39" s="33" t="s">
        <v>97</v>
      </c>
      <c r="E39" s="32" t="s">
        <v>36</v>
      </c>
      <c r="F39" s="34" t="s">
        <v>80</v>
      </c>
      <c r="G39" s="32" t="s">
        <v>50</v>
      </c>
      <c r="H39" s="50"/>
      <c r="I39" s="50"/>
    </row>
    <row r="40" spans="2:9" x14ac:dyDescent="0.3">
      <c r="B40" s="34" t="s">
        <v>91</v>
      </c>
      <c r="C40" s="32" t="s">
        <v>63</v>
      </c>
      <c r="D40" s="33" t="s">
        <v>97</v>
      </c>
      <c r="E40" s="32" t="s">
        <v>39</v>
      </c>
      <c r="F40" s="34" t="s">
        <v>74</v>
      </c>
      <c r="G40" s="32" t="s">
        <v>41</v>
      </c>
      <c r="H40" s="50" t="s">
        <v>110</v>
      </c>
      <c r="I40" s="50">
        <v>26</v>
      </c>
    </row>
    <row r="41" spans="2:9" x14ac:dyDescent="0.3">
      <c r="B41" s="34" t="s">
        <v>91</v>
      </c>
      <c r="C41" s="32" t="s">
        <v>63</v>
      </c>
      <c r="D41" s="33" t="s">
        <v>97</v>
      </c>
      <c r="E41" s="32" t="s">
        <v>39</v>
      </c>
      <c r="F41" s="34" t="s">
        <v>73</v>
      </c>
      <c r="G41" s="32" t="s">
        <v>40</v>
      </c>
      <c r="H41" s="50"/>
      <c r="I41" s="50"/>
    </row>
    <row r="42" spans="2:9" x14ac:dyDescent="0.3">
      <c r="B42" s="34" t="s">
        <v>91</v>
      </c>
      <c r="C42" s="32" t="s">
        <v>63</v>
      </c>
      <c r="D42" s="33" t="s">
        <v>97</v>
      </c>
      <c r="E42" s="32" t="s">
        <v>44</v>
      </c>
      <c r="F42" s="34" t="s">
        <v>77</v>
      </c>
      <c r="G42" s="32" t="s">
        <v>45</v>
      </c>
      <c r="H42" s="50"/>
      <c r="I42" s="50"/>
    </row>
    <row r="43" spans="2:9" x14ac:dyDescent="0.3">
      <c r="B43" s="34" t="s">
        <v>91</v>
      </c>
      <c r="C43" s="32" t="s">
        <v>63</v>
      </c>
      <c r="D43" s="33" t="s">
        <v>97</v>
      </c>
      <c r="E43" s="32" t="s">
        <v>44</v>
      </c>
      <c r="F43" s="34" t="s">
        <v>87</v>
      </c>
      <c r="G43" s="32" t="s">
        <v>47</v>
      </c>
      <c r="H43" s="50"/>
      <c r="I43" s="50"/>
    </row>
    <row r="44" spans="2:9" x14ac:dyDescent="0.3">
      <c r="B44" s="34" t="s">
        <v>91</v>
      </c>
      <c r="C44" s="32" t="s">
        <v>63</v>
      </c>
      <c r="D44" s="33" t="s">
        <v>97</v>
      </c>
      <c r="E44" s="32" t="s">
        <v>44</v>
      </c>
      <c r="F44" s="34" t="s">
        <v>78</v>
      </c>
      <c r="G44" s="32" t="s">
        <v>46</v>
      </c>
      <c r="H44" s="50"/>
      <c r="I44" s="50"/>
    </row>
    <row r="45" spans="2:9" x14ac:dyDescent="0.3">
      <c r="B45" s="34" t="s">
        <v>91</v>
      </c>
      <c r="C45" s="32" t="s">
        <v>63</v>
      </c>
      <c r="D45" s="33" t="s">
        <v>97</v>
      </c>
      <c r="E45" s="32" t="s">
        <v>44</v>
      </c>
      <c r="F45" s="34" t="s">
        <v>83</v>
      </c>
      <c r="G45" s="32" t="s">
        <v>53</v>
      </c>
      <c r="H45" s="50"/>
      <c r="I45" s="50"/>
    </row>
    <row r="46" spans="2:9" x14ac:dyDescent="0.3">
      <c r="B46" s="34" t="s">
        <v>91</v>
      </c>
      <c r="C46" s="32" t="s">
        <v>63</v>
      </c>
      <c r="D46" s="33" t="s">
        <v>97</v>
      </c>
      <c r="E46" s="32" t="s">
        <v>44</v>
      </c>
      <c r="F46" s="34" t="s">
        <v>88</v>
      </c>
      <c r="G46" s="32" t="s">
        <v>48</v>
      </c>
      <c r="H46" s="50"/>
      <c r="I46" s="50"/>
    </row>
    <row r="47" spans="2:9" x14ac:dyDescent="0.3">
      <c r="B47" s="34"/>
      <c r="C47" s="32"/>
      <c r="D47" s="32"/>
      <c r="E47" s="32"/>
      <c r="F47" s="34"/>
      <c r="G47" s="32"/>
      <c r="H47" s="50"/>
      <c r="I47" s="50"/>
    </row>
    <row r="48" spans="2:9" x14ac:dyDescent="0.3">
      <c r="B48" s="34"/>
      <c r="C48" s="32"/>
      <c r="D48" s="32"/>
      <c r="E48" s="32"/>
      <c r="F48" s="34"/>
      <c r="G48" s="32"/>
      <c r="H48" s="50"/>
      <c r="I48" s="50"/>
    </row>
    <row r="49" spans="2:9" x14ac:dyDescent="0.3">
      <c r="B49" s="34"/>
      <c r="C49" s="32"/>
      <c r="D49" s="32"/>
      <c r="E49" s="32"/>
      <c r="F49" s="34"/>
      <c r="G49" s="32"/>
      <c r="H49" s="50"/>
      <c r="I49" s="50"/>
    </row>
    <row r="50" spans="2:9" x14ac:dyDescent="0.3">
      <c r="B50" s="34"/>
      <c r="C50" s="32"/>
      <c r="D50" s="32"/>
      <c r="E50" s="32"/>
      <c r="F50" s="34"/>
      <c r="G50" s="32"/>
      <c r="H50" s="50"/>
      <c r="I50" s="50"/>
    </row>
    <row r="51" spans="2:9" x14ac:dyDescent="0.3">
      <c r="B51" s="34"/>
      <c r="C51" s="32"/>
      <c r="D51" s="32"/>
      <c r="E51" s="32"/>
      <c r="F51" s="34"/>
      <c r="G51" s="32"/>
      <c r="H51" s="50"/>
      <c r="I51" s="50"/>
    </row>
    <row r="52" spans="2:9" x14ac:dyDescent="0.3">
      <c r="B52" s="34"/>
      <c r="C52" s="32"/>
      <c r="D52" s="32"/>
      <c r="E52" s="32"/>
      <c r="F52" s="34"/>
      <c r="G52" s="32"/>
      <c r="H52" s="50"/>
      <c r="I52" s="50"/>
    </row>
    <row r="53" spans="2:9" x14ac:dyDescent="0.3">
      <c r="B53" s="34"/>
      <c r="C53" s="32"/>
      <c r="D53" s="33"/>
      <c r="E53" s="32"/>
      <c r="F53" s="34"/>
      <c r="G53" s="32"/>
      <c r="H53" s="50"/>
      <c r="I53" s="50"/>
    </row>
    <row r="54" spans="2:9" x14ac:dyDescent="0.3">
      <c r="B54" s="34"/>
      <c r="C54" s="32"/>
      <c r="D54" s="33"/>
      <c r="E54" s="32"/>
      <c r="F54" s="35"/>
      <c r="G54" s="36"/>
      <c r="H54" s="50"/>
      <c r="I54" s="50"/>
    </row>
    <row r="55" spans="2:9" x14ac:dyDescent="0.3">
      <c r="B55" s="34"/>
      <c r="C55" s="32"/>
      <c r="D55" s="33"/>
      <c r="E55" s="32"/>
      <c r="F55" s="35"/>
      <c r="G55" s="36"/>
      <c r="H55" s="50"/>
      <c r="I55" s="50"/>
    </row>
    <row r="56" spans="2:9" x14ac:dyDescent="0.3">
      <c r="B56" s="34"/>
      <c r="C56" s="32"/>
      <c r="D56" s="33"/>
      <c r="E56" s="32"/>
      <c r="F56" s="34"/>
      <c r="G56" s="32"/>
      <c r="H56" s="50"/>
      <c r="I56" s="50"/>
    </row>
    <row r="57" spans="2:9" x14ac:dyDescent="0.3">
      <c r="B57" s="34"/>
      <c r="C57" s="32"/>
      <c r="D57" s="33"/>
      <c r="E57" s="32"/>
      <c r="F57" s="34"/>
      <c r="G57" s="32"/>
      <c r="H57" s="50"/>
      <c r="I57" s="50"/>
    </row>
    <row r="58" spans="2:9" x14ac:dyDescent="0.3">
      <c r="B58" s="34"/>
      <c r="C58" s="32"/>
      <c r="D58" s="33"/>
      <c r="E58" s="32"/>
      <c r="F58" s="35"/>
      <c r="G58" s="36"/>
      <c r="H58" s="50"/>
      <c r="I58" s="50"/>
    </row>
    <row r="59" spans="2:9" x14ac:dyDescent="0.3">
      <c r="B59" s="34"/>
      <c r="C59" s="32"/>
      <c r="D59" s="33"/>
      <c r="E59" s="32"/>
      <c r="F59" s="34"/>
      <c r="G59" s="32"/>
      <c r="H59" s="50"/>
      <c r="I59" s="50"/>
    </row>
    <row r="60" spans="2:9" x14ac:dyDescent="0.3">
      <c r="B60" s="34"/>
      <c r="C60" s="32"/>
      <c r="D60" s="33"/>
      <c r="E60" s="32"/>
      <c r="F60" s="35"/>
      <c r="G60" s="36"/>
      <c r="H60" s="50"/>
      <c r="I60" s="50"/>
    </row>
    <row r="61" spans="2:9" x14ac:dyDescent="0.3">
      <c r="B61" s="34"/>
      <c r="C61" s="32"/>
      <c r="D61" s="33"/>
      <c r="E61" s="32"/>
      <c r="F61" s="34"/>
      <c r="G61" s="32"/>
      <c r="H61" s="50"/>
      <c r="I61" s="50"/>
    </row>
    <row r="62" spans="2:9" x14ac:dyDescent="0.3">
      <c r="B62" s="34"/>
      <c r="C62" s="32"/>
      <c r="D62" s="33"/>
      <c r="E62" s="32"/>
      <c r="F62" s="34"/>
      <c r="G62" s="32"/>
      <c r="H62" s="50"/>
      <c r="I62" s="50"/>
    </row>
    <row r="63" spans="2:9" x14ac:dyDescent="0.3">
      <c r="B63" s="34"/>
      <c r="C63" s="32"/>
      <c r="D63" s="33"/>
      <c r="E63" s="32"/>
      <c r="F63" s="34"/>
      <c r="G63" s="32"/>
      <c r="H63" s="50"/>
      <c r="I63" s="50"/>
    </row>
    <row r="64" spans="2:9" x14ac:dyDescent="0.3">
      <c r="B64" s="34"/>
      <c r="C64" s="32"/>
      <c r="D64" s="33"/>
      <c r="E64" s="32"/>
      <c r="F64" s="35"/>
      <c r="G64" s="36"/>
      <c r="H64" s="50"/>
      <c r="I64" s="50"/>
    </row>
    <row r="65" spans="2:9" x14ac:dyDescent="0.3">
      <c r="B65" s="34"/>
      <c r="C65" s="32"/>
      <c r="D65" s="33"/>
      <c r="E65" s="32"/>
      <c r="F65" s="34"/>
      <c r="G65" s="32"/>
      <c r="H65" s="50"/>
      <c r="I65" s="50"/>
    </row>
    <row r="66" spans="2:9" x14ac:dyDescent="0.3">
      <c r="B66" s="34"/>
      <c r="C66" s="32"/>
      <c r="D66" s="33"/>
      <c r="E66" s="32"/>
      <c r="F66" s="34"/>
      <c r="G66" s="32"/>
      <c r="H66" s="50"/>
      <c r="I66" s="50"/>
    </row>
    <row r="67" spans="2:9" x14ac:dyDescent="0.3">
      <c r="B67" s="34"/>
      <c r="C67" s="32"/>
      <c r="D67" s="33"/>
      <c r="E67" s="32"/>
      <c r="F67" s="34"/>
      <c r="G67" s="32"/>
      <c r="H67" s="50"/>
      <c r="I67" s="50"/>
    </row>
    <row r="68" spans="2:9" x14ac:dyDescent="0.3">
      <c r="B68" s="34"/>
      <c r="C68" s="32"/>
      <c r="D68" s="33"/>
      <c r="E68" s="32"/>
      <c r="F68" s="34"/>
      <c r="G68" s="32"/>
      <c r="H68" s="50"/>
      <c r="I68" s="50"/>
    </row>
    <row r="69" spans="2:9" x14ac:dyDescent="0.3">
      <c r="B69" s="34"/>
      <c r="C69" s="32"/>
      <c r="D69" s="33"/>
      <c r="E69" s="32"/>
      <c r="F69" s="34"/>
      <c r="G69" s="32"/>
      <c r="H69" s="50"/>
      <c r="I69" s="50"/>
    </row>
    <row r="70" spans="2:9" x14ac:dyDescent="0.3">
      <c r="B70" s="34"/>
      <c r="C70" s="32"/>
      <c r="D70" s="33"/>
      <c r="E70" s="32"/>
      <c r="F70" s="35"/>
      <c r="G70" s="36"/>
      <c r="H70" s="50"/>
      <c r="I70" s="50"/>
    </row>
    <row r="71" spans="2:9" x14ac:dyDescent="0.3">
      <c r="B71" s="34"/>
      <c r="C71" s="32"/>
      <c r="D71" s="33"/>
      <c r="E71" s="32"/>
      <c r="F71" s="34"/>
      <c r="G71" s="32"/>
      <c r="H71" s="50"/>
      <c r="I71" s="50"/>
    </row>
    <row r="72" spans="2:9" x14ac:dyDescent="0.3">
      <c r="B72" s="34"/>
      <c r="C72" s="32"/>
      <c r="D72" s="33"/>
      <c r="E72" s="32"/>
      <c r="F72" s="34"/>
      <c r="G72" s="32"/>
      <c r="H72" s="50"/>
      <c r="I72" s="50"/>
    </row>
    <row r="73" spans="2:9" x14ac:dyDescent="0.3">
      <c r="B73" s="34"/>
      <c r="C73" s="32"/>
      <c r="D73" s="33"/>
      <c r="E73" s="32"/>
      <c r="F73" s="34"/>
      <c r="G73" s="32"/>
      <c r="H73" s="50"/>
      <c r="I73" s="50"/>
    </row>
    <row r="74" spans="2:9" x14ac:dyDescent="0.3">
      <c r="B74" s="34"/>
      <c r="C74" s="32"/>
      <c r="D74" s="33"/>
      <c r="E74" s="32"/>
      <c r="F74" s="34"/>
      <c r="G74" s="32"/>
      <c r="H74" s="50"/>
      <c r="I74" s="50"/>
    </row>
    <row r="75" spans="2:9" x14ac:dyDescent="0.3">
      <c r="B75" s="34"/>
      <c r="C75" s="32"/>
      <c r="D75" s="33"/>
      <c r="E75" s="32"/>
      <c r="F75" s="34"/>
      <c r="G75" s="32"/>
      <c r="H75" s="50"/>
      <c r="I75" s="50"/>
    </row>
    <row r="76" spans="2:9" x14ac:dyDescent="0.3">
      <c r="B76" s="34"/>
      <c r="C76" s="32"/>
      <c r="D76" s="33"/>
      <c r="E76" s="32"/>
      <c r="F76" s="34"/>
      <c r="G76" s="32"/>
      <c r="H76" s="50"/>
      <c r="I76" s="50"/>
    </row>
    <row r="77" spans="2:9" x14ac:dyDescent="0.3">
      <c r="B77" s="34"/>
      <c r="C77" s="32"/>
      <c r="D77" s="33"/>
      <c r="E77" s="32"/>
      <c r="F77" s="35"/>
      <c r="G77" s="36"/>
      <c r="H77" s="50"/>
      <c r="I77" s="50"/>
    </row>
    <row r="78" spans="2:9" x14ac:dyDescent="0.3">
      <c r="B78" s="34"/>
      <c r="C78" s="32"/>
      <c r="D78" s="33"/>
      <c r="E78" s="32"/>
      <c r="F78" s="34"/>
      <c r="G78" s="32"/>
      <c r="H78" s="50"/>
      <c r="I78" s="50"/>
    </row>
    <row r="79" spans="2:9" x14ac:dyDescent="0.3">
      <c r="B79" s="34"/>
      <c r="C79" s="32"/>
      <c r="D79" s="33"/>
      <c r="E79" s="32"/>
      <c r="F79" s="34"/>
      <c r="G79" s="32"/>
      <c r="H79" s="50"/>
      <c r="I79" s="50"/>
    </row>
    <row r="80" spans="2:9" x14ac:dyDescent="0.3">
      <c r="B80" s="34"/>
      <c r="C80" s="32"/>
      <c r="D80" s="33"/>
      <c r="E80" s="32"/>
      <c r="F80" s="34"/>
      <c r="G80" s="32"/>
      <c r="H80" s="50"/>
      <c r="I80" s="50"/>
    </row>
    <row r="81" spans="2:9" x14ac:dyDescent="0.3">
      <c r="B81" s="34"/>
      <c r="C81" s="32"/>
      <c r="D81" s="33"/>
      <c r="E81" s="32"/>
      <c r="F81" s="34"/>
      <c r="G81" s="32"/>
      <c r="H81" s="50"/>
      <c r="I81" s="50"/>
    </row>
    <row r="82" spans="2:9" x14ac:dyDescent="0.3">
      <c r="B82" s="34"/>
      <c r="C82" s="32"/>
      <c r="D82" s="33"/>
      <c r="E82" s="32"/>
      <c r="F82" s="34"/>
      <c r="G82" s="32"/>
      <c r="H82" s="50"/>
      <c r="I82" s="50"/>
    </row>
    <row r="83" spans="2:9" x14ac:dyDescent="0.3">
      <c r="B83" s="34"/>
      <c r="C83" s="32"/>
      <c r="D83" s="33"/>
      <c r="E83" s="32"/>
      <c r="F83" s="34"/>
      <c r="G83" s="32"/>
      <c r="H83" s="50"/>
      <c r="I83" s="50"/>
    </row>
    <row r="84" spans="2:9" x14ac:dyDescent="0.3">
      <c r="B84" s="34"/>
      <c r="C84" s="32"/>
      <c r="D84" s="33"/>
      <c r="E84" s="32"/>
      <c r="F84" s="34"/>
      <c r="G84" s="32"/>
      <c r="H84" s="50"/>
      <c r="I84" s="50"/>
    </row>
    <row r="85" spans="2:9" x14ac:dyDescent="0.3">
      <c r="B85" s="34"/>
      <c r="C85" s="32"/>
      <c r="D85" s="33"/>
      <c r="E85" s="32"/>
      <c r="F85" s="35"/>
      <c r="G85" s="36"/>
      <c r="H85" s="50"/>
      <c r="I85" s="50"/>
    </row>
    <row r="86" spans="2:9" x14ac:dyDescent="0.3">
      <c r="B86" s="34"/>
      <c r="C86" s="32"/>
      <c r="D86" s="33"/>
      <c r="E86" s="32"/>
      <c r="F86" s="34"/>
      <c r="G86" s="32"/>
      <c r="H86" s="50"/>
      <c r="I86" s="50"/>
    </row>
    <row r="87" spans="2:9" x14ac:dyDescent="0.3">
      <c r="B87" s="34"/>
      <c r="C87" s="32"/>
      <c r="D87" s="33"/>
      <c r="E87" s="32"/>
      <c r="F87" s="35"/>
      <c r="G87" s="36"/>
      <c r="H87" s="50"/>
      <c r="I87" s="50"/>
    </row>
    <row r="88" spans="2:9" x14ac:dyDescent="0.3">
      <c r="B88" s="34"/>
      <c r="C88" s="32"/>
      <c r="D88" s="33"/>
      <c r="E88" s="32"/>
      <c r="F88" s="34"/>
      <c r="G88" s="32"/>
      <c r="H88" s="50"/>
      <c r="I88" s="50"/>
    </row>
    <row r="89" spans="2:9" x14ac:dyDescent="0.3">
      <c r="B89" s="34"/>
      <c r="C89" s="32"/>
      <c r="D89" s="33"/>
      <c r="E89" s="32"/>
      <c r="F89" s="34"/>
      <c r="G89" s="32"/>
      <c r="H89" s="50"/>
      <c r="I89" s="50"/>
    </row>
    <row r="90" spans="2:9" x14ac:dyDescent="0.3">
      <c r="B90" s="34"/>
      <c r="C90" s="32"/>
      <c r="D90" s="33"/>
      <c r="E90" s="32"/>
      <c r="F90" s="34"/>
      <c r="G90" s="32"/>
      <c r="H90" s="50"/>
      <c r="I90" s="50"/>
    </row>
    <row r="91" spans="2:9" x14ac:dyDescent="0.3">
      <c r="B91" s="34"/>
      <c r="C91" s="32"/>
      <c r="D91" s="33"/>
      <c r="E91" s="32"/>
      <c r="F91" s="34"/>
      <c r="G91" s="32"/>
      <c r="H91" s="50"/>
      <c r="I91" s="50"/>
    </row>
    <row r="92" spans="2:9" x14ac:dyDescent="0.3">
      <c r="B92" s="34"/>
      <c r="C92" s="32"/>
      <c r="D92" s="33"/>
      <c r="E92" s="32"/>
      <c r="F92" s="35"/>
      <c r="G92" s="36"/>
      <c r="H92" s="50"/>
      <c r="I92" s="50"/>
    </row>
    <row r="93" spans="2:9" x14ac:dyDescent="0.3">
      <c r="B93" s="34"/>
      <c r="C93" s="32"/>
      <c r="D93" s="33"/>
      <c r="E93" s="32"/>
      <c r="F93" s="35"/>
      <c r="G93" s="36"/>
      <c r="H93" s="50"/>
      <c r="I93" s="50"/>
    </row>
    <row r="94" spans="2:9" x14ac:dyDescent="0.3">
      <c r="B94" s="34"/>
      <c r="C94" s="32"/>
      <c r="D94" s="33"/>
      <c r="E94" s="32"/>
      <c r="F94" s="34"/>
      <c r="G94" s="32"/>
      <c r="H94" s="50"/>
      <c r="I94" s="50"/>
    </row>
    <row r="95" spans="2:9" x14ac:dyDescent="0.3">
      <c r="B95" s="34"/>
      <c r="C95" s="32"/>
      <c r="D95" s="33"/>
      <c r="E95" s="32"/>
      <c r="F95" s="34"/>
      <c r="G95" s="32"/>
      <c r="H95" s="50"/>
      <c r="I95" s="50"/>
    </row>
    <row r="96" spans="2:9" x14ac:dyDescent="0.3">
      <c r="B96" s="34"/>
      <c r="C96" s="32"/>
      <c r="D96" s="33"/>
      <c r="E96" s="32"/>
      <c r="F96" s="34"/>
      <c r="G96" s="32"/>
      <c r="H96" s="50"/>
      <c r="I96" s="50"/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2021-12-01T20:07:56Z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845addd9-9d08-478d-a5cf-69186ea80684</vt:lpwstr>
  </property>
</Properties>
</file>