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orres\Desktop\SOFTYS\Subsidios\2021\Octubre\LIMA\LIMA 4\AROMATISA\"/>
    </mc:Choice>
  </mc:AlternateContent>
  <bookViews>
    <workbookView xWindow="0" yWindow="0" windowWidth="20490" windowHeight="7320"/>
  </bookViews>
  <sheets>
    <sheet name="Subsidios" sheetId="1" r:id="rId1"/>
    <sheet name="Detalle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Subsidios!$A$5:$AD$5</definedName>
    <definedName name="d">[1]EERR_Consolidado!$T$2:$AE$2</definedName>
    <definedName name="DATA1" localSheetId="1">[2]DATA!#REF!</definedName>
    <definedName name="DATA1" localSheetId="0">[2]DATA!#REF!</definedName>
    <definedName name="DATA1">[2]DATA!#REF!</definedName>
    <definedName name="DATA6" localSheetId="1">[2]DATA!#REF!</definedName>
    <definedName name="DATA6" localSheetId="0">[2]DATA!#REF!</definedName>
    <definedName name="DATA6">[2]DATA!#REF!</definedName>
    <definedName name="DATA7" localSheetId="1">[2]DATA!#REF!</definedName>
    <definedName name="DATA7" localSheetId="0">[2]DATA!#REF!</definedName>
    <definedName name="DATA7">[2]DATA!#REF!</definedName>
    <definedName name="TEST1" localSheetId="1">[3]DATA!#REF!</definedName>
    <definedName name="TEST1" localSheetId="0">[3]DATA!#REF!</definedName>
    <definedName name="TEST1">[3]DATA!#REF!</definedName>
    <definedName name="TEST113" localSheetId="1">#REF!</definedName>
    <definedName name="TEST113" localSheetId="0">#REF!</definedName>
    <definedName name="TEST113">#REF!</definedName>
    <definedName name="TEST114" localSheetId="1">#REF!</definedName>
    <definedName name="TEST114" localSheetId="0">#REF!</definedName>
    <definedName name="TEST114">#REF!</definedName>
    <definedName name="TEST115" localSheetId="1">#REF!</definedName>
    <definedName name="TEST115" localSheetId="0">#REF!</definedName>
    <definedName name="TEST115">#REF!</definedName>
    <definedName name="TEST116" localSheetId="1">#REF!</definedName>
    <definedName name="TEST116" localSheetId="0">#REF!</definedName>
    <definedName name="TEST116">#REF!</definedName>
    <definedName name="TEST117" localSheetId="1">#REF!</definedName>
    <definedName name="TEST117" localSheetId="0">#REF!</definedName>
    <definedName name="TEST117">#REF!</definedName>
    <definedName name="TEST118" localSheetId="1">#REF!</definedName>
    <definedName name="TEST118" localSheetId="0">#REF!</definedName>
    <definedName name="TEST118">#REF!</definedName>
    <definedName name="TEST119" localSheetId="1">#REF!</definedName>
    <definedName name="TEST119" localSheetId="0">#REF!</definedName>
    <definedName name="TEST119">#REF!</definedName>
    <definedName name="TEST120" localSheetId="1">#REF!</definedName>
    <definedName name="TEST120" localSheetId="0">#REF!</definedName>
    <definedName name="TEST120">#REF!</definedName>
    <definedName name="TEST121" localSheetId="1">#REF!</definedName>
    <definedName name="TEST121" localSheetId="0">#REF!</definedName>
    <definedName name="TEST121">#REF!</definedName>
    <definedName name="TEST122" localSheetId="1">#REF!</definedName>
    <definedName name="TEST122" localSheetId="0">#REF!</definedName>
    <definedName name="TEST122">#REF!</definedName>
    <definedName name="TEST123" localSheetId="1">#REF!</definedName>
    <definedName name="TEST123" localSheetId="0">#REF!</definedName>
    <definedName name="TEST123">#REF!</definedName>
    <definedName name="TEST124" localSheetId="1">#REF!</definedName>
    <definedName name="TEST124" localSheetId="0">#REF!</definedName>
    <definedName name="TEST124">#REF!</definedName>
    <definedName name="TEST125" localSheetId="1">#REF!</definedName>
    <definedName name="TEST125" localSheetId="0">#REF!</definedName>
    <definedName name="TEST125">#REF!</definedName>
    <definedName name="TEST126" localSheetId="1">#REF!</definedName>
    <definedName name="TEST126" localSheetId="0">#REF!</definedName>
    <definedName name="TEST126">#REF!</definedName>
    <definedName name="TEST2" localSheetId="1">[3]DATA!#REF!</definedName>
    <definedName name="TEST2" localSheetId="0">[3]DATA!#REF!</definedName>
    <definedName name="TEST2">[3]DATA!#REF!</definedName>
    <definedName name="TEST3" localSheetId="1">[3]DATA!#REF!</definedName>
    <definedName name="TEST3" localSheetId="0">[3]DATA!#REF!</definedName>
    <definedName name="TEST3">[3]DATA!#REF!</definedName>
    <definedName name="TEST31" localSheetId="1">#REF!</definedName>
    <definedName name="TEST31" localSheetId="0">#REF!</definedName>
    <definedName name="TEST31">#REF!</definedName>
    <definedName name="TEST32" localSheetId="1">#REF!</definedName>
    <definedName name="TEST32" localSheetId="0">#REF!</definedName>
    <definedName name="TEST32">#REF!</definedName>
    <definedName name="TEST33" localSheetId="1">#REF!</definedName>
    <definedName name="TEST33" localSheetId="0">#REF!</definedName>
    <definedName name="TEST33">#REF!</definedName>
    <definedName name="TEST34" localSheetId="1">#REF!</definedName>
    <definedName name="TEST34" localSheetId="0">#REF!</definedName>
    <definedName name="TEST34">#REF!</definedName>
    <definedName name="TEST4" localSheetId="1">[3]DATA!#REF!</definedName>
    <definedName name="TEST4" localSheetId="0">[3]DATA!#REF!</definedName>
    <definedName name="TEST4">[3]DATA!#REF!</definedName>
    <definedName name="TEST5" localSheetId="1">[3]DATA!#REF!</definedName>
    <definedName name="TEST5" localSheetId="0">[3]DATA!#REF!</definedName>
    <definedName name="TEST5">[3]DATA!#REF!</definedName>
    <definedName name="TEST6" localSheetId="1">[3]DATA!#REF!</definedName>
    <definedName name="TEST6" localSheetId="0">[3]DATA!#REF!</definedName>
    <definedName name="TEST6">[3]DATA!#REF!</definedName>
    <definedName name="TEST7" localSheetId="1">[3]DATA!#REF!</definedName>
    <definedName name="TEST7" localSheetId="0">[3]DATA!#REF!</definedName>
    <definedName name="TEST7">[3]DATA!#REF!</definedName>
    <definedName name="TEST8" localSheetId="1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AA7" i="1" l="1"/>
  <c r="AA6" i="1"/>
  <c r="R25" i="1" l="1"/>
  <c r="Q25" i="1" s="1"/>
  <c r="R24" i="1"/>
  <c r="Q24" i="1" s="1"/>
  <c r="V25" i="1"/>
  <c r="V24" i="1"/>
  <c r="U25" i="1" l="1"/>
  <c r="U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R23" i="1"/>
  <c r="Q23" i="1" s="1"/>
  <c r="R22" i="1"/>
  <c r="U22" i="1" s="1"/>
  <c r="AB22" i="1" s="1"/>
  <c r="R21" i="1"/>
  <c r="Q21" i="1" s="1"/>
  <c r="R20" i="1"/>
  <c r="Q20" i="1" s="1"/>
  <c r="R19" i="1"/>
  <c r="Q19" i="1" s="1"/>
  <c r="R18" i="1"/>
  <c r="U18" i="1" s="1"/>
  <c r="AB18" i="1" s="1"/>
  <c r="R17" i="1"/>
  <c r="Q17" i="1" s="1"/>
  <c r="R16" i="1"/>
  <c r="U16" i="1" s="1"/>
  <c r="AB16" i="1" s="1"/>
  <c r="R15" i="1"/>
  <c r="Q15" i="1" s="1"/>
  <c r="R14" i="1"/>
  <c r="Q14" i="1" s="1"/>
  <c r="R13" i="1"/>
  <c r="U13" i="1" s="1"/>
  <c r="AB13" i="1" s="1"/>
  <c r="R12" i="1"/>
  <c r="Q12" i="1" s="1"/>
  <c r="R11" i="1"/>
  <c r="Q11" i="1" s="1"/>
  <c r="R10" i="1"/>
  <c r="Q10" i="1" s="1"/>
  <c r="R9" i="1"/>
  <c r="U9" i="1" s="1"/>
  <c r="AB9" i="1" s="1"/>
  <c r="R8" i="1"/>
  <c r="Q8" i="1" s="1"/>
  <c r="R7" i="1"/>
  <c r="U7" i="1" s="1"/>
  <c r="AB7" i="1" s="1"/>
  <c r="R6" i="1"/>
  <c r="Q6" i="1" s="1"/>
  <c r="Z25" i="1" l="1"/>
  <c r="AB25" i="1"/>
  <c r="Z24" i="1"/>
  <c r="AB24" i="1"/>
  <c r="AD24" i="1" s="1"/>
  <c r="Q9" i="1"/>
  <c r="Q13" i="1"/>
  <c r="U6" i="1"/>
  <c r="AB6" i="1" s="1"/>
  <c r="Q22" i="1"/>
  <c r="Q18" i="1"/>
  <c r="Z9" i="1"/>
  <c r="AD9" i="1" s="1"/>
  <c r="Z7" i="1"/>
  <c r="AD7" i="1" s="1"/>
  <c r="Z16" i="1"/>
  <c r="AD16" i="1" s="1"/>
  <c r="Z18" i="1"/>
  <c r="AD18" i="1" s="1"/>
  <c r="Q7" i="1"/>
  <c r="Q16" i="1"/>
  <c r="U11" i="1"/>
  <c r="AB11" i="1" s="1"/>
  <c r="U14" i="1"/>
  <c r="AB14" i="1" s="1"/>
  <c r="U20" i="1"/>
  <c r="AB20" i="1" s="1"/>
  <c r="Z22" i="1"/>
  <c r="AD22" i="1" s="1"/>
  <c r="U8" i="1"/>
  <c r="AB8" i="1" s="1"/>
  <c r="U12" i="1"/>
  <c r="AB12" i="1" s="1"/>
  <c r="U15" i="1"/>
  <c r="AB15" i="1" s="1"/>
  <c r="U17" i="1"/>
  <c r="AB17" i="1" s="1"/>
  <c r="U21" i="1"/>
  <c r="AB21" i="1" s="1"/>
  <c r="Z13" i="1"/>
  <c r="AD13" i="1" s="1"/>
  <c r="U10" i="1"/>
  <c r="AB10" i="1" s="1"/>
  <c r="U19" i="1"/>
  <c r="AB19" i="1" s="1"/>
  <c r="U23" i="1"/>
  <c r="AB23" i="1" s="1"/>
  <c r="AD25" i="1" l="1"/>
  <c r="AD6" i="1"/>
  <c r="Z23" i="1"/>
  <c r="AD23" i="1" s="1"/>
  <c r="Z8" i="1"/>
  <c r="AD8" i="1" s="1"/>
  <c r="Z21" i="1"/>
  <c r="AD21" i="1" s="1"/>
  <c r="Z11" i="1"/>
  <c r="AD11" i="1" s="1"/>
  <c r="Z19" i="1"/>
  <c r="AD19" i="1" s="1"/>
  <c r="Z17" i="1"/>
  <c r="AD17" i="1" s="1"/>
  <c r="Z10" i="1"/>
  <c r="AD10" i="1" s="1"/>
  <c r="Z20" i="1"/>
  <c r="AD20" i="1" s="1"/>
  <c r="Z15" i="1"/>
  <c r="AD15" i="1" s="1"/>
  <c r="Z12" i="1"/>
  <c r="AD12" i="1" s="1"/>
  <c r="Z14" i="1"/>
  <c r="AD14" i="1" s="1"/>
  <c r="Z27" i="1" l="1"/>
</calcChain>
</file>

<file path=xl/sharedStrings.xml><?xml version="1.0" encoding="utf-8"?>
<sst xmlns="http://schemas.openxmlformats.org/spreadsheetml/2006/main" count="478" uniqueCount="103">
  <si>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</si>
  <si>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</si>
  <si>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</si>
  <si>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</si>
  <si>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</si>
  <si>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</si>
  <si>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</si>
  <si>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</si>
  <si>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</si>
  <si>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</si>
  <si>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</si>
  <si>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</si>
  <si>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</si>
  <si>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</si>
  <si>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</si>
  <si>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</si>
  <si>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</si>
  <si>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</si>
  <si>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</si>
  <si>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</si>
  <si>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</si>
  <si>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</si>
  <si>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</si>
  <si>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</si>
  <si>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</si>
  <si>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</si>
  <si>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</si>
  <si>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LIMA</t>
  </si>
  <si>
    <t>12 Higiénicos FDH.</t>
  </si>
  <si>
    <t>PH Elite Jumbo Classic AHORRO UH 500 mts x1x4</t>
  </si>
  <si>
    <t>PH Elite Jumbo Classic UH 500 mts x1x4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</si>
  <si>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</si>
  <si>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</si>
  <si>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</si>
  <si>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</si>
  <si>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14 Servilletas FDH</t>
  </si>
  <si>
    <t>SE Elite Inst. Ecológica Plus UH 33x22.5cm x24x100</t>
  </si>
  <si>
    <t>GASTRONOMÍA</t>
  </si>
  <si>
    <t>RESTAURANTE</t>
  </si>
  <si>
    <t>INDUSTRIAS</t>
  </si>
  <si>
    <t>PT Elite Jumbo Classic Blanca UH 200 mts x1x2</t>
  </si>
  <si>
    <t>58 Jabones FDH</t>
  </si>
  <si>
    <t>Alcohol Elite Gel Multiflex 1000ml x6x1</t>
  </si>
  <si>
    <t>Jabón Elite Espuma Multiflex 1000ml x6x1</t>
  </si>
  <si>
    <t>PT Elite Jumbo Plus Blanca UH 200 mts x3x2</t>
  </si>
  <si>
    <t>EDUCACIÓN</t>
  </si>
  <si>
    <t>AROMATISA</t>
  </si>
  <si>
    <t>ABASTECEDORA ALIMENTICIA S.A.C.</t>
  </si>
  <si>
    <t>VILLA CHICKEN</t>
  </si>
  <si>
    <t>BOCANADA PERU SAC</t>
  </si>
  <si>
    <t>EQUIPOS</t>
  </si>
  <si>
    <t>BSH ELECTRODOMESTICOS SAC</t>
  </si>
  <si>
    <t>INSTITUTO CULTURAL PERUANO NORTEAMERICANO</t>
  </si>
  <si>
    <t>PH Elite Classic UH 550 mts x1x4</t>
  </si>
  <si>
    <t>SAN SILVESTRE SCHOOL ASOCIACION CIVIL</t>
  </si>
  <si>
    <t>SOLICITADO POR LA DT</t>
  </si>
  <si>
    <t>361541</t>
  </si>
  <si>
    <t>361571</t>
  </si>
  <si>
    <t>361540</t>
  </si>
  <si>
    <t>361531</t>
  </si>
  <si>
    <t>361532</t>
  </si>
  <si>
    <t>360970</t>
  </si>
  <si>
    <t>361535</t>
  </si>
  <si>
    <t>370042</t>
  </si>
  <si>
    <t>370040</t>
  </si>
  <si>
    <t>361538</t>
  </si>
  <si>
    <t>361413</t>
  </si>
  <si>
    <t>20556138428</t>
  </si>
  <si>
    <t>20603166877</t>
  </si>
  <si>
    <t>20330444372</t>
  </si>
  <si>
    <t>20122667660</t>
  </si>
  <si>
    <t>20101002242</t>
  </si>
  <si>
    <t>CODIGO</t>
  </si>
  <si>
    <t>NÚMERO DE SERIE SUNAT DE LA FACTURA/BOLETA</t>
  </si>
  <si>
    <t>LIMA 4</t>
  </si>
  <si>
    <t>51766</t>
  </si>
  <si>
    <t>SERVICIOS</t>
  </si>
  <si>
    <t>MANUFACTURA</t>
  </si>
  <si>
    <t>INSTITUTOS</t>
  </si>
  <si>
    <t>COLEGIOS</t>
  </si>
  <si>
    <t>(en blanco)</t>
  </si>
  <si>
    <t>20337771085</t>
  </si>
  <si>
    <t>CINEMARK  DEL PERU  S.R.L.</t>
  </si>
  <si>
    <t>CINES</t>
  </si>
  <si>
    <t>67 Paños FDH</t>
  </si>
  <si>
    <t>Maxwipe 70 - 88 paños x6x1</t>
  </si>
  <si>
    <t>361445</t>
  </si>
  <si>
    <t>OCT</t>
  </si>
  <si>
    <t>FF01-00007431</t>
  </si>
  <si>
    <t>FF01-00007455, FF01-00007353</t>
  </si>
  <si>
    <t>FF01-00007339, FF01-00007428</t>
  </si>
  <si>
    <t>FF01-00007428</t>
  </si>
  <si>
    <t>FF01-00007353</t>
  </si>
  <si>
    <t>FF01-00007485</t>
  </si>
  <si>
    <t>FF01-00007318</t>
  </si>
  <si>
    <t>FF01-00007419</t>
  </si>
  <si>
    <t>FF01-00007429</t>
  </si>
  <si>
    <t>*Se pagará en función a las celdas llenadas por SAC</t>
  </si>
  <si>
    <t>SAC INSTITUCIONAL</t>
  </si>
  <si>
    <t>DIMENSIONES DE ERRORES</t>
  </si>
  <si>
    <t>STATUS</t>
  </si>
  <si>
    <t>DIFERENCIA AHORRO SOFTYS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</si>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</sst>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5" borderId="0" xfId="1" applyFont="1" applyFill="1" applyProtection="1">
      <protection locked="0"/>
    </xf>
    <xf numFmtId="164" fontId="4" fillId="5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6" borderId="0" xfId="0" applyFont="1" applyFill="1" applyProtection="1"/>
    <xf numFmtId="0" fontId="2" fillId="6" borderId="0" xfId="0" applyFont="1" applyFill="1" applyAlignment="1" applyProtection="1">
      <alignment horizontal="center"/>
    </xf>
    <xf numFmtId="49" fontId="2" fillId="6" borderId="0" xfId="0" applyNumberFormat="1" applyFont="1" applyFill="1" applyAlignment="1" applyProtection="1">
      <alignment horizontal="center"/>
    </xf>
    <xf numFmtId="49" fontId="3" fillId="6" borderId="0" xfId="0" applyNumberFormat="1" applyFont="1" applyFill="1" applyAlignment="1" applyProtection="1">
      <alignment horizontal="center"/>
    </xf>
    <xf numFmtId="0" fontId="3" fillId="6" borderId="0" xfId="0" applyFont="1" applyFill="1" applyProtection="1"/>
    <xf numFmtId="0" fontId="5" fillId="7" borderId="0" xfId="0" applyFont="1" applyFill="1" applyAlignment="1" applyProtection="1">
      <alignment horizontal="center" vertical="top" wrapText="1"/>
    </xf>
    <xf numFmtId="164" fontId="5" fillId="7" borderId="0" xfId="1" applyFont="1" applyFill="1" applyAlignment="1" applyProtection="1">
      <alignment horizontal="center" vertical="top" wrapText="1"/>
    </xf>
    <xf numFmtId="10" fontId="5" fillId="7" borderId="0" xfId="2" applyNumberFormat="1" applyFont="1" applyFill="1" applyAlignment="1" applyProtection="1">
      <alignment horizontal="center" vertical="top" wrapText="1"/>
    </xf>
    <xf numFmtId="165" fontId="5" fillId="7" borderId="0" xfId="1" applyNumberFormat="1" applyFont="1" applyFill="1" applyAlignment="1" applyProtection="1">
      <alignment horizontal="center" vertical="top" wrapText="1"/>
    </xf>
    <xf numFmtId="164" fontId="5" fillId="7" borderId="0" xfId="1" applyFont="1" applyFill="1" applyAlignment="1" applyProtection="1">
      <alignment horizontal="center" vertical="top" wrapText="1"/>
      <protection locked="0"/>
    </xf>
    <xf numFmtId="0" fontId="5" fillId="8" borderId="0" xfId="0" applyFont="1" applyFill="1" applyProtection="1"/>
    <xf numFmtId="0" fontId="5" fillId="8" borderId="0" xfId="0" applyFont="1" applyFill="1" applyAlignment="1" applyProtection="1">
      <alignment horizontal="left"/>
    </xf>
    <xf numFmtId="0" fontId="6" fillId="9" borderId="0" xfId="0" applyFont="1" applyFill="1" applyProtection="1"/>
    <xf numFmtId="0" fontId="6" fillId="9" borderId="0" xfId="0" applyFont="1" applyFill="1" applyAlignment="1" applyProtection="1">
      <alignment horizontal="center"/>
    </xf>
    <xf numFmtId="164" fontId="6" fillId="9" borderId="0" xfId="1" applyFont="1" applyFill="1" applyProtection="1"/>
    <xf numFmtId="10" fontId="6" fillId="9" borderId="0" xfId="2" applyNumberFormat="1" applyFont="1" applyFill="1" applyProtection="1"/>
    <xf numFmtId="0" fontId="2" fillId="9" borderId="0" xfId="0" applyFont="1" applyFill="1" applyAlignment="1" applyProtection="1">
      <alignment horizontal="center"/>
    </xf>
    <xf numFmtId="164" fontId="2" fillId="9" borderId="0" xfId="1" applyFont="1" applyFill="1" applyProtection="1">
      <protection locked="0"/>
    </xf>
    <xf numFmtId="0" fontId="0" fillId="4" borderId="0" xfId="0" applyFill="1"/>
    <xf numFmtId="0" fontId="4" fillId="0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164" fontId="4" fillId="2" borderId="4" xfId="1" applyFont="1" applyFill="1" applyBorder="1" applyAlignment="1" applyProtection="1">
      <alignment horizontal="center" vertical="top" wrapText="1"/>
      <protection locked="0"/>
    </xf>
    <xf numFmtId="2" fontId="4" fillId="2" borderId="4" xfId="1" applyNumberFormat="1" applyFont="1" applyFill="1" applyBorder="1" applyAlignment="1" applyProtection="1">
      <alignment horizontal="center" vertical="top" wrapText="1"/>
      <protection locked="0"/>
    </xf>
    <xf numFmtId="0" fontId="5" fillId="10" borderId="4" xfId="0" applyFont="1" applyFill="1" applyBorder="1" applyAlignment="1" applyProtection="1">
      <alignment horizontal="center" vertical="top" wrapText="1"/>
      <protection locked="0"/>
    </xf>
    <xf numFmtId="2" fontId="5" fillId="10" borderId="4" xfId="0" applyNumberFormat="1" applyFont="1" applyFill="1" applyBorder="1" applyAlignment="1" applyProtection="1">
      <alignment horizontal="center" vertical="top" wrapText="1"/>
      <protection locked="0"/>
    </xf>
    <xf numFmtId="164" fontId="4" fillId="0" borderId="0" xfId="1" applyFont="1" applyAlignment="1" applyProtection="1">
      <alignment horizontal="center" vertical="center"/>
      <protection locked="0"/>
    </xf>
    <xf numFmtId="164" fontId="4" fillId="4" borderId="0" xfId="1" applyFont="1" applyFill="1" applyAlignment="1" applyProtection="1">
      <alignment horizontal="center" vertical="center"/>
      <protection locked="0"/>
    </xf>
    <xf numFmtId="164" fontId="5" fillId="7" borderId="1" xfId="1" applyFont="1" applyFill="1" applyBorder="1" applyAlignment="1" applyProtection="1">
      <alignment horizontal="center" vertical="top" wrapText="1"/>
      <protection locked="0"/>
    </xf>
    <xf numFmtId="164" fontId="5" fillId="7" borderId="2" xfId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5" fillId="10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6"/>
  <sheetViews>
    <sheetView showGridLines="0" tabSelected="1" zoomScale="90" zoomScaleNormal="90" workbookViewId="0">
      <pane ySplit="5" topLeftCell="A6" activePane="bottomLeft" state="frozen"/>
      <selection pane="bottomLeft" activeCell="B7" sqref="B7"/>
    </sheetView>
  </sheetViews>
  <sheetFormatPr baseColWidth="10" defaultRowHeight="12" x14ac:dyDescent="0.2"/>
  <cols>
    <col min="1" max="1" width="1.140625" style="19" customWidth="1"/>
    <col min="2" max="2" width="13" style="1" customWidth="1"/>
    <col min="3" max="3" width="14.5703125" style="1" customWidth="1"/>
    <col min="4" max="4" width="20.7109375" style="1" customWidth="1"/>
    <col min="5" max="5" width="15.42578125" style="2" customWidth="1"/>
    <col min="6" max="7" width="15.28515625" style="2" customWidth="1"/>
    <col min="8" max="9" width="17.140625" style="2" customWidth="1"/>
    <col min="10" max="10" width="12.7109375" style="2" customWidth="1"/>
    <col min="11" max="11" width="33.42578125" style="1" customWidth="1"/>
    <col min="12" max="12" width="21.42578125" style="2" customWidth="1"/>
    <col min="13" max="13" width="14.7109375" style="1" customWidth="1"/>
    <col min="14" max="14" width="13.5703125" style="2" customWidth="1"/>
    <col min="15" max="15" width="46" style="1" customWidth="1"/>
    <col min="16" max="16" width="11.28515625" style="3" customWidth="1"/>
    <col min="17" max="17" width="11.28515625" style="4" customWidth="1"/>
    <col min="18" max="18" width="15.28515625" style="3" customWidth="1"/>
    <col min="19" max="19" width="11.28515625" style="4" customWidth="1"/>
    <col min="20" max="20" width="11.28515625" style="3" customWidth="1"/>
    <col min="21" max="21" width="9.85546875" style="3" customWidth="1"/>
    <col min="22" max="22" width="25.140625" style="2" customWidth="1"/>
    <col min="23" max="23" width="10.5703125" style="2" customWidth="1"/>
    <col min="24" max="24" width="15.5703125" style="2" customWidth="1"/>
    <col min="25" max="25" width="17.28515625" style="5" bestFit="1" customWidth="1"/>
    <col min="26" max="26" width="19.5703125" style="3" bestFit="1" customWidth="1"/>
    <col min="27" max="27" width="13.28515625" style="6" customWidth="1"/>
    <col min="28" max="28" width="14.5703125" style="6" customWidth="1"/>
    <col min="29" max="29" width="11.42578125" style="6"/>
    <col min="30" max="30" width="14.85546875" style="6" customWidth="1"/>
    <col min="31" max="16384" width="11.42578125" style="6"/>
  </cols>
  <sheetData>
    <row r="1" spans="1:30" ht="12" customHeight="1" x14ac:dyDescent="0.2">
      <c r="AA1" s="61" t="s">
        <v>97</v>
      </c>
      <c r="AB1" s="61"/>
      <c r="AC1" s="61" t="s">
        <v>97</v>
      </c>
      <c r="AD1" s="61"/>
    </row>
    <row r="2" spans="1:30" x14ac:dyDescent="0.2">
      <c r="B2" s="42" t="s">
        <v>0</v>
      </c>
      <c r="C2" s="43">
        <v>2021</v>
      </c>
      <c r="E2" s="1"/>
      <c r="O2" s="31" t="s">
        <v>1</v>
      </c>
      <c r="AA2" s="62"/>
      <c r="AB2" s="62"/>
      <c r="AC2" s="62"/>
      <c r="AD2" s="62"/>
    </row>
    <row r="3" spans="1:30" x14ac:dyDescent="0.2">
      <c r="B3" s="42" t="s">
        <v>2</v>
      </c>
      <c r="C3" s="42" t="s">
        <v>87</v>
      </c>
      <c r="Y3" s="59" t="s">
        <v>55</v>
      </c>
      <c r="Z3" s="60"/>
      <c r="AA3" s="63" t="s">
        <v>98</v>
      </c>
      <c r="AB3" s="63"/>
      <c r="AC3" s="64" t="s">
        <v>99</v>
      </c>
      <c r="AD3" s="64"/>
    </row>
    <row r="4" spans="1:30" s="30" customFormat="1" ht="3.75" customHeight="1" x14ac:dyDescent="0.2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  <c r="AA4" s="51"/>
      <c r="AB4" s="51"/>
      <c r="AC4" s="52"/>
      <c r="AD4" s="52"/>
    </row>
    <row r="5" spans="1:30" s="7" customFormat="1" ht="28.5" customHeight="1" x14ac:dyDescent="0.2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  <c r="AA5" s="53" t="s">
        <v>25</v>
      </c>
      <c r="AB5" s="54" t="s">
        <v>26</v>
      </c>
      <c r="AC5" s="55" t="s">
        <v>100</v>
      </c>
      <c r="AD5" s="56" t="s">
        <v>101</v>
      </c>
    </row>
    <row r="6" spans="1:30" s="13" customFormat="1" x14ac:dyDescent="0.2">
      <c r="A6" s="19"/>
      <c r="B6" s="32" t="s">
        <v>27</v>
      </c>
      <c r="C6" s="32" t="s">
        <v>74</v>
      </c>
      <c r="D6" s="32" t="s">
        <v>46</v>
      </c>
      <c r="E6" s="34" t="s">
        <v>75</v>
      </c>
      <c r="F6" s="34" t="s">
        <v>75</v>
      </c>
      <c r="G6" s="33" t="s">
        <v>76</v>
      </c>
      <c r="H6" s="33" t="s">
        <v>37</v>
      </c>
      <c r="I6" s="33" t="s">
        <v>38</v>
      </c>
      <c r="J6" s="34" t="s">
        <v>67</v>
      </c>
      <c r="K6" s="32" t="s">
        <v>47</v>
      </c>
      <c r="L6" s="33" t="s">
        <v>48</v>
      </c>
      <c r="M6" s="32" t="s">
        <v>28</v>
      </c>
      <c r="N6" s="34" t="s">
        <v>57</v>
      </c>
      <c r="O6" s="32" t="s">
        <v>29</v>
      </c>
      <c r="P6" s="3">
        <v>25.211864406779661</v>
      </c>
      <c r="Q6" s="8">
        <f t="shared" ref="Q6:Q17" si="0">IF(1-R6/P6&lt;0%,0,1-R6/P6)</f>
        <v>0.14484705882352944</v>
      </c>
      <c r="R6" s="9">
        <f t="shared" ref="R6:R17" si="1">+T6*(100%-S6)</f>
        <v>21.56</v>
      </c>
      <c r="S6" s="20">
        <v>0.12</v>
      </c>
      <c r="T6" s="21">
        <v>24.5</v>
      </c>
      <c r="U6" s="9">
        <f t="shared" ref="U6:U17" si="2">+IF(P6-R6&lt;0,0,P6-R6)</f>
        <v>3.6518644067796622</v>
      </c>
      <c r="V6" s="10" t="str">
        <f t="shared" ref="V6:V17" si="3">+CONCATENATE(F6,J6,N6)</f>
        <v>5176620556138428361571</v>
      </c>
      <c r="W6" s="11">
        <v>43831</v>
      </c>
      <c r="X6" s="12"/>
      <c r="Y6" s="22">
        <v>200</v>
      </c>
      <c r="Z6" s="23">
        <f t="shared" ref="Z6:Z17" si="4">IFERROR(U6*Y6,0)</f>
        <v>730.37288135593246</v>
      </c>
      <c r="AA6" s="57">
        <f>(100+100)</f>
        <v>200</v>
      </c>
      <c r="AB6" s="58">
        <f t="shared" ref="AB6" si="5">IFERROR(AA6*U6,0)</f>
        <v>730.37288135593246</v>
      </c>
      <c r="AC6" s="57" t="s">
        <v>102</v>
      </c>
      <c r="AD6" s="57">
        <f t="shared" ref="AD6" si="6">IFERROR(Z6-AB6,0)</f>
        <v>0</v>
      </c>
    </row>
    <row r="7" spans="1:30" s="13" customFormat="1" x14ac:dyDescent="0.2">
      <c r="A7" s="19"/>
      <c r="B7" s="32" t="s">
        <v>27</v>
      </c>
      <c r="C7" s="32" t="s">
        <v>74</v>
      </c>
      <c r="D7" s="32" t="s">
        <v>46</v>
      </c>
      <c r="E7" s="34" t="s">
        <v>75</v>
      </c>
      <c r="F7" s="34" t="s">
        <v>75</v>
      </c>
      <c r="G7" s="33" t="s">
        <v>76</v>
      </c>
      <c r="H7" s="33" t="s">
        <v>37</v>
      </c>
      <c r="I7" s="33" t="s">
        <v>38</v>
      </c>
      <c r="J7" s="34" t="s">
        <v>67</v>
      </c>
      <c r="K7" s="32" t="s">
        <v>47</v>
      </c>
      <c r="L7" s="33" t="s">
        <v>48</v>
      </c>
      <c r="M7" s="32" t="s">
        <v>32</v>
      </c>
      <c r="N7" s="34" t="s">
        <v>60</v>
      </c>
      <c r="O7" s="32" t="s">
        <v>34</v>
      </c>
      <c r="P7" s="3">
        <v>25.175847457627121</v>
      </c>
      <c r="Q7" s="8">
        <f t="shared" si="0"/>
        <v>0.21807597408061941</v>
      </c>
      <c r="R7" s="9">
        <f t="shared" si="1"/>
        <v>19.685600000000001</v>
      </c>
      <c r="S7" s="20">
        <v>0.12</v>
      </c>
      <c r="T7" s="21">
        <v>22.37</v>
      </c>
      <c r="U7" s="9">
        <f t="shared" si="2"/>
        <v>5.4902474576271203</v>
      </c>
      <c r="V7" s="10" t="str">
        <f t="shared" si="3"/>
        <v>5176620556138428361532</v>
      </c>
      <c r="W7" s="11">
        <v>43831</v>
      </c>
      <c r="X7" s="12"/>
      <c r="Y7" s="22">
        <v>300</v>
      </c>
      <c r="Z7" s="23">
        <f t="shared" si="4"/>
        <v>1647.0742372881361</v>
      </c>
      <c r="AA7" s="57">
        <f>(200+100)</f>
        <v>300</v>
      </c>
      <c r="AB7" s="58">
        <f t="shared" ref="AB7:AB25" si="7">IFERROR(AA7*U7,0)</f>
        <v>1647.0742372881361</v>
      </c>
      <c r="AC7" s="57" t="s">
        <v>102</v>
      </c>
      <c r="AD7" s="57">
        <f t="shared" ref="AD7:AD25" si="8">IFERROR(Z7-AB7,0)</f>
        <v>0</v>
      </c>
    </row>
    <row r="8" spans="1:30" s="13" customFormat="1" x14ac:dyDescent="0.2">
      <c r="A8" s="19"/>
      <c r="B8" s="32" t="s">
        <v>27</v>
      </c>
      <c r="C8" s="32" t="s">
        <v>74</v>
      </c>
      <c r="D8" s="32" t="s">
        <v>46</v>
      </c>
      <c r="E8" s="34" t="s">
        <v>75</v>
      </c>
      <c r="F8" s="34" t="s">
        <v>75</v>
      </c>
      <c r="G8" s="33" t="s">
        <v>76</v>
      </c>
      <c r="H8" s="33" t="s">
        <v>37</v>
      </c>
      <c r="I8" s="33" t="s">
        <v>38</v>
      </c>
      <c r="J8" s="34" t="s">
        <v>67</v>
      </c>
      <c r="K8" s="32" t="s">
        <v>47</v>
      </c>
      <c r="L8" s="33" t="s">
        <v>48</v>
      </c>
      <c r="M8" s="32" t="s">
        <v>35</v>
      </c>
      <c r="N8" s="34" t="s">
        <v>61</v>
      </c>
      <c r="O8" s="32" t="s">
        <v>36</v>
      </c>
      <c r="P8" s="3">
        <v>38.033898305084747</v>
      </c>
      <c r="Q8" s="8">
        <f t="shared" si="0"/>
        <v>0.18510588235294123</v>
      </c>
      <c r="R8" s="9">
        <f t="shared" si="1"/>
        <v>30.993600000000001</v>
      </c>
      <c r="S8" s="20">
        <v>0.12</v>
      </c>
      <c r="T8" s="21">
        <v>35.22</v>
      </c>
      <c r="U8" s="9">
        <f t="shared" si="2"/>
        <v>7.0402983050847467</v>
      </c>
      <c r="V8" s="10" t="str">
        <f t="shared" si="3"/>
        <v>5176620556138428360970</v>
      </c>
      <c r="W8" s="11">
        <v>43831</v>
      </c>
      <c r="X8" s="12"/>
      <c r="Y8" s="22">
        <v>60</v>
      </c>
      <c r="Z8" s="23">
        <f t="shared" si="4"/>
        <v>422.4178983050848</v>
      </c>
      <c r="AA8" s="57">
        <v>60</v>
      </c>
      <c r="AB8" s="58">
        <f t="shared" si="7"/>
        <v>422.4178983050848</v>
      </c>
      <c r="AC8" s="57" t="s">
        <v>102</v>
      </c>
      <c r="AD8" s="57">
        <f t="shared" si="8"/>
        <v>0</v>
      </c>
    </row>
    <row r="9" spans="1:30" s="13" customFormat="1" x14ac:dyDescent="0.2">
      <c r="A9" s="19"/>
      <c r="B9" s="32" t="s">
        <v>27</v>
      </c>
      <c r="C9" s="32" t="s">
        <v>74</v>
      </c>
      <c r="D9" s="32" t="s">
        <v>46</v>
      </c>
      <c r="E9" s="34" t="s">
        <v>75</v>
      </c>
      <c r="F9" s="34" t="s">
        <v>75</v>
      </c>
      <c r="G9" s="33" t="s">
        <v>76</v>
      </c>
      <c r="H9" s="33" t="s">
        <v>37</v>
      </c>
      <c r="I9" s="33" t="s">
        <v>38</v>
      </c>
      <c r="J9" s="34" t="s">
        <v>67</v>
      </c>
      <c r="K9" s="32" t="s">
        <v>47</v>
      </c>
      <c r="L9" s="33" t="s">
        <v>48</v>
      </c>
      <c r="M9" s="32" t="s">
        <v>41</v>
      </c>
      <c r="N9" s="34" t="s">
        <v>64</v>
      </c>
      <c r="O9" s="32" t="s">
        <v>43</v>
      </c>
      <c r="P9" s="3">
        <v>146.94999999999999</v>
      </c>
      <c r="Q9" s="8">
        <f t="shared" si="0"/>
        <v>0.1874297380061245</v>
      </c>
      <c r="R9" s="9">
        <f t="shared" si="1"/>
        <v>119.4072</v>
      </c>
      <c r="S9" s="20">
        <v>0.12</v>
      </c>
      <c r="T9" s="21">
        <v>135.69</v>
      </c>
      <c r="U9" s="9">
        <f t="shared" si="2"/>
        <v>27.542799999999986</v>
      </c>
      <c r="V9" s="10" t="str">
        <f t="shared" si="3"/>
        <v>5176620556138428370040</v>
      </c>
      <c r="W9" s="11">
        <v>43831</v>
      </c>
      <c r="X9" s="12"/>
      <c r="Y9" s="22">
        <v>20</v>
      </c>
      <c r="Z9" s="23">
        <f t="shared" si="4"/>
        <v>550.85599999999977</v>
      </c>
      <c r="AA9" s="57">
        <v>20</v>
      </c>
      <c r="AB9" s="58">
        <f t="shared" si="7"/>
        <v>550.85599999999977</v>
      </c>
      <c r="AC9" s="57" t="s">
        <v>102</v>
      </c>
      <c r="AD9" s="57">
        <f t="shared" si="8"/>
        <v>0</v>
      </c>
    </row>
    <row r="10" spans="1:30" s="13" customFormat="1" x14ac:dyDescent="0.2">
      <c r="A10" s="19"/>
      <c r="B10" s="32" t="s">
        <v>27</v>
      </c>
      <c r="C10" s="32" t="s">
        <v>74</v>
      </c>
      <c r="D10" s="32" t="s">
        <v>46</v>
      </c>
      <c r="E10" s="34" t="s">
        <v>75</v>
      </c>
      <c r="F10" s="34" t="s">
        <v>75</v>
      </c>
      <c r="G10" s="33" t="s">
        <v>76</v>
      </c>
      <c r="H10" s="33" t="s">
        <v>37</v>
      </c>
      <c r="I10" s="33" t="s">
        <v>38</v>
      </c>
      <c r="J10" s="34" t="s">
        <v>68</v>
      </c>
      <c r="K10" s="32" t="s">
        <v>49</v>
      </c>
      <c r="L10" s="33" t="s">
        <v>48</v>
      </c>
      <c r="M10" s="32" t="s">
        <v>32</v>
      </c>
      <c r="N10" s="34" t="s">
        <v>60</v>
      </c>
      <c r="O10" s="32" t="s">
        <v>34</v>
      </c>
      <c r="P10" s="3">
        <v>25.175847457627121</v>
      </c>
      <c r="Q10" s="8">
        <f t="shared" si="0"/>
        <v>0.21807597408061941</v>
      </c>
      <c r="R10" s="9">
        <f t="shared" si="1"/>
        <v>19.685600000000001</v>
      </c>
      <c r="S10" s="20">
        <v>0.12</v>
      </c>
      <c r="T10" s="21">
        <v>22.37</v>
      </c>
      <c r="U10" s="9">
        <f t="shared" si="2"/>
        <v>5.4902474576271203</v>
      </c>
      <c r="V10" s="10" t="str">
        <f t="shared" si="3"/>
        <v>5176620603166877361532</v>
      </c>
      <c r="W10" s="11">
        <v>43831</v>
      </c>
      <c r="X10" s="12"/>
      <c r="Y10" s="22">
        <v>30</v>
      </c>
      <c r="Z10" s="23">
        <f t="shared" si="4"/>
        <v>164.70742372881361</v>
      </c>
      <c r="AA10" s="57">
        <v>30</v>
      </c>
      <c r="AB10" s="58">
        <f t="shared" si="7"/>
        <v>164.70742372881361</v>
      </c>
      <c r="AC10" s="57" t="s">
        <v>102</v>
      </c>
      <c r="AD10" s="57">
        <f t="shared" si="8"/>
        <v>0</v>
      </c>
    </row>
    <row r="11" spans="1:30" s="13" customFormat="1" x14ac:dyDescent="0.2">
      <c r="A11" s="19"/>
      <c r="B11" s="32" t="s">
        <v>27</v>
      </c>
      <c r="C11" s="32" t="s">
        <v>74</v>
      </c>
      <c r="D11" s="32" t="s">
        <v>46</v>
      </c>
      <c r="E11" s="34" t="s">
        <v>75</v>
      </c>
      <c r="F11" s="34" t="s">
        <v>75</v>
      </c>
      <c r="G11" s="33" t="s">
        <v>76</v>
      </c>
      <c r="H11" s="33" t="s">
        <v>37</v>
      </c>
      <c r="I11" s="33" t="s">
        <v>38</v>
      </c>
      <c r="J11" s="34" t="s">
        <v>68</v>
      </c>
      <c r="K11" s="32" t="s">
        <v>49</v>
      </c>
      <c r="L11" s="33" t="s">
        <v>48</v>
      </c>
      <c r="M11" s="32" t="s">
        <v>35</v>
      </c>
      <c r="N11" s="34" t="s">
        <v>61</v>
      </c>
      <c r="O11" s="32" t="s">
        <v>36</v>
      </c>
      <c r="P11" s="3">
        <v>38.033898305084747</v>
      </c>
      <c r="Q11" s="8">
        <f t="shared" si="0"/>
        <v>0.18510588235294123</v>
      </c>
      <c r="R11" s="9">
        <f t="shared" si="1"/>
        <v>30.993600000000001</v>
      </c>
      <c r="S11" s="20">
        <v>0.12</v>
      </c>
      <c r="T11" s="21">
        <v>35.22</v>
      </c>
      <c r="U11" s="9">
        <f t="shared" si="2"/>
        <v>7.0402983050847467</v>
      </c>
      <c r="V11" s="10" t="str">
        <f t="shared" si="3"/>
        <v>5176620603166877360970</v>
      </c>
      <c r="W11" s="11">
        <v>43831</v>
      </c>
      <c r="X11" s="12"/>
      <c r="Y11" s="22">
        <v>2</v>
      </c>
      <c r="Z11" s="23">
        <f t="shared" si="4"/>
        <v>14.080596610169493</v>
      </c>
      <c r="AA11" s="57">
        <v>2</v>
      </c>
      <c r="AB11" s="58">
        <f t="shared" si="7"/>
        <v>14.080596610169493</v>
      </c>
      <c r="AC11" s="57" t="s">
        <v>102</v>
      </c>
      <c r="AD11" s="57">
        <f t="shared" si="8"/>
        <v>0</v>
      </c>
    </row>
    <row r="12" spans="1:30" s="13" customFormat="1" x14ac:dyDescent="0.2">
      <c r="A12" s="19"/>
      <c r="B12" s="32" t="s">
        <v>27</v>
      </c>
      <c r="C12" s="32" t="s">
        <v>74</v>
      </c>
      <c r="D12" s="32" t="s">
        <v>46</v>
      </c>
      <c r="E12" s="34" t="s">
        <v>75</v>
      </c>
      <c r="F12" s="34" t="s">
        <v>75</v>
      </c>
      <c r="G12" s="33" t="s">
        <v>76</v>
      </c>
      <c r="H12" s="33" t="s">
        <v>37</v>
      </c>
      <c r="I12" s="33" t="s">
        <v>38</v>
      </c>
      <c r="J12" s="34" t="s">
        <v>68</v>
      </c>
      <c r="K12" s="32" t="s">
        <v>49</v>
      </c>
      <c r="L12" s="33" t="s">
        <v>48</v>
      </c>
      <c r="M12" s="32" t="s">
        <v>41</v>
      </c>
      <c r="N12" s="34" t="s">
        <v>64</v>
      </c>
      <c r="O12" s="32" t="s">
        <v>43</v>
      </c>
      <c r="P12" s="3">
        <v>146.94999999999999</v>
      </c>
      <c r="Q12" s="8">
        <f t="shared" si="0"/>
        <v>0.1874297380061245</v>
      </c>
      <c r="R12" s="9">
        <f t="shared" si="1"/>
        <v>119.4072</v>
      </c>
      <c r="S12" s="20">
        <v>0.12</v>
      </c>
      <c r="T12" s="21">
        <v>135.69</v>
      </c>
      <c r="U12" s="9">
        <f t="shared" si="2"/>
        <v>27.542799999999986</v>
      </c>
      <c r="V12" s="10" t="str">
        <f t="shared" si="3"/>
        <v>5176620603166877370040</v>
      </c>
      <c r="W12" s="11">
        <v>43831</v>
      </c>
      <c r="X12" s="12"/>
      <c r="Y12" s="22"/>
      <c r="Z12" s="23">
        <f t="shared" si="4"/>
        <v>0</v>
      </c>
      <c r="AA12" s="57"/>
      <c r="AB12" s="58">
        <f t="shared" si="7"/>
        <v>0</v>
      </c>
      <c r="AC12" s="57"/>
      <c r="AD12" s="57">
        <f t="shared" si="8"/>
        <v>0</v>
      </c>
    </row>
    <row r="13" spans="1:30" s="13" customFormat="1" x14ac:dyDescent="0.2">
      <c r="A13" s="19"/>
      <c r="B13" s="32" t="s">
        <v>27</v>
      </c>
      <c r="C13" s="32" t="s">
        <v>74</v>
      </c>
      <c r="D13" s="32" t="s">
        <v>46</v>
      </c>
      <c r="E13" s="34" t="s">
        <v>75</v>
      </c>
      <c r="F13" s="34" t="s">
        <v>75</v>
      </c>
      <c r="G13" s="33" t="s">
        <v>77</v>
      </c>
      <c r="H13" s="33" t="s">
        <v>39</v>
      </c>
      <c r="I13" s="33" t="s">
        <v>50</v>
      </c>
      <c r="J13" s="34" t="s">
        <v>69</v>
      </c>
      <c r="K13" s="32" t="s">
        <v>51</v>
      </c>
      <c r="L13" s="33" t="s">
        <v>80</v>
      </c>
      <c r="M13" s="32" t="s">
        <v>28</v>
      </c>
      <c r="N13" s="34" t="s">
        <v>57</v>
      </c>
      <c r="O13" s="32" t="s">
        <v>29</v>
      </c>
      <c r="P13" s="3">
        <v>25.211864406779661</v>
      </c>
      <c r="Q13" s="8">
        <f t="shared" si="0"/>
        <v>6.3409210084033663E-2</v>
      </c>
      <c r="R13" s="9">
        <f t="shared" si="1"/>
        <v>23.613199999999999</v>
      </c>
      <c r="S13" s="20">
        <v>7.0000000000000007E-2</v>
      </c>
      <c r="T13" s="21">
        <v>25.390537634408602</v>
      </c>
      <c r="U13" s="9">
        <f t="shared" si="2"/>
        <v>1.5986644067796618</v>
      </c>
      <c r="V13" s="10" t="str">
        <f t="shared" si="3"/>
        <v>5176620330444372361571</v>
      </c>
      <c r="W13" s="11">
        <v>43831</v>
      </c>
      <c r="X13" s="12"/>
      <c r="Y13" s="22"/>
      <c r="Z13" s="23">
        <f t="shared" si="4"/>
        <v>0</v>
      </c>
      <c r="AA13" s="57"/>
      <c r="AB13" s="58">
        <f t="shared" si="7"/>
        <v>0</v>
      </c>
      <c r="AC13" s="57"/>
      <c r="AD13" s="57">
        <f t="shared" si="8"/>
        <v>0</v>
      </c>
    </row>
    <row r="14" spans="1:30" s="13" customFormat="1" x14ac:dyDescent="0.2">
      <c r="A14" s="19"/>
      <c r="B14" s="32" t="s">
        <v>27</v>
      </c>
      <c r="C14" s="32" t="s">
        <v>74</v>
      </c>
      <c r="D14" s="32" t="s">
        <v>46</v>
      </c>
      <c r="E14" s="34" t="s">
        <v>75</v>
      </c>
      <c r="F14" s="34" t="s">
        <v>75</v>
      </c>
      <c r="G14" s="33" t="s">
        <v>77</v>
      </c>
      <c r="H14" s="33" t="s">
        <v>39</v>
      </c>
      <c r="I14" s="33" t="s">
        <v>50</v>
      </c>
      <c r="J14" s="34" t="s">
        <v>69</v>
      </c>
      <c r="K14" s="32" t="s">
        <v>51</v>
      </c>
      <c r="L14" s="33" t="s">
        <v>80</v>
      </c>
      <c r="M14" s="32" t="s">
        <v>32</v>
      </c>
      <c r="N14" s="34" t="s">
        <v>60</v>
      </c>
      <c r="O14" s="32" t="s">
        <v>34</v>
      </c>
      <c r="P14" s="3">
        <v>25.175847457627121</v>
      </c>
      <c r="Q14" s="8">
        <f t="shared" si="0"/>
        <v>0.19984024236303954</v>
      </c>
      <c r="R14" s="9">
        <f t="shared" si="1"/>
        <v>20.144700000000004</v>
      </c>
      <c r="S14" s="20">
        <v>0.1</v>
      </c>
      <c r="T14" s="21">
        <v>22.383000000000003</v>
      </c>
      <c r="U14" s="9">
        <f t="shared" si="2"/>
        <v>5.0311474576271173</v>
      </c>
      <c r="V14" s="10" t="str">
        <f t="shared" si="3"/>
        <v>5176620330444372361532</v>
      </c>
      <c r="W14" s="11">
        <v>43831</v>
      </c>
      <c r="X14" s="12"/>
      <c r="Y14" s="22">
        <v>130</v>
      </c>
      <c r="Z14" s="23">
        <f t="shared" si="4"/>
        <v>654.04916949152528</v>
      </c>
      <c r="AA14" s="57">
        <v>130</v>
      </c>
      <c r="AB14" s="58">
        <f t="shared" si="7"/>
        <v>654.04916949152528</v>
      </c>
      <c r="AC14" s="57" t="s">
        <v>102</v>
      </c>
      <c r="AD14" s="57">
        <f t="shared" si="8"/>
        <v>0</v>
      </c>
    </row>
    <row r="15" spans="1:30" s="13" customFormat="1" x14ac:dyDescent="0.2">
      <c r="A15" s="19"/>
      <c r="B15" s="32" t="s">
        <v>27</v>
      </c>
      <c r="C15" s="32" t="s">
        <v>74</v>
      </c>
      <c r="D15" s="32" t="s">
        <v>46</v>
      </c>
      <c r="E15" s="34" t="s">
        <v>75</v>
      </c>
      <c r="F15" s="34" t="s">
        <v>75</v>
      </c>
      <c r="G15" s="33" t="s">
        <v>77</v>
      </c>
      <c r="H15" s="33" t="s">
        <v>39</v>
      </c>
      <c r="I15" s="33" t="s">
        <v>50</v>
      </c>
      <c r="J15" s="34" t="s">
        <v>69</v>
      </c>
      <c r="K15" s="32" t="s">
        <v>51</v>
      </c>
      <c r="L15" s="33" t="s">
        <v>80</v>
      </c>
      <c r="M15" s="32" t="s">
        <v>41</v>
      </c>
      <c r="N15" s="34" t="s">
        <v>64</v>
      </c>
      <c r="O15" s="32" t="s">
        <v>43</v>
      </c>
      <c r="P15" s="3">
        <v>146.94999999999999</v>
      </c>
      <c r="Q15" s="8">
        <f t="shared" si="0"/>
        <v>2.9671316774413037E-2</v>
      </c>
      <c r="R15" s="9">
        <f t="shared" si="1"/>
        <v>142.5898</v>
      </c>
      <c r="S15" s="20">
        <v>0.1</v>
      </c>
      <c r="T15" s="21">
        <v>158.43311111111112</v>
      </c>
      <c r="U15" s="9">
        <f t="shared" si="2"/>
        <v>4.3601999999999919</v>
      </c>
      <c r="V15" s="10" t="str">
        <f t="shared" si="3"/>
        <v>5176620330444372370040</v>
      </c>
      <c r="W15" s="11">
        <v>43831</v>
      </c>
      <c r="X15" s="12"/>
      <c r="Y15" s="22">
        <v>10</v>
      </c>
      <c r="Z15" s="23">
        <f t="shared" si="4"/>
        <v>43.601999999999919</v>
      </c>
      <c r="AA15" s="57">
        <v>10</v>
      </c>
      <c r="AB15" s="58">
        <f t="shared" si="7"/>
        <v>43.601999999999919</v>
      </c>
      <c r="AC15" s="57" t="s">
        <v>102</v>
      </c>
      <c r="AD15" s="57">
        <f t="shared" si="8"/>
        <v>0</v>
      </c>
    </row>
    <row r="16" spans="1:30" s="13" customFormat="1" x14ac:dyDescent="0.2">
      <c r="A16" s="19"/>
      <c r="B16" s="32" t="s">
        <v>27</v>
      </c>
      <c r="C16" s="32" t="s">
        <v>74</v>
      </c>
      <c r="D16" s="32" t="s">
        <v>46</v>
      </c>
      <c r="E16" s="34" t="s">
        <v>75</v>
      </c>
      <c r="F16" s="34" t="s">
        <v>75</v>
      </c>
      <c r="G16" s="33" t="s">
        <v>76</v>
      </c>
      <c r="H16" s="33" t="s">
        <v>45</v>
      </c>
      <c r="I16" s="33" t="s">
        <v>78</v>
      </c>
      <c r="J16" s="34" t="s">
        <v>70</v>
      </c>
      <c r="K16" s="32" t="s">
        <v>52</v>
      </c>
      <c r="L16" s="33" t="s">
        <v>80</v>
      </c>
      <c r="M16" s="32" t="s">
        <v>28</v>
      </c>
      <c r="N16" s="34" t="s">
        <v>66</v>
      </c>
      <c r="O16" s="32" t="s">
        <v>53</v>
      </c>
      <c r="P16" s="3">
        <v>40</v>
      </c>
      <c r="Q16" s="8">
        <f t="shared" si="0"/>
        <v>0.41125</v>
      </c>
      <c r="R16" s="9">
        <f t="shared" si="1"/>
        <v>23.55</v>
      </c>
      <c r="S16" s="20">
        <v>0</v>
      </c>
      <c r="T16" s="21">
        <v>23.55</v>
      </c>
      <c r="U16" s="9">
        <f t="shared" si="2"/>
        <v>16.45</v>
      </c>
      <c r="V16" s="10" t="str">
        <f t="shared" si="3"/>
        <v>5176620122667660361413</v>
      </c>
      <c r="W16" s="11">
        <v>43831</v>
      </c>
      <c r="X16" s="12"/>
      <c r="Y16" s="22"/>
      <c r="Z16" s="23">
        <f t="shared" si="4"/>
        <v>0</v>
      </c>
      <c r="AA16" s="57"/>
      <c r="AB16" s="58">
        <f t="shared" si="7"/>
        <v>0</v>
      </c>
      <c r="AC16" s="57"/>
      <c r="AD16" s="57">
        <f t="shared" si="8"/>
        <v>0</v>
      </c>
    </row>
    <row r="17" spans="1:30" s="13" customFormat="1" x14ac:dyDescent="0.2">
      <c r="A17" s="19"/>
      <c r="B17" s="32" t="s">
        <v>27</v>
      </c>
      <c r="C17" s="32" t="s">
        <v>74</v>
      </c>
      <c r="D17" s="32" t="s">
        <v>46</v>
      </c>
      <c r="E17" s="34" t="s">
        <v>75</v>
      </c>
      <c r="F17" s="34" t="s">
        <v>75</v>
      </c>
      <c r="G17" s="33" t="s">
        <v>76</v>
      </c>
      <c r="H17" s="33" t="s">
        <v>45</v>
      </c>
      <c r="I17" s="33" t="s">
        <v>78</v>
      </c>
      <c r="J17" s="34" t="s">
        <v>70</v>
      </c>
      <c r="K17" s="32" t="s">
        <v>52</v>
      </c>
      <c r="L17" s="33" t="s">
        <v>80</v>
      </c>
      <c r="M17" s="32" t="s">
        <v>32</v>
      </c>
      <c r="N17" s="34" t="s">
        <v>60</v>
      </c>
      <c r="O17" s="32" t="s">
        <v>34</v>
      </c>
      <c r="P17" s="3">
        <v>25.175847457627121</v>
      </c>
      <c r="Q17" s="8">
        <f t="shared" si="0"/>
        <v>0.27716435243625348</v>
      </c>
      <c r="R17" s="9">
        <f t="shared" si="1"/>
        <v>18.198</v>
      </c>
      <c r="S17" s="20">
        <v>0.1</v>
      </c>
      <c r="T17" s="21">
        <v>20.22</v>
      </c>
      <c r="U17" s="9">
        <f t="shared" si="2"/>
        <v>6.9778474576271208</v>
      </c>
      <c r="V17" s="10" t="str">
        <f t="shared" si="3"/>
        <v>5176620122667660361532</v>
      </c>
      <c r="W17" s="11">
        <v>43831</v>
      </c>
      <c r="X17" s="12"/>
      <c r="Y17" s="22"/>
      <c r="Z17" s="23">
        <f t="shared" si="4"/>
        <v>0</v>
      </c>
      <c r="AA17" s="57"/>
      <c r="AB17" s="58">
        <f t="shared" si="7"/>
        <v>0</v>
      </c>
      <c r="AC17" s="57"/>
      <c r="AD17" s="57">
        <f t="shared" si="8"/>
        <v>0</v>
      </c>
    </row>
    <row r="18" spans="1:30" s="13" customFormat="1" x14ac:dyDescent="0.2">
      <c r="A18" s="19"/>
      <c r="B18" s="32" t="s">
        <v>27</v>
      </c>
      <c r="C18" s="32" t="s">
        <v>74</v>
      </c>
      <c r="D18" s="32" t="s">
        <v>46</v>
      </c>
      <c r="E18" s="34" t="s">
        <v>75</v>
      </c>
      <c r="F18" s="34" t="s">
        <v>75</v>
      </c>
      <c r="G18" s="33" t="s">
        <v>76</v>
      </c>
      <c r="H18" s="33" t="s">
        <v>45</v>
      </c>
      <c r="I18" s="33" t="s">
        <v>78</v>
      </c>
      <c r="J18" s="34" t="s">
        <v>70</v>
      </c>
      <c r="K18" s="32" t="s">
        <v>52</v>
      </c>
      <c r="L18" s="33" t="s">
        <v>80</v>
      </c>
      <c r="M18" s="32" t="s">
        <v>41</v>
      </c>
      <c r="N18" s="34" t="s">
        <v>63</v>
      </c>
      <c r="O18" s="32" t="s">
        <v>42</v>
      </c>
      <c r="P18" s="3">
        <v>121</v>
      </c>
      <c r="Q18" s="8">
        <f t="shared" ref="Q18:Q23" si="9">IF(1-R18/P18&lt;0%,0,1-R18/P18)</f>
        <v>7.8429752066115688E-2</v>
      </c>
      <c r="R18" s="9">
        <f t="shared" ref="R18:R23" si="10">+T18*(100%-S18)</f>
        <v>111.51</v>
      </c>
      <c r="S18" s="20">
        <v>0.1</v>
      </c>
      <c r="T18" s="21">
        <v>123.9</v>
      </c>
      <c r="U18" s="9">
        <f t="shared" ref="U18:U23" si="11">+IF(P18-R18&lt;0,0,P18-R18)</f>
        <v>9.4899999999999949</v>
      </c>
      <c r="V18" s="10" t="str">
        <f t="shared" ref="V18:V23" si="12">+CONCATENATE(F18,J18,N18)</f>
        <v>5176620122667660370042</v>
      </c>
      <c r="W18" s="11">
        <v>43831</v>
      </c>
      <c r="X18" s="12"/>
      <c r="Y18" s="22">
        <v>2</v>
      </c>
      <c r="Z18" s="23">
        <f t="shared" ref="Z18:Z25" si="13">IFERROR(U18*Y18,0)</f>
        <v>18.97999999999999</v>
      </c>
      <c r="AA18" s="57">
        <v>2</v>
      </c>
      <c r="AB18" s="58">
        <f t="shared" si="7"/>
        <v>18.97999999999999</v>
      </c>
      <c r="AC18" s="57" t="s">
        <v>102</v>
      </c>
      <c r="AD18" s="57">
        <f t="shared" si="8"/>
        <v>0</v>
      </c>
    </row>
    <row r="19" spans="1:30" s="13" customFormat="1" x14ac:dyDescent="0.2">
      <c r="A19" s="19"/>
      <c r="B19" s="32" t="s">
        <v>27</v>
      </c>
      <c r="C19" s="32" t="s">
        <v>74</v>
      </c>
      <c r="D19" s="32" t="s">
        <v>46</v>
      </c>
      <c r="E19" s="34" t="s">
        <v>75</v>
      </c>
      <c r="F19" s="34" t="s">
        <v>75</v>
      </c>
      <c r="G19" s="33" t="s">
        <v>76</v>
      </c>
      <c r="H19" s="33" t="s">
        <v>45</v>
      </c>
      <c r="I19" s="33" t="s">
        <v>78</v>
      </c>
      <c r="J19" s="34" t="s">
        <v>70</v>
      </c>
      <c r="K19" s="32" t="s">
        <v>52</v>
      </c>
      <c r="L19" s="33" t="s">
        <v>80</v>
      </c>
      <c r="M19" s="32" t="s">
        <v>41</v>
      </c>
      <c r="N19" s="34" t="s">
        <v>64</v>
      </c>
      <c r="O19" s="32" t="s">
        <v>43</v>
      </c>
      <c r="P19" s="3">
        <v>146.94999999999999</v>
      </c>
      <c r="Q19" s="8">
        <f t="shared" si="9"/>
        <v>0</v>
      </c>
      <c r="R19" s="9">
        <f t="shared" si="10"/>
        <v>148.69943181818181</v>
      </c>
      <c r="S19" s="20">
        <v>0.1</v>
      </c>
      <c r="T19" s="21">
        <v>165.22159090909091</v>
      </c>
      <c r="U19" s="9">
        <f t="shared" si="11"/>
        <v>0</v>
      </c>
      <c r="V19" s="10" t="str">
        <f t="shared" si="12"/>
        <v>5176620122667660370040</v>
      </c>
      <c r="W19" s="11">
        <v>43831</v>
      </c>
      <c r="X19" s="12"/>
      <c r="Y19" s="22"/>
      <c r="Z19" s="23">
        <f t="shared" si="13"/>
        <v>0</v>
      </c>
      <c r="AA19" s="57"/>
      <c r="AB19" s="58">
        <f t="shared" si="7"/>
        <v>0</v>
      </c>
      <c r="AC19" s="57"/>
      <c r="AD19" s="57">
        <f t="shared" si="8"/>
        <v>0</v>
      </c>
    </row>
    <row r="20" spans="1:30" s="13" customFormat="1" x14ac:dyDescent="0.2">
      <c r="A20" s="19"/>
      <c r="B20" s="32" t="s">
        <v>27</v>
      </c>
      <c r="C20" s="32" t="s">
        <v>74</v>
      </c>
      <c r="D20" s="32" t="s">
        <v>46</v>
      </c>
      <c r="E20" s="34" t="s">
        <v>75</v>
      </c>
      <c r="F20" s="34" t="s">
        <v>75</v>
      </c>
      <c r="G20" s="33" t="s">
        <v>76</v>
      </c>
      <c r="H20" s="33" t="s">
        <v>45</v>
      </c>
      <c r="I20" s="33" t="s">
        <v>79</v>
      </c>
      <c r="J20" s="34" t="s">
        <v>71</v>
      </c>
      <c r="K20" s="32" t="s">
        <v>54</v>
      </c>
      <c r="L20" s="33" t="s">
        <v>80</v>
      </c>
      <c r="M20" s="32" t="s">
        <v>28</v>
      </c>
      <c r="N20" s="34" t="s">
        <v>58</v>
      </c>
      <c r="O20" s="32" t="s">
        <v>31</v>
      </c>
      <c r="P20" s="3">
        <v>50.387711864406782</v>
      </c>
      <c r="Q20" s="8">
        <f t="shared" si="9"/>
        <v>0.29216075347937598</v>
      </c>
      <c r="R20" s="9">
        <f t="shared" si="10"/>
        <v>35.666400000000003</v>
      </c>
      <c r="S20" s="20">
        <v>0.12</v>
      </c>
      <c r="T20" s="21">
        <v>40.53</v>
      </c>
      <c r="U20" s="9">
        <f t="shared" si="11"/>
        <v>14.721311864406779</v>
      </c>
      <c r="V20" s="10" t="str">
        <f t="shared" si="12"/>
        <v>5176620101002242361540</v>
      </c>
      <c r="W20" s="11">
        <v>43831</v>
      </c>
      <c r="X20" s="12"/>
      <c r="Y20" s="22"/>
      <c r="Z20" s="23">
        <f t="shared" si="13"/>
        <v>0</v>
      </c>
      <c r="AA20" s="57"/>
      <c r="AB20" s="58">
        <f t="shared" si="7"/>
        <v>0</v>
      </c>
      <c r="AC20" s="57"/>
      <c r="AD20" s="57">
        <f t="shared" si="8"/>
        <v>0</v>
      </c>
    </row>
    <row r="21" spans="1:30" s="13" customFormat="1" x14ac:dyDescent="0.2">
      <c r="A21" s="19"/>
      <c r="B21" s="32" t="s">
        <v>27</v>
      </c>
      <c r="C21" s="32" t="s">
        <v>74</v>
      </c>
      <c r="D21" s="32" t="s">
        <v>46</v>
      </c>
      <c r="E21" s="34" t="s">
        <v>75</v>
      </c>
      <c r="F21" s="34" t="s">
        <v>75</v>
      </c>
      <c r="G21" s="33" t="s">
        <v>76</v>
      </c>
      <c r="H21" s="33" t="s">
        <v>45</v>
      </c>
      <c r="I21" s="33" t="s">
        <v>79</v>
      </c>
      <c r="J21" s="34" t="s">
        <v>71</v>
      </c>
      <c r="K21" s="32" t="s">
        <v>54</v>
      </c>
      <c r="L21" s="33" t="s">
        <v>80</v>
      </c>
      <c r="M21" s="32" t="s">
        <v>32</v>
      </c>
      <c r="N21" s="34" t="s">
        <v>59</v>
      </c>
      <c r="O21" s="32" t="s">
        <v>33</v>
      </c>
      <c r="P21" s="3">
        <v>111.50847457627118</v>
      </c>
      <c r="Q21" s="8">
        <f t="shared" si="9"/>
        <v>0.23804894360845108</v>
      </c>
      <c r="R21" s="9">
        <f t="shared" si="10"/>
        <v>84.963999999999999</v>
      </c>
      <c r="S21" s="20">
        <v>0.12</v>
      </c>
      <c r="T21" s="21">
        <v>96.55</v>
      </c>
      <c r="U21" s="9">
        <f t="shared" si="11"/>
        <v>26.544474576271185</v>
      </c>
      <c r="V21" s="10" t="str">
        <f t="shared" si="12"/>
        <v>5176620101002242361531</v>
      </c>
      <c r="W21" s="11">
        <v>43831</v>
      </c>
      <c r="X21" s="12"/>
      <c r="Y21" s="22"/>
      <c r="Z21" s="23">
        <f t="shared" si="13"/>
        <v>0</v>
      </c>
      <c r="AA21" s="57"/>
      <c r="AB21" s="58">
        <f t="shared" si="7"/>
        <v>0</v>
      </c>
      <c r="AC21" s="57"/>
      <c r="AD21" s="57">
        <f t="shared" si="8"/>
        <v>0</v>
      </c>
    </row>
    <row r="22" spans="1:30" s="13" customFormat="1" x14ac:dyDescent="0.2">
      <c r="A22" s="19"/>
      <c r="B22" s="32" t="s">
        <v>27</v>
      </c>
      <c r="C22" s="32" t="s">
        <v>74</v>
      </c>
      <c r="D22" s="32" t="s">
        <v>46</v>
      </c>
      <c r="E22" s="34" t="s">
        <v>75</v>
      </c>
      <c r="F22" s="34" t="s">
        <v>75</v>
      </c>
      <c r="G22" s="33" t="s">
        <v>76</v>
      </c>
      <c r="H22" s="33" t="s">
        <v>45</v>
      </c>
      <c r="I22" s="33" t="s">
        <v>79</v>
      </c>
      <c r="J22" s="34" t="s">
        <v>71</v>
      </c>
      <c r="K22" s="32" t="s">
        <v>54</v>
      </c>
      <c r="L22" s="33" t="s">
        <v>80</v>
      </c>
      <c r="M22" s="32" t="s">
        <v>32</v>
      </c>
      <c r="N22" s="34" t="s">
        <v>65</v>
      </c>
      <c r="O22" s="32" t="s">
        <v>44</v>
      </c>
      <c r="P22" s="3">
        <v>149.70571200000001</v>
      </c>
      <c r="Q22" s="8">
        <f t="shared" si="9"/>
        <v>0.28503997228910016</v>
      </c>
      <c r="R22" s="9">
        <f t="shared" si="10"/>
        <v>107.03359999999999</v>
      </c>
      <c r="S22" s="20">
        <v>0.12</v>
      </c>
      <c r="T22" s="21">
        <v>121.62909090909091</v>
      </c>
      <c r="U22" s="9">
        <f t="shared" si="11"/>
        <v>42.672112000000013</v>
      </c>
      <c r="V22" s="10" t="str">
        <f t="shared" si="12"/>
        <v>5176620101002242361538</v>
      </c>
      <c r="W22" s="11">
        <v>43831</v>
      </c>
      <c r="X22" s="12"/>
      <c r="Y22" s="22"/>
      <c r="Z22" s="23">
        <f t="shared" si="13"/>
        <v>0</v>
      </c>
      <c r="AA22" s="57"/>
      <c r="AB22" s="58">
        <f t="shared" si="7"/>
        <v>0</v>
      </c>
      <c r="AC22" s="57"/>
      <c r="AD22" s="57">
        <f t="shared" si="8"/>
        <v>0</v>
      </c>
    </row>
    <row r="23" spans="1:30" s="13" customFormat="1" x14ac:dyDescent="0.2">
      <c r="A23" s="19"/>
      <c r="B23" s="32" t="s">
        <v>27</v>
      </c>
      <c r="C23" s="32" t="s">
        <v>74</v>
      </c>
      <c r="D23" s="32" t="s">
        <v>46</v>
      </c>
      <c r="E23" s="34" t="s">
        <v>75</v>
      </c>
      <c r="F23" s="34" t="s">
        <v>75</v>
      </c>
      <c r="G23" s="33" t="s">
        <v>76</v>
      </c>
      <c r="H23" s="33" t="s">
        <v>45</v>
      </c>
      <c r="I23" s="33" t="s">
        <v>79</v>
      </c>
      <c r="J23" s="34" t="s">
        <v>71</v>
      </c>
      <c r="K23" s="32" t="s">
        <v>54</v>
      </c>
      <c r="L23" s="33" t="s">
        <v>80</v>
      </c>
      <c r="M23" s="32" t="s">
        <v>41</v>
      </c>
      <c r="N23" s="34" t="s">
        <v>64</v>
      </c>
      <c r="O23" s="32" t="s">
        <v>43</v>
      </c>
      <c r="P23" s="3">
        <v>146.94999999999999</v>
      </c>
      <c r="Q23" s="8">
        <f t="shared" si="9"/>
        <v>1.0581830554610261E-2</v>
      </c>
      <c r="R23" s="9">
        <f t="shared" si="10"/>
        <v>145.39500000000001</v>
      </c>
      <c r="S23" s="20">
        <v>0.12</v>
      </c>
      <c r="T23" s="21">
        <v>165.22159090909091</v>
      </c>
      <c r="U23" s="9">
        <f t="shared" si="11"/>
        <v>1.5549999999999784</v>
      </c>
      <c r="V23" s="10" t="str">
        <f t="shared" si="12"/>
        <v>5176620101002242370040</v>
      </c>
      <c r="W23" s="11">
        <v>43831</v>
      </c>
      <c r="X23" s="12"/>
      <c r="Y23" s="22"/>
      <c r="Z23" s="23">
        <f t="shared" si="13"/>
        <v>0</v>
      </c>
      <c r="AA23" s="57"/>
      <c r="AB23" s="58">
        <f t="shared" si="7"/>
        <v>0</v>
      </c>
      <c r="AC23" s="57"/>
      <c r="AD23" s="57">
        <f t="shared" si="8"/>
        <v>0</v>
      </c>
    </row>
    <row r="24" spans="1:30" s="13" customFormat="1" x14ac:dyDescent="0.2">
      <c r="A24" s="19"/>
      <c r="B24" s="32" t="s">
        <v>27</v>
      </c>
      <c r="C24" s="32" t="s">
        <v>74</v>
      </c>
      <c r="D24" s="32" t="s">
        <v>46</v>
      </c>
      <c r="E24" s="34" t="s">
        <v>75</v>
      </c>
      <c r="F24" s="34" t="s">
        <v>75</v>
      </c>
      <c r="G24" s="33" t="s">
        <v>76</v>
      </c>
      <c r="H24" s="33" t="s">
        <v>37</v>
      </c>
      <c r="I24" s="33" t="s">
        <v>83</v>
      </c>
      <c r="J24" s="34" t="s">
        <v>81</v>
      </c>
      <c r="K24" s="32" t="s">
        <v>82</v>
      </c>
      <c r="L24" s="33" t="s">
        <v>80</v>
      </c>
      <c r="M24" s="32" t="s">
        <v>32</v>
      </c>
      <c r="N24" s="34" t="s">
        <v>62</v>
      </c>
      <c r="O24" s="32" t="s">
        <v>40</v>
      </c>
      <c r="P24" s="3">
        <v>40.99</v>
      </c>
      <c r="Q24" s="8">
        <f t="shared" ref="Q24:Q25" si="14">IF(1-R24/P24&lt;0%,0,1-R24/P24)</f>
        <v>0.3559404732861674</v>
      </c>
      <c r="R24" s="9">
        <f t="shared" ref="R24:R25" si="15">+T24*(100%-S24)</f>
        <v>26.4</v>
      </c>
      <c r="S24" s="20">
        <v>0.12</v>
      </c>
      <c r="T24" s="21">
        <v>30</v>
      </c>
      <c r="U24" s="9">
        <f t="shared" ref="U24:U25" si="16">+IF(P24-R24&lt;0,0,P24-R24)</f>
        <v>14.590000000000003</v>
      </c>
      <c r="V24" s="10" t="str">
        <f t="shared" ref="V24:V25" si="17">+CONCATENATE(F24,J24,N24)</f>
        <v>5176620337771085361535</v>
      </c>
      <c r="W24" s="11">
        <v>44409</v>
      </c>
      <c r="X24" s="12">
        <v>145</v>
      </c>
      <c r="Y24" s="22">
        <v>10</v>
      </c>
      <c r="Z24" s="23">
        <f t="shared" si="13"/>
        <v>145.90000000000003</v>
      </c>
      <c r="AA24" s="57">
        <v>10</v>
      </c>
      <c r="AB24" s="58">
        <f t="shared" si="7"/>
        <v>145.90000000000003</v>
      </c>
      <c r="AC24" s="57" t="s">
        <v>102</v>
      </c>
      <c r="AD24" s="57">
        <f t="shared" si="8"/>
        <v>0</v>
      </c>
    </row>
    <row r="25" spans="1:30" s="13" customFormat="1" x14ac:dyDescent="0.2">
      <c r="A25" s="19"/>
      <c r="B25" s="32" t="s">
        <v>27</v>
      </c>
      <c r="C25" s="32" t="s">
        <v>74</v>
      </c>
      <c r="D25" s="32" t="s">
        <v>46</v>
      </c>
      <c r="E25" s="34" t="s">
        <v>75</v>
      </c>
      <c r="F25" s="34" t="s">
        <v>75</v>
      </c>
      <c r="G25" s="33" t="s">
        <v>76</v>
      </c>
      <c r="H25" s="33" t="s">
        <v>37</v>
      </c>
      <c r="I25" s="33" t="s">
        <v>83</v>
      </c>
      <c r="J25" s="34" t="s">
        <v>81</v>
      </c>
      <c r="K25" s="32" t="s">
        <v>82</v>
      </c>
      <c r="L25" s="33" t="s">
        <v>80</v>
      </c>
      <c r="M25" s="32" t="s">
        <v>84</v>
      </c>
      <c r="N25" s="34" t="s">
        <v>86</v>
      </c>
      <c r="O25" s="32" t="s">
        <v>85</v>
      </c>
      <c r="P25" s="3">
        <v>114.53</v>
      </c>
      <c r="Q25" s="8">
        <f t="shared" si="14"/>
        <v>0.11446782502401143</v>
      </c>
      <c r="R25" s="9">
        <f t="shared" si="15"/>
        <v>101.41999999999997</v>
      </c>
      <c r="S25" s="20">
        <v>0.12</v>
      </c>
      <c r="T25" s="21">
        <v>115.24999999999997</v>
      </c>
      <c r="U25" s="9">
        <f t="shared" si="16"/>
        <v>13.110000000000028</v>
      </c>
      <c r="V25" s="10" t="str">
        <f t="shared" si="17"/>
        <v>5176620337771085361445</v>
      </c>
      <c r="W25" s="11">
        <v>44409</v>
      </c>
      <c r="X25" s="12">
        <v>2</v>
      </c>
      <c r="Y25" s="22"/>
      <c r="Z25" s="23">
        <f t="shared" si="13"/>
        <v>0</v>
      </c>
      <c r="AA25" s="57"/>
      <c r="AB25" s="58">
        <f t="shared" si="7"/>
        <v>0</v>
      </c>
      <c r="AC25" s="57"/>
      <c r="AD25" s="57">
        <f t="shared" si="8"/>
        <v>0</v>
      </c>
    </row>
    <row r="26" spans="1:30" s="13" customFormat="1" x14ac:dyDescent="0.2">
      <c r="A26" s="19"/>
      <c r="B26" s="15"/>
      <c r="C26" s="15"/>
      <c r="D26" s="15"/>
      <c r="E26" s="14"/>
      <c r="F26" s="14"/>
      <c r="G26" s="14"/>
      <c r="H26" s="14"/>
      <c r="I26" s="14"/>
      <c r="J26" s="14"/>
      <c r="K26" s="15"/>
      <c r="L26" s="14"/>
      <c r="M26" s="15"/>
      <c r="N26" s="14"/>
      <c r="O26" s="15"/>
      <c r="P26" s="16"/>
      <c r="Q26" s="17"/>
      <c r="R26" s="16"/>
      <c r="S26" s="17"/>
      <c r="T26" s="16"/>
      <c r="U26" s="16"/>
      <c r="V26" s="2"/>
      <c r="W26" s="2"/>
      <c r="X26" s="2"/>
      <c r="Y26" s="5"/>
      <c r="Z26" s="3"/>
    </row>
    <row r="27" spans="1:30" s="13" customFormat="1" x14ac:dyDescent="0.2">
      <c r="A27" s="19"/>
      <c r="B27" s="44"/>
      <c r="C27" s="44"/>
      <c r="D27" s="44"/>
      <c r="E27" s="45"/>
      <c r="F27" s="45"/>
      <c r="G27" s="45"/>
      <c r="H27" s="45"/>
      <c r="I27" s="45"/>
      <c r="J27" s="45"/>
      <c r="K27" s="44"/>
      <c r="L27" s="45"/>
      <c r="M27" s="44"/>
      <c r="N27" s="45"/>
      <c r="O27" s="44"/>
      <c r="P27" s="46"/>
      <c r="Q27" s="47"/>
      <c r="R27" s="46"/>
      <c r="S27" s="47"/>
      <c r="T27" s="46"/>
      <c r="U27" s="46"/>
      <c r="V27" s="48"/>
      <c r="W27" s="48"/>
      <c r="X27" s="48"/>
      <c r="Y27" s="49"/>
      <c r="Z27" s="49">
        <f>+SUM(Z6:Z25)</f>
        <v>4392.0402067796604</v>
      </c>
    </row>
    <row r="28" spans="1:30" s="13" customFormat="1" x14ac:dyDescent="0.2">
      <c r="A28" s="19"/>
      <c r="B28" s="15"/>
      <c r="C28" s="15"/>
      <c r="D28" s="15"/>
      <c r="E28" s="14"/>
      <c r="F28" s="14"/>
      <c r="G28" s="14"/>
      <c r="H28" s="14"/>
      <c r="I28" s="14"/>
      <c r="J28" s="14"/>
      <c r="K28" s="15"/>
      <c r="L28" s="14"/>
      <c r="M28" s="15"/>
      <c r="N28" s="14"/>
      <c r="O28" s="15"/>
      <c r="P28" s="16"/>
      <c r="Q28" s="17"/>
      <c r="R28" s="16"/>
      <c r="S28" s="17"/>
      <c r="T28" s="16"/>
      <c r="U28" s="16"/>
      <c r="V28" s="2"/>
      <c r="W28" s="2"/>
      <c r="X28" s="2"/>
      <c r="Y28" s="5"/>
      <c r="Z28" s="3"/>
    </row>
    <row r="29" spans="1:30" s="13" customFormat="1" x14ac:dyDescent="0.2">
      <c r="A29" s="19"/>
      <c r="B29" s="15"/>
      <c r="C29" s="15"/>
      <c r="D29" s="15"/>
      <c r="E29" s="14"/>
      <c r="F29" s="14"/>
      <c r="G29" s="14"/>
      <c r="H29" s="14"/>
      <c r="I29" s="14"/>
      <c r="J29" s="14"/>
      <c r="K29" s="15"/>
      <c r="L29" s="14"/>
      <c r="M29" s="15"/>
      <c r="N29" s="14"/>
      <c r="O29" s="15"/>
      <c r="P29" s="16"/>
      <c r="Q29" s="17"/>
      <c r="R29" s="16"/>
      <c r="S29" s="17"/>
      <c r="T29" s="16"/>
      <c r="U29" s="16"/>
      <c r="V29" s="2"/>
      <c r="W29" s="2"/>
      <c r="X29" s="2"/>
      <c r="Y29" s="5"/>
      <c r="Z29" s="3"/>
    </row>
    <row r="30" spans="1:30" s="13" customFormat="1" x14ac:dyDescent="0.2">
      <c r="A30" s="19"/>
      <c r="B30" s="15"/>
      <c r="C30" s="15"/>
      <c r="D30" s="15"/>
      <c r="E30" s="14"/>
      <c r="F30" s="14"/>
      <c r="G30" s="14"/>
      <c r="H30" s="14"/>
      <c r="I30" s="14"/>
      <c r="J30" s="14"/>
      <c r="K30" s="15"/>
      <c r="L30" s="14"/>
      <c r="M30" s="15"/>
      <c r="N30" s="14"/>
      <c r="O30" s="15"/>
      <c r="P30" s="16"/>
      <c r="Q30" s="17"/>
      <c r="R30" s="16"/>
      <c r="S30" s="17"/>
      <c r="T30" s="16"/>
      <c r="U30" s="16"/>
      <c r="V30" s="2"/>
      <c r="W30" s="2"/>
      <c r="X30" s="2"/>
      <c r="Y30" s="5"/>
      <c r="Z30" s="3"/>
    </row>
    <row r="31" spans="1:30" s="13" customFormat="1" x14ac:dyDescent="0.2">
      <c r="A31" s="19"/>
      <c r="B31" s="15"/>
      <c r="C31" s="15"/>
      <c r="D31" s="15"/>
      <c r="E31" s="14"/>
      <c r="F31" s="14"/>
      <c r="G31" s="14"/>
      <c r="H31" s="14"/>
      <c r="I31" s="14"/>
      <c r="J31" s="14"/>
      <c r="K31" s="15"/>
      <c r="L31" s="14"/>
      <c r="M31" s="15"/>
      <c r="N31" s="14"/>
      <c r="O31" s="15"/>
      <c r="P31" s="16"/>
      <c r="Q31" s="17"/>
      <c r="R31" s="16"/>
      <c r="S31" s="17"/>
      <c r="T31" s="16"/>
      <c r="U31" s="16"/>
      <c r="V31" s="2"/>
      <c r="W31" s="2"/>
      <c r="X31" s="2"/>
      <c r="Y31" s="5"/>
      <c r="Z31" s="3"/>
    </row>
    <row r="32" spans="1:30" s="13" customFormat="1" x14ac:dyDescent="0.2">
      <c r="A32" s="19"/>
      <c r="B32" s="15"/>
      <c r="C32" s="15"/>
      <c r="D32" s="15"/>
      <c r="E32" s="14"/>
      <c r="F32" s="14"/>
      <c r="G32" s="14"/>
      <c r="H32" s="14"/>
      <c r="I32" s="14"/>
      <c r="J32" s="14"/>
      <c r="K32" s="15"/>
      <c r="L32" s="14"/>
      <c r="M32" s="15"/>
      <c r="N32" s="14"/>
      <c r="O32" s="15"/>
      <c r="P32" s="16"/>
      <c r="Q32" s="17"/>
      <c r="R32" s="16"/>
      <c r="S32" s="17"/>
      <c r="T32" s="16"/>
      <c r="U32" s="16"/>
      <c r="V32" s="2"/>
      <c r="W32" s="2"/>
      <c r="X32" s="2"/>
      <c r="Y32" s="5"/>
      <c r="Z32" s="3"/>
    </row>
    <row r="33" spans="1:26" s="13" customFormat="1" x14ac:dyDescent="0.2">
      <c r="A33" s="19"/>
      <c r="B33" s="15"/>
      <c r="C33" s="15"/>
      <c r="D33" s="15"/>
      <c r="E33" s="14"/>
      <c r="F33" s="14"/>
      <c r="G33" s="14"/>
      <c r="H33" s="14"/>
      <c r="I33" s="14"/>
      <c r="J33" s="14"/>
      <c r="K33" s="15"/>
      <c r="L33" s="14"/>
      <c r="M33" s="15"/>
      <c r="N33" s="14"/>
      <c r="O33" s="15"/>
      <c r="P33" s="16"/>
      <c r="Q33" s="17"/>
      <c r="R33" s="16"/>
      <c r="S33" s="17"/>
      <c r="T33" s="16"/>
      <c r="U33" s="16"/>
      <c r="V33" s="2"/>
      <c r="W33" s="2"/>
      <c r="X33" s="2"/>
      <c r="Y33" s="5"/>
      <c r="Z33" s="3"/>
    </row>
    <row r="34" spans="1:26" s="13" customFormat="1" x14ac:dyDescent="0.2">
      <c r="A34" s="19"/>
      <c r="B34" s="15"/>
      <c r="C34" s="15"/>
      <c r="D34" s="15"/>
      <c r="E34" s="14"/>
      <c r="F34" s="14"/>
      <c r="G34" s="14"/>
      <c r="H34" s="14"/>
      <c r="I34" s="14"/>
      <c r="J34" s="14"/>
      <c r="K34" s="15"/>
      <c r="L34" s="14"/>
      <c r="M34" s="15"/>
      <c r="N34" s="14"/>
      <c r="O34" s="15"/>
      <c r="P34" s="16"/>
      <c r="Q34" s="17"/>
      <c r="R34" s="16"/>
      <c r="S34" s="17"/>
      <c r="T34" s="16"/>
      <c r="U34" s="16"/>
      <c r="V34" s="2"/>
      <c r="W34" s="2"/>
      <c r="X34" s="2"/>
      <c r="Y34" s="5"/>
      <c r="Z34" s="3"/>
    </row>
    <row r="35" spans="1:26" s="13" customFormat="1" x14ac:dyDescent="0.2">
      <c r="A35" s="19"/>
      <c r="B35" s="15"/>
      <c r="C35" s="15"/>
      <c r="D35" s="15"/>
      <c r="E35" s="14"/>
      <c r="F35" s="14"/>
      <c r="G35" s="14"/>
      <c r="H35" s="14"/>
      <c r="I35" s="14"/>
      <c r="J35" s="14"/>
      <c r="K35" s="15"/>
      <c r="L35" s="14"/>
      <c r="M35" s="15"/>
      <c r="N35" s="14"/>
      <c r="O35" s="15"/>
      <c r="P35" s="16"/>
      <c r="Q35" s="17"/>
      <c r="R35" s="16"/>
      <c r="S35" s="17"/>
      <c r="T35" s="16"/>
      <c r="U35" s="16"/>
      <c r="V35" s="2"/>
      <c r="W35" s="2"/>
      <c r="X35" s="2"/>
      <c r="Y35" s="5"/>
      <c r="Z35" s="3"/>
    </row>
    <row r="36" spans="1:26" s="13" customFormat="1" x14ac:dyDescent="0.2">
      <c r="A36" s="19"/>
      <c r="B36" s="15"/>
      <c r="C36" s="15"/>
      <c r="D36" s="15"/>
      <c r="E36" s="14"/>
      <c r="F36" s="14"/>
      <c r="G36" s="14"/>
      <c r="H36" s="14"/>
      <c r="I36" s="14"/>
      <c r="J36" s="14"/>
      <c r="K36" s="15"/>
      <c r="L36" s="14"/>
      <c r="M36" s="15"/>
      <c r="N36" s="14"/>
      <c r="O36" s="15"/>
      <c r="P36" s="16"/>
      <c r="Q36" s="17"/>
      <c r="R36" s="16"/>
      <c r="S36" s="17"/>
      <c r="T36" s="16"/>
      <c r="U36" s="16"/>
      <c r="V36" s="2"/>
      <c r="W36" s="2"/>
      <c r="X36" s="2"/>
      <c r="Y36" s="5"/>
      <c r="Z36" s="3"/>
    </row>
    <row r="37" spans="1:26" s="13" customFormat="1" x14ac:dyDescent="0.2">
      <c r="A37" s="19"/>
      <c r="B37" s="15"/>
      <c r="C37" s="15"/>
      <c r="D37" s="15"/>
      <c r="E37" s="14"/>
      <c r="F37" s="14"/>
      <c r="G37" s="14"/>
      <c r="H37" s="14"/>
      <c r="I37" s="14"/>
      <c r="J37" s="14"/>
      <c r="K37" s="15"/>
      <c r="L37" s="14"/>
      <c r="M37" s="15"/>
      <c r="N37" s="14"/>
      <c r="O37" s="15"/>
      <c r="P37" s="16"/>
      <c r="Q37" s="17"/>
      <c r="R37" s="16"/>
      <c r="S37" s="17"/>
      <c r="T37" s="16"/>
      <c r="U37" s="16"/>
      <c r="V37" s="2"/>
      <c r="W37" s="2"/>
      <c r="X37" s="2"/>
      <c r="Y37" s="5"/>
      <c r="Z37" s="3"/>
    </row>
    <row r="38" spans="1:26" s="13" customFormat="1" x14ac:dyDescent="0.2">
      <c r="A38" s="19"/>
      <c r="B38" s="15"/>
      <c r="C38" s="15"/>
      <c r="D38" s="15"/>
      <c r="E38" s="14"/>
      <c r="F38" s="14"/>
      <c r="G38" s="14"/>
      <c r="H38" s="14"/>
      <c r="I38" s="14"/>
      <c r="J38" s="14"/>
      <c r="K38" s="15"/>
      <c r="L38" s="14"/>
      <c r="M38" s="15"/>
      <c r="N38" s="14"/>
      <c r="O38" s="15"/>
      <c r="P38" s="16"/>
      <c r="Q38" s="17"/>
      <c r="R38" s="16"/>
      <c r="S38" s="17"/>
      <c r="T38" s="16"/>
      <c r="U38" s="16"/>
      <c r="V38" s="2"/>
      <c r="W38" s="2"/>
      <c r="X38" s="2"/>
      <c r="Y38" s="5"/>
      <c r="Z38" s="3"/>
    </row>
    <row r="39" spans="1:26" s="13" customFormat="1" x14ac:dyDescent="0.2">
      <c r="A39" s="19"/>
      <c r="B39" s="15"/>
      <c r="C39" s="15"/>
      <c r="D39" s="15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5"/>
      <c r="P39" s="16"/>
      <c r="Q39" s="17"/>
      <c r="R39" s="16"/>
      <c r="S39" s="17"/>
      <c r="T39" s="16"/>
      <c r="U39" s="16"/>
      <c r="V39" s="2"/>
      <c r="W39" s="2"/>
      <c r="X39" s="2"/>
      <c r="Y39" s="5"/>
      <c r="Z39" s="3"/>
    </row>
    <row r="40" spans="1:26" s="13" customFormat="1" x14ac:dyDescent="0.2">
      <c r="A40" s="19"/>
      <c r="B40" s="15"/>
      <c r="C40" s="15"/>
      <c r="D40" s="15"/>
      <c r="E40" s="14"/>
      <c r="F40" s="14"/>
      <c r="G40" s="14"/>
      <c r="H40" s="14"/>
      <c r="I40" s="14"/>
      <c r="J40" s="14"/>
      <c r="K40" s="15"/>
      <c r="L40" s="14"/>
      <c r="M40" s="15"/>
      <c r="N40" s="14"/>
      <c r="O40" s="15"/>
      <c r="P40" s="16"/>
      <c r="Q40" s="17"/>
      <c r="R40" s="16"/>
      <c r="S40" s="17"/>
      <c r="T40" s="16"/>
      <c r="U40" s="16"/>
      <c r="V40" s="2"/>
      <c r="W40" s="2"/>
      <c r="X40" s="2"/>
      <c r="Y40" s="5"/>
      <c r="Z40" s="3"/>
    </row>
    <row r="41" spans="1:26" s="13" customFormat="1" x14ac:dyDescent="0.2">
      <c r="A41" s="19"/>
      <c r="B41" s="15"/>
      <c r="C41" s="15"/>
      <c r="D41" s="15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5"/>
      <c r="P41" s="16"/>
      <c r="Q41" s="17"/>
      <c r="R41" s="16"/>
      <c r="S41" s="17"/>
      <c r="T41" s="16"/>
      <c r="U41" s="16"/>
      <c r="V41" s="2"/>
      <c r="W41" s="2"/>
      <c r="X41" s="2"/>
      <c r="Y41" s="5"/>
      <c r="Z41" s="3"/>
    </row>
    <row r="42" spans="1:26" s="13" customFormat="1" x14ac:dyDescent="0.2">
      <c r="A42" s="19"/>
      <c r="B42" s="15"/>
      <c r="C42" s="15"/>
      <c r="D42" s="15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5"/>
      <c r="P42" s="16"/>
      <c r="Q42" s="17"/>
      <c r="R42" s="16"/>
      <c r="S42" s="17"/>
      <c r="T42" s="16"/>
      <c r="U42" s="16"/>
      <c r="V42" s="2"/>
      <c r="W42" s="2"/>
      <c r="X42" s="2"/>
      <c r="Y42" s="5"/>
      <c r="Z42" s="3"/>
    </row>
    <row r="43" spans="1:26" s="13" customFormat="1" x14ac:dyDescent="0.2">
      <c r="A43" s="19"/>
      <c r="B43" s="15"/>
      <c r="C43" s="15"/>
      <c r="D43" s="15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5"/>
      <c r="P43" s="16"/>
      <c r="Q43" s="17"/>
      <c r="R43" s="16"/>
      <c r="S43" s="17"/>
      <c r="T43" s="16"/>
      <c r="U43" s="16"/>
      <c r="V43" s="2"/>
      <c r="W43" s="2"/>
      <c r="X43" s="2"/>
      <c r="Y43" s="5"/>
      <c r="Z43" s="3"/>
    </row>
    <row r="44" spans="1:26" s="13" customFormat="1" x14ac:dyDescent="0.2">
      <c r="A44" s="19"/>
      <c r="B44" s="15"/>
      <c r="C44" s="15"/>
      <c r="D44" s="15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5"/>
      <c r="P44" s="16"/>
      <c r="Q44" s="17"/>
      <c r="R44" s="16"/>
      <c r="S44" s="17"/>
      <c r="T44" s="16"/>
      <c r="U44" s="16"/>
      <c r="V44" s="2"/>
      <c r="W44" s="2"/>
      <c r="X44" s="2"/>
      <c r="Y44" s="5"/>
      <c r="Z44" s="3"/>
    </row>
    <row r="45" spans="1:26" s="13" customFormat="1" x14ac:dyDescent="0.2">
      <c r="A45" s="19"/>
      <c r="B45" s="15"/>
      <c r="C45" s="15"/>
      <c r="D45" s="15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5"/>
      <c r="P45" s="16"/>
      <c r="Q45" s="17"/>
      <c r="R45" s="16"/>
      <c r="S45" s="17"/>
      <c r="T45" s="16"/>
      <c r="U45" s="16"/>
      <c r="V45" s="2"/>
      <c r="W45" s="2"/>
      <c r="X45" s="2"/>
      <c r="Y45" s="5"/>
      <c r="Z45" s="3"/>
    </row>
    <row r="46" spans="1:26" s="13" customFormat="1" x14ac:dyDescent="0.2">
      <c r="A46" s="19"/>
      <c r="B46" s="15"/>
      <c r="C46" s="15"/>
      <c r="D46" s="15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5"/>
      <c r="P46" s="16"/>
      <c r="Q46" s="17"/>
      <c r="R46" s="16"/>
      <c r="S46" s="17"/>
      <c r="T46" s="16"/>
      <c r="U46" s="16"/>
      <c r="V46" s="2"/>
      <c r="W46" s="2"/>
      <c r="X46" s="2"/>
      <c r="Y46" s="5"/>
      <c r="Z46" s="3"/>
    </row>
    <row r="47" spans="1:26" s="13" customFormat="1" x14ac:dyDescent="0.2">
      <c r="A47" s="19"/>
      <c r="B47" s="15"/>
      <c r="C47" s="15"/>
      <c r="D47" s="15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5"/>
      <c r="P47" s="16"/>
      <c r="Q47" s="17"/>
      <c r="R47" s="16"/>
      <c r="S47" s="17"/>
      <c r="T47" s="16"/>
      <c r="U47" s="16"/>
      <c r="V47" s="2"/>
      <c r="W47" s="2"/>
      <c r="X47" s="2"/>
      <c r="Y47" s="5"/>
      <c r="Z47" s="3"/>
    </row>
    <row r="48" spans="1:26" s="13" customFormat="1" x14ac:dyDescent="0.2">
      <c r="A48" s="19"/>
      <c r="B48" s="15"/>
      <c r="C48" s="15"/>
      <c r="D48" s="15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5"/>
      <c r="P48" s="16"/>
      <c r="Q48" s="17"/>
      <c r="R48" s="16"/>
      <c r="S48" s="17"/>
      <c r="T48" s="16"/>
      <c r="U48" s="16"/>
      <c r="V48" s="2"/>
      <c r="W48" s="2"/>
      <c r="X48" s="2"/>
      <c r="Y48" s="5"/>
      <c r="Z48" s="3"/>
    </row>
    <row r="49" spans="1:26" s="13" customFormat="1" x14ac:dyDescent="0.2">
      <c r="A49" s="19"/>
      <c r="B49" s="15"/>
      <c r="C49" s="15"/>
      <c r="D49" s="15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5"/>
      <c r="P49" s="16"/>
      <c r="Q49" s="17"/>
      <c r="R49" s="16"/>
      <c r="S49" s="17"/>
      <c r="T49" s="16"/>
      <c r="U49" s="16"/>
      <c r="V49" s="2"/>
      <c r="W49" s="2"/>
      <c r="X49" s="2"/>
      <c r="Y49" s="5"/>
      <c r="Z49" s="3"/>
    </row>
    <row r="50" spans="1:26" s="13" customFormat="1" x14ac:dyDescent="0.2">
      <c r="A50" s="19"/>
      <c r="B50" s="15"/>
      <c r="C50" s="15"/>
      <c r="D50" s="15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5"/>
      <c r="P50" s="16"/>
      <c r="Q50" s="17"/>
      <c r="R50" s="16"/>
      <c r="S50" s="17"/>
      <c r="T50" s="16"/>
      <c r="U50" s="16"/>
      <c r="V50" s="2"/>
      <c r="W50" s="2"/>
      <c r="X50" s="2"/>
      <c r="Y50" s="5"/>
      <c r="Z50" s="3"/>
    </row>
    <row r="51" spans="1:26" s="13" customFormat="1" x14ac:dyDescent="0.2">
      <c r="A51" s="19"/>
      <c r="B51" s="15"/>
      <c r="C51" s="15"/>
      <c r="D51" s="15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5"/>
      <c r="P51" s="16"/>
      <c r="Q51" s="17"/>
      <c r="R51" s="16"/>
      <c r="S51" s="17"/>
      <c r="T51" s="16"/>
      <c r="U51" s="16"/>
      <c r="V51" s="2"/>
      <c r="W51" s="2"/>
      <c r="X51" s="2"/>
      <c r="Y51" s="5"/>
      <c r="Z51" s="3"/>
    </row>
    <row r="52" spans="1:26" s="13" customFormat="1" x14ac:dyDescent="0.2">
      <c r="A52" s="19"/>
      <c r="B52" s="15"/>
      <c r="C52" s="15"/>
      <c r="D52" s="15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5"/>
      <c r="P52" s="16"/>
      <c r="Q52" s="17"/>
      <c r="R52" s="16"/>
      <c r="S52" s="17"/>
      <c r="T52" s="16"/>
      <c r="U52" s="16"/>
      <c r="V52" s="2"/>
      <c r="W52" s="2"/>
      <c r="X52" s="2"/>
      <c r="Y52" s="5"/>
      <c r="Z52" s="3"/>
    </row>
    <row r="53" spans="1:26" s="13" customFormat="1" x14ac:dyDescent="0.2">
      <c r="A53" s="19"/>
      <c r="B53" s="15"/>
      <c r="C53" s="15"/>
      <c r="D53" s="15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5"/>
      <c r="P53" s="16"/>
      <c r="Q53" s="17"/>
      <c r="R53" s="16"/>
      <c r="S53" s="17"/>
      <c r="T53" s="16"/>
      <c r="U53" s="16"/>
      <c r="V53" s="2"/>
      <c r="W53" s="2"/>
      <c r="X53" s="2"/>
      <c r="Y53" s="5"/>
      <c r="Z53" s="3"/>
    </row>
    <row r="54" spans="1:26" s="13" customFormat="1" x14ac:dyDescent="0.2">
      <c r="A54" s="19"/>
      <c r="B54" s="15"/>
      <c r="C54" s="15"/>
      <c r="D54" s="15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5"/>
      <c r="P54" s="16"/>
      <c r="Q54" s="17"/>
      <c r="R54" s="16"/>
      <c r="S54" s="17"/>
      <c r="T54" s="16"/>
      <c r="U54" s="16"/>
      <c r="V54" s="2"/>
      <c r="W54" s="2"/>
      <c r="X54" s="2"/>
      <c r="Y54" s="5"/>
      <c r="Z54" s="3"/>
    </row>
    <row r="55" spans="1:26" s="13" customFormat="1" x14ac:dyDescent="0.2">
      <c r="A55" s="19"/>
      <c r="B55" s="15"/>
      <c r="C55" s="15"/>
      <c r="D55" s="15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5"/>
      <c r="P55" s="16"/>
      <c r="Q55" s="17"/>
      <c r="R55" s="16"/>
      <c r="S55" s="17"/>
      <c r="T55" s="16"/>
      <c r="U55" s="16"/>
      <c r="V55" s="2"/>
      <c r="W55" s="2"/>
      <c r="X55" s="2"/>
      <c r="Y55" s="5"/>
      <c r="Z55" s="3"/>
    </row>
    <row r="56" spans="1:26" s="13" customFormat="1" x14ac:dyDescent="0.2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2">
      <c r="A57" s="19"/>
      <c r="B57" s="15"/>
      <c r="C57" s="15"/>
      <c r="D57" s="15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5"/>
      <c r="P57" s="16"/>
      <c r="Q57" s="17"/>
      <c r="R57" s="16"/>
      <c r="S57" s="17"/>
      <c r="T57" s="16"/>
      <c r="U57" s="16"/>
      <c r="V57" s="2"/>
      <c r="W57" s="2"/>
      <c r="X57" s="2"/>
      <c r="Y57" s="5"/>
      <c r="Z57" s="3"/>
    </row>
    <row r="58" spans="1:26" s="13" customFormat="1" x14ac:dyDescent="0.2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2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2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2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2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2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2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2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2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2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2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2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2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2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2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2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2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2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2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2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2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2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2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2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2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2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2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2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2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2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2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2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2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2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2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2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2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2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2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2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2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2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2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2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2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2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2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2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2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2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2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2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2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2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2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2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2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2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2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2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2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2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2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2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2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2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2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2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2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2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2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2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2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2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2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2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2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2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2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2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2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2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2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2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2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2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2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2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2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2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2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2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2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2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2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2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2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2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2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2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2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2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2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2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2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2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2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2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2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2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2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2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2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2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2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2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2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2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2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2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2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2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2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2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2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2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2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2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2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2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2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2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2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2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2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2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2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2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2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2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2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2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2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2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2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2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2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2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2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2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2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2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2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2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2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2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2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2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2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2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2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2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2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2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2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2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2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2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2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2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2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2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2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2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2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2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2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2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2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2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2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2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2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2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2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2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2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2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2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2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2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2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2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2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2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2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2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2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2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2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2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2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2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2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2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2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2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2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2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2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2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2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2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2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2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2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2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2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2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2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2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2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2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2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2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2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2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2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2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2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2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2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2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2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2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2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2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2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2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2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2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2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2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2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2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2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2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2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2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2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2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2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2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2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2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2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2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2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2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2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2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2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2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2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2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2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2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2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2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2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2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2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2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2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2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2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2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2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2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2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2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2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2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2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2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2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2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2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2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2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2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2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2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2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2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2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2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2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2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2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2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2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2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2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2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2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2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2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2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2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2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2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2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2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2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2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2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2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2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2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2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2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2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2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2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2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2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2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2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2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2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2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2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2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2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2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2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2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2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2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2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2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2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2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2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2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2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2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2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2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2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2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2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2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2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2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2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2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2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2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2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2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2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2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2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2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2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2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2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2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2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2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2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2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2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2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2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2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2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2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2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2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2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2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2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2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2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2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2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2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2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2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2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2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2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2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2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2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2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2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2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2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2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2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2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2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2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2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2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2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2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2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2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2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2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2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2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2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2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2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2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2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2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2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2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2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2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2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2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2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2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2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2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2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2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2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2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2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2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2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2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2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2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2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2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2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2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2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2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2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2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2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2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2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2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2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2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2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2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2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2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2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2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2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2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2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2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2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2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2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2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2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2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2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2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2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2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2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2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2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2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2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2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2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2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2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2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2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2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2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2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2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2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2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2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2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2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2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2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2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2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2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2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2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2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2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2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2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2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2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2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2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2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2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2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2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2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2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2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2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2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2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2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2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2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2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2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2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2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2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2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2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  <row r="590" spans="1:26" s="13" customFormat="1" x14ac:dyDescent="0.2">
      <c r="A590" s="19"/>
      <c r="B590" s="15"/>
      <c r="C590" s="15"/>
      <c r="D590" s="15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5"/>
      <c r="P590" s="16"/>
      <c r="Q590" s="17"/>
      <c r="R590" s="16"/>
      <c r="S590" s="17"/>
      <c r="T590" s="16"/>
      <c r="U590" s="16"/>
      <c r="V590" s="2"/>
      <c r="W590" s="2"/>
      <c r="X590" s="2"/>
      <c r="Y590" s="5"/>
      <c r="Z590" s="3"/>
    </row>
    <row r="591" spans="1:26" s="13" customFormat="1" x14ac:dyDescent="0.2">
      <c r="A591" s="19"/>
      <c r="B591" s="15"/>
      <c r="C591" s="15"/>
      <c r="D591" s="15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5"/>
      <c r="P591" s="16"/>
      <c r="Q591" s="17"/>
      <c r="R591" s="16"/>
      <c r="S591" s="17"/>
      <c r="T591" s="16"/>
      <c r="U591" s="16"/>
      <c r="V591" s="2"/>
      <c r="W591" s="2"/>
      <c r="X591" s="2"/>
      <c r="Y591" s="5"/>
      <c r="Z591" s="3"/>
    </row>
    <row r="592" spans="1:26" s="13" customFormat="1" x14ac:dyDescent="0.2">
      <c r="A592" s="19"/>
      <c r="B592" s="15"/>
      <c r="C592" s="15"/>
      <c r="D592" s="15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5"/>
      <c r="P592" s="16"/>
      <c r="Q592" s="17"/>
      <c r="R592" s="16"/>
      <c r="S592" s="17"/>
      <c r="T592" s="16"/>
      <c r="U592" s="16"/>
      <c r="V592" s="2"/>
      <c r="W592" s="2"/>
      <c r="X592" s="2"/>
      <c r="Y592" s="5"/>
      <c r="Z592" s="3"/>
    </row>
    <row r="593" spans="1:26" s="13" customFormat="1" x14ac:dyDescent="0.2">
      <c r="A593" s="19"/>
      <c r="B593" s="15"/>
      <c r="C593" s="15"/>
      <c r="D593" s="15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5"/>
      <c r="P593" s="16"/>
      <c r="Q593" s="17"/>
      <c r="R593" s="16"/>
      <c r="S593" s="17"/>
      <c r="T593" s="16"/>
      <c r="U593" s="16"/>
      <c r="V593" s="2"/>
      <c r="W593" s="2"/>
      <c r="X593" s="2"/>
      <c r="Y593" s="5"/>
      <c r="Z593" s="3"/>
    </row>
    <row r="594" spans="1:26" s="13" customFormat="1" x14ac:dyDescent="0.2">
      <c r="A594" s="19"/>
      <c r="B594" s="15"/>
      <c r="C594" s="15"/>
      <c r="D594" s="15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5"/>
      <c r="P594" s="16"/>
      <c r="Q594" s="17"/>
      <c r="R594" s="16"/>
      <c r="S594" s="17"/>
      <c r="T594" s="16"/>
      <c r="U594" s="16"/>
      <c r="V594" s="2"/>
      <c r="W594" s="2"/>
      <c r="X594" s="2"/>
      <c r="Y594" s="5"/>
      <c r="Z594" s="3"/>
    </row>
    <row r="595" spans="1:26" s="13" customFormat="1" x14ac:dyDescent="0.2">
      <c r="A595" s="19"/>
      <c r="B595" s="15"/>
      <c r="C595" s="15"/>
      <c r="D595" s="15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5"/>
      <c r="P595" s="16"/>
      <c r="Q595" s="17"/>
      <c r="R595" s="16"/>
      <c r="S595" s="17"/>
      <c r="T595" s="16"/>
      <c r="U595" s="16"/>
      <c r="V595" s="2"/>
      <c r="W595" s="2"/>
      <c r="X595" s="2"/>
      <c r="Y595" s="5"/>
      <c r="Z595" s="3"/>
    </row>
    <row r="596" spans="1:26" s="13" customFormat="1" x14ac:dyDescent="0.2">
      <c r="A596" s="19"/>
      <c r="B596" s="15"/>
      <c r="C596" s="15"/>
      <c r="D596" s="15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5"/>
      <c r="P596" s="16"/>
      <c r="Q596" s="17"/>
      <c r="R596" s="16"/>
      <c r="S596" s="17"/>
      <c r="T596" s="16"/>
      <c r="U596" s="16"/>
      <c r="V596" s="2"/>
      <c r="W596" s="2"/>
      <c r="X596" s="2"/>
      <c r="Y596" s="5"/>
      <c r="Z596" s="3"/>
    </row>
    <row r="597" spans="1:26" s="13" customFormat="1" x14ac:dyDescent="0.2">
      <c r="A597" s="19"/>
      <c r="B597" s="15"/>
      <c r="C597" s="15"/>
      <c r="D597" s="15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5"/>
      <c r="P597" s="16"/>
      <c r="Q597" s="17"/>
      <c r="R597" s="16"/>
      <c r="S597" s="17"/>
      <c r="T597" s="16"/>
      <c r="U597" s="16"/>
      <c r="V597" s="2"/>
      <c r="W597" s="2"/>
      <c r="X597" s="2"/>
      <c r="Y597" s="5"/>
      <c r="Z597" s="3"/>
    </row>
    <row r="598" spans="1:26" s="13" customFormat="1" x14ac:dyDescent="0.2">
      <c r="A598" s="19"/>
      <c r="B598" s="15"/>
      <c r="C598" s="15"/>
      <c r="D598" s="15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5"/>
      <c r="P598" s="16"/>
      <c r="Q598" s="17"/>
      <c r="R598" s="16"/>
      <c r="S598" s="17"/>
      <c r="T598" s="16"/>
      <c r="U598" s="16"/>
      <c r="V598" s="2"/>
      <c r="W598" s="2"/>
      <c r="X598" s="2"/>
      <c r="Y598" s="5"/>
      <c r="Z598" s="3"/>
    </row>
    <row r="599" spans="1:26" s="13" customFormat="1" x14ac:dyDescent="0.2">
      <c r="A599" s="19"/>
      <c r="B599" s="15"/>
      <c r="C599" s="15"/>
      <c r="D599" s="15"/>
      <c r="E599" s="14"/>
      <c r="F599" s="14"/>
      <c r="G599" s="14"/>
      <c r="H599" s="14"/>
      <c r="I599" s="14"/>
      <c r="J599" s="14"/>
      <c r="K599" s="15"/>
      <c r="L599" s="14"/>
      <c r="M599" s="15"/>
      <c r="N599" s="14"/>
      <c r="O599" s="15"/>
      <c r="P599" s="16"/>
      <c r="Q599" s="17"/>
      <c r="R599" s="16"/>
      <c r="S599" s="17"/>
      <c r="T599" s="16"/>
      <c r="U599" s="16"/>
      <c r="V599" s="2"/>
      <c r="W599" s="2"/>
      <c r="X599" s="2"/>
      <c r="Y599" s="5"/>
      <c r="Z599" s="3"/>
    </row>
    <row r="600" spans="1:26" s="13" customFormat="1" x14ac:dyDescent="0.2">
      <c r="A600" s="19"/>
      <c r="B600" s="15"/>
      <c r="C600" s="15"/>
      <c r="D600" s="15"/>
      <c r="E600" s="14"/>
      <c r="F600" s="14"/>
      <c r="G600" s="14"/>
      <c r="H600" s="14"/>
      <c r="I600" s="14"/>
      <c r="J600" s="14"/>
      <c r="K600" s="15"/>
      <c r="L600" s="14"/>
      <c r="M600" s="15"/>
      <c r="N600" s="14"/>
      <c r="O600" s="15"/>
      <c r="P600" s="16"/>
      <c r="Q600" s="17"/>
      <c r="R600" s="16"/>
      <c r="S600" s="17"/>
      <c r="T600" s="16"/>
      <c r="U600" s="16"/>
      <c r="V600" s="2"/>
      <c r="W600" s="2"/>
      <c r="X600" s="2"/>
      <c r="Y600" s="5"/>
      <c r="Z600" s="3"/>
    </row>
    <row r="601" spans="1:26" s="13" customFormat="1" x14ac:dyDescent="0.2">
      <c r="A601" s="19"/>
      <c r="B601" s="15"/>
      <c r="C601" s="15"/>
      <c r="D601" s="15"/>
      <c r="E601" s="14"/>
      <c r="F601" s="14"/>
      <c r="G601" s="14"/>
      <c r="H601" s="14"/>
      <c r="I601" s="14"/>
      <c r="J601" s="14"/>
      <c r="K601" s="15"/>
      <c r="L601" s="14"/>
      <c r="M601" s="15"/>
      <c r="N601" s="14"/>
      <c r="O601" s="15"/>
      <c r="P601" s="16"/>
      <c r="Q601" s="17"/>
      <c r="R601" s="16"/>
      <c r="S601" s="17"/>
      <c r="T601" s="16"/>
      <c r="U601" s="16"/>
      <c r="V601" s="2"/>
      <c r="W601" s="2"/>
      <c r="X601" s="2"/>
      <c r="Y601" s="5"/>
      <c r="Z601" s="3"/>
    </row>
    <row r="602" spans="1:26" s="13" customFormat="1" x14ac:dyDescent="0.2">
      <c r="A602" s="19"/>
      <c r="B602" s="15"/>
      <c r="C602" s="15"/>
      <c r="D602" s="15"/>
      <c r="E602" s="14"/>
      <c r="F602" s="14"/>
      <c r="G602" s="14"/>
      <c r="H602" s="14"/>
      <c r="I602" s="14"/>
      <c r="J602" s="14"/>
      <c r="K602" s="15"/>
      <c r="L602" s="14"/>
      <c r="M602" s="15"/>
      <c r="N602" s="14"/>
      <c r="O602" s="15"/>
      <c r="P602" s="16"/>
      <c r="Q602" s="17"/>
      <c r="R602" s="16"/>
      <c r="S602" s="17"/>
      <c r="T602" s="16"/>
      <c r="U602" s="16"/>
      <c r="V602" s="2"/>
      <c r="W602" s="2"/>
      <c r="X602" s="2"/>
      <c r="Y602" s="5"/>
      <c r="Z602" s="3"/>
    </row>
    <row r="603" spans="1:26" s="13" customFormat="1" x14ac:dyDescent="0.2">
      <c r="A603" s="19"/>
      <c r="B603" s="15"/>
      <c r="C603" s="15"/>
      <c r="D603" s="15"/>
      <c r="E603" s="14"/>
      <c r="F603" s="14"/>
      <c r="G603" s="14"/>
      <c r="H603" s="14"/>
      <c r="I603" s="14"/>
      <c r="J603" s="14"/>
      <c r="K603" s="15"/>
      <c r="L603" s="14"/>
      <c r="M603" s="15"/>
      <c r="N603" s="14"/>
      <c r="O603" s="15"/>
      <c r="P603" s="16"/>
      <c r="Q603" s="17"/>
      <c r="R603" s="16"/>
      <c r="S603" s="17"/>
      <c r="T603" s="16"/>
      <c r="U603" s="16"/>
      <c r="V603" s="2"/>
      <c r="W603" s="2"/>
      <c r="X603" s="2"/>
      <c r="Y603" s="5"/>
      <c r="Z603" s="3"/>
    </row>
    <row r="604" spans="1:26" s="13" customFormat="1" x14ac:dyDescent="0.2">
      <c r="A604" s="19"/>
      <c r="B604" s="15"/>
      <c r="C604" s="15"/>
      <c r="D604" s="15"/>
      <c r="E604" s="14"/>
      <c r="F604" s="14"/>
      <c r="G604" s="14"/>
      <c r="H604" s="14"/>
      <c r="I604" s="14"/>
      <c r="J604" s="14"/>
      <c r="K604" s="15"/>
      <c r="L604" s="14"/>
      <c r="M604" s="15"/>
      <c r="N604" s="14"/>
      <c r="O604" s="15"/>
      <c r="P604" s="16"/>
      <c r="Q604" s="17"/>
      <c r="R604" s="16"/>
      <c r="S604" s="17"/>
      <c r="T604" s="16"/>
      <c r="U604" s="16"/>
      <c r="V604" s="2"/>
      <c r="W604" s="2"/>
      <c r="X604" s="2"/>
      <c r="Y604" s="5"/>
      <c r="Z604" s="3"/>
    </row>
    <row r="605" spans="1:26" s="13" customFormat="1" x14ac:dyDescent="0.2">
      <c r="A605" s="19"/>
      <c r="B605" s="15"/>
      <c r="C605" s="15"/>
      <c r="D605" s="15"/>
      <c r="E605" s="14"/>
      <c r="F605" s="14"/>
      <c r="G605" s="14"/>
      <c r="H605" s="14"/>
      <c r="I605" s="14"/>
      <c r="J605" s="14"/>
      <c r="K605" s="15"/>
      <c r="L605" s="14"/>
      <c r="M605" s="15"/>
      <c r="N605" s="14"/>
      <c r="O605" s="15"/>
      <c r="P605" s="16"/>
      <c r="Q605" s="17"/>
      <c r="R605" s="16"/>
      <c r="S605" s="17"/>
      <c r="T605" s="16"/>
      <c r="U605" s="16"/>
      <c r="V605" s="2"/>
      <c r="W605" s="2"/>
      <c r="X605" s="2"/>
      <c r="Y605" s="5"/>
      <c r="Z605" s="3"/>
    </row>
    <row r="606" spans="1:26" s="13" customFormat="1" x14ac:dyDescent="0.2">
      <c r="A606" s="19"/>
      <c r="B606" s="15"/>
      <c r="C606" s="15"/>
      <c r="D606" s="15"/>
      <c r="E606" s="14"/>
      <c r="F606" s="14"/>
      <c r="G606" s="14"/>
      <c r="H606" s="14"/>
      <c r="I606" s="14"/>
      <c r="J606" s="14"/>
      <c r="K606" s="15"/>
      <c r="L606" s="14"/>
      <c r="M606" s="15"/>
      <c r="N606" s="14"/>
      <c r="O606" s="15"/>
      <c r="P606" s="16"/>
      <c r="Q606" s="17"/>
      <c r="R606" s="16"/>
      <c r="S606" s="17"/>
      <c r="T606" s="16"/>
      <c r="U606" s="16"/>
      <c r="V606" s="2"/>
      <c r="W606" s="2"/>
      <c r="X606" s="2"/>
      <c r="Y606" s="5"/>
      <c r="Z606" s="3"/>
    </row>
  </sheetData>
  <autoFilter ref="A5:AD5"/>
  <mergeCells count="5">
    <mergeCell ref="Y3:Z3"/>
    <mergeCell ref="AA1:AB2"/>
    <mergeCell ref="AC1:AD2"/>
    <mergeCell ref="AA3:AB3"/>
    <mergeCell ref="AC3:AD3"/>
  </mergeCells>
  <dataValidations disablePrompts="1" count="1">
    <dataValidation type="list" allowBlank="1" showInputMessage="1" showErrorMessage="1" sqref="AC6:AC25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9"/>
  <sheetViews>
    <sheetView zoomScale="90" zoomScaleNormal="90" workbookViewId="0">
      <selection activeCell="H4" sqref="H4"/>
    </sheetView>
  </sheetViews>
  <sheetFormatPr baseColWidth="10" defaultRowHeight="15" x14ac:dyDescent="0.25"/>
  <cols>
    <col min="1" max="1" width="1.7109375" customWidth="1"/>
    <col min="2" max="2" width="11.5703125" bestFit="1" customWidth="1"/>
    <col min="3" max="3" width="35.7109375" customWidth="1"/>
    <col min="4" max="4" width="20" customWidth="1"/>
    <col min="5" max="5" width="14.42578125" bestFit="1" customWidth="1"/>
    <col min="6" max="6" width="6.85546875" bestFit="1" customWidth="1"/>
    <col min="7" max="7" width="44" bestFit="1" customWidth="1"/>
    <col min="8" max="8" width="34.7109375" customWidth="1"/>
    <col min="9" max="9" width="20.140625" customWidth="1"/>
  </cols>
  <sheetData>
    <row r="2" spans="2:9" ht="24" x14ac:dyDescent="0.25">
      <c r="B2" s="37" t="s">
        <v>10</v>
      </c>
      <c r="C2" s="37" t="s">
        <v>11</v>
      </c>
      <c r="D2" s="37" t="s">
        <v>12</v>
      </c>
      <c r="E2" s="37" t="s">
        <v>13</v>
      </c>
      <c r="F2" s="37" t="s">
        <v>72</v>
      </c>
      <c r="G2" s="37" t="s">
        <v>15</v>
      </c>
      <c r="H2" s="37" t="s">
        <v>73</v>
      </c>
      <c r="I2" s="37" t="s">
        <v>25</v>
      </c>
    </row>
    <row r="3" spans="2:9" x14ac:dyDescent="0.25">
      <c r="B3" s="34" t="s">
        <v>67</v>
      </c>
      <c r="C3" s="32" t="s">
        <v>47</v>
      </c>
      <c r="D3" s="33" t="s">
        <v>48</v>
      </c>
      <c r="E3" s="32" t="s">
        <v>28</v>
      </c>
      <c r="F3" s="34" t="s">
        <v>57</v>
      </c>
      <c r="G3" s="32" t="s">
        <v>29</v>
      </c>
      <c r="H3" s="50" t="s">
        <v>89</v>
      </c>
      <c r="I3" s="50">
        <v>200</v>
      </c>
    </row>
    <row r="4" spans="2:9" x14ac:dyDescent="0.25">
      <c r="B4" s="34" t="s">
        <v>67</v>
      </c>
      <c r="C4" s="32" t="s">
        <v>47</v>
      </c>
      <c r="D4" s="33" t="s">
        <v>48</v>
      </c>
      <c r="E4" s="32" t="s">
        <v>28</v>
      </c>
      <c r="F4" s="35" t="s">
        <v>56</v>
      </c>
      <c r="G4" s="36" t="s">
        <v>30</v>
      </c>
      <c r="H4" s="50"/>
      <c r="I4" s="50"/>
    </row>
    <row r="5" spans="2:9" x14ac:dyDescent="0.25">
      <c r="B5" s="34" t="s">
        <v>67</v>
      </c>
      <c r="C5" s="32" t="s">
        <v>47</v>
      </c>
      <c r="D5" s="33" t="s">
        <v>48</v>
      </c>
      <c r="E5" s="32" t="s">
        <v>32</v>
      </c>
      <c r="F5" s="34" t="s">
        <v>60</v>
      </c>
      <c r="G5" s="32" t="s">
        <v>34</v>
      </c>
      <c r="H5" s="50" t="s">
        <v>90</v>
      </c>
      <c r="I5" s="50">
        <v>300</v>
      </c>
    </row>
    <row r="6" spans="2:9" x14ac:dyDescent="0.25">
      <c r="B6" s="34" t="s">
        <v>67</v>
      </c>
      <c r="C6" s="32" t="s">
        <v>47</v>
      </c>
      <c r="D6" s="33" t="s">
        <v>48</v>
      </c>
      <c r="E6" s="32" t="s">
        <v>35</v>
      </c>
      <c r="F6" s="34" t="s">
        <v>61</v>
      </c>
      <c r="G6" s="32" t="s">
        <v>36</v>
      </c>
      <c r="H6" s="50" t="s">
        <v>91</v>
      </c>
      <c r="I6" s="50">
        <v>60</v>
      </c>
    </row>
    <row r="7" spans="2:9" x14ac:dyDescent="0.25">
      <c r="B7" s="34" t="s">
        <v>67</v>
      </c>
      <c r="C7" s="32" t="s">
        <v>47</v>
      </c>
      <c r="D7" s="33" t="s">
        <v>48</v>
      </c>
      <c r="E7" s="32" t="s">
        <v>41</v>
      </c>
      <c r="F7" s="34" t="s">
        <v>64</v>
      </c>
      <c r="G7" s="32" t="s">
        <v>43</v>
      </c>
      <c r="H7" s="50" t="s">
        <v>92</v>
      </c>
      <c r="I7" s="50">
        <v>20</v>
      </c>
    </row>
    <row r="8" spans="2:9" x14ac:dyDescent="0.25">
      <c r="B8" s="34" t="s">
        <v>68</v>
      </c>
      <c r="C8" s="32" t="s">
        <v>49</v>
      </c>
      <c r="D8" s="33" t="s">
        <v>48</v>
      </c>
      <c r="E8" s="32" t="s">
        <v>32</v>
      </c>
      <c r="F8" s="34" t="s">
        <v>60</v>
      </c>
      <c r="G8" s="32" t="s">
        <v>34</v>
      </c>
      <c r="H8" s="50" t="s">
        <v>96</v>
      </c>
      <c r="I8" s="50">
        <v>30</v>
      </c>
    </row>
    <row r="9" spans="2:9" x14ac:dyDescent="0.25">
      <c r="B9" s="34" t="s">
        <v>68</v>
      </c>
      <c r="C9" s="32" t="s">
        <v>49</v>
      </c>
      <c r="D9" s="33" t="s">
        <v>48</v>
      </c>
      <c r="E9" s="32" t="s">
        <v>35</v>
      </c>
      <c r="F9" s="34" t="s">
        <v>61</v>
      </c>
      <c r="G9" s="32" t="s">
        <v>36</v>
      </c>
      <c r="H9" s="50" t="s">
        <v>96</v>
      </c>
      <c r="I9" s="50">
        <v>2</v>
      </c>
    </row>
    <row r="10" spans="2:9" x14ac:dyDescent="0.25">
      <c r="B10" s="34" t="s">
        <v>68</v>
      </c>
      <c r="C10" s="32" t="s">
        <v>49</v>
      </c>
      <c r="D10" s="33" t="s">
        <v>48</v>
      </c>
      <c r="E10" s="32" t="s">
        <v>41</v>
      </c>
      <c r="F10" s="34" t="s">
        <v>64</v>
      </c>
      <c r="G10" s="32" t="s">
        <v>43</v>
      </c>
      <c r="H10" s="50"/>
      <c r="I10" s="50"/>
    </row>
    <row r="11" spans="2:9" x14ac:dyDescent="0.25">
      <c r="B11" s="34" t="s">
        <v>69</v>
      </c>
      <c r="C11" s="32" t="s">
        <v>51</v>
      </c>
      <c r="D11" s="33" t="s">
        <v>80</v>
      </c>
      <c r="E11" s="32" t="s">
        <v>28</v>
      </c>
      <c r="F11" s="34" t="s">
        <v>57</v>
      </c>
      <c r="G11" s="32" t="s">
        <v>29</v>
      </c>
      <c r="H11" s="50"/>
      <c r="I11" s="50"/>
    </row>
    <row r="12" spans="2:9" x14ac:dyDescent="0.25">
      <c r="B12" s="34" t="s">
        <v>69</v>
      </c>
      <c r="C12" s="32" t="s">
        <v>51</v>
      </c>
      <c r="D12" s="33" t="s">
        <v>80</v>
      </c>
      <c r="E12" s="32" t="s">
        <v>28</v>
      </c>
      <c r="F12" s="35" t="s">
        <v>56</v>
      </c>
      <c r="G12" s="36" t="s">
        <v>30</v>
      </c>
      <c r="H12" s="50"/>
      <c r="I12" s="50"/>
    </row>
    <row r="13" spans="2:9" x14ac:dyDescent="0.25">
      <c r="B13" s="34" t="s">
        <v>69</v>
      </c>
      <c r="C13" s="32" t="s">
        <v>51</v>
      </c>
      <c r="D13" s="33" t="s">
        <v>80</v>
      </c>
      <c r="E13" s="32" t="s">
        <v>32</v>
      </c>
      <c r="F13" s="34" t="s">
        <v>60</v>
      </c>
      <c r="G13" s="32" t="s">
        <v>34</v>
      </c>
      <c r="H13" s="50" t="s">
        <v>95</v>
      </c>
      <c r="I13" s="50">
        <v>130</v>
      </c>
    </row>
    <row r="14" spans="2:9" x14ac:dyDescent="0.25">
      <c r="B14" s="34" t="s">
        <v>69</v>
      </c>
      <c r="C14" s="32" t="s">
        <v>51</v>
      </c>
      <c r="D14" s="33" t="s">
        <v>80</v>
      </c>
      <c r="E14" s="32" t="s">
        <v>41</v>
      </c>
      <c r="F14" s="34" t="s">
        <v>64</v>
      </c>
      <c r="G14" s="32" t="s">
        <v>43</v>
      </c>
      <c r="H14" s="50" t="s">
        <v>94</v>
      </c>
      <c r="I14" s="50">
        <v>10</v>
      </c>
    </row>
    <row r="15" spans="2:9" x14ac:dyDescent="0.25">
      <c r="B15" s="34" t="s">
        <v>70</v>
      </c>
      <c r="C15" s="32" t="s">
        <v>52</v>
      </c>
      <c r="D15" s="33" t="s">
        <v>80</v>
      </c>
      <c r="E15" s="32" t="s">
        <v>28</v>
      </c>
      <c r="F15" s="34" t="s">
        <v>66</v>
      </c>
      <c r="G15" s="32" t="s">
        <v>53</v>
      </c>
      <c r="H15" s="50"/>
      <c r="I15" s="50"/>
    </row>
    <row r="16" spans="2:9" x14ac:dyDescent="0.25">
      <c r="B16" s="34" t="s">
        <v>70</v>
      </c>
      <c r="C16" s="32" t="s">
        <v>52</v>
      </c>
      <c r="D16" s="33" t="s">
        <v>80</v>
      </c>
      <c r="E16" s="32" t="s">
        <v>32</v>
      </c>
      <c r="F16" s="34" t="s">
        <v>60</v>
      </c>
      <c r="G16" s="32" t="s">
        <v>34</v>
      </c>
      <c r="H16" s="50"/>
      <c r="I16" s="50"/>
    </row>
    <row r="17" spans="2:9" x14ac:dyDescent="0.25">
      <c r="B17" s="34" t="s">
        <v>70</v>
      </c>
      <c r="C17" s="32" t="s">
        <v>52</v>
      </c>
      <c r="D17" s="33" t="s">
        <v>80</v>
      </c>
      <c r="E17" s="32" t="s">
        <v>41</v>
      </c>
      <c r="F17" s="34" t="s">
        <v>63</v>
      </c>
      <c r="G17" s="32" t="s">
        <v>42</v>
      </c>
      <c r="H17" s="50" t="s">
        <v>93</v>
      </c>
      <c r="I17" s="50">
        <v>2</v>
      </c>
    </row>
    <row r="18" spans="2:9" x14ac:dyDescent="0.25">
      <c r="B18" s="34" t="s">
        <v>70</v>
      </c>
      <c r="C18" s="32" t="s">
        <v>52</v>
      </c>
      <c r="D18" s="33" t="s">
        <v>80</v>
      </c>
      <c r="E18" s="32" t="s">
        <v>41</v>
      </c>
      <c r="F18" s="34" t="s">
        <v>64</v>
      </c>
      <c r="G18" s="32" t="s">
        <v>43</v>
      </c>
      <c r="H18" s="50"/>
      <c r="I18" s="50"/>
    </row>
    <row r="19" spans="2:9" x14ac:dyDescent="0.25">
      <c r="B19" s="34" t="s">
        <v>71</v>
      </c>
      <c r="C19" s="32" t="s">
        <v>54</v>
      </c>
      <c r="D19" s="33" t="s">
        <v>80</v>
      </c>
      <c r="E19" s="32" t="s">
        <v>28</v>
      </c>
      <c r="F19" s="34" t="s">
        <v>58</v>
      </c>
      <c r="G19" s="32" t="s">
        <v>31</v>
      </c>
      <c r="H19" s="50"/>
      <c r="I19" s="50"/>
    </row>
    <row r="20" spans="2:9" x14ac:dyDescent="0.25">
      <c r="B20" s="34" t="s">
        <v>71</v>
      </c>
      <c r="C20" s="32" t="s">
        <v>54</v>
      </c>
      <c r="D20" s="33" t="s">
        <v>80</v>
      </c>
      <c r="E20" s="32" t="s">
        <v>32</v>
      </c>
      <c r="F20" s="34" t="s">
        <v>59</v>
      </c>
      <c r="G20" s="32" t="s">
        <v>33</v>
      </c>
      <c r="H20" s="50"/>
      <c r="I20" s="50"/>
    </row>
    <row r="21" spans="2:9" x14ac:dyDescent="0.25">
      <c r="B21" s="34" t="s">
        <v>71</v>
      </c>
      <c r="C21" s="32" t="s">
        <v>54</v>
      </c>
      <c r="D21" s="33" t="s">
        <v>80</v>
      </c>
      <c r="E21" s="32" t="s">
        <v>32</v>
      </c>
      <c r="F21" s="34" t="s">
        <v>65</v>
      </c>
      <c r="G21" s="32" t="s">
        <v>44</v>
      </c>
      <c r="H21" s="50"/>
      <c r="I21" s="50"/>
    </row>
    <row r="22" spans="2:9" x14ac:dyDescent="0.25">
      <c r="B22" s="34" t="s">
        <v>71</v>
      </c>
      <c r="C22" s="32" t="s">
        <v>54</v>
      </c>
      <c r="D22" s="33" t="s">
        <v>80</v>
      </c>
      <c r="E22" s="32" t="s">
        <v>41</v>
      </c>
      <c r="F22" s="34" t="s">
        <v>64</v>
      </c>
      <c r="G22" s="32" t="s">
        <v>43</v>
      </c>
      <c r="H22" s="50"/>
      <c r="I22" s="50"/>
    </row>
    <row r="23" spans="2:9" x14ac:dyDescent="0.25">
      <c r="B23" s="34" t="s">
        <v>81</v>
      </c>
      <c r="C23" s="32" t="s">
        <v>82</v>
      </c>
      <c r="D23" s="33" t="s">
        <v>80</v>
      </c>
      <c r="E23" s="32" t="s">
        <v>32</v>
      </c>
      <c r="F23" s="34" t="s">
        <v>62</v>
      </c>
      <c r="G23" s="32" t="s">
        <v>40</v>
      </c>
      <c r="H23" s="50" t="s">
        <v>88</v>
      </c>
      <c r="I23" s="50">
        <v>10</v>
      </c>
    </row>
    <row r="24" spans="2:9" x14ac:dyDescent="0.25">
      <c r="B24" s="34" t="s">
        <v>81</v>
      </c>
      <c r="C24" s="32" t="s">
        <v>82</v>
      </c>
      <c r="D24" s="33" t="s">
        <v>80</v>
      </c>
      <c r="E24" s="32" t="s">
        <v>84</v>
      </c>
      <c r="F24" s="34" t="s">
        <v>86</v>
      </c>
      <c r="G24" s="32" t="s">
        <v>85</v>
      </c>
      <c r="H24" s="50"/>
      <c r="I24" s="50"/>
    </row>
    <row r="25" spans="2:9" x14ac:dyDescent="0.25">
      <c r="B25" s="34"/>
      <c r="C25" s="32"/>
      <c r="D25" s="33"/>
      <c r="E25" s="32"/>
      <c r="F25" s="34"/>
      <c r="G25" s="32"/>
      <c r="H25" s="50"/>
      <c r="I25" s="50"/>
    </row>
    <row r="26" spans="2:9" x14ac:dyDescent="0.25">
      <c r="B26" s="34"/>
      <c r="C26" s="32"/>
      <c r="D26" s="33"/>
      <c r="E26" s="32"/>
      <c r="F26" s="34"/>
      <c r="G26" s="32"/>
      <c r="H26" s="50"/>
      <c r="I26" s="50"/>
    </row>
    <row r="27" spans="2:9" x14ac:dyDescent="0.25">
      <c r="B27" s="34"/>
      <c r="C27" s="32"/>
      <c r="D27" s="33"/>
      <c r="E27" s="32"/>
      <c r="F27" s="34"/>
      <c r="G27" s="32"/>
      <c r="H27" s="50"/>
      <c r="I27" s="50"/>
    </row>
    <row r="28" spans="2:9" x14ac:dyDescent="0.25">
      <c r="B28" s="34"/>
      <c r="C28" s="32"/>
      <c r="D28" s="33"/>
      <c r="E28" s="32"/>
      <c r="F28" s="34"/>
      <c r="G28" s="32"/>
      <c r="H28" s="50"/>
      <c r="I28" s="50"/>
    </row>
    <row r="29" spans="2:9" x14ac:dyDescent="0.25">
      <c r="B29" s="34"/>
      <c r="C29" s="32"/>
      <c r="D29" s="33"/>
      <c r="E29" s="32"/>
      <c r="F29" s="34"/>
      <c r="G29" s="32"/>
      <c r="H29" s="50"/>
      <c r="I29" s="50"/>
    </row>
    <row r="30" spans="2:9" x14ac:dyDescent="0.25">
      <c r="B30" s="34"/>
      <c r="C30" s="32"/>
      <c r="D30" s="33"/>
      <c r="E30" s="32"/>
      <c r="F30" s="34"/>
      <c r="G30" s="32"/>
      <c r="H30" s="50"/>
      <c r="I30" s="50"/>
    </row>
    <row r="31" spans="2:9" x14ac:dyDescent="0.25">
      <c r="B31" s="34"/>
      <c r="C31" s="32"/>
      <c r="D31" s="33"/>
      <c r="E31" s="32"/>
      <c r="F31" s="34"/>
      <c r="G31" s="32"/>
      <c r="H31" s="50"/>
      <c r="I31" s="50"/>
    </row>
    <row r="32" spans="2:9" x14ac:dyDescent="0.25">
      <c r="B32" s="34"/>
      <c r="C32" s="32"/>
      <c r="D32" s="33"/>
      <c r="E32" s="32"/>
      <c r="F32" s="34"/>
      <c r="G32" s="32"/>
      <c r="H32" s="50"/>
      <c r="I32" s="50"/>
    </row>
    <row r="33" spans="2:9" x14ac:dyDescent="0.25">
      <c r="B33" s="34"/>
      <c r="C33" s="32"/>
      <c r="D33" s="33"/>
      <c r="E33" s="32"/>
      <c r="F33" s="35"/>
      <c r="G33" s="36"/>
      <c r="H33" s="50"/>
      <c r="I33" s="50"/>
    </row>
    <row r="34" spans="2:9" x14ac:dyDescent="0.25">
      <c r="B34" s="34"/>
      <c r="C34" s="32"/>
      <c r="D34" s="33"/>
      <c r="E34" s="32"/>
      <c r="F34" s="34"/>
      <c r="G34" s="32"/>
      <c r="H34" s="50"/>
      <c r="I34" s="50"/>
    </row>
    <row r="35" spans="2:9" x14ac:dyDescent="0.25">
      <c r="B35" s="34"/>
      <c r="C35" s="32"/>
      <c r="D35" s="33"/>
      <c r="E35" s="32"/>
      <c r="F35" s="34"/>
      <c r="G35" s="32"/>
      <c r="H35" s="50"/>
      <c r="I35" s="50"/>
    </row>
    <row r="36" spans="2:9" x14ac:dyDescent="0.25">
      <c r="B36" s="34"/>
      <c r="C36" s="32"/>
      <c r="D36" s="33"/>
      <c r="E36" s="32"/>
      <c r="F36" s="34"/>
      <c r="G36" s="32"/>
      <c r="H36" s="50"/>
      <c r="I36" s="50"/>
    </row>
    <row r="37" spans="2:9" x14ac:dyDescent="0.25">
      <c r="B37" s="34"/>
      <c r="C37" s="32"/>
      <c r="D37" s="33"/>
      <c r="E37" s="32"/>
      <c r="F37" s="35"/>
      <c r="G37" s="36"/>
      <c r="H37" s="50"/>
      <c r="I37" s="50"/>
    </row>
    <row r="38" spans="2:9" x14ac:dyDescent="0.25">
      <c r="B38" s="34"/>
      <c r="C38" s="32"/>
      <c r="D38" s="33"/>
      <c r="E38" s="32"/>
      <c r="F38" s="34"/>
      <c r="G38" s="32"/>
      <c r="H38" s="50"/>
      <c r="I38" s="50"/>
    </row>
    <row r="39" spans="2:9" x14ac:dyDescent="0.25">
      <c r="B39" s="34"/>
      <c r="C39" s="32"/>
      <c r="D39" s="33"/>
      <c r="E39" s="32"/>
      <c r="F39" s="34"/>
      <c r="G39" s="32"/>
      <c r="H39" s="50"/>
      <c r="I39" s="50"/>
    </row>
    <row r="40" spans="2:9" x14ac:dyDescent="0.25">
      <c r="B40" s="34"/>
      <c r="C40" s="32"/>
      <c r="D40" s="33"/>
      <c r="E40" s="32"/>
      <c r="F40" s="34"/>
      <c r="G40" s="32"/>
      <c r="H40" s="50"/>
      <c r="I40" s="50"/>
    </row>
    <row r="41" spans="2:9" x14ac:dyDescent="0.25">
      <c r="B41" s="34"/>
      <c r="C41" s="32"/>
      <c r="D41" s="33"/>
      <c r="E41" s="32"/>
      <c r="F41" s="35"/>
      <c r="G41" s="36"/>
      <c r="H41" s="50"/>
      <c r="I41" s="50"/>
    </row>
    <row r="42" spans="2:9" x14ac:dyDescent="0.25">
      <c r="B42" s="34"/>
      <c r="C42" s="32"/>
      <c r="D42" s="33"/>
      <c r="E42" s="32"/>
      <c r="F42" s="34"/>
      <c r="G42" s="32"/>
      <c r="H42" s="50"/>
      <c r="I42" s="50"/>
    </row>
    <row r="43" spans="2:9" x14ac:dyDescent="0.25">
      <c r="B43" s="34"/>
      <c r="C43" s="32"/>
      <c r="D43" s="33"/>
      <c r="E43" s="32"/>
      <c r="F43" s="34"/>
      <c r="G43" s="32"/>
      <c r="H43" s="50"/>
      <c r="I43" s="50"/>
    </row>
    <row r="44" spans="2:9" x14ac:dyDescent="0.25">
      <c r="B44" s="34"/>
      <c r="C44" s="32"/>
      <c r="D44" s="33"/>
      <c r="E44" s="32"/>
      <c r="F44" s="34"/>
      <c r="G44" s="32"/>
      <c r="H44" s="50"/>
      <c r="I44" s="50"/>
    </row>
    <row r="45" spans="2:9" x14ac:dyDescent="0.25">
      <c r="B45" s="34"/>
      <c r="C45" s="32"/>
      <c r="D45" s="33"/>
      <c r="E45" s="32"/>
      <c r="F45" s="34"/>
      <c r="G45" s="32"/>
      <c r="H45" s="50"/>
      <c r="I45" s="50"/>
    </row>
    <row r="46" spans="2:9" x14ac:dyDescent="0.25">
      <c r="B46" s="34"/>
      <c r="C46" s="32"/>
      <c r="D46" s="33"/>
      <c r="E46" s="32"/>
      <c r="F46" s="34"/>
      <c r="G46" s="32"/>
      <c r="H46" s="50"/>
      <c r="I46" s="50"/>
    </row>
    <row r="47" spans="2:9" x14ac:dyDescent="0.25">
      <c r="B47" s="34"/>
      <c r="C47" s="32"/>
      <c r="D47" s="33"/>
      <c r="E47" s="32"/>
      <c r="F47" s="35"/>
      <c r="G47" s="36"/>
      <c r="H47" s="50"/>
      <c r="I47" s="50"/>
    </row>
    <row r="48" spans="2:9" x14ac:dyDescent="0.25">
      <c r="B48" s="34"/>
      <c r="C48" s="32"/>
      <c r="D48" s="33"/>
      <c r="E48" s="32"/>
      <c r="F48" s="35"/>
      <c r="G48" s="36"/>
      <c r="H48" s="50"/>
      <c r="I48" s="50"/>
    </row>
    <row r="49" spans="2:9" x14ac:dyDescent="0.25">
      <c r="B49" s="34"/>
      <c r="C49" s="32"/>
      <c r="D49" s="33"/>
      <c r="E49" s="32"/>
      <c r="F49" s="34"/>
      <c r="G49" s="32"/>
      <c r="H49" s="50"/>
      <c r="I49" s="50"/>
    </row>
    <row r="50" spans="2:9" x14ac:dyDescent="0.25">
      <c r="B50" s="34"/>
      <c r="C50" s="32"/>
      <c r="D50" s="33"/>
      <c r="E50" s="32"/>
      <c r="F50" s="34"/>
      <c r="G50" s="32"/>
      <c r="H50" s="50"/>
      <c r="I50" s="50"/>
    </row>
    <row r="51" spans="2:9" x14ac:dyDescent="0.25">
      <c r="B51" s="34"/>
      <c r="C51" s="32"/>
      <c r="D51" s="33"/>
      <c r="E51" s="32"/>
      <c r="F51" s="35"/>
      <c r="G51" s="36"/>
      <c r="H51" s="50"/>
      <c r="I51" s="50"/>
    </row>
    <row r="52" spans="2:9" x14ac:dyDescent="0.25">
      <c r="B52" s="34"/>
      <c r="C52" s="32"/>
      <c r="D52" s="33"/>
      <c r="E52" s="32"/>
      <c r="F52" s="34"/>
      <c r="G52" s="32"/>
      <c r="H52" s="50"/>
      <c r="I52" s="50"/>
    </row>
    <row r="53" spans="2:9" x14ac:dyDescent="0.25">
      <c r="B53" s="34"/>
      <c r="C53" s="32"/>
      <c r="D53" s="33"/>
      <c r="E53" s="32"/>
      <c r="F53" s="35"/>
      <c r="G53" s="36"/>
      <c r="H53" s="50"/>
      <c r="I53" s="50"/>
    </row>
    <row r="54" spans="2:9" x14ac:dyDescent="0.25">
      <c r="B54" s="34"/>
      <c r="C54" s="32"/>
      <c r="D54" s="33"/>
      <c r="E54" s="32"/>
      <c r="F54" s="34"/>
      <c r="G54" s="32"/>
      <c r="H54" s="50"/>
      <c r="I54" s="50"/>
    </row>
    <row r="55" spans="2:9" x14ac:dyDescent="0.25">
      <c r="B55" s="34"/>
      <c r="C55" s="32"/>
      <c r="D55" s="33"/>
      <c r="E55" s="32"/>
      <c r="F55" s="34"/>
      <c r="G55" s="32"/>
      <c r="H55" s="50"/>
      <c r="I55" s="50"/>
    </row>
    <row r="56" spans="2:9" x14ac:dyDescent="0.25">
      <c r="B56" s="34"/>
      <c r="C56" s="32"/>
      <c r="D56" s="33"/>
      <c r="E56" s="32"/>
      <c r="F56" s="34"/>
      <c r="G56" s="32"/>
      <c r="H56" s="50"/>
      <c r="I56" s="50"/>
    </row>
    <row r="57" spans="2:9" x14ac:dyDescent="0.25">
      <c r="B57" s="34"/>
      <c r="C57" s="32"/>
      <c r="D57" s="33"/>
      <c r="E57" s="32"/>
      <c r="F57" s="35"/>
      <c r="G57" s="36"/>
      <c r="H57" s="50"/>
      <c r="I57" s="50"/>
    </row>
    <row r="58" spans="2:9" x14ac:dyDescent="0.25">
      <c r="B58" s="34"/>
      <c r="C58" s="32"/>
      <c r="D58" s="33"/>
      <c r="E58" s="32"/>
      <c r="F58" s="34"/>
      <c r="G58" s="32"/>
      <c r="H58" s="50"/>
      <c r="I58" s="50"/>
    </row>
    <row r="59" spans="2:9" x14ac:dyDescent="0.25">
      <c r="B59" s="34"/>
      <c r="C59" s="32"/>
      <c r="D59" s="33"/>
      <c r="E59" s="32"/>
      <c r="F59" s="34"/>
      <c r="G59" s="32"/>
      <c r="H59" s="50"/>
      <c r="I59" s="50"/>
    </row>
    <row r="60" spans="2:9" x14ac:dyDescent="0.25">
      <c r="B60" s="34"/>
      <c r="C60" s="32"/>
      <c r="D60" s="33"/>
      <c r="E60" s="32"/>
      <c r="F60" s="34"/>
      <c r="G60" s="32"/>
      <c r="H60" s="50"/>
      <c r="I60" s="50"/>
    </row>
    <row r="61" spans="2:9" x14ac:dyDescent="0.25">
      <c r="B61" s="34"/>
      <c r="C61" s="32"/>
      <c r="D61" s="33"/>
      <c r="E61" s="32"/>
      <c r="F61" s="34"/>
      <c r="G61" s="32"/>
      <c r="H61" s="50"/>
      <c r="I61" s="50"/>
    </row>
    <row r="62" spans="2:9" x14ac:dyDescent="0.25">
      <c r="B62" s="34"/>
      <c r="C62" s="32"/>
      <c r="D62" s="33"/>
      <c r="E62" s="32"/>
      <c r="F62" s="34"/>
      <c r="G62" s="32"/>
      <c r="H62" s="50"/>
      <c r="I62" s="50"/>
    </row>
    <row r="63" spans="2:9" x14ac:dyDescent="0.25">
      <c r="B63" s="34"/>
      <c r="C63" s="32"/>
      <c r="D63" s="33"/>
      <c r="E63" s="32"/>
      <c r="F63" s="35"/>
      <c r="G63" s="36"/>
      <c r="H63" s="50"/>
      <c r="I63" s="50"/>
    </row>
    <row r="64" spans="2:9" x14ac:dyDescent="0.25">
      <c r="B64" s="34"/>
      <c r="C64" s="32"/>
      <c r="D64" s="33"/>
      <c r="E64" s="32"/>
      <c r="F64" s="34"/>
      <c r="G64" s="32"/>
      <c r="H64" s="50"/>
      <c r="I64" s="50"/>
    </row>
    <row r="65" spans="2:9" x14ac:dyDescent="0.25">
      <c r="B65" s="34"/>
      <c r="C65" s="32"/>
      <c r="D65" s="33"/>
      <c r="E65" s="32"/>
      <c r="F65" s="34"/>
      <c r="G65" s="32"/>
      <c r="H65" s="50"/>
      <c r="I65" s="50"/>
    </row>
    <row r="66" spans="2:9" x14ac:dyDescent="0.25">
      <c r="B66" s="34"/>
      <c r="C66" s="32"/>
      <c r="D66" s="33"/>
      <c r="E66" s="32"/>
      <c r="F66" s="34"/>
      <c r="G66" s="32"/>
      <c r="H66" s="50"/>
      <c r="I66" s="50"/>
    </row>
    <row r="67" spans="2:9" x14ac:dyDescent="0.25">
      <c r="B67" s="34"/>
      <c r="C67" s="32"/>
      <c r="D67" s="33"/>
      <c r="E67" s="32"/>
      <c r="F67" s="34"/>
      <c r="G67" s="32"/>
      <c r="H67" s="50"/>
      <c r="I67" s="50"/>
    </row>
    <row r="68" spans="2:9" x14ac:dyDescent="0.25">
      <c r="B68" s="34"/>
      <c r="C68" s="32"/>
      <c r="D68" s="33"/>
      <c r="E68" s="32"/>
      <c r="F68" s="34"/>
      <c r="G68" s="32"/>
      <c r="H68" s="50"/>
      <c r="I68" s="50"/>
    </row>
    <row r="69" spans="2:9" x14ac:dyDescent="0.25">
      <c r="B69" s="34"/>
      <c r="C69" s="32"/>
      <c r="D69" s="33"/>
      <c r="E69" s="32"/>
      <c r="F69" s="34"/>
      <c r="G69" s="32"/>
      <c r="H69" s="50"/>
      <c r="I69" s="50"/>
    </row>
    <row r="70" spans="2:9" x14ac:dyDescent="0.25">
      <c r="B70" s="34"/>
      <c r="C70" s="32"/>
      <c r="D70" s="33"/>
      <c r="E70" s="32"/>
      <c r="F70" s="35"/>
      <c r="G70" s="36"/>
      <c r="H70" s="50"/>
      <c r="I70" s="50"/>
    </row>
    <row r="71" spans="2:9" x14ac:dyDescent="0.25">
      <c r="B71" s="34"/>
      <c r="C71" s="32"/>
      <c r="D71" s="33"/>
      <c r="E71" s="32"/>
      <c r="F71" s="34"/>
      <c r="G71" s="32"/>
      <c r="H71" s="50"/>
      <c r="I71" s="50"/>
    </row>
    <row r="72" spans="2:9" x14ac:dyDescent="0.25">
      <c r="B72" s="34"/>
      <c r="C72" s="32"/>
      <c r="D72" s="33"/>
      <c r="E72" s="32"/>
      <c r="F72" s="34"/>
      <c r="G72" s="32"/>
      <c r="H72" s="50"/>
      <c r="I72" s="50"/>
    </row>
    <row r="73" spans="2:9" x14ac:dyDescent="0.25">
      <c r="B73" s="34"/>
      <c r="C73" s="32"/>
      <c r="D73" s="33"/>
      <c r="E73" s="32"/>
      <c r="F73" s="34"/>
      <c r="G73" s="32"/>
      <c r="H73" s="50"/>
      <c r="I73" s="50"/>
    </row>
    <row r="74" spans="2:9" x14ac:dyDescent="0.25">
      <c r="B74" s="34"/>
      <c r="C74" s="32"/>
      <c r="D74" s="33"/>
      <c r="E74" s="32"/>
      <c r="F74" s="34"/>
      <c r="G74" s="32"/>
      <c r="H74" s="50"/>
      <c r="I74" s="50"/>
    </row>
    <row r="75" spans="2:9" x14ac:dyDescent="0.25">
      <c r="B75" s="34"/>
      <c r="C75" s="32"/>
      <c r="D75" s="33"/>
      <c r="E75" s="32"/>
      <c r="F75" s="34"/>
      <c r="G75" s="32"/>
      <c r="H75" s="50"/>
      <c r="I75" s="50"/>
    </row>
    <row r="76" spans="2:9" x14ac:dyDescent="0.25">
      <c r="B76" s="34"/>
      <c r="C76" s="32"/>
      <c r="D76" s="33"/>
      <c r="E76" s="32"/>
      <c r="F76" s="34"/>
      <c r="G76" s="32"/>
      <c r="H76" s="50"/>
      <c r="I76" s="50"/>
    </row>
    <row r="77" spans="2:9" x14ac:dyDescent="0.25">
      <c r="B77" s="34"/>
      <c r="C77" s="32"/>
      <c r="D77" s="33"/>
      <c r="E77" s="32"/>
      <c r="F77" s="34"/>
      <c r="G77" s="32"/>
      <c r="H77" s="50"/>
      <c r="I77" s="50"/>
    </row>
    <row r="78" spans="2:9" x14ac:dyDescent="0.25">
      <c r="B78" s="34"/>
      <c r="C78" s="32"/>
      <c r="D78" s="33"/>
      <c r="E78" s="32"/>
      <c r="F78" s="35"/>
      <c r="G78" s="36"/>
      <c r="H78" s="50"/>
      <c r="I78" s="50"/>
    </row>
    <row r="79" spans="2:9" x14ac:dyDescent="0.25">
      <c r="B79" s="34"/>
      <c r="C79" s="32"/>
      <c r="D79" s="33"/>
      <c r="E79" s="32"/>
      <c r="F79" s="34"/>
      <c r="G79" s="32"/>
      <c r="H79" s="50"/>
      <c r="I79" s="50"/>
    </row>
    <row r="80" spans="2:9" x14ac:dyDescent="0.25">
      <c r="B80" s="34"/>
      <c r="C80" s="32"/>
      <c r="D80" s="33"/>
      <c r="E80" s="32"/>
      <c r="F80" s="35"/>
      <c r="G80" s="36"/>
      <c r="H80" s="50"/>
      <c r="I80" s="50"/>
    </row>
    <row r="81" spans="2:9" x14ac:dyDescent="0.25">
      <c r="B81" s="34"/>
      <c r="C81" s="32"/>
      <c r="D81" s="33"/>
      <c r="E81" s="32"/>
      <c r="F81" s="34"/>
      <c r="G81" s="32"/>
      <c r="H81" s="50"/>
      <c r="I81" s="50"/>
    </row>
    <row r="82" spans="2:9" x14ac:dyDescent="0.25">
      <c r="B82" s="34"/>
      <c r="C82" s="32"/>
      <c r="D82" s="33"/>
      <c r="E82" s="32"/>
      <c r="F82" s="34"/>
      <c r="G82" s="32"/>
      <c r="H82" s="50"/>
      <c r="I82" s="50"/>
    </row>
    <row r="83" spans="2:9" x14ac:dyDescent="0.25">
      <c r="B83" s="34"/>
      <c r="C83" s="32"/>
      <c r="D83" s="33"/>
      <c r="E83" s="32"/>
      <c r="F83" s="34"/>
      <c r="G83" s="32"/>
      <c r="H83" s="50"/>
      <c r="I83" s="50"/>
    </row>
    <row r="84" spans="2:9" x14ac:dyDescent="0.25">
      <c r="B84" s="34"/>
      <c r="C84" s="32"/>
      <c r="D84" s="33"/>
      <c r="E84" s="32"/>
      <c r="F84" s="34"/>
      <c r="G84" s="32"/>
      <c r="H84" s="50"/>
      <c r="I84" s="50"/>
    </row>
    <row r="85" spans="2:9" x14ac:dyDescent="0.25">
      <c r="B85" s="34"/>
      <c r="C85" s="32"/>
      <c r="D85" s="33"/>
      <c r="E85" s="32"/>
      <c r="F85" s="35"/>
      <c r="G85" s="36"/>
      <c r="H85" s="50"/>
      <c r="I85" s="50"/>
    </row>
    <row r="86" spans="2:9" x14ac:dyDescent="0.25">
      <c r="B86" s="34"/>
      <c r="C86" s="32"/>
      <c r="D86" s="33"/>
      <c r="E86" s="32"/>
      <c r="F86" s="35"/>
      <c r="G86" s="36"/>
      <c r="H86" s="50"/>
      <c r="I86" s="50"/>
    </row>
    <row r="87" spans="2:9" x14ac:dyDescent="0.25">
      <c r="B87" s="34"/>
      <c r="C87" s="32"/>
      <c r="D87" s="33"/>
      <c r="E87" s="32"/>
      <c r="F87" s="34"/>
      <c r="G87" s="32"/>
      <c r="H87" s="50"/>
      <c r="I87" s="50"/>
    </row>
    <row r="88" spans="2:9" x14ac:dyDescent="0.25">
      <c r="B88" s="34"/>
      <c r="C88" s="32"/>
      <c r="D88" s="33"/>
      <c r="E88" s="32"/>
      <c r="F88" s="34"/>
      <c r="G88" s="32"/>
      <c r="H88" s="50"/>
      <c r="I88" s="50"/>
    </row>
    <row r="89" spans="2:9" x14ac:dyDescent="0.25">
      <c r="B89" s="34"/>
      <c r="C89" s="32"/>
      <c r="D89" s="33"/>
      <c r="E89" s="32"/>
      <c r="F89" s="34"/>
      <c r="G89" s="32"/>
      <c r="H89" s="50"/>
      <c r="I89" s="50"/>
    </row>
  </sheetData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Alberto Jesus Torres Trucios</cp:lastModifiedBy>
  <dcterms:created xsi:type="dcterms:W3CDTF">2020-12-30T17:58:02Z</dcterms:created>
  <dcterms:modified xsi:type="dcterms:W3CDTF">2021-11-13T03:16:32Z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7a0d8f95-f6a3-4043-b536-0a62161dbe73</vt:lpwstr>
  </property>
</Properties>
</file>