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lio\"/>
    </mc:Choice>
  </mc:AlternateContent>
  <xr:revisionPtr revIDLastSave="0" documentId="13_ncr:1_{80C7E0D6-9720-4999-9C01-ED19684744C2}" xr6:coauthVersionLast="47" xr6:coauthVersionMax="47" xr10:uidLastSave="{00000000-0000-0000-0000-000000000000}"/>
  <bookViews>
    <workbookView xWindow="1620" yWindow="2580" windowWidth="17280" windowHeight="8964" xr2:uid="{00000000-000D-0000-FFFF-FFFF00000000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Subsidios!$B$5:$Z$31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" i="1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31" i="1"/>
  <c r="Q31" i="1" s="1"/>
  <c r="R30" i="1"/>
  <c r="U30" i="1" s="1"/>
  <c r="R29" i="1"/>
  <c r="Q29" i="1" s="1"/>
  <c r="R28" i="1"/>
  <c r="Q28" i="1" s="1"/>
  <c r="R27" i="1"/>
  <c r="Q27" i="1" s="1"/>
  <c r="R26" i="1"/>
  <c r="U26" i="1" s="1"/>
  <c r="R25" i="1"/>
  <c r="Q25" i="1" s="1"/>
  <c r="R24" i="1"/>
  <c r="U24" i="1" s="1"/>
  <c r="R23" i="1"/>
  <c r="Q23" i="1" s="1"/>
  <c r="R22" i="1"/>
  <c r="Q22" i="1" s="1"/>
  <c r="R21" i="1"/>
  <c r="Q21" i="1" s="1"/>
  <c r="R20" i="1"/>
  <c r="Q20" i="1" s="1"/>
  <c r="R19" i="1"/>
  <c r="Q19" i="1" s="1"/>
  <c r="R18" i="1"/>
  <c r="U18" i="1" s="1"/>
  <c r="R17" i="1"/>
  <c r="Q17" i="1" s="1"/>
  <c r="R16" i="1"/>
  <c r="Q16" i="1" s="1"/>
  <c r="R15" i="1"/>
  <c r="Q15" i="1" s="1"/>
  <c r="R14" i="1"/>
  <c r="U14" i="1" s="1"/>
  <c r="R13" i="1"/>
  <c r="Q13" i="1" s="1"/>
  <c r="R12" i="1"/>
  <c r="Q12" i="1" s="1"/>
  <c r="R11" i="1"/>
  <c r="Q11" i="1" s="1"/>
  <c r="R10" i="1"/>
  <c r="U10" i="1" s="1"/>
  <c r="R9" i="1"/>
  <c r="Q9" i="1" s="1"/>
  <c r="R8" i="1"/>
  <c r="U8" i="1" s="1"/>
  <c r="R7" i="1"/>
  <c r="Q7" i="1" s="1"/>
  <c r="R6" i="1"/>
  <c r="Q6" i="1" s="1"/>
  <c r="Q10" i="1" l="1"/>
  <c r="Q14" i="1"/>
  <c r="Q18" i="1"/>
  <c r="U6" i="1"/>
  <c r="Q30" i="1"/>
  <c r="Q26" i="1"/>
  <c r="U22" i="1"/>
  <c r="Z10" i="1"/>
  <c r="Z8" i="1"/>
  <c r="Z24" i="1"/>
  <c r="Z26" i="1"/>
  <c r="Q8" i="1"/>
  <c r="Q24" i="1"/>
  <c r="U12" i="1"/>
  <c r="U16" i="1"/>
  <c r="U20" i="1"/>
  <c r="U28" i="1"/>
  <c r="Z30" i="1"/>
  <c r="U9" i="1"/>
  <c r="U13" i="1"/>
  <c r="U17" i="1"/>
  <c r="U21" i="1"/>
  <c r="U25" i="1"/>
  <c r="U29" i="1"/>
  <c r="Z14" i="1"/>
  <c r="Z18" i="1"/>
  <c r="U7" i="1"/>
  <c r="U11" i="1"/>
  <c r="U15" i="1"/>
  <c r="U19" i="1"/>
  <c r="U23" i="1"/>
  <c r="U27" i="1"/>
  <c r="U31" i="1"/>
  <c r="Z6" i="1" l="1"/>
  <c r="Z22" i="1"/>
  <c r="Z31" i="1"/>
  <c r="Z9" i="1"/>
  <c r="Z23" i="1"/>
  <c r="Z19" i="1"/>
  <c r="Z29" i="1"/>
  <c r="Z12" i="1"/>
  <c r="Z27" i="1"/>
  <c r="Z15" i="1"/>
  <c r="Z25" i="1"/>
  <c r="Z11" i="1"/>
  <c r="Z21" i="1"/>
  <c r="Z28" i="1"/>
  <c r="Z7" i="1"/>
  <c r="Z17" i="1"/>
  <c r="Z20" i="1"/>
  <c r="Z13" i="1"/>
  <c r="Z16" i="1"/>
  <c r="Z33" i="1" l="1"/>
</calcChain>
</file>

<file path=xl/sharedStrings.xml><?xml version="1.0" encoding="utf-8"?>
<sst xmlns="http://schemas.openxmlformats.org/spreadsheetml/2006/main" count="394" uniqueCount="96">
  <si>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</si>
  <si>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</si>
  <si>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</si>
  <si>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</si>
  <si>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</si>
  <si>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</si>
  <si>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</si>
  <si>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</si>
  <si>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</si>
  <si>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</si>
  <si>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</si>
  <si>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</si>
  <si>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</si>
  <si>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</si>
  <si>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</si>
  <si>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</si>
  <si>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</si>
  <si>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</si>
  <si>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</si>
  <si>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</si>
  <si>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</si>
  <si>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</si>
  <si>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</si>
  <si>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</si>
  <si>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</si>
  <si>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</si>
  <si>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</si>
  <si>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</si>
  <si>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12 Higiénicos FDH.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</si>
  <si>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</si>
  <si>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</si>
  <si>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</si>
  <si>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</si>
  <si>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</si>
  <si>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</si>
  <si>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</si>
  <si>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</si>
  <si>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Inst. Ecológica Plus UH 33x22.5cm x24x100</t>
  </si>
  <si>
    <t>GASTRONOMÍA</t>
  </si>
  <si>
    <t>RESTAURANTE</t>
  </si>
  <si>
    <t>INDUSTRIAS</t>
  </si>
  <si>
    <t>PT Elite Jumbo Classic Blanca UH 200 mts x1x2</t>
  </si>
  <si>
    <t>58 Jabones FDH</t>
  </si>
  <si>
    <t>Alcohol Elite Gel Multiflex 1000ml x6x1</t>
  </si>
  <si>
    <t>Jabón Elite Espuma Multiflex 1000ml x6x1</t>
  </si>
  <si>
    <t>Jabón Elite Económico 5 litros x2x1</t>
  </si>
  <si>
    <t>PH Elite Jumbo Plus Ecológico UH 500 mts x1x4</t>
  </si>
  <si>
    <t>PT Elite Interfoliado Plus Blanco DH XL 21.6x25 cm x18x200</t>
  </si>
  <si>
    <t>OFICINAS</t>
  </si>
  <si>
    <t>PT Elite Jumbo Plus Blanca UH 200 mts x3x2</t>
  </si>
  <si>
    <t>PT Elite Interfoliado Plus Ecológico UH XL 21.6x25 cm x18x250</t>
  </si>
  <si>
    <t>EDUCACIÓN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</si>
  <si>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</si>
  <si>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</si>
  <si>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</si>
  <si>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</si>
  <si>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</si>
  <si>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</si>
  <si>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EFCO AMERICA S.A.</t>
  </si>
  <si>
    <t>ENVIRO-TECH SAC</t>
  </si>
  <si>
    <t>INSTITUTO CULTURAL PERUANO NORTEAMERICANO</t>
  </si>
  <si>
    <t>PH Elite Classic UH 550 mts x1x4</t>
  </si>
  <si>
    <t>SAN SILVESTRE SCHOOL ASOCIACION CIVIL</t>
  </si>
  <si>
    <t>SOLICITADO POR LA DT</t>
  </si>
  <si>
    <t>361541</t>
  </si>
  <si>
    <t>361571</t>
  </si>
  <si>
    <t>361377</t>
  </si>
  <si>
    <t>361540</t>
  </si>
  <si>
    <t>361531</t>
  </si>
  <si>
    <t>361532</t>
  </si>
  <si>
    <t>360970</t>
  </si>
  <si>
    <t>361535</t>
  </si>
  <si>
    <t>370042</t>
  </si>
  <si>
    <t>370040</t>
  </si>
  <si>
    <t>360374</t>
  </si>
  <si>
    <t>361530</t>
  </si>
  <si>
    <t>360511</t>
  </si>
  <si>
    <t>361538</t>
  </si>
  <si>
    <t>371470</t>
  </si>
  <si>
    <t>361413</t>
  </si>
  <si>
    <t>20556138428</t>
  </si>
  <si>
    <t>20603166877</t>
  </si>
  <si>
    <t>20330444372</t>
  </si>
  <si>
    <t>20537195038</t>
  </si>
  <si>
    <t>20511228523</t>
  </si>
  <si>
    <t>20122667660</t>
  </si>
  <si>
    <t>20101002242</t>
  </si>
  <si>
    <t>LIMA 4</t>
  </si>
  <si>
    <t>51766</t>
  </si>
  <si>
    <t>SERVICIOS</t>
  </si>
  <si>
    <t>MANUFACTURA</t>
  </si>
  <si>
    <t>EMPRESAS DE LIMPIEZA</t>
  </si>
  <si>
    <t>INSTITUTOS</t>
  </si>
  <si>
    <t>COLEGIOS</t>
  </si>
  <si>
    <t>(en blanco)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</si>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</sst>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2"/>
  <sheetViews>
    <sheetView showGridLines="0" tabSelected="1" zoomScale="90" zoomScaleNormal="90" workbookViewId="0">
      <pane ySplit="5" topLeftCell="A6" activePane="bottomLeft" state="frozen"/>
      <selection pane="bottomLeft" activeCell="A5" sqref="A5"/>
    </sheetView>
  </sheetViews>
  <sheetFormatPr baseColWidth="10" defaultColWidth="11.44140625" defaultRowHeight="12" x14ac:dyDescent="0.25"/>
  <cols>
    <col min="1" max="1" width="1.109375" style="19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bestFit="1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5" bestFit="1" customWidth="1"/>
    <col min="26" max="26" width="19.5546875" style="3" bestFit="1" customWidth="1"/>
    <col min="27" max="16384" width="11.44140625" style="6"/>
  </cols>
  <sheetData>
    <row r="1" spans="1:26" ht="12" customHeight="1" x14ac:dyDescent="0.25"/>
    <row r="2" spans="1:26" x14ac:dyDescent="0.25">
      <c r="B2" s="42" t="s">
        <v>0</v>
      </c>
      <c r="C2" s="43">
        <v>2021</v>
      </c>
      <c r="E2" s="1"/>
      <c r="O2" s="31" t="s">
        <v>1</v>
      </c>
    </row>
    <row r="3" spans="1:26" x14ac:dyDescent="0.25">
      <c r="B3" s="42" t="s">
        <v>2</v>
      </c>
      <c r="C3" s="42" t="s">
        <v>95</v>
      </c>
      <c r="Y3" s="50" t="s">
        <v>63</v>
      </c>
      <c r="Z3" s="51"/>
    </row>
    <row r="4" spans="1:26" s="30" customFormat="1" ht="3.75" customHeight="1" x14ac:dyDescent="0.25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</row>
    <row r="5" spans="1:26" s="7" customFormat="1" ht="28.5" customHeight="1" x14ac:dyDescent="0.25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</row>
    <row r="6" spans="1:26" s="13" customFormat="1" x14ac:dyDescent="0.25">
      <c r="A6" s="19"/>
      <c r="B6" s="32" t="s">
        <v>27</v>
      </c>
      <c r="C6" s="32" t="s">
        <v>87</v>
      </c>
      <c r="D6" s="32" t="s">
        <v>52</v>
      </c>
      <c r="E6" s="34" t="s">
        <v>88</v>
      </c>
      <c r="F6" s="34" t="s">
        <v>88</v>
      </c>
      <c r="G6" s="33" t="s">
        <v>89</v>
      </c>
      <c r="H6" s="33" t="s">
        <v>38</v>
      </c>
      <c r="I6" s="33" t="s">
        <v>39</v>
      </c>
      <c r="J6" s="34" t="s">
        <v>80</v>
      </c>
      <c r="K6" s="32" t="s">
        <v>53</v>
      </c>
      <c r="L6" s="33" t="s">
        <v>54</v>
      </c>
      <c r="M6" s="32" t="s">
        <v>28</v>
      </c>
      <c r="N6" s="34" t="s">
        <v>65</v>
      </c>
      <c r="O6" s="32" t="s">
        <v>29</v>
      </c>
      <c r="P6" s="3">
        <v>25.211864406779661</v>
      </c>
      <c r="Q6" s="8">
        <f t="shared" ref="Q6:Q25" si="0">IF(1-R6/P6&lt;0%,0,1-R6/P6)</f>
        <v>0.14484705882352944</v>
      </c>
      <c r="R6" s="9">
        <f t="shared" ref="R6:R25" si="1">+T6*(100%-S6)</f>
        <v>21.56</v>
      </c>
      <c r="S6" s="20">
        <v>0.12</v>
      </c>
      <c r="T6" s="21">
        <v>24.5</v>
      </c>
      <c r="U6" s="9">
        <f t="shared" ref="U6:U25" si="2">+IF(P6-R6&lt;0,0,P6-R6)</f>
        <v>3.6518644067796622</v>
      </c>
      <c r="V6" s="10" t="str">
        <f t="shared" ref="V6:V25" si="3">+CONCATENATE(F6,J6,N6)</f>
        <v>5176620556138428361571</v>
      </c>
      <c r="W6" s="11">
        <v>43831</v>
      </c>
      <c r="X6" s="12"/>
      <c r="Y6" s="22">
        <v>100</v>
      </c>
      <c r="Z6" s="23">
        <f t="shared" ref="Z6:Z25" si="4">IFERROR(U6*Y6,0)</f>
        <v>365.18644067796623</v>
      </c>
    </row>
    <row r="7" spans="1:26" s="13" customFormat="1" x14ac:dyDescent="0.25">
      <c r="A7" s="19"/>
      <c r="B7" s="32" t="s">
        <v>27</v>
      </c>
      <c r="C7" s="32" t="s">
        <v>87</v>
      </c>
      <c r="D7" s="32" t="s">
        <v>52</v>
      </c>
      <c r="E7" s="34" t="s">
        <v>88</v>
      </c>
      <c r="F7" s="34" t="s">
        <v>88</v>
      </c>
      <c r="G7" s="33" t="s">
        <v>89</v>
      </c>
      <c r="H7" s="33" t="s">
        <v>38</v>
      </c>
      <c r="I7" s="33" t="s">
        <v>39</v>
      </c>
      <c r="J7" s="34" t="s">
        <v>80</v>
      </c>
      <c r="K7" s="32" t="s">
        <v>53</v>
      </c>
      <c r="L7" s="33" t="s">
        <v>54</v>
      </c>
      <c r="M7" s="32" t="s">
        <v>28</v>
      </c>
      <c r="N7" s="35" t="s">
        <v>64</v>
      </c>
      <c r="O7" s="36" t="s">
        <v>30</v>
      </c>
      <c r="P7" s="3">
        <v>31.07226</v>
      </c>
      <c r="Q7" s="8">
        <f t="shared" si="0"/>
        <v>0.30613350943896589</v>
      </c>
      <c r="R7" s="9">
        <f t="shared" si="1"/>
        <v>21.56</v>
      </c>
      <c r="S7" s="20">
        <v>0.12</v>
      </c>
      <c r="T7" s="21">
        <v>24.5</v>
      </c>
      <c r="U7" s="9">
        <f t="shared" si="2"/>
        <v>9.5122600000000013</v>
      </c>
      <c r="V7" s="10" t="str">
        <f t="shared" si="3"/>
        <v>5176620556138428361541</v>
      </c>
      <c r="W7" s="11">
        <v>43831</v>
      </c>
      <c r="X7" s="12"/>
      <c r="Y7" s="22"/>
      <c r="Z7" s="23">
        <f t="shared" si="4"/>
        <v>0</v>
      </c>
    </row>
    <row r="8" spans="1:26" s="13" customFormat="1" x14ac:dyDescent="0.25">
      <c r="A8" s="19"/>
      <c r="B8" s="32" t="s">
        <v>27</v>
      </c>
      <c r="C8" s="32" t="s">
        <v>87</v>
      </c>
      <c r="D8" s="32" t="s">
        <v>52</v>
      </c>
      <c r="E8" s="34" t="s">
        <v>88</v>
      </c>
      <c r="F8" s="34" t="s">
        <v>88</v>
      </c>
      <c r="G8" s="33" t="s">
        <v>89</v>
      </c>
      <c r="H8" s="33" t="s">
        <v>38</v>
      </c>
      <c r="I8" s="33" t="s">
        <v>39</v>
      </c>
      <c r="J8" s="34" t="s">
        <v>80</v>
      </c>
      <c r="K8" s="32" t="s">
        <v>53</v>
      </c>
      <c r="L8" s="33" t="s">
        <v>54</v>
      </c>
      <c r="M8" s="32" t="s">
        <v>33</v>
      </c>
      <c r="N8" s="34" t="s">
        <v>69</v>
      </c>
      <c r="O8" s="32" t="s">
        <v>35</v>
      </c>
      <c r="P8" s="3">
        <v>25.175847457627121</v>
      </c>
      <c r="Q8" s="8">
        <f t="shared" si="0"/>
        <v>0.21807597408061941</v>
      </c>
      <c r="R8" s="9">
        <f t="shared" si="1"/>
        <v>19.685600000000001</v>
      </c>
      <c r="S8" s="20">
        <v>0.12</v>
      </c>
      <c r="T8" s="21">
        <v>22.37</v>
      </c>
      <c r="U8" s="9">
        <f t="shared" si="2"/>
        <v>5.4902474576271203</v>
      </c>
      <c r="V8" s="10" t="str">
        <f t="shared" si="3"/>
        <v>5176620556138428361532</v>
      </c>
      <c r="W8" s="11">
        <v>43831</v>
      </c>
      <c r="X8" s="12"/>
      <c r="Y8" s="22">
        <v>350</v>
      </c>
      <c r="Z8" s="23">
        <f t="shared" si="4"/>
        <v>1921.5866101694921</v>
      </c>
    </row>
    <row r="9" spans="1:26" s="13" customFormat="1" x14ac:dyDescent="0.25">
      <c r="A9" s="19"/>
      <c r="B9" s="32" t="s">
        <v>27</v>
      </c>
      <c r="C9" s="32" t="s">
        <v>87</v>
      </c>
      <c r="D9" s="32" t="s">
        <v>52</v>
      </c>
      <c r="E9" s="34" t="s">
        <v>88</v>
      </c>
      <c r="F9" s="34" t="s">
        <v>88</v>
      </c>
      <c r="G9" s="33" t="s">
        <v>89</v>
      </c>
      <c r="H9" s="33" t="s">
        <v>38</v>
      </c>
      <c r="I9" s="33" t="s">
        <v>39</v>
      </c>
      <c r="J9" s="34" t="s">
        <v>80</v>
      </c>
      <c r="K9" s="32" t="s">
        <v>53</v>
      </c>
      <c r="L9" s="33" t="s">
        <v>54</v>
      </c>
      <c r="M9" s="32" t="s">
        <v>36</v>
      </c>
      <c r="N9" s="34" t="s">
        <v>70</v>
      </c>
      <c r="O9" s="32" t="s">
        <v>37</v>
      </c>
      <c r="P9" s="3">
        <v>38.033898305084747</v>
      </c>
      <c r="Q9" s="8">
        <f t="shared" si="0"/>
        <v>0.18510588235294123</v>
      </c>
      <c r="R9" s="9">
        <f t="shared" si="1"/>
        <v>30.993600000000001</v>
      </c>
      <c r="S9" s="20">
        <v>0.12</v>
      </c>
      <c r="T9" s="21">
        <v>35.22</v>
      </c>
      <c r="U9" s="9">
        <f t="shared" si="2"/>
        <v>7.0402983050847467</v>
      </c>
      <c r="V9" s="10" t="str">
        <f t="shared" si="3"/>
        <v>5176620556138428360970</v>
      </c>
      <c r="W9" s="11">
        <v>43831</v>
      </c>
      <c r="X9" s="12"/>
      <c r="Y9" s="22">
        <v>100</v>
      </c>
      <c r="Z9" s="23">
        <f t="shared" si="4"/>
        <v>704.02983050847467</v>
      </c>
    </row>
    <row r="10" spans="1:26" s="13" customFormat="1" x14ac:dyDescent="0.25">
      <c r="A10" s="19"/>
      <c r="B10" s="32" t="s">
        <v>27</v>
      </c>
      <c r="C10" s="32" t="s">
        <v>87</v>
      </c>
      <c r="D10" s="32" t="s">
        <v>52</v>
      </c>
      <c r="E10" s="34" t="s">
        <v>88</v>
      </c>
      <c r="F10" s="34" t="s">
        <v>88</v>
      </c>
      <c r="G10" s="33" t="s">
        <v>89</v>
      </c>
      <c r="H10" s="33" t="s">
        <v>38</v>
      </c>
      <c r="I10" s="33" t="s">
        <v>39</v>
      </c>
      <c r="J10" s="34" t="s">
        <v>80</v>
      </c>
      <c r="K10" s="32" t="s">
        <v>53</v>
      </c>
      <c r="L10" s="33" t="s">
        <v>54</v>
      </c>
      <c r="M10" s="32" t="s">
        <v>42</v>
      </c>
      <c r="N10" s="34" t="s">
        <v>73</v>
      </c>
      <c r="O10" s="32" t="s">
        <v>44</v>
      </c>
      <c r="P10" s="3">
        <v>146.94999999999999</v>
      </c>
      <c r="Q10" s="8">
        <f t="shared" si="0"/>
        <v>0.1874297380061245</v>
      </c>
      <c r="R10" s="9">
        <f t="shared" si="1"/>
        <v>119.4072</v>
      </c>
      <c r="S10" s="20">
        <v>0.12</v>
      </c>
      <c r="T10" s="21">
        <v>135.69</v>
      </c>
      <c r="U10" s="9">
        <f t="shared" si="2"/>
        <v>27.542799999999986</v>
      </c>
      <c r="V10" s="10" t="str">
        <f t="shared" si="3"/>
        <v>5176620556138428370040</v>
      </c>
      <c r="W10" s="11">
        <v>43831</v>
      </c>
      <c r="X10" s="12"/>
      <c r="Y10" s="22">
        <v>10</v>
      </c>
      <c r="Z10" s="23">
        <f t="shared" si="4"/>
        <v>275.42799999999988</v>
      </c>
    </row>
    <row r="11" spans="1:26" s="13" customFormat="1" x14ac:dyDescent="0.25">
      <c r="A11" s="19"/>
      <c r="B11" s="32" t="s">
        <v>27</v>
      </c>
      <c r="C11" s="32" t="s">
        <v>87</v>
      </c>
      <c r="D11" s="32" t="s">
        <v>52</v>
      </c>
      <c r="E11" s="34" t="s">
        <v>88</v>
      </c>
      <c r="F11" s="34" t="s">
        <v>88</v>
      </c>
      <c r="G11" s="33" t="s">
        <v>89</v>
      </c>
      <c r="H11" s="33" t="s">
        <v>38</v>
      </c>
      <c r="I11" s="33" t="s">
        <v>39</v>
      </c>
      <c r="J11" s="34" t="s">
        <v>81</v>
      </c>
      <c r="K11" s="32" t="s">
        <v>55</v>
      </c>
      <c r="L11" s="33" t="s">
        <v>54</v>
      </c>
      <c r="M11" s="32" t="s">
        <v>33</v>
      </c>
      <c r="N11" s="34" t="s">
        <v>69</v>
      </c>
      <c r="O11" s="32" t="s">
        <v>35</v>
      </c>
      <c r="P11" s="3">
        <v>25.175847457627121</v>
      </c>
      <c r="Q11" s="8">
        <f t="shared" si="0"/>
        <v>0.21807597408061941</v>
      </c>
      <c r="R11" s="9">
        <f t="shared" si="1"/>
        <v>19.685600000000001</v>
      </c>
      <c r="S11" s="20">
        <v>0.12</v>
      </c>
      <c r="T11" s="21">
        <v>22.37</v>
      </c>
      <c r="U11" s="9">
        <f t="shared" si="2"/>
        <v>5.4902474576271203</v>
      </c>
      <c r="V11" s="10" t="str">
        <f t="shared" si="3"/>
        <v>5176620603166877361532</v>
      </c>
      <c r="W11" s="11">
        <v>43831</v>
      </c>
      <c r="X11" s="12"/>
      <c r="Y11" s="22"/>
      <c r="Z11" s="23">
        <f t="shared" si="4"/>
        <v>0</v>
      </c>
    </row>
    <row r="12" spans="1:26" s="13" customFormat="1" x14ac:dyDescent="0.25">
      <c r="A12" s="19"/>
      <c r="B12" s="32" t="s">
        <v>27</v>
      </c>
      <c r="C12" s="32" t="s">
        <v>87</v>
      </c>
      <c r="D12" s="32" t="s">
        <v>52</v>
      </c>
      <c r="E12" s="34" t="s">
        <v>88</v>
      </c>
      <c r="F12" s="34" t="s">
        <v>88</v>
      </c>
      <c r="G12" s="33" t="s">
        <v>89</v>
      </c>
      <c r="H12" s="33" t="s">
        <v>38</v>
      </c>
      <c r="I12" s="33" t="s">
        <v>39</v>
      </c>
      <c r="J12" s="34" t="s">
        <v>81</v>
      </c>
      <c r="K12" s="32" t="s">
        <v>55</v>
      </c>
      <c r="L12" s="33" t="s">
        <v>54</v>
      </c>
      <c r="M12" s="32" t="s">
        <v>36</v>
      </c>
      <c r="N12" s="34" t="s">
        <v>70</v>
      </c>
      <c r="O12" s="32" t="s">
        <v>37</v>
      </c>
      <c r="P12" s="3">
        <v>38.033898305084747</v>
      </c>
      <c r="Q12" s="8">
        <f t="shared" si="0"/>
        <v>0.18510588235294123</v>
      </c>
      <c r="R12" s="9">
        <f t="shared" si="1"/>
        <v>30.993600000000001</v>
      </c>
      <c r="S12" s="20">
        <v>0.12</v>
      </c>
      <c r="T12" s="21">
        <v>35.22</v>
      </c>
      <c r="U12" s="9">
        <f t="shared" si="2"/>
        <v>7.0402983050847467</v>
      </c>
      <c r="V12" s="10" t="str">
        <f t="shared" si="3"/>
        <v>5176620603166877360970</v>
      </c>
      <c r="W12" s="11">
        <v>43831</v>
      </c>
      <c r="X12" s="12"/>
      <c r="Y12" s="22"/>
      <c r="Z12" s="23">
        <f t="shared" si="4"/>
        <v>0</v>
      </c>
    </row>
    <row r="13" spans="1:26" s="13" customFormat="1" x14ac:dyDescent="0.25">
      <c r="A13" s="19"/>
      <c r="B13" s="32" t="s">
        <v>27</v>
      </c>
      <c r="C13" s="32" t="s">
        <v>87</v>
      </c>
      <c r="D13" s="32" t="s">
        <v>52</v>
      </c>
      <c r="E13" s="34" t="s">
        <v>88</v>
      </c>
      <c r="F13" s="34" t="s">
        <v>88</v>
      </c>
      <c r="G13" s="33" t="s">
        <v>89</v>
      </c>
      <c r="H13" s="33" t="s">
        <v>38</v>
      </c>
      <c r="I13" s="33" t="s">
        <v>39</v>
      </c>
      <c r="J13" s="34" t="s">
        <v>81</v>
      </c>
      <c r="K13" s="32" t="s">
        <v>55</v>
      </c>
      <c r="L13" s="33" t="s">
        <v>54</v>
      </c>
      <c r="M13" s="32" t="s">
        <v>42</v>
      </c>
      <c r="N13" s="34" t="s">
        <v>73</v>
      </c>
      <c r="O13" s="32" t="s">
        <v>44</v>
      </c>
      <c r="P13" s="3">
        <v>146.94999999999999</v>
      </c>
      <c r="Q13" s="8">
        <f t="shared" si="0"/>
        <v>0.1874297380061245</v>
      </c>
      <c r="R13" s="9">
        <f t="shared" si="1"/>
        <v>119.4072</v>
      </c>
      <c r="S13" s="20">
        <v>0.12</v>
      </c>
      <c r="T13" s="21">
        <v>135.69</v>
      </c>
      <c r="U13" s="9">
        <f t="shared" si="2"/>
        <v>27.542799999999986</v>
      </c>
      <c r="V13" s="10" t="str">
        <f t="shared" si="3"/>
        <v>5176620603166877370040</v>
      </c>
      <c r="W13" s="11">
        <v>43831</v>
      </c>
      <c r="X13" s="12"/>
      <c r="Y13" s="22"/>
      <c r="Z13" s="23">
        <f t="shared" si="4"/>
        <v>0</v>
      </c>
    </row>
    <row r="14" spans="1:26" s="13" customFormat="1" x14ac:dyDescent="0.25">
      <c r="A14" s="19"/>
      <c r="B14" s="32" t="s">
        <v>27</v>
      </c>
      <c r="C14" s="32" t="s">
        <v>87</v>
      </c>
      <c r="D14" s="32" t="s">
        <v>52</v>
      </c>
      <c r="E14" s="34" t="s">
        <v>88</v>
      </c>
      <c r="F14" s="34" t="s">
        <v>88</v>
      </c>
      <c r="G14" s="33" t="s">
        <v>90</v>
      </c>
      <c r="H14" s="33" t="s">
        <v>40</v>
      </c>
      <c r="I14" s="33" t="s">
        <v>56</v>
      </c>
      <c r="J14" s="34" t="s">
        <v>82</v>
      </c>
      <c r="K14" s="32" t="s">
        <v>57</v>
      </c>
      <c r="L14" s="33" t="s">
        <v>94</v>
      </c>
      <c r="M14" s="32" t="s">
        <v>28</v>
      </c>
      <c r="N14" s="34" t="s">
        <v>65</v>
      </c>
      <c r="O14" s="32" t="s">
        <v>29</v>
      </c>
      <c r="P14" s="3">
        <v>25.211864406779661</v>
      </c>
      <c r="Q14" s="8">
        <f t="shared" si="0"/>
        <v>6.3409210084033663E-2</v>
      </c>
      <c r="R14" s="9">
        <f t="shared" si="1"/>
        <v>23.613199999999999</v>
      </c>
      <c r="S14" s="20">
        <v>7.0000000000000007E-2</v>
      </c>
      <c r="T14" s="21">
        <v>25.390537634408602</v>
      </c>
      <c r="U14" s="9">
        <f t="shared" si="2"/>
        <v>1.5986644067796618</v>
      </c>
      <c r="V14" s="10" t="str">
        <f t="shared" si="3"/>
        <v>5176620330444372361571</v>
      </c>
      <c r="W14" s="11">
        <v>43831</v>
      </c>
      <c r="X14" s="12"/>
      <c r="Y14" s="22"/>
      <c r="Z14" s="23">
        <f t="shared" si="4"/>
        <v>0</v>
      </c>
    </row>
    <row r="15" spans="1:26" s="13" customFormat="1" x14ac:dyDescent="0.25">
      <c r="A15" s="19"/>
      <c r="B15" s="32" t="s">
        <v>27</v>
      </c>
      <c r="C15" s="32" t="s">
        <v>87</v>
      </c>
      <c r="D15" s="32" t="s">
        <v>52</v>
      </c>
      <c r="E15" s="34" t="s">
        <v>88</v>
      </c>
      <c r="F15" s="34" t="s">
        <v>88</v>
      </c>
      <c r="G15" s="33" t="s">
        <v>90</v>
      </c>
      <c r="H15" s="33" t="s">
        <v>40</v>
      </c>
      <c r="I15" s="33" t="s">
        <v>56</v>
      </c>
      <c r="J15" s="34" t="s">
        <v>82</v>
      </c>
      <c r="K15" s="32" t="s">
        <v>57</v>
      </c>
      <c r="L15" s="33" t="s">
        <v>94</v>
      </c>
      <c r="M15" s="32" t="s">
        <v>28</v>
      </c>
      <c r="N15" s="35" t="s">
        <v>64</v>
      </c>
      <c r="O15" s="36" t="s">
        <v>30</v>
      </c>
      <c r="P15" s="3">
        <v>31.07226</v>
      </c>
      <c r="Q15" s="8">
        <f t="shared" si="0"/>
        <v>0.2400552776013074</v>
      </c>
      <c r="R15" s="9">
        <f t="shared" si="1"/>
        <v>23.613199999999999</v>
      </c>
      <c r="S15" s="20">
        <v>7.0000000000000007E-2</v>
      </c>
      <c r="T15" s="21">
        <v>25.390537634408602</v>
      </c>
      <c r="U15" s="9">
        <f t="shared" si="2"/>
        <v>7.4590600000000009</v>
      </c>
      <c r="V15" s="10" t="str">
        <f t="shared" si="3"/>
        <v>5176620330444372361541</v>
      </c>
      <c r="W15" s="11">
        <v>43831</v>
      </c>
      <c r="X15" s="12"/>
      <c r="Y15" s="22"/>
      <c r="Z15" s="23">
        <f t="shared" si="4"/>
        <v>0</v>
      </c>
    </row>
    <row r="16" spans="1:26" s="13" customFormat="1" x14ac:dyDescent="0.25">
      <c r="A16" s="19"/>
      <c r="B16" s="32" t="s">
        <v>27</v>
      </c>
      <c r="C16" s="32" t="s">
        <v>87</v>
      </c>
      <c r="D16" s="32" t="s">
        <v>52</v>
      </c>
      <c r="E16" s="34" t="s">
        <v>88</v>
      </c>
      <c r="F16" s="34" t="s">
        <v>88</v>
      </c>
      <c r="G16" s="33" t="s">
        <v>90</v>
      </c>
      <c r="H16" s="33" t="s">
        <v>40</v>
      </c>
      <c r="I16" s="33" t="s">
        <v>56</v>
      </c>
      <c r="J16" s="34" t="s">
        <v>82</v>
      </c>
      <c r="K16" s="32" t="s">
        <v>57</v>
      </c>
      <c r="L16" s="33" t="s">
        <v>94</v>
      </c>
      <c r="M16" s="32" t="s">
        <v>33</v>
      </c>
      <c r="N16" s="34" t="s">
        <v>69</v>
      </c>
      <c r="O16" s="32" t="s">
        <v>35</v>
      </c>
      <c r="P16" s="3">
        <v>25.175847457627121</v>
      </c>
      <c r="Q16" s="8">
        <f t="shared" si="0"/>
        <v>0.19984024236303954</v>
      </c>
      <c r="R16" s="9">
        <f t="shared" si="1"/>
        <v>20.144700000000004</v>
      </c>
      <c r="S16" s="20">
        <v>0.1</v>
      </c>
      <c r="T16" s="21">
        <v>22.383000000000003</v>
      </c>
      <c r="U16" s="9">
        <f t="shared" si="2"/>
        <v>5.0311474576271173</v>
      </c>
      <c r="V16" s="10" t="str">
        <f t="shared" si="3"/>
        <v>5176620330444372361532</v>
      </c>
      <c r="W16" s="11">
        <v>43831</v>
      </c>
      <c r="X16" s="12"/>
      <c r="Y16" s="22">
        <v>130</v>
      </c>
      <c r="Z16" s="23">
        <f t="shared" si="4"/>
        <v>654.04916949152528</v>
      </c>
    </row>
    <row r="17" spans="1:26" s="13" customFormat="1" x14ac:dyDescent="0.25">
      <c r="A17" s="19"/>
      <c r="B17" s="32" t="s">
        <v>27</v>
      </c>
      <c r="C17" s="32" t="s">
        <v>87</v>
      </c>
      <c r="D17" s="32" t="s">
        <v>52</v>
      </c>
      <c r="E17" s="34" t="s">
        <v>88</v>
      </c>
      <c r="F17" s="34" t="s">
        <v>88</v>
      </c>
      <c r="G17" s="33" t="s">
        <v>90</v>
      </c>
      <c r="H17" s="33" t="s">
        <v>40</v>
      </c>
      <c r="I17" s="33" t="s">
        <v>56</v>
      </c>
      <c r="J17" s="34" t="s">
        <v>82</v>
      </c>
      <c r="K17" s="32" t="s">
        <v>57</v>
      </c>
      <c r="L17" s="33" t="s">
        <v>94</v>
      </c>
      <c r="M17" s="32" t="s">
        <v>42</v>
      </c>
      <c r="N17" s="34" t="s">
        <v>73</v>
      </c>
      <c r="O17" s="32" t="s">
        <v>44</v>
      </c>
      <c r="P17" s="3">
        <v>146.94999999999999</v>
      </c>
      <c r="Q17" s="8">
        <f t="shared" si="0"/>
        <v>2.9671316774413037E-2</v>
      </c>
      <c r="R17" s="9">
        <f t="shared" si="1"/>
        <v>142.5898</v>
      </c>
      <c r="S17" s="20">
        <v>0.1</v>
      </c>
      <c r="T17" s="21">
        <v>158.43311111111112</v>
      </c>
      <c r="U17" s="9">
        <f t="shared" si="2"/>
        <v>4.3601999999999919</v>
      </c>
      <c r="V17" s="10" t="str">
        <f t="shared" si="3"/>
        <v>5176620330444372370040</v>
      </c>
      <c r="W17" s="11">
        <v>43831</v>
      </c>
      <c r="X17" s="12"/>
      <c r="Y17" s="22"/>
      <c r="Z17" s="23">
        <f t="shared" si="4"/>
        <v>0</v>
      </c>
    </row>
    <row r="18" spans="1:26" s="13" customFormat="1" x14ac:dyDescent="0.25">
      <c r="A18" s="19"/>
      <c r="B18" s="32" t="s">
        <v>27</v>
      </c>
      <c r="C18" s="32" t="s">
        <v>87</v>
      </c>
      <c r="D18" s="32" t="s">
        <v>52</v>
      </c>
      <c r="E18" s="34" t="s">
        <v>88</v>
      </c>
      <c r="F18" s="34" t="s">
        <v>88</v>
      </c>
      <c r="G18" s="33" t="s">
        <v>89</v>
      </c>
      <c r="H18" s="33" t="s">
        <v>48</v>
      </c>
      <c r="I18" s="33" t="s">
        <v>91</v>
      </c>
      <c r="J18" s="34" t="s">
        <v>83</v>
      </c>
      <c r="K18" s="32" t="s">
        <v>58</v>
      </c>
      <c r="L18" s="33" t="s">
        <v>94</v>
      </c>
      <c r="M18" s="32" t="s">
        <v>28</v>
      </c>
      <c r="N18" s="34" t="s">
        <v>74</v>
      </c>
      <c r="O18" s="32" t="s">
        <v>46</v>
      </c>
      <c r="P18" s="3">
        <v>39.618644067796609</v>
      </c>
      <c r="Q18" s="8">
        <f t="shared" si="0"/>
        <v>0.21755815753033714</v>
      </c>
      <c r="R18" s="9">
        <f t="shared" si="1"/>
        <v>30.999284860556557</v>
      </c>
      <c r="S18" s="20">
        <v>0.12</v>
      </c>
      <c r="T18" s="21">
        <v>35.226460068814269</v>
      </c>
      <c r="U18" s="9">
        <f t="shared" si="2"/>
        <v>8.619359207240052</v>
      </c>
      <c r="V18" s="10" t="str">
        <f t="shared" si="3"/>
        <v>5176620537195038360374</v>
      </c>
      <c r="W18" s="11">
        <v>43831</v>
      </c>
      <c r="X18" s="12"/>
      <c r="Y18" s="22">
        <v>4</v>
      </c>
      <c r="Z18" s="23">
        <f t="shared" si="4"/>
        <v>34.477436828960208</v>
      </c>
    </row>
    <row r="19" spans="1:26" s="13" customFormat="1" x14ac:dyDescent="0.25">
      <c r="A19" s="19"/>
      <c r="B19" s="32" t="s">
        <v>27</v>
      </c>
      <c r="C19" s="32" t="s">
        <v>87</v>
      </c>
      <c r="D19" s="32" t="s">
        <v>52</v>
      </c>
      <c r="E19" s="34" t="s">
        <v>88</v>
      </c>
      <c r="F19" s="34" t="s">
        <v>88</v>
      </c>
      <c r="G19" s="33" t="s">
        <v>89</v>
      </c>
      <c r="H19" s="33" t="s">
        <v>48</v>
      </c>
      <c r="I19" s="33" t="s">
        <v>91</v>
      </c>
      <c r="J19" s="34" t="s">
        <v>83</v>
      </c>
      <c r="K19" s="32" t="s">
        <v>58</v>
      </c>
      <c r="L19" s="33" t="s">
        <v>94</v>
      </c>
      <c r="M19" s="32" t="s">
        <v>33</v>
      </c>
      <c r="N19" s="35" t="s">
        <v>76</v>
      </c>
      <c r="O19" s="36" t="s">
        <v>50</v>
      </c>
      <c r="P19" s="3">
        <v>114.38902800000001</v>
      </c>
      <c r="Q19" s="8">
        <f t="shared" si="0"/>
        <v>0.24085026756237493</v>
      </c>
      <c r="R19" s="9">
        <f t="shared" si="1"/>
        <v>86.838400000000007</v>
      </c>
      <c r="S19" s="20">
        <v>0.12</v>
      </c>
      <c r="T19" s="21">
        <v>98.68</v>
      </c>
      <c r="U19" s="9">
        <f t="shared" si="2"/>
        <v>27.550628000000003</v>
      </c>
      <c r="V19" s="10" t="str">
        <f t="shared" si="3"/>
        <v>5176620537195038360511</v>
      </c>
      <c r="W19" s="11">
        <v>43831</v>
      </c>
      <c r="X19" s="12"/>
      <c r="Y19" s="22"/>
      <c r="Z19" s="23">
        <f t="shared" si="4"/>
        <v>0</v>
      </c>
    </row>
    <row r="20" spans="1:26" s="13" customFormat="1" x14ac:dyDescent="0.25">
      <c r="A20" s="19"/>
      <c r="B20" s="32" t="s">
        <v>27</v>
      </c>
      <c r="C20" s="32" t="s">
        <v>87</v>
      </c>
      <c r="D20" s="32" t="s">
        <v>52</v>
      </c>
      <c r="E20" s="34" t="s">
        <v>88</v>
      </c>
      <c r="F20" s="34" t="s">
        <v>88</v>
      </c>
      <c r="G20" s="33" t="s">
        <v>89</v>
      </c>
      <c r="H20" s="33" t="s">
        <v>48</v>
      </c>
      <c r="I20" s="33" t="s">
        <v>91</v>
      </c>
      <c r="J20" s="34" t="s">
        <v>83</v>
      </c>
      <c r="K20" s="32" t="s">
        <v>58</v>
      </c>
      <c r="L20" s="33" t="s">
        <v>94</v>
      </c>
      <c r="M20" s="32" t="s">
        <v>33</v>
      </c>
      <c r="N20" s="34" t="s">
        <v>71</v>
      </c>
      <c r="O20" s="32" t="s">
        <v>41</v>
      </c>
      <c r="P20" s="3">
        <v>40.987288135593218</v>
      </c>
      <c r="Q20" s="8">
        <f t="shared" si="0"/>
        <v>0.1747003827077459</v>
      </c>
      <c r="R20" s="9">
        <f t="shared" si="1"/>
        <v>33.826793212152431</v>
      </c>
      <c r="S20" s="20">
        <v>0.12</v>
      </c>
      <c r="T20" s="21">
        <v>38.439537741082304</v>
      </c>
      <c r="U20" s="9">
        <f t="shared" si="2"/>
        <v>7.1604949234407869</v>
      </c>
      <c r="V20" s="10" t="str">
        <f t="shared" si="3"/>
        <v>5176620537195038361535</v>
      </c>
      <c r="W20" s="11">
        <v>43831</v>
      </c>
      <c r="X20" s="12"/>
      <c r="Y20" s="22"/>
      <c r="Z20" s="23">
        <f t="shared" si="4"/>
        <v>0</v>
      </c>
    </row>
    <row r="21" spans="1:26" s="13" customFormat="1" x14ac:dyDescent="0.25">
      <c r="A21" s="19"/>
      <c r="B21" s="32" t="s">
        <v>27</v>
      </c>
      <c r="C21" s="32" t="s">
        <v>87</v>
      </c>
      <c r="D21" s="32" t="s">
        <v>52</v>
      </c>
      <c r="E21" s="34" t="s">
        <v>88</v>
      </c>
      <c r="F21" s="34" t="s">
        <v>88</v>
      </c>
      <c r="G21" s="33" t="s">
        <v>89</v>
      </c>
      <c r="H21" s="33" t="s">
        <v>48</v>
      </c>
      <c r="I21" s="33" t="s">
        <v>91</v>
      </c>
      <c r="J21" s="34" t="s">
        <v>83</v>
      </c>
      <c r="K21" s="32" t="s">
        <v>58</v>
      </c>
      <c r="L21" s="33" t="s">
        <v>94</v>
      </c>
      <c r="M21" s="32" t="s">
        <v>42</v>
      </c>
      <c r="N21" s="34" t="s">
        <v>78</v>
      </c>
      <c r="O21" s="32" t="s">
        <v>45</v>
      </c>
      <c r="P21" s="3">
        <v>46.82</v>
      </c>
      <c r="Q21" s="8">
        <f t="shared" si="0"/>
        <v>0.10402392140111061</v>
      </c>
      <c r="R21" s="9">
        <f t="shared" si="1"/>
        <v>41.949600000000004</v>
      </c>
      <c r="S21" s="20">
        <v>0.12</v>
      </c>
      <c r="T21" s="21">
        <v>47.67</v>
      </c>
      <c r="U21" s="9">
        <f t="shared" si="2"/>
        <v>4.8703999999999965</v>
      </c>
      <c r="V21" s="10" t="str">
        <f t="shared" si="3"/>
        <v>5176620537195038371470</v>
      </c>
      <c r="W21" s="11">
        <v>43831</v>
      </c>
      <c r="X21" s="12"/>
      <c r="Y21" s="22"/>
      <c r="Z21" s="23">
        <f t="shared" si="4"/>
        <v>0</v>
      </c>
    </row>
    <row r="22" spans="1:26" s="13" customFormat="1" x14ac:dyDescent="0.25">
      <c r="A22" s="19"/>
      <c r="B22" s="32" t="s">
        <v>27</v>
      </c>
      <c r="C22" s="32" t="s">
        <v>87</v>
      </c>
      <c r="D22" s="32" t="s">
        <v>52</v>
      </c>
      <c r="E22" s="34" t="s">
        <v>88</v>
      </c>
      <c r="F22" s="34" t="s">
        <v>88</v>
      </c>
      <c r="G22" s="33" t="s">
        <v>89</v>
      </c>
      <c r="H22" s="33" t="s">
        <v>48</v>
      </c>
      <c r="I22" s="33" t="s">
        <v>91</v>
      </c>
      <c r="J22" s="34" t="s">
        <v>84</v>
      </c>
      <c r="K22" s="32" t="s">
        <v>59</v>
      </c>
      <c r="L22" s="33" t="s">
        <v>94</v>
      </c>
      <c r="M22" s="32" t="s">
        <v>28</v>
      </c>
      <c r="N22" s="34" t="s">
        <v>66</v>
      </c>
      <c r="O22" s="32" t="s">
        <v>31</v>
      </c>
      <c r="P22" s="3">
        <v>56.906779661016948</v>
      </c>
      <c r="Q22" s="8">
        <f t="shared" si="0"/>
        <v>0.16969175636763401</v>
      </c>
      <c r="R22" s="9">
        <f t="shared" si="1"/>
        <v>47.250168271113033</v>
      </c>
      <c r="S22" s="20">
        <v>0.1</v>
      </c>
      <c r="T22" s="21">
        <v>52.500186967903367</v>
      </c>
      <c r="U22" s="9">
        <f t="shared" si="2"/>
        <v>9.6566113899039152</v>
      </c>
      <c r="V22" s="10" t="str">
        <f t="shared" si="3"/>
        <v>5176620511228523361377</v>
      </c>
      <c r="W22" s="11">
        <v>43831</v>
      </c>
      <c r="X22" s="12"/>
      <c r="Y22" s="22"/>
      <c r="Z22" s="23">
        <f t="shared" si="4"/>
        <v>0</v>
      </c>
    </row>
    <row r="23" spans="1:26" s="13" customFormat="1" x14ac:dyDescent="0.25">
      <c r="A23" s="19"/>
      <c r="B23" s="32" t="s">
        <v>27</v>
      </c>
      <c r="C23" s="32" t="s">
        <v>87</v>
      </c>
      <c r="D23" s="32" t="s">
        <v>52</v>
      </c>
      <c r="E23" s="34" t="s">
        <v>88</v>
      </c>
      <c r="F23" s="34" t="s">
        <v>88</v>
      </c>
      <c r="G23" s="33" t="s">
        <v>89</v>
      </c>
      <c r="H23" s="33" t="s">
        <v>48</v>
      </c>
      <c r="I23" s="33" t="s">
        <v>91</v>
      </c>
      <c r="J23" s="34" t="s">
        <v>84</v>
      </c>
      <c r="K23" s="32" t="s">
        <v>59</v>
      </c>
      <c r="L23" s="33" t="s">
        <v>94</v>
      </c>
      <c r="M23" s="32" t="s">
        <v>33</v>
      </c>
      <c r="N23" s="34" t="s">
        <v>75</v>
      </c>
      <c r="O23" s="32" t="s">
        <v>47</v>
      </c>
      <c r="P23" s="3">
        <v>115.39830508474577</v>
      </c>
      <c r="Q23" s="8">
        <f t="shared" si="0"/>
        <v>5.2621326323879503E-2</v>
      </c>
      <c r="R23" s="9">
        <f t="shared" si="1"/>
        <v>109.32589321565877</v>
      </c>
      <c r="S23" s="20">
        <v>0.1</v>
      </c>
      <c r="T23" s="21">
        <v>121.4732146840653</v>
      </c>
      <c r="U23" s="9">
        <f t="shared" si="2"/>
        <v>6.0724118690870057</v>
      </c>
      <c r="V23" s="10" t="str">
        <f t="shared" si="3"/>
        <v>5176620511228523361530</v>
      </c>
      <c r="W23" s="11">
        <v>43831</v>
      </c>
      <c r="X23" s="12"/>
      <c r="Y23" s="22"/>
      <c r="Z23" s="23">
        <f t="shared" si="4"/>
        <v>0</v>
      </c>
    </row>
    <row r="24" spans="1:26" s="13" customFormat="1" x14ac:dyDescent="0.25">
      <c r="A24" s="19"/>
      <c r="B24" s="32" t="s">
        <v>27</v>
      </c>
      <c r="C24" s="32" t="s">
        <v>87</v>
      </c>
      <c r="D24" s="32" t="s">
        <v>52</v>
      </c>
      <c r="E24" s="34" t="s">
        <v>88</v>
      </c>
      <c r="F24" s="34" t="s">
        <v>88</v>
      </c>
      <c r="G24" s="33" t="s">
        <v>89</v>
      </c>
      <c r="H24" s="33" t="s">
        <v>51</v>
      </c>
      <c r="I24" s="33" t="s">
        <v>92</v>
      </c>
      <c r="J24" s="34" t="s">
        <v>85</v>
      </c>
      <c r="K24" s="32" t="s">
        <v>60</v>
      </c>
      <c r="L24" s="33" t="s">
        <v>94</v>
      </c>
      <c r="M24" s="32" t="s">
        <v>28</v>
      </c>
      <c r="N24" s="34" t="s">
        <v>79</v>
      </c>
      <c r="O24" s="32" t="s">
        <v>61</v>
      </c>
      <c r="P24" s="3">
        <v>40</v>
      </c>
      <c r="Q24" s="8">
        <f t="shared" si="0"/>
        <v>0.41125</v>
      </c>
      <c r="R24" s="9">
        <f t="shared" si="1"/>
        <v>23.55</v>
      </c>
      <c r="S24" s="20">
        <v>0</v>
      </c>
      <c r="T24" s="21">
        <v>23.55</v>
      </c>
      <c r="U24" s="9">
        <f t="shared" si="2"/>
        <v>16.45</v>
      </c>
      <c r="V24" s="10" t="str">
        <f t="shared" si="3"/>
        <v>5176620122667660361413</v>
      </c>
      <c r="W24" s="11">
        <v>43831</v>
      </c>
      <c r="X24" s="12"/>
      <c r="Y24" s="22"/>
      <c r="Z24" s="23">
        <f t="shared" si="4"/>
        <v>0</v>
      </c>
    </row>
    <row r="25" spans="1:26" s="13" customFormat="1" x14ac:dyDescent="0.25">
      <c r="A25" s="19"/>
      <c r="B25" s="32" t="s">
        <v>27</v>
      </c>
      <c r="C25" s="32" t="s">
        <v>87</v>
      </c>
      <c r="D25" s="32" t="s">
        <v>52</v>
      </c>
      <c r="E25" s="34" t="s">
        <v>88</v>
      </c>
      <c r="F25" s="34" t="s">
        <v>88</v>
      </c>
      <c r="G25" s="33" t="s">
        <v>89</v>
      </c>
      <c r="H25" s="33" t="s">
        <v>51</v>
      </c>
      <c r="I25" s="33" t="s">
        <v>92</v>
      </c>
      <c r="J25" s="34" t="s">
        <v>85</v>
      </c>
      <c r="K25" s="32" t="s">
        <v>60</v>
      </c>
      <c r="L25" s="33" t="s">
        <v>94</v>
      </c>
      <c r="M25" s="32" t="s">
        <v>33</v>
      </c>
      <c r="N25" s="34" t="s">
        <v>69</v>
      </c>
      <c r="O25" s="32" t="s">
        <v>35</v>
      </c>
      <c r="P25" s="3">
        <v>25.175847457627121</v>
      </c>
      <c r="Q25" s="8">
        <f t="shared" si="0"/>
        <v>0.27716435243625348</v>
      </c>
      <c r="R25" s="9">
        <f t="shared" si="1"/>
        <v>18.198</v>
      </c>
      <c r="S25" s="20">
        <v>0.1</v>
      </c>
      <c r="T25" s="21">
        <v>20.22</v>
      </c>
      <c r="U25" s="9">
        <f t="shared" si="2"/>
        <v>6.9778474576271208</v>
      </c>
      <c r="V25" s="10" t="str">
        <f t="shared" si="3"/>
        <v>5176620122667660361532</v>
      </c>
      <c r="W25" s="11">
        <v>43831</v>
      </c>
      <c r="X25" s="12"/>
      <c r="Y25" s="22">
        <v>65</v>
      </c>
      <c r="Z25" s="23">
        <f t="shared" si="4"/>
        <v>453.56008474576288</v>
      </c>
    </row>
    <row r="26" spans="1:26" s="13" customFormat="1" x14ac:dyDescent="0.25">
      <c r="A26" s="19"/>
      <c r="B26" s="32" t="s">
        <v>27</v>
      </c>
      <c r="C26" s="32" t="s">
        <v>87</v>
      </c>
      <c r="D26" s="32" t="s">
        <v>52</v>
      </c>
      <c r="E26" s="34" t="s">
        <v>88</v>
      </c>
      <c r="F26" s="34" t="s">
        <v>88</v>
      </c>
      <c r="G26" s="33" t="s">
        <v>89</v>
      </c>
      <c r="H26" s="33" t="s">
        <v>51</v>
      </c>
      <c r="I26" s="33" t="s">
        <v>92</v>
      </c>
      <c r="J26" s="34" t="s">
        <v>85</v>
      </c>
      <c r="K26" s="32" t="s">
        <v>60</v>
      </c>
      <c r="L26" s="33" t="s">
        <v>94</v>
      </c>
      <c r="M26" s="32" t="s">
        <v>42</v>
      </c>
      <c r="N26" s="34" t="s">
        <v>72</v>
      </c>
      <c r="O26" s="32" t="s">
        <v>43</v>
      </c>
      <c r="P26" s="3">
        <v>121</v>
      </c>
      <c r="Q26" s="8">
        <f t="shared" ref="Q26:Q31" si="5">IF(1-R26/P26&lt;0%,0,1-R26/P26)</f>
        <v>7.8429752066115688E-2</v>
      </c>
      <c r="R26" s="9">
        <f t="shared" ref="R26:R31" si="6">+T26*(100%-S26)</f>
        <v>111.51</v>
      </c>
      <c r="S26" s="20">
        <v>0.1</v>
      </c>
      <c r="T26" s="21">
        <v>123.9</v>
      </c>
      <c r="U26" s="9">
        <f t="shared" ref="U26:U31" si="7">+IF(P26-R26&lt;0,0,P26-R26)</f>
        <v>9.4899999999999949</v>
      </c>
      <c r="V26" s="10" t="str">
        <f t="shared" ref="V26:V31" si="8">+CONCATENATE(F26,J26,N26)</f>
        <v>5176620122667660370042</v>
      </c>
      <c r="W26" s="11">
        <v>43831</v>
      </c>
      <c r="X26" s="12"/>
      <c r="Y26" s="22">
        <v>4</v>
      </c>
      <c r="Z26" s="23">
        <f t="shared" ref="Z26:Z31" si="9">IFERROR(U26*Y26,0)</f>
        <v>37.95999999999998</v>
      </c>
    </row>
    <row r="27" spans="1:26" s="13" customFormat="1" x14ac:dyDescent="0.25">
      <c r="A27" s="19"/>
      <c r="B27" s="32" t="s">
        <v>27</v>
      </c>
      <c r="C27" s="32" t="s">
        <v>87</v>
      </c>
      <c r="D27" s="32" t="s">
        <v>52</v>
      </c>
      <c r="E27" s="34" t="s">
        <v>88</v>
      </c>
      <c r="F27" s="34" t="s">
        <v>88</v>
      </c>
      <c r="G27" s="33" t="s">
        <v>89</v>
      </c>
      <c r="H27" s="33" t="s">
        <v>51</v>
      </c>
      <c r="I27" s="33" t="s">
        <v>92</v>
      </c>
      <c r="J27" s="34" t="s">
        <v>85</v>
      </c>
      <c r="K27" s="32" t="s">
        <v>60</v>
      </c>
      <c r="L27" s="33" t="s">
        <v>94</v>
      </c>
      <c r="M27" s="32" t="s">
        <v>42</v>
      </c>
      <c r="N27" s="34" t="s">
        <v>73</v>
      </c>
      <c r="O27" s="32" t="s">
        <v>44</v>
      </c>
      <c r="P27" s="3">
        <v>146.94999999999999</v>
      </c>
      <c r="Q27" s="8">
        <f t="shared" si="5"/>
        <v>0</v>
      </c>
      <c r="R27" s="9">
        <f t="shared" si="6"/>
        <v>148.69943181818181</v>
      </c>
      <c r="S27" s="20">
        <v>0.1</v>
      </c>
      <c r="T27" s="21">
        <v>165.22159090909091</v>
      </c>
      <c r="U27" s="9">
        <f t="shared" si="7"/>
        <v>0</v>
      </c>
      <c r="V27" s="10" t="str">
        <f t="shared" si="8"/>
        <v>5176620122667660370040</v>
      </c>
      <c r="W27" s="11">
        <v>43831</v>
      </c>
      <c r="X27" s="12"/>
      <c r="Y27" s="22">
        <v>18</v>
      </c>
      <c r="Z27" s="23">
        <f t="shared" si="9"/>
        <v>0</v>
      </c>
    </row>
    <row r="28" spans="1:26" s="13" customFormat="1" x14ac:dyDescent="0.25">
      <c r="A28" s="19"/>
      <c r="B28" s="32" t="s">
        <v>27</v>
      </c>
      <c r="C28" s="32" t="s">
        <v>87</v>
      </c>
      <c r="D28" s="32" t="s">
        <v>52</v>
      </c>
      <c r="E28" s="34" t="s">
        <v>88</v>
      </c>
      <c r="F28" s="34" t="s">
        <v>88</v>
      </c>
      <c r="G28" s="33" t="s">
        <v>89</v>
      </c>
      <c r="H28" s="33" t="s">
        <v>51</v>
      </c>
      <c r="I28" s="33" t="s">
        <v>93</v>
      </c>
      <c r="J28" s="34" t="s">
        <v>86</v>
      </c>
      <c r="K28" s="32" t="s">
        <v>62</v>
      </c>
      <c r="L28" s="33" t="s">
        <v>94</v>
      </c>
      <c r="M28" s="32" t="s">
        <v>28</v>
      </c>
      <c r="N28" s="34" t="s">
        <v>67</v>
      </c>
      <c r="O28" s="32" t="s">
        <v>32</v>
      </c>
      <c r="P28" s="3">
        <v>50.387711864406782</v>
      </c>
      <c r="Q28" s="8">
        <f t="shared" si="5"/>
        <v>0.29216075347937598</v>
      </c>
      <c r="R28" s="9">
        <f t="shared" si="6"/>
        <v>35.666400000000003</v>
      </c>
      <c r="S28" s="20">
        <v>0.12</v>
      </c>
      <c r="T28" s="21">
        <v>40.53</v>
      </c>
      <c r="U28" s="9">
        <f t="shared" si="7"/>
        <v>14.721311864406779</v>
      </c>
      <c r="V28" s="10" t="str">
        <f t="shared" si="8"/>
        <v>5176620101002242361540</v>
      </c>
      <c r="W28" s="11">
        <v>43831</v>
      </c>
      <c r="X28" s="12"/>
      <c r="Y28" s="22"/>
      <c r="Z28" s="23">
        <f t="shared" si="9"/>
        <v>0</v>
      </c>
    </row>
    <row r="29" spans="1:26" s="13" customFormat="1" x14ac:dyDescent="0.25">
      <c r="A29" s="19"/>
      <c r="B29" s="32" t="s">
        <v>27</v>
      </c>
      <c r="C29" s="32" t="s">
        <v>87</v>
      </c>
      <c r="D29" s="32" t="s">
        <v>52</v>
      </c>
      <c r="E29" s="34" t="s">
        <v>88</v>
      </c>
      <c r="F29" s="34" t="s">
        <v>88</v>
      </c>
      <c r="G29" s="33" t="s">
        <v>89</v>
      </c>
      <c r="H29" s="33" t="s">
        <v>51</v>
      </c>
      <c r="I29" s="33" t="s">
        <v>93</v>
      </c>
      <c r="J29" s="34" t="s">
        <v>86</v>
      </c>
      <c r="K29" s="32" t="s">
        <v>62</v>
      </c>
      <c r="L29" s="33" t="s">
        <v>94</v>
      </c>
      <c r="M29" s="32" t="s">
        <v>33</v>
      </c>
      <c r="N29" s="34" t="s">
        <v>68</v>
      </c>
      <c r="O29" s="32" t="s">
        <v>34</v>
      </c>
      <c r="P29" s="3">
        <v>111.50847457627118</v>
      </c>
      <c r="Q29" s="8">
        <f t="shared" si="5"/>
        <v>0.23804894360845108</v>
      </c>
      <c r="R29" s="9">
        <f t="shared" si="6"/>
        <v>84.963999999999999</v>
      </c>
      <c r="S29" s="20">
        <v>0.12</v>
      </c>
      <c r="T29" s="21">
        <v>96.55</v>
      </c>
      <c r="U29" s="9">
        <f t="shared" si="7"/>
        <v>26.544474576271185</v>
      </c>
      <c r="V29" s="10" t="str">
        <f t="shared" si="8"/>
        <v>5176620101002242361531</v>
      </c>
      <c r="W29" s="11">
        <v>43831</v>
      </c>
      <c r="X29" s="12"/>
      <c r="Y29" s="22"/>
      <c r="Z29" s="23">
        <f t="shared" si="9"/>
        <v>0</v>
      </c>
    </row>
    <row r="30" spans="1:26" s="13" customFormat="1" x14ac:dyDescent="0.25">
      <c r="A30" s="19"/>
      <c r="B30" s="32" t="s">
        <v>27</v>
      </c>
      <c r="C30" s="32" t="s">
        <v>87</v>
      </c>
      <c r="D30" s="32" t="s">
        <v>52</v>
      </c>
      <c r="E30" s="34" t="s">
        <v>88</v>
      </c>
      <c r="F30" s="34" t="s">
        <v>88</v>
      </c>
      <c r="G30" s="33" t="s">
        <v>89</v>
      </c>
      <c r="H30" s="33" t="s">
        <v>51</v>
      </c>
      <c r="I30" s="33" t="s">
        <v>93</v>
      </c>
      <c r="J30" s="34" t="s">
        <v>86</v>
      </c>
      <c r="K30" s="32" t="s">
        <v>62</v>
      </c>
      <c r="L30" s="33" t="s">
        <v>94</v>
      </c>
      <c r="M30" s="32" t="s">
        <v>33</v>
      </c>
      <c r="N30" s="34" t="s">
        <v>77</v>
      </c>
      <c r="O30" s="32" t="s">
        <v>49</v>
      </c>
      <c r="P30" s="3">
        <v>149.70571200000001</v>
      </c>
      <c r="Q30" s="8">
        <f t="shared" si="5"/>
        <v>0.28503997228910016</v>
      </c>
      <c r="R30" s="9">
        <f t="shared" si="6"/>
        <v>107.03359999999999</v>
      </c>
      <c r="S30" s="20">
        <v>0.12</v>
      </c>
      <c r="T30" s="21">
        <v>121.62909090909091</v>
      </c>
      <c r="U30" s="9">
        <f t="shared" si="7"/>
        <v>42.672112000000013</v>
      </c>
      <c r="V30" s="10" t="str">
        <f t="shared" si="8"/>
        <v>5176620101002242361538</v>
      </c>
      <c r="W30" s="11">
        <v>43831</v>
      </c>
      <c r="X30" s="12"/>
      <c r="Y30" s="22"/>
      <c r="Z30" s="23">
        <f t="shared" si="9"/>
        <v>0</v>
      </c>
    </row>
    <row r="31" spans="1:26" s="13" customFormat="1" x14ac:dyDescent="0.25">
      <c r="A31" s="19"/>
      <c r="B31" s="32" t="s">
        <v>27</v>
      </c>
      <c r="C31" s="32" t="s">
        <v>87</v>
      </c>
      <c r="D31" s="32" t="s">
        <v>52</v>
      </c>
      <c r="E31" s="34" t="s">
        <v>88</v>
      </c>
      <c r="F31" s="34" t="s">
        <v>88</v>
      </c>
      <c r="G31" s="33" t="s">
        <v>89</v>
      </c>
      <c r="H31" s="33" t="s">
        <v>51</v>
      </c>
      <c r="I31" s="33" t="s">
        <v>93</v>
      </c>
      <c r="J31" s="34" t="s">
        <v>86</v>
      </c>
      <c r="K31" s="32" t="s">
        <v>62</v>
      </c>
      <c r="L31" s="33" t="s">
        <v>94</v>
      </c>
      <c r="M31" s="32" t="s">
        <v>42</v>
      </c>
      <c r="N31" s="34" t="s">
        <v>73</v>
      </c>
      <c r="O31" s="32" t="s">
        <v>44</v>
      </c>
      <c r="P31" s="3">
        <v>146.94999999999999</v>
      </c>
      <c r="Q31" s="8">
        <f t="shared" si="5"/>
        <v>1.0581830554610261E-2</v>
      </c>
      <c r="R31" s="9">
        <f t="shared" si="6"/>
        <v>145.39500000000001</v>
      </c>
      <c r="S31" s="20">
        <v>0.12</v>
      </c>
      <c r="T31" s="21">
        <v>165.22159090909091</v>
      </c>
      <c r="U31" s="9">
        <f t="shared" si="7"/>
        <v>1.5549999999999784</v>
      </c>
      <c r="V31" s="10" t="str">
        <f t="shared" si="8"/>
        <v>5176620101002242370040</v>
      </c>
      <c r="W31" s="11">
        <v>43831</v>
      </c>
      <c r="X31" s="12"/>
      <c r="Y31" s="22"/>
      <c r="Z31" s="23">
        <f t="shared" si="9"/>
        <v>0</v>
      </c>
    </row>
    <row r="32" spans="1:26" s="13" customFormat="1" x14ac:dyDescent="0.25">
      <c r="A32" s="19"/>
      <c r="B32" s="15"/>
      <c r="C32" s="15"/>
      <c r="D32" s="15"/>
      <c r="E32" s="14"/>
      <c r="F32" s="14"/>
      <c r="G32" s="14"/>
      <c r="H32" s="14"/>
      <c r="I32" s="14"/>
      <c r="J32" s="14"/>
      <c r="K32" s="15"/>
      <c r="L32" s="14"/>
      <c r="M32" s="15"/>
      <c r="N32" s="14"/>
      <c r="O32" s="15"/>
      <c r="P32" s="16"/>
      <c r="Q32" s="17"/>
      <c r="R32" s="16"/>
      <c r="S32" s="17"/>
      <c r="T32" s="16"/>
      <c r="U32" s="16"/>
      <c r="V32" s="2"/>
      <c r="W32" s="2"/>
      <c r="X32" s="2"/>
      <c r="Y32" s="5"/>
      <c r="Z32" s="3"/>
    </row>
    <row r="33" spans="1:26" s="13" customFormat="1" x14ac:dyDescent="0.25">
      <c r="A33" s="19"/>
      <c r="B33" s="44"/>
      <c r="C33" s="44"/>
      <c r="D33" s="44"/>
      <c r="E33" s="45"/>
      <c r="F33" s="45"/>
      <c r="G33" s="45"/>
      <c r="H33" s="45"/>
      <c r="I33" s="45"/>
      <c r="J33" s="45"/>
      <c r="K33" s="44"/>
      <c r="L33" s="45"/>
      <c r="M33" s="44"/>
      <c r="N33" s="45"/>
      <c r="O33" s="44"/>
      <c r="P33" s="46"/>
      <c r="Q33" s="47"/>
      <c r="R33" s="46"/>
      <c r="S33" s="47"/>
      <c r="T33" s="46"/>
      <c r="U33" s="46"/>
      <c r="V33" s="48"/>
      <c r="W33" s="48"/>
      <c r="X33" s="48"/>
      <c r="Y33" s="49"/>
      <c r="Z33" s="49">
        <f>+SUM(Z6:Z31)</f>
        <v>4446.277572422181</v>
      </c>
    </row>
    <row r="34" spans="1:26" s="13" customFormat="1" x14ac:dyDescent="0.25">
      <c r="A34" s="19"/>
      <c r="B34" s="15"/>
      <c r="C34" s="15"/>
      <c r="D34" s="15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6"/>
      <c r="Q34" s="17"/>
      <c r="R34" s="16"/>
      <c r="S34" s="17"/>
      <c r="T34" s="16"/>
      <c r="U34" s="16"/>
      <c r="V34" s="2"/>
      <c r="W34" s="2"/>
      <c r="X34" s="2"/>
      <c r="Y34" s="5"/>
      <c r="Z34" s="3"/>
    </row>
    <row r="35" spans="1:26" s="13" customFormat="1" x14ac:dyDescent="0.25">
      <c r="A35" s="19"/>
      <c r="B35" s="15"/>
      <c r="C35" s="15"/>
      <c r="D35" s="15"/>
      <c r="E35" s="14"/>
      <c r="F35" s="14"/>
      <c r="G35" s="14"/>
      <c r="H35" s="14"/>
      <c r="I35" s="14"/>
      <c r="J35" s="14"/>
      <c r="K35" s="15"/>
      <c r="L35" s="14"/>
      <c r="M35" s="15"/>
      <c r="N35" s="14"/>
      <c r="O35" s="15"/>
      <c r="P35" s="16"/>
      <c r="Q35" s="17"/>
      <c r="R35" s="16"/>
      <c r="S35" s="17"/>
      <c r="T35" s="16"/>
      <c r="U35" s="16"/>
      <c r="V35" s="2"/>
      <c r="W35" s="2"/>
      <c r="X35" s="2"/>
      <c r="Y35" s="5"/>
      <c r="Z35" s="3"/>
    </row>
    <row r="36" spans="1:26" s="13" customFormat="1" x14ac:dyDescent="0.25">
      <c r="A36" s="19"/>
      <c r="B36" s="15"/>
      <c r="C36" s="15"/>
      <c r="D36" s="15"/>
      <c r="E36" s="14"/>
      <c r="F36" s="14"/>
      <c r="G36" s="14"/>
      <c r="H36" s="14"/>
      <c r="I36" s="14"/>
      <c r="J36" s="14"/>
      <c r="K36" s="15"/>
      <c r="L36" s="14"/>
      <c r="M36" s="15"/>
      <c r="N36" s="14"/>
      <c r="O36" s="15"/>
      <c r="P36" s="16"/>
      <c r="Q36" s="17"/>
      <c r="R36" s="16"/>
      <c r="S36" s="17"/>
      <c r="T36" s="16"/>
      <c r="U36" s="16"/>
      <c r="V36" s="2"/>
      <c r="W36" s="2"/>
      <c r="X36" s="2"/>
      <c r="Y36" s="5"/>
      <c r="Z36" s="3"/>
    </row>
    <row r="37" spans="1:26" s="13" customFormat="1" x14ac:dyDescent="0.25">
      <c r="A37" s="19"/>
      <c r="B37" s="15"/>
      <c r="C37" s="15"/>
      <c r="D37" s="15"/>
      <c r="E37" s="14"/>
      <c r="F37" s="14"/>
      <c r="G37" s="14"/>
      <c r="H37" s="14"/>
      <c r="I37" s="14"/>
      <c r="J37" s="14"/>
      <c r="K37" s="15"/>
      <c r="L37" s="14"/>
      <c r="M37" s="15"/>
      <c r="N37" s="14"/>
      <c r="O37" s="15"/>
      <c r="P37" s="16"/>
      <c r="Q37" s="17"/>
      <c r="R37" s="16"/>
      <c r="S37" s="17"/>
      <c r="T37" s="16"/>
      <c r="U37" s="16"/>
      <c r="V37" s="2"/>
      <c r="W37" s="2"/>
      <c r="X37" s="2"/>
      <c r="Y37" s="5"/>
      <c r="Z37" s="3"/>
    </row>
    <row r="38" spans="1:26" s="13" customFormat="1" x14ac:dyDescent="0.25">
      <c r="A38" s="19"/>
      <c r="B38" s="15"/>
      <c r="C38" s="15"/>
      <c r="D38" s="15"/>
      <c r="E38" s="14"/>
      <c r="F38" s="14"/>
      <c r="G38" s="14"/>
      <c r="H38" s="14"/>
      <c r="I38" s="14"/>
      <c r="J38" s="14"/>
      <c r="K38" s="15"/>
      <c r="L38" s="14"/>
      <c r="M38" s="15"/>
      <c r="N38" s="14"/>
      <c r="O38" s="15"/>
      <c r="P38" s="16"/>
      <c r="Q38" s="17"/>
      <c r="R38" s="16"/>
      <c r="S38" s="17"/>
      <c r="T38" s="16"/>
      <c r="U38" s="16"/>
      <c r="V38" s="2"/>
      <c r="W38" s="2"/>
      <c r="X38" s="2"/>
      <c r="Y38" s="5"/>
      <c r="Z38" s="3"/>
    </row>
    <row r="39" spans="1:26" s="13" customFormat="1" x14ac:dyDescent="0.25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26" s="13" customFormat="1" x14ac:dyDescent="0.25">
      <c r="A40" s="19"/>
      <c r="B40" s="15"/>
      <c r="C40" s="15"/>
      <c r="D40" s="15"/>
      <c r="E40" s="14"/>
      <c r="F40" s="14"/>
      <c r="G40" s="14"/>
      <c r="H40" s="14"/>
      <c r="I40" s="14"/>
      <c r="J40" s="14"/>
      <c r="K40" s="15"/>
      <c r="L40" s="14"/>
      <c r="M40" s="15"/>
      <c r="N40" s="14"/>
      <c r="O40" s="15"/>
      <c r="P40" s="16"/>
      <c r="Q40" s="17"/>
      <c r="R40" s="16"/>
      <c r="S40" s="17"/>
      <c r="T40" s="16"/>
      <c r="U40" s="16"/>
      <c r="V40" s="2"/>
      <c r="W40" s="2"/>
      <c r="X40" s="2"/>
      <c r="Y40" s="5"/>
      <c r="Z40" s="3"/>
    </row>
    <row r="41" spans="1:26" s="13" customFormat="1" x14ac:dyDescent="0.25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26" s="13" customFormat="1" x14ac:dyDescent="0.25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26" s="13" customFormat="1" x14ac:dyDescent="0.25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26" s="13" customFormat="1" x14ac:dyDescent="0.25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26" s="13" customFormat="1" x14ac:dyDescent="0.25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26" s="13" customFormat="1" x14ac:dyDescent="0.25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26" s="13" customFormat="1" x14ac:dyDescent="0.25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26" s="13" customFormat="1" x14ac:dyDescent="0.25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5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5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5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5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5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5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5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5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5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5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5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5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5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5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5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5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5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5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5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5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5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5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5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5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5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5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5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5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5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5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5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5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5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5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5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5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5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5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5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5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5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5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5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5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5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5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5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5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5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5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5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5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5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5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5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5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5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5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5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5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5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5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5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5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5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5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5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5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5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5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5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5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5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5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5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5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5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5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5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5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5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5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5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5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5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5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5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5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5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5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5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5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5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5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5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5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5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5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5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5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5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5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5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5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5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5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5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5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5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5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5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5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5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5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5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5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5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5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5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5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5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5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5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5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5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5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5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5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5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5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5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5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5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5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5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5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5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5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5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5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5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5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5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5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5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5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5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5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5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5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5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5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5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5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5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5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5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5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5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5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5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5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5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5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5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5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5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5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5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5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5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5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5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5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5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5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5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5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5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5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5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5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5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5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5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5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5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5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5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5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5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5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5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5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5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5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5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5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5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5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5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5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5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5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5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5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5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5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5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5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5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5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5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5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5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5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5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5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5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5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5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5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5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5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5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5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5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5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5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5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5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5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5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5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5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5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5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5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5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5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5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5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5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5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5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5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5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5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5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5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5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5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5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5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5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5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5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5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5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5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5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5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5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5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5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5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5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5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5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5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5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5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5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5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5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5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5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5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5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5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5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5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5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5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5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5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5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5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5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5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5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5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5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5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5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5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5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5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5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5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5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5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5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5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5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5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5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5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5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5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5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5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5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5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5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5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5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5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5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5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5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5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5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5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5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5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5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5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5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5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5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5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5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5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5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5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5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5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5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5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5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5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5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5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5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5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5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5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5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5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5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5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5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5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5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5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5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5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5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5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5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5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5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5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5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5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5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5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5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5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5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5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5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5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5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5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5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5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5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5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5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5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5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5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5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5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5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5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5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5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5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5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5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5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5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5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5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5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5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5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5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5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5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5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5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5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5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5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5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5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5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5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5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5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5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5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5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5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5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5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5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5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5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5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5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5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5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5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5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5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5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5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5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5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5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5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5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5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5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5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5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5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5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5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5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5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5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5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5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5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5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5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5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5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5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5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5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5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5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5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5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5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5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5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5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5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5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5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5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5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5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5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5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5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5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5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5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5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5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5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5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5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5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5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5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5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5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5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5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5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5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5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5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5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5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5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5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5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5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5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5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5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5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5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5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5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5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5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5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5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5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5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5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5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5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5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5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5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5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5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5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5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5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5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5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5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5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5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5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5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5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5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5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5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5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5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5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5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5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5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5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5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5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5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5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5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5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5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5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5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5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5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5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5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  <row r="603" spans="1:26" s="13" customFormat="1" x14ac:dyDescent="0.25">
      <c r="A603" s="19"/>
      <c r="B603" s="15"/>
      <c r="C603" s="15"/>
      <c r="D603" s="15"/>
      <c r="E603" s="14"/>
      <c r="F603" s="14"/>
      <c r="G603" s="14"/>
      <c r="H603" s="14"/>
      <c r="I603" s="14"/>
      <c r="J603" s="14"/>
      <c r="K603" s="15"/>
      <c r="L603" s="14"/>
      <c r="M603" s="15"/>
      <c r="N603" s="14"/>
      <c r="O603" s="15"/>
      <c r="P603" s="16"/>
      <c r="Q603" s="17"/>
      <c r="R603" s="16"/>
      <c r="S603" s="17"/>
      <c r="T603" s="16"/>
      <c r="U603" s="16"/>
      <c r="V603" s="2"/>
      <c r="W603" s="2"/>
      <c r="X603" s="2"/>
      <c r="Y603" s="5"/>
      <c r="Z603" s="3"/>
    </row>
    <row r="604" spans="1:26" s="13" customFormat="1" x14ac:dyDescent="0.25">
      <c r="A604" s="19"/>
      <c r="B604" s="15"/>
      <c r="C604" s="15"/>
      <c r="D604" s="15"/>
      <c r="E604" s="14"/>
      <c r="F604" s="14"/>
      <c r="G604" s="14"/>
      <c r="H604" s="14"/>
      <c r="I604" s="14"/>
      <c r="J604" s="14"/>
      <c r="K604" s="15"/>
      <c r="L604" s="14"/>
      <c r="M604" s="15"/>
      <c r="N604" s="14"/>
      <c r="O604" s="15"/>
      <c r="P604" s="16"/>
      <c r="Q604" s="17"/>
      <c r="R604" s="16"/>
      <c r="S604" s="17"/>
      <c r="T604" s="16"/>
      <c r="U604" s="16"/>
      <c r="V604" s="2"/>
      <c r="W604" s="2"/>
      <c r="X604" s="2"/>
      <c r="Y604" s="5"/>
      <c r="Z604" s="3"/>
    </row>
    <row r="605" spans="1:26" s="13" customFormat="1" x14ac:dyDescent="0.25">
      <c r="A605" s="19"/>
      <c r="B605" s="15"/>
      <c r="C605" s="15"/>
      <c r="D605" s="15"/>
      <c r="E605" s="14"/>
      <c r="F605" s="14"/>
      <c r="G605" s="14"/>
      <c r="H605" s="14"/>
      <c r="I605" s="14"/>
      <c r="J605" s="14"/>
      <c r="K605" s="15"/>
      <c r="L605" s="14"/>
      <c r="M605" s="15"/>
      <c r="N605" s="14"/>
      <c r="O605" s="15"/>
      <c r="P605" s="16"/>
      <c r="Q605" s="17"/>
      <c r="R605" s="16"/>
      <c r="S605" s="17"/>
      <c r="T605" s="16"/>
      <c r="U605" s="16"/>
      <c r="V605" s="2"/>
      <c r="W605" s="2"/>
      <c r="X605" s="2"/>
      <c r="Y605" s="5"/>
      <c r="Z605" s="3"/>
    </row>
    <row r="606" spans="1:26" s="13" customFormat="1" x14ac:dyDescent="0.25">
      <c r="A606" s="19"/>
      <c r="B606" s="15"/>
      <c r="C606" s="15"/>
      <c r="D606" s="15"/>
      <c r="E606" s="14"/>
      <c r="F606" s="14"/>
      <c r="G606" s="14"/>
      <c r="H606" s="14"/>
      <c r="I606" s="14"/>
      <c r="J606" s="14"/>
      <c r="K606" s="15"/>
      <c r="L606" s="14"/>
      <c r="M606" s="15"/>
      <c r="N606" s="14"/>
      <c r="O606" s="15"/>
      <c r="P606" s="16"/>
      <c r="Q606" s="17"/>
      <c r="R606" s="16"/>
      <c r="S606" s="17"/>
      <c r="T606" s="16"/>
      <c r="U606" s="16"/>
      <c r="V606" s="2"/>
      <c r="W606" s="2"/>
      <c r="X606" s="2"/>
      <c r="Y606" s="5"/>
      <c r="Z606" s="3"/>
    </row>
    <row r="607" spans="1:26" s="13" customFormat="1" x14ac:dyDescent="0.25">
      <c r="A607" s="19"/>
      <c r="B607" s="15"/>
      <c r="C607" s="15"/>
      <c r="D607" s="15"/>
      <c r="E607" s="14"/>
      <c r="F607" s="14"/>
      <c r="G607" s="14"/>
      <c r="H607" s="14"/>
      <c r="I607" s="14"/>
      <c r="J607" s="14"/>
      <c r="K607" s="15"/>
      <c r="L607" s="14"/>
      <c r="M607" s="15"/>
      <c r="N607" s="14"/>
      <c r="O607" s="15"/>
      <c r="P607" s="16"/>
      <c r="Q607" s="17"/>
      <c r="R607" s="16"/>
      <c r="S607" s="17"/>
      <c r="T607" s="16"/>
      <c r="U607" s="16"/>
      <c r="V607" s="2"/>
      <c r="W607" s="2"/>
      <c r="X607" s="2"/>
      <c r="Y607" s="5"/>
      <c r="Z607" s="3"/>
    </row>
    <row r="608" spans="1:26" s="13" customFormat="1" x14ac:dyDescent="0.25">
      <c r="A608" s="19"/>
      <c r="B608" s="15"/>
      <c r="C608" s="15"/>
      <c r="D608" s="15"/>
      <c r="E608" s="14"/>
      <c r="F608" s="14"/>
      <c r="G608" s="14"/>
      <c r="H608" s="14"/>
      <c r="I608" s="14"/>
      <c r="J608" s="14"/>
      <c r="K608" s="15"/>
      <c r="L608" s="14"/>
      <c r="M608" s="15"/>
      <c r="N608" s="14"/>
      <c r="O608" s="15"/>
      <c r="P608" s="16"/>
      <c r="Q608" s="17"/>
      <c r="R608" s="16"/>
      <c r="S608" s="17"/>
      <c r="T608" s="16"/>
      <c r="U608" s="16"/>
      <c r="V608" s="2"/>
      <c r="W608" s="2"/>
      <c r="X608" s="2"/>
      <c r="Y608" s="5"/>
      <c r="Z608" s="3"/>
    </row>
    <row r="609" spans="1:26" s="13" customFormat="1" x14ac:dyDescent="0.25">
      <c r="A609" s="19"/>
      <c r="B609" s="15"/>
      <c r="C609" s="15"/>
      <c r="D609" s="15"/>
      <c r="E609" s="14"/>
      <c r="F609" s="14"/>
      <c r="G609" s="14"/>
      <c r="H609" s="14"/>
      <c r="I609" s="14"/>
      <c r="J609" s="14"/>
      <c r="K609" s="15"/>
      <c r="L609" s="14"/>
      <c r="M609" s="15"/>
      <c r="N609" s="14"/>
      <c r="O609" s="15"/>
      <c r="P609" s="16"/>
      <c r="Q609" s="17"/>
      <c r="R609" s="16"/>
      <c r="S609" s="17"/>
      <c r="T609" s="16"/>
      <c r="U609" s="16"/>
      <c r="V609" s="2"/>
      <c r="W609" s="2"/>
      <c r="X609" s="2"/>
      <c r="Y609" s="5"/>
      <c r="Z609" s="3"/>
    </row>
    <row r="610" spans="1:26" s="13" customFormat="1" x14ac:dyDescent="0.25">
      <c r="A610" s="19"/>
      <c r="B610" s="15"/>
      <c r="C610" s="15"/>
      <c r="D610" s="15"/>
      <c r="E610" s="14"/>
      <c r="F610" s="14"/>
      <c r="G610" s="14"/>
      <c r="H610" s="14"/>
      <c r="I610" s="14"/>
      <c r="J610" s="14"/>
      <c r="K610" s="15"/>
      <c r="L610" s="14"/>
      <c r="M610" s="15"/>
      <c r="N610" s="14"/>
      <c r="O610" s="15"/>
      <c r="P610" s="16"/>
      <c r="Q610" s="17"/>
      <c r="R610" s="16"/>
      <c r="S610" s="17"/>
      <c r="T610" s="16"/>
      <c r="U610" s="16"/>
      <c r="V610" s="2"/>
      <c r="W610" s="2"/>
      <c r="X610" s="2"/>
      <c r="Y610" s="5"/>
      <c r="Z610" s="3"/>
    </row>
    <row r="611" spans="1:26" s="13" customFormat="1" x14ac:dyDescent="0.25">
      <c r="A611" s="19"/>
      <c r="B611" s="15"/>
      <c r="C611" s="15"/>
      <c r="D611" s="15"/>
      <c r="E611" s="14"/>
      <c r="F611" s="14"/>
      <c r="G611" s="14"/>
      <c r="H611" s="14"/>
      <c r="I611" s="14"/>
      <c r="J611" s="14"/>
      <c r="K611" s="15"/>
      <c r="L611" s="14"/>
      <c r="M611" s="15"/>
      <c r="N611" s="14"/>
      <c r="O611" s="15"/>
      <c r="P611" s="16"/>
      <c r="Q611" s="17"/>
      <c r="R611" s="16"/>
      <c r="S611" s="17"/>
      <c r="T611" s="16"/>
      <c r="U611" s="16"/>
      <c r="V611" s="2"/>
      <c r="W611" s="2"/>
      <c r="X611" s="2"/>
      <c r="Y611" s="5"/>
      <c r="Z611" s="3"/>
    </row>
    <row r="612" spans="1:26" s="13" customFormat="1" x14ac:dyDescent="0.25">
      <c r="A612" s="19"/>
      <c r="B612" s="15"/>
      <c r="C612" s="15"/>
      <c r="D612" s="15"/>
      <c r="E612" s="14"/>
      <c r="F612" s="14"/>
      <c r="G612" s="14"/>
      <c r="H612" s="14"/>
      <c r="I612" s="14"/>
      <c r="J612" s="14"/>
      <c r="K612" s="15"/>
      <c r="L612" s="14"/>
      <c r="M612" s="15"/>
      <c r="N612" s="14"/>
      <c r="O612" s="15"/>
      <c r="P612" s="16"/>
      <c r="Q612" s="17"/>
      <c r="R612" s="16"/>
      <c r="S612" s="17"/>
      <c r="T612" s="16"/>
      <c r="U612" s="16"/>
      <c r="V612" s="2"/>
      <c r="W612" s="2"/>
      <c r="X612" s="2"/>
      <c r="Y612" s="5"/>
      <c r="Z612" s="3"/>
    </row>
  </sheetData>
  <sheetProtection algorithmName="SHA-512" hashValue="iouHcMVnPdo+aNXNWYwvHVkOhGkxSlGr5yz1vFZIocXsalFZXMwCp77zUZZuwAYlErJK697qiJBRHgqbBA8XzQ==" saltValue="/LV0iAMCQYBJ0Cctr3VX7Q==" spinCount="100000" sheet="1" objects="1" scenarios="1"/>
  <autoFilter ref="B5:Z31" xr:uid="{00000000-0009-0000-0000-000000000000}"/>
  <mergeCells count="1">
    <mergeCell ref="Y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2021-08-24T20:56:10Z</dcterms:modified>
</cp:coreProperties>
</file>