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"/>
    </mc:Choice>
  </mc:AlternateContent>
  <xr:revisionPtr revIDLastSave="0" documentId="13_ncr:1_{9420B738-7220-4EC8-9CC9-D0D4EA1969A7}" xr6:coauthVersionLast="40" xr6:coauthVersionMax="40" xr10:uidLastSave="{00000000-0000-0000-0000-000000000000}"/>
  <bookViews>
    <workbookView xWindow="0" yWindow="0" windowWidth="15360" windowHeight="7545" xr2:uid="{D5041DC8-85A9-4D2E-9AD8-A88A362CC26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M17" i="1"/>
  <c r="N17" i="1" s="1"/>
  <c r="M18" i="1"/>
  <c r="N18" i="1" s="1"/>
  <c r="O18" i="1" l="1"/>
  <c r="Q18" i="1" s="1"/>
  <c r="O17" i="1"/>
  <c r="Q17" i="1" s="1"/>
  <c r="P19" i="1"/>
  <c r="P11" i="1" l="1"/>
  <c r="P12" i="1"/>
  <c r="P13" i="1"/>
  <c r="P14" i="1"/>
  <c r="P15" i="1"/>
  <c r="P16" i="1"/>
  <c r="P10" i="1"/>
  <c r="M19" i="1" l="1"/>
  <c r="M20" i="1"/>
  <c r="N20" i="1" l="1"/>
  <c r="O20" i="1" s="1"/>
  <c r="N19" i="1"/>
  <c r="Q19" i="1" s="1"/>
  <c r="Q20" i="1" l="1"/>
  <c r="O19" i="1"/>
  <c r="M16" i="1"/>
  <c r="N16" i="1" l="1"/>
  <c r="O16" i="1" s="1"/>
  <c r="Q16" i="1" s="1"/>
  <c r="M11" i="1"/>
  <c r="M12" i="1"/>
  <c r="N12" i="1" s="1"/>
  <c r="M13" i="1"/>
  <c r="N13" i="1" s="1"/>
  <c r="M14" i="1"/>
  <c r="M15" i="1"/>
  <c r="N15" i="1" s="1"/>
  <c r="M10" i="1"/>
  <c r="N10" i="1" l="1"/>
  <c r="O10" i="1" s="1"/>
  <c r="Q10" i="1" s="1"/>
  <c r="N11" i="1"/>
  <c r="O11" i="1" s="1"/>
  <c r="Q11" i="1" s="1"/>
  <c r="O15" i="1"/>
  <c r="Q15" i="1" s="1"/>
  <c r="N14" i="1"/>
  <c r="O14" i="1" s="1"/>
  <c r="Q14" i="1" s="1"/>
  <c r="O13" i="1"/>
  <c r="Q13" i="1" s="1"/>
  <c r="O12" i="1"/>
  <c r="Q12" i="1" s="1"/>
  <c r="Q21" i="1" l="1"/>
</calcChain>
</file>

<file path=xl/sharedStrings.xml><?xml version="1.0" encoding="utf-8"?>
<sst xmlns="http://schemas.openxmlformats.org/spreadsheetml/2006/main" count="58" uniqueCount="48">
  <si>
    <t>FOLIO</t>
  </si>
  <si>
    <t xml:space="preserve">FOLIO </t>
  </si>
  <si>
    <t>$ IMPORTES</t>
  </si>
  <si>
    <t>FECHA VIAJE</t>
  </si>
  <si>
    <t xml:space="preserve">OPERADOR     </t>
  </si>
  <si>
    <t>No. CARTA PORTE FLETE</t>
  </si>
  <si>
    <t>No.FACT  MANIOBRAS Y OTROS</t>
  </si>
  <si>
    <t>No. FACTURA ó DOCUMENTOS  SPRING</t>
  </si>
  <si>
    <t>CLIENTE / DESTINO</t>
  </si>
  <si>
    <t>FLETE</t>
  </si>
  <si>
    <t>$ MANIOBRA</t>
  </si>
  <si>
    <t>$    CASETAS</t>
  </si>
  <si>
    <t>$          OTROS</t>
  </si>
  <si>
    <t>$      SUBTOTAL</t>
  </si>
  <si>
    <t>$               IVA</t>
  </si>
  <si>
    <t>TOTAL</t>
  </si>
  <si>
    <t>$      RETENCION</t>
  </si>
  <si>
    <t>$                TOTAL</t>
  </si>
  <si>
    <t>Transporte:</t>
  </si>
  <si>
    <t>Razón Social:</t>
  </si>
  <si>
    <t>Telefonos:</t>
  </si>
  <si>
    <t>EMAIL:</t>
  </si>
  <si>
    <t>Araceli Morales Esquivel</t>
  </si>
  <si>
    <t>Transportes Morales</t>
  </si>
  <si>
    <t>712-203 04 10</t>
  </si>
  <si>
    <t>moralestransporte@hotmail.com</t>
  </si>
  <si>
    <t>SUMA TOTAL</t>
  </si>
  <si>
    <r>
      <rPr>
        <b/>
        <sz val="9"/>
        <color theme="1"/>
        <rFont val="Calibri"/>
        <family val="2"/>
        <scheme val="minor"/>
      </rPr>
      <t>FECHA</t>
    </r>
    <r>
      <rPr>
        <sz val="9"/>
        <color theme="1"/>
        <rFont val="Calibri"/>
        <family val="2"/>
        <scheme val="minor"/>
      </rPr>
      <t>:  Del</t>
    </r>
  </si>
  <si>
    <t>Nacional Colchonero/Gdl</t>
  </si>
  <si>
    <t>Eriberto Tenorio</t>
  </si>
  <si>
    <t>Francisco Vial</t>
  </si>
  <si>
    <t>Adrian Vasquez</t>
  </si>
  <si>
    <t>German Ventura</t>
  </si>
  <si>
    <t xml:space="preserve">F273269, </t>
  </si>
  <si>
    <t>F273296, F273297</t>
  </si>
  <si>
    <t>F273138</t>
  </si>
  <si>
    <t>Mavi de Occidente/Gdl</t>
  </si>
  <si>
    <t>F273381, F273382, F273383</t>
  </si>
  <si>
    <t>Ricardo Martinez</t>
  </si>
  <si>
    <t>F273429, F273430, F273431, F273432</t>
  </si>
  <si>
    <t>F273475</t>
  </si>
  <si>
    <t>F273702</t>
  </si>
  <si>
    <t>Diana Chagollan/Zamora</t>
  </si>
  <si>
    <t>F273548, F273549</t>
  </si>
  <si>
    <t>F273696</t>
  </si>
  <si>
    <t>Wal Mart/Gdl</t>
  </si>
  <si>
    <t>F272501, F272502</t>
  </si>
  <si>
    <t>Coppel/Gdl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</si>
</sst>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dd/mm/yy;@"/>
    <numFmt numFmtId="165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u val="singleAccounting"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7" xfId="0" applyFont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center" wrapText="1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44" fontId="2" fillId="0" borderId="0" xfId="1" applyFont="1" applyBorder="1" applyAlignment="1" applyProtection="1">
      <protection locked="0"/>
    </xf>
    <xf numFmtId="44" fontId="2" fillId="0" borderId="0" xfId="1" applyFont="1" applyBorder="1" applyAlignment="1" applyProtection="1">
      <alignment wrapText="1"/>
      <protection locked="0"/>
    </xf>
    <xf numFmtId="44" fontId="2" fillId="0" borderId="8" xfId="1" applyFont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wrapText="1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5" fillId="4" borderId="2" xfId="0" applyFont="1" applyFill="1" applyBorder="1" applyAlignment="1" applyProtection="1">
      <alignment horizontal="center" wrapText="1"/>
      <protection locked="0"/>
    </xf>
    <xf numFmtId="0" fontId="5" fillId="4" borderId="2" xfId="0" applyFont="1" applyFill="1" applyBorder="1" applyAlignment="1" applyProtection="1">
      <alignment horizontal="center" wrapText="1"/>
    </xf>
    <xf numFmtId="44" fontId="5" fillId="3" borderId="2" xfId="1" applyFont="1" applyFill="1" applyBorder="1" applyAlignment="1" applyProtection="1">
      <alignment horizontal="center" wrapText="1"/>
      <protection locked="0"/>
    </xf>
    <xf numFmtId="44" fontId="5" fillId="3" borderId="3" xfId="1" applyFont="1" applyFill="1" applyBorder="1" applyAlignment="1" applyProtection="1">
      <alignment horizontal="center" wrapText="1"/>
      <protection locked="0"/>
    </xf>
    <xf numFmtId="164" fontId="5" fillId="0" borderId="2" xfId="0" applyNumberFormat="1" applyFont="1" applyBorder="1"/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165" fontId="5" fillId="0" borderId="2" xfId="1" applyNumberFormat="1" applyFont="1" applyBorder="1" applyAlignment="1">
      <alignment horizontal="left" indent="1"/>
    </xf>
    <xf numFmtId="165" fontId="5" fillId="0" borderId="11" xfId="1" applyNumberFormat="1" applyFont="1" applyBorder="1" applyAlignment="1">
      <alignment horizontal="left" indent="1"/>
    </xf>
    <xf numFmtId="0" fontId="5" fillId="0" borderId="0" xfId="0" applyFont="1"/>
    <xf numFmtId="0" fontId="5" fillId="0" borderId="0" xfId="0" applyFont="1" applyAlignment="1">
      <alignment wrapText="1"/>
    </xf>
    <xf numFmtId="165" fontId="5" fillId="0" borderId="0" xfId="0" applyNumberFormat="1" applyFont="1" applyBorder="1"/>
    <xf numFmtId="0" fontId="6" fillId="0" borderId="4" xfId="0" applyFont="1" applyBorder="1" applyAlignment="1" applyProtection="1">
      <alignment wrapText="1"/>
      <protection locked="0"/>
    </xf>
    <xf numFmtId="0" fontId="6" fillId="0" borderId="5" xfId="0" applyFont="1" applyBorder="1" applyAlignment="1" applyProtection="1">
      <alignment horizontal="center" wrapText="1"/>
      <protection locked="0"/>
    </xf>
    <xf numFmtId="0" fontId="6" fillId="0" borderId="5" xfId="0" applyFont="1" applyBorder="1" applyAlignment="1" applyProtection="1">
      <alignment horizontal="center" wrapText="1"/>
    </xf>
    <xf numFmtId="0" fontId="6" fillId="0" borderId="5" xfId="0" applyFont="1" applyBorder="1" applyAlignment="1" applyProtection="1">
      <alignment wrapText="1"/>
      <protection locked="0"/>
    </xf>
    <xf numFmtId="44" fontId="6" fillId="0" borderId="5" xfId="1" applyFont="1" applyBorder="1" applyAlignment="1" applyProtection="1">
      <alignment wrapText="1"/>
      <protection locked="0"/>
    </xf>
    <xf numFmtId="44" fontId="6" fillId="0" borderId="6" xfId="1" applyFont="1" applyBorder="1" applyAlignment="1" applyProtection="1">
      <alignment wrapText="1"/>
      <protection locked="0"/>
    </xf>
    <xf numFmtId="0" fontId="7" fillId="0" borderId="7" xfId="0" applyFont="1" applyBorder="1" applyAlignment="1" applyProtection="1">
      <alignment wrapText="1"/>
      <protection locked="0"/>
    </xf>
    <xf numFmtId="0" fontId="6" fillId="5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44" fontId="6" fillId="0" borderId="0" xfId="1" applyFont="1" applyBorder="1" applyAlignment="1" applyProtection="1">
      <protection locked="0"/>
    </xf>
    <xf numFmtId="44" fontId="6" fillId="0" borderId="0" xfId="1" applyFont="1" applyBorder="1" applyAlignment="1" applyProtection="1">
      <alignment wrapText="1"/>
      <protection locked="0"/>
    </xf>
    <xf numFmtId="44" fontId="6" fillId="4" borderId="0" xfId="1" applyFont="1" applyFill="1" applyBorder="1" applyAlignment="1" applyProtection="1">
      <alignment wrapText="1"/>
      <protection locked="0"/>
    </xf>
    <xf numFmtId="16" fontId="9" fillId="0" borderId="0" xfId="1" applyNumberFormat="1" applyFont="1" applyBorder="1" applyAlignment="1" applyProtection="1">
      <protection locked="0"/>
    </xf>
    <xf numFmtId="44" fontId="6" fillId="0" borderId="0" xfId="1" applyFont="1" applyBorder="1" applyAlignment="1" applyProtection="1">
      <alignment horizontal="left" wrapText="1"/>
      <protection locked="0"/>
    </xf>
    <xf numFmtId="16" fontId="10" fillId="0" borderId="8" xfId="1" applyNumberFormat="1" applyFont="1" applyBorder="1" applyAlignment="1" applyProtection="1">
      <alignment horizontal="left" wrapText="1"/>
      <protection locked="0"/>
    </xf>
    <xf numFmtId="0" fontId="6" fillId="0" borderId="7" xfId="0" applyFont="1" applyBorder="1" applyAlignment="1" applyProtection="1">
      <alignment wrapText="1"/>
      <protection locked="0"/>
    </xf>
    <xf numFmtId="0" fontId="10" fillId="0" borderId="9" xfId="0" applyFont="1" applyBorder="1" applyAlignment="1" applyProtection="1">
      <protection locked="0"/>
    </xf>
    <xf numFmtId="0" fontId="10" fillId="0" borderId="9" xfId="0" applyFont="1" applyBorder="1" applyAlignment="1" applyProtection="1">
      <alignment horizontal="center"/>
      <protection locked="0"/>
    </xf>
    <xf numFmtId="44" fontId="10" fillId="0" borderId="9" xfId="1" applyFont="1" applyBorder="1" applyAlignment="1" applyProtection="1">
      <protection locked="0"/>
    </xf>
    <xf numFmtId="44" fontId="6" fillId="0" borderId="0" xfId="1" applyFont="1" applyBorder="1" applyAlignment="1" applyProtection="1">
      <alignment horizontal="center" wrapText="1"/>
      <protection locked="0"/>
    </xf>
    <xf numFmtId="44" fontId="9" fillId="0" borderId="0" xfId="1" applyFont="1" applyBorder="1" applyAlignment="1" applyProtection="1">
      <protection locked="0"/>
    </xf>
    <xf numFmtId="44" fontId="6" fillId="0" borderId="8" xfId="1" applyFont="1" applyBorder="1" applyAlignment="1" applyProtection="1">
      <alignment wrapText="1"/>
      <protection locked="0"/>
    </xf>
    <xf numFmtId="0" fontId="10" fillId="0" borderId="10" xfId="0" applyFont="1" applyBorder="1" applyAlignment="1" applyProtection="1">
      <protection locked="0"/>
    </xf>
    <xf numFmtId="0" fontId="10" fillId="0" borderId="10" xfId="0" applyFont="1" applyBorder="1" applyAlignment="1" applyProtection="1">
      <alignment horizontal="center"/>
      <protection locked="0"/>
    </xf>
    <xf numFmtId="44" fontId="10" fillId="0" borderId="10" xfId="1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center" wrapText="1"/>
    </xf>
    <xf numFmtId="0" fontId="11" fillId="0" borderId="10" xfId="2" applyFont="1" applyBorder="1" applyAlignment="1" applyProtection="1">
      <protection locked="0"/>
    </xf>
    <xf numFmtId="0" fontId="6" fillId="0" borderId="10" xfId="0" applyFont="1" applyBorder="1" applyAlignment="1" applyProtection="1">
      <alignment horizontal="center"/>
      <protection locked="0"/>
    </xf>
    <xf numFmtId="44" fontId="6" fillId="0" borderId="10" xfId="1" applyFont="1" applyBorder="1" applyAlignment="1" applyProtection="1">
      <protection locked="0"/>
    </xf>
    <xf numFmtId="0" fontId="5" fillId="0" borderId="2" xfId="0" applyFont="1" applyBorder="1" applyAlignment="1">
      <alignment wrapText="1"/>
    </xf>
    <xf numFmtId="165" fontId="12" fillId="0" borderId="2" xfId="0" applyNumberFormat="1" applyFont="1" applyBorder="1"/>
    <xf numFmtId="44" fontId="3" fillId="3" borderId="2" xfId="1" applyFont="1" applyFill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57250</xdr:colOff>
      <xdr:row>1</xdr:row>
      <xdr:rowOff>293451</xdr:rowOff>
    </xdr:from>
    <xdr:to>
      <xdr:col>3</xdr:col>
      <xdr:colOff>639535</xdr:colOff>
      <xdr:row>4</xdr:row>
      <xdr:rowOff>40821</xdr:rowOff>
    </xdr:to>
    <xdr:pic>
      <xdr:nvPicPr>
        <xdr:cNvPr id="4" name="Imagen 3" descr="Am Logos">
          <a:extLst>
            <a:ext uri="{FF2B5EF4-FFF2-40B4-BE49-F238E27FC236}">
              <a16:creationId xmlns:a16="http://schemas.microsoft.com/office/drawing/2014/main" id="{419E9341-41CB-447E-873B-5E9D7658B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11" y="483951"/>
          <a:ext cx="582285" cy="495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ralestransport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991C-5B7E-482D-81A9-112AE73698FD}">
  <dimension ref="C1:Q24"/>
  <sheetViews>
    <sheetView tabSelected="1" zoomScale="130" zoomScaleNormal="130" workbookViewId="0">
      <selection activeCell="O3" sqref="O3"/>
    </sheetView>
  </sheetViews>
  <sheetFormatPr baseColWidth="10" defaultRowHeight="15" x14ac:dyDescent="0.25"/>
  <cols>
    <col min="1" max="1" width="3.140625" customWidth="1"/>
    <col min="2" max="2" width="1.85546875" customWidth="1"/>
    <col min="3" max="3" width="7.42578125" customWidth="1"/>
    <col min="4" max="4" width="10.42578125" customWidth="1"/>
    <col min="5" max="5" width="6.42578125" customWidth="1"/>
    <col min="6" max="6" width="7.5703125" customWidth="1"/>
    <col min="7" max="7" width="11.5703125" customWidth="1"/>
    <col min="8" max="8" width="13.7109375" customWidth="1"/>
    <col min="9" max="9" width="10.42578125" customWidth="1"/>
    <col min="10" max="10" width="9" customWidth="1"/>
    <col min="11" max="11" width="5.42578125" customWidth="1"/>
    <col min="12" max="12" width="4.7109375" customWidth="1"/>
    <col min="14" max="14" width="10" customWidth="1"/>
    <col min="15" max="15" width="10.85546875" customWidth="1"/>
    <col min="16" max="16" width="9.140625" customWidth="1"/>
    <col min="17" max="17" width="11.85546875" customWidth="1"/>
  </cols>
  <sheetData>
    <row r="1" spans="3:17" x14ac:dyDescent="0.25">
      <c r="C1" s="26"/>
      <c r="D1" s="27"/>
      <c r="E1" s="27"/>
      <c r="F1" s="28"/>
      <c r="G1" s="29"/>
      <c r="H1" s="27"/>
      <c r="I1" s="30"/>
      <c r="J1" s="30"/>
      <c r="K1" s="30"/>
      <c r="L1" s="30"/>
      <c r="M1" s="30"/>
      <c r="N1" s="30"/>
      <c r="O1" s="30"/>
      <c r="P1" s="30"/>
      <c r="Q1" s="31"/>
    </row>
    <row r="2" spans="3:17" ht="26.25" x14ac:dyDescent="0.35">
      <c r="C2" s="32"/>
      <c r="E2" s="33"/>
      <c r="F2" s="34" t="s">
        <v>18</v>
      </c>
      <c r="G2" s="35"/>
      <c r="H2" s="36" t="s">
        <v>22</v>
      </c>
      <c r="I2" s="37"/>
      <c r="J2" s="37"/>
      <c r="K2" s="37"/>
      <c r="L2" s="38"/>
      <c r="M2" s="38"/>
      <c r="N2" s="39" t="s">
        <v>27</v>
      </c>
      <c r="O2" s="40">
        <v>45000</v>
      </c>
      <c r="P2" s="41"/>
      <c r="Q2" s="42"/>
    </row>
    <row r="3" spans="3:17" ht="17.25" thickBot="1" x14ac:dyDescent="0.4">
      <c r="C3" s="43"/>
      <c r="D3" s="33"/>
      <c r="E3" s="61" t="s">
        <v>19</v>
      </c>
      <c r="F3" s="61"/>
      <c r="G3" s="44"/>
      <c r="H3" s="45" t="s">
        <v>23</v>
      </c>
      <c r="I3" s="46"/>
      <c r="J3" s="46"/>
      <c r="K3" s="46"/>
      <c r="L3" s="38"/>
      <c r="M3" s="38"/>
      <c r="N3" s="47"/>
      <c r="O3" s="48"/>
      <c r="P3" s="38"/>
      <c r="Q3" s="49"/>
    </row>
    <row r="4" spans="3:17" ht="15.75" thickBot="1" x14ac:dyDescent="0.3">
      <c r="C4" s="43"/>
      <c r="D4" s="33"/>
      <c r="E4" s="61" t="s">
        <v>20</v>
      </c>
      <c r="F4" s="61"/>
      <c r="G4" s="50"/>
      <c r="H4" s="51" t="s">
        <v>24</v>
      </c>
      <c r="I4" s="52"/>
      <c r="J4" s="52"/>
      <c r="K4" s="52"/>
      <c r="L4" s="38"/>
      <c r="M4" s="38"/>
      <c r="N4" s="38"/>
      <c r="O4" s="38"/>
      <c r="P4" s="38"/>
      <c r="Q4" s="49"/>
    </row>
    <row r="5" spans="3:17" x14ac:dyDescent="0.25">
      <c r="C5" s="43"/>
      <c r="D5" s="53"/>
      <c r="E5" s="53"/>
      <c r="F5" s="54"/>
      <c r="G5" s="35"/>
      <c r="H5" s="36"/>
      <c r="I5" s="37"/>
      <c r="J5" s="37"/>
      <c r="K5" s="37"/>
      <c r="L5" s="38"/>
      <c r="M5" s="38"/>
      <c r="N5" s="38"/>
      <c r="O5" s="38"/>
      <c r="P5" s="38"/>
      <c r="Q5" s="49"/>
    </row>
    <row r="6" spans="3:17" ht="15.75" thickBot="1" x14ac:dyDescent="0.3">
      <c r="C6" s="43"/>
      <c r="D6" s="53"/>
      <c r="E6" s="53"/>
      <c r="F6" s="54" t="s">
        <v>21</v>
      </c>
      <c r="G6" s="55" t="s">
        <v>25</v>
      </c>
      <c r="H6" s="56"/>
      <c r="I6" s="57"/>
      <c r="J6" s="57"/>
      <c r="K6" s="57"/>
      <c r="L6" s="38"/>
      <c r="M6" s="38"/>
      <c r="N6" s="38"/>
      <c r="O6" s="38"/>
      <c r="P6" s="38"/>
      <c r="Q6" s="49"/>
    </row>
    <row r="7" spans="3:17" x14ac:dyDescent="0.25">
      <c r="C7" s="1"/>
      <c r="D7" s="8"/>
      <c r="E7" s="8"/>
      <c r="F7" s="2"/>
      <c r="G7" s="3"/>
      <c r="H7" s="4"/>
      <c r="I7" s="5"/>
      <c r="J7" s="5"/>
      <c r="K7" s="5"/>
      <c r="L7" s="6"/>
      <c r="M7" s="6"/>
      <c r="N7" s="6"/>
      <c r="O7" s="6"/>
      <c r="P7" s="6"/>
      <c r="Q7" s="7"/>
    </row>
    <row r="8" spans="3:17" x14ac:dyDescent="0.25">
      <c r="C8" s="9"/>
      <c r="D8" s="10"/>
      <c r="E8" s="10"/>
      <c r="F8" s="11" t="s">
        <v>0</v>
      </c>
      <c r="G8" s="12" t="s">
        <v>1</v>
      </c>
      <c r="H8" s="12"/>
      <c r="I8" s="60" t="s">
        <v>2</v>
      </c>
      <c r="J8" s="60"/>
      <c r="K8" s="60"/>
      <c r="L8" s="60"/>
      <c r="M8" s="60"/>
      <c r="N8" s="60"/>
      <c r="O8" s="60"/>
      <c r="P8" s="60"/>
      <c r="Q8" s="60"/>
    </row>
    <row r="9" spans="3:17" ht="37.5" x14ac:dyDescent="0.25">
      <c r="C9" s="13" t="s">
        <v>3</v>
      </c>
      <c r="D9" s="14" t="s">
        <v>4</v>
      </c>
      <c r="E9" s="15" t="s">
        <v>5</v>
      </c>
      <c r="F9" s="15" t="s">
        <v>6</v>
      </c>
      <c r="G9" s="14" t="s">
        <v>7</v>
      </c>
      <c r="H9" s="14" t="s">
        <v>8</v>
      </c>
      <c r="I9" s="16" t="s">
        <v>9</v>
      </c>
      <c r="J9" s="16" t="s">
        <v>10</v>
      </c>
      <c r="K9" s="16" t="s">
        <v>11</v>
      </c>
      <c r="L9" s="16" t="s">
        <v>12</v>
      </c>
      <c r="M9" s="16" t="s">
        <v>13</v>
      </c>
      <c r="N9" s="16" t="s">
        <v>14</v>
      </c>
      <c r="O9" s="16" t="s">
        <v>15</v>
      </c>
      <c r="P9" s="16" t="s">
        <v>16</v>
      </c>
      <c r="Q9" s="17" t="s">
        <v>17</v>
      </c>
    </row>
    <row r="10" spans="3:17" ht="24" customHeight="1" x14ac:dyDescent="0.25">
      <c r="C10" s="18">
        <v>44989</v>
      </c>
      <c r="D10" s="19" t="s">
        <v>30</v>
      </c>
      <c r="E10" s="20">
        <v>986</v>
      </c>
      <c r="F10" s="20">
        <v>1013</v>
      </c>
      <c r="G10" s="19" t="s">
        <v>33</v>
      </c>
      <c r="H10" s="19" t="s">
        <v>28</v>
      </c>
      <c r="I10" s="21">
        <v>15000</v>
      </c>
      <c r="J10" s="21">
        <v>1300</v>
      </c>
      <c r="K10" s="21"/>
      <c r="L10" s="21"/>
      <c r="M10" s="21">
        <f>I10+J10</f>
        <v>16300</v>
      </c>
      <c r="N10" s="21">
        <f>M10*0.16</f>
        <v>2608</v>
      </c>
      <c r="O10" s="21">
        <f>M10+N10</f>
        <v>18908</v>
      </c>
      <c r="P10" s="21">
        <f>I10*0.04</f>
        <v>600</v>
      </c>
      <c r="Q10" s="21">
        <f>O10-P10</f>
        <v>18308</v>
      </c>
    </row>
    <row r="11" spans="3:17" ht="27" customHeight="1" x14ac:dyDescent="0.25">
      <c r="C11" s="18">
        <v>44991</v>
      </c>
      <c r="D11" s="19" t="s">
        <v>32</v>
      </c>
      <c r="E11" s="20">
        <v>987</v>
      </c>
      <c r="F11" s="20">
        <v>1014</v>
      </c>
      <c r="G11" s="19" t="s">
        <v>34</v>
      </c>
      <c r="H11" s="19" t="s">
        <v>28</v>
      </c>
      <c r="I11" s="21">
        <v>15000</v>
      </c>
      <c r="J11" s="21">
        <v>1300</v>
      </c>
      <c r="K11" s="21"/>
      <c r="L11" s="21"/>
      <c r="M11" s="21">
        <f t="shared" ref="M11:M20" si="0">I11+J11</f>
        <v>16300</v>
      </c>
      <c r="N11" s="21">
        <f t="shared" ref="N11:N20" si="1">M11*0.16</f>
        <v>2608</v>
      </c>
      <c r="O11" s="21">
        <f t="shared" ref="O11:O20" si="2">M11+N11</f>
        <v>18908</v>
      </c>
      <c r="P11" s="21">
        <f t="shared" ref="P11:P19" si="3">I11*0.04</f>
        <v>600</v>
      </c>
      <c r="Q11" s="21">
        <f t="shared" ref="Q11:Q18" si="4">O11-P11</f>
        <v>18308</v>
      </c>
    </row>
    <row r="12" spans="3:17" ht="25.5" customHeight="1" x14ac:dyDescent="0.25">
      <c r="C12" s="18">
        <v>44988</v>
      </c>
      <c r="D12" s="19" t="s">
        <v>31</v>
      </c>
      <c r="E12" s="20">
        <v>985</v>
      </c>
      <c r="F12" s="20">
        <v>1015</v>
      </c>
      <c r="G12" s="19" t="s">
        <v>35</v>
      </c>
      <c r="H12" s="19" t="s">
        <v>36</v>
      </c>
      <c r="I12" s="21">
        <v>15000</v>
      </c>
      <c r="J12" s="21">
        <v>1000</v>
      </c>
      <c r="K12" s="21"/>
      <c r="L12" s="21"/>
      <c r="M12" s="21">
        <f t="shared" si="0"/>
        <v>16000</v>
      </c>
      <c r="N12" s="21">
        <f t="shared" si="1"/>
        <v>2560</v>
      </c>
      <c r="O12" s="21">
        <f t="shared" si="2"/>
        <v>18560</v>
      </c>
      <c r="P12" s="21">
        <f t="shared" si="3"/>
        <v>600</v>
      </c>
      <c r="Q12" s="21">
        <f t="shared" si="4"/>
        <v>17960</v>
      </c>
    </row>
    <row r="13" spans="3:17" ht="28.5" x14ac:dyDescent="0.25">
      <c r="C13" s="18">
        <v>44992</v>
      </c>
      <c r="D13" s="19" t="s">
        <v>29</v>
      </c>
      <c r="E13" s="20">
        <v>1001</v>
      </c>
      <c r="F13" s="20">
        <v>1016</v>
      </c>
      <c r="G13" s="19" t="s">
        <v>37</v>
      </c>
      <c r="H13" s="19" t="s">
        <v>28</v>
      </c>
      <c r="I13" s="21">
        <v>15000</v>
      </c>
      <c r="J13" s="21">
        <v>1300</v>
      </c>
      <c r="K13" s="21"/>
      <c r="L13" s="21"/>
      <c r="M13" s="21">
        <f t="shared" si="0"/>
        <v>16300</v>
      </c>
      <c r="N13" s="21">
        <f t="shared" si="1"/>
        <v>2608</v>
      </c>
      <c r="O13" s="21">
        <f t="shared" si="2"/>
        <v>18908</v>
      </c>
      <c r="P13" s="21">
        <f t="shared" si="3"/>
        <v>600</v>
      </c>
      <c r="Q13" s="21">
        <f>O13-P13</f>
        <v>18308</v>
      </c>
    </row>
    <row r="14" spans="3:17" ht="25.5" customHeight="1" x14ac:dyDescent="0.25">
      <c r="C14" s="18">
        <v>44992</v>
      </c>
      <c r="D14" s="19" t="s">
        <v>38</v>
      </c>
      <c r="E14" s="20">
        <v>1003</v>
      </c>
      <c r="F14" s="20">
        <v>1017</v>
      </c>
      <c r="G14" s="19" t="s">
        <v>39</v>
      </c>
      <c r="H14" s="19" t="s">
        <v>28</v>
      </c>
      <c r="I14" s="21">
        <v>15000</v>
      </c>
      <c r="J14" s="21">
        <v>1300</v>
      </c>
      <c r="K14" s="21"/>
      <c r="L14" s="21"/>
      <c r="M14" s="21">
        <f t="shared" si="0"/>
        <v>16300</v>
      </c>
      <c r="N14" s="21">
        <f t="shared" si="1"/>
        <v>2608</v>
      </c>
      <c r="O14" s="21">
        <f t="shared" si="2"/>
        <v>18908</v>
      </c>
      <c r="P14" s="21">
        <f t="shared" si="3"/>
        <v>600</v>
      </c>
      <c r="Q14" s="21">
        <f>O14-P14</f>
        <v>18308</v>
      </c>
    </row>
    <row r="15" spans="3:17" ht="21" customHeight="1" x14ac:dyDescent="0.25">
      <c r="C15" s="18">
        <v>44993</v>
      </c>
      <c r="D15" s="19" t="s">
        <v>31</v>
      </c>
      <c r="E15" s="20">
        <v>1002</v>
      </c>
      <c r="F15" s="20">
        <v>1018</v>
      </c>
      <c r="G15" s="19" t="s">
        <v>40</v>
      </c>
      <c r="H15" s="19" t="s">
        <v>36</v>
      </c>
      <c r="I15" s="21">
        <v>15000</v>
      </c>
      <c r="J15" s="21">
        <v>1000</v>
      </c>
      <c r="K15" s="21"/>
      <c r="L15" s="21"/>
      <c r="M15" s="21">
        <f t="shared" si="0"/>
        <v>16000</v>
      </c>
      <c r="N15" s="21">
        <f t="shared" si="1"/>
        <v>2560</v>
      </c>
      <c r="O15" s="21">
        <f t="shared" si="2"/>
        <v>18560</v>
      </c>
      <c r="P15" s="21">
        <f t="shared" si="3"/>
        <v>600</v>
      </c>
      <c r="Q15" s="21">
        <f t="shared" si="4"/>
        <v>17960</v>
      </c>
    </row>
    <row r="16" spans="3:17" ht="23.25" customHeight="1" x14ac:dyDescent="0.25">
      <c r="C16" s="18">
        <v>44995</v>
      </c>
      <c r="D16" s="19" t="s">
        <v>31</v>
      </c>
      <c r="E16" s="20">
        <v>1007</v>
      </c>
      <c r="F16" s="20">
        <v>1019</v>
      </c>
      <c r="G16" s="19" t="s">
        <v>41</v>
      </c>
      <c r="H16" s="19" t="s">
        <v>42</v>
      </c>
      <c r="I16" s="21">
        <v>8500</v>
      </c>
      <c r="J16" s="21">
        <v>1896.55</v>
      </c>
      <c r="K16" s="21"/>
      <c r="L16" s="21"/>
      <c r="M16" s="21">
        <f>I16+J16</f>
        <v>10396.549999999999</v>
      </c>
      <c r="N16" s="21">
        <f>M16*0.16</f>
        <v>1663.4479999999999</v>
      </c>
      <c r="O16" s="21">
        <f>M16+N16</f>
        <v>12059.998</v>
      </c>
      <c r="P16" s="21">
        <f t="shared" si="3"/>
        <v>340</v>
      </c>
      <c r="Q16" s="21">
        <f t="shared" si="4"/>
        <v>11719.998</v>
      </c>
    </row>
    <row r="17" spans="3:17" ht="23.25" customHeight="1" x14ac:dyDescent="0.25">
      <c r="C17" s="18">
        <v>44993</v>
      </c>
      <c r="D17" s="19" t="s">
        <v>30</v>
      </c>
      <c r="E17" s="20">
        <v>1004</v>
      </c>
      <c r="F17" s="20">
        <v>1020</v>
      </c>
      <c r="G17" s="19" t="s">
        <v>43</v>
      </c>
      <c r="H17" s="19" t="s">
        <v>28</v>
      </c>
      <c r="I17" s="21">
        <v>15000</v>
      </c>
      <c r="J17" s="21">
        <v>1300</v>
      </c>
      <c r="K17" s="21"/>
      <c r="L17" s="21"/>
      <c r="M17" s="21">
        <f t="shared" ref="M17:M18" si="5">I17+J17</f>
        <v>16300</v>
      </c>
      <c r="N17" s="21">
        <f t="shared" ref="N17:N18" si="6">M17*0.16</f>
        <v>2608</v>
      </c>
      <c r="O17" s="21">
        <f t="shared" ref="O17:O18" si="7">M17+N17</f>
        <v>18908</v>
      </c>
      <c r="P17" s="21">
        <f t="shared" si="3"/>
        <v>600</v>
      </c>
      <c r="Q17" s="21">
        <f t="shared" si="4"/>
        <v>18308</v>
      </c>
    </row>
    <row r="18" spans="3:17" ht="23.25" customHeight="1" x14ac:dyDescent="0.25">
      <c r="C18" s="18">
        <v>44994</v>
      </c>
      <c r="D18" s="19" t="s">
        <v>32</v>
      </c>
      <c r="E18" s="20">
        <v>1005</v>
      </c>
      <c r="F18" s="20">
        <v>1021</v>
      </c>
      <c r="G18" s="19" t="s">
        <v>44</v>
      </c>
      <c r="H18" s="19" t="s">
        <v>45</v>
      </c>
      <c r="I18" s="21">
        <v>15000</v>
      </c>
      <c r="J18" s="21">
        <v>1800</v>
      </c>
      <c r="K18" s="21"/>
      <c r="L18" s="21"/>
      <c r="M18" s="21">
        <f t="shared" si="5"/>
        <v>16800</v>
      </c>
      <c r="N18" s="21">
        <f t="shared" si="6"/>
        <v>2688</v>
      </c>
      <c r="O18" s="21">
        <f t="shared" si="7"/>
        <v>19488</v>
      </c>
      <c r="P18" s="21">
        <f t="shared" si="3"/>
        <v>600</v>
      </c>
      <c r="Q18" s="21">
        <f t="shared" si="4"/>
        <v>18888</v>
      </c>
    </row>
    <row r="19" spans="3:17" x14ac:dyDescent="0.25">
      <c r="C19" s="18">
        <v>44984</v>
      </c>
      <c r="D19" s="19" t="s">
        <v>30</v>
      </c>
      <c r="E19" s="20">
        <v>1012</v>
      </c>
      <c r="F19" s="20"/>
      <c r="G19" s="19" t="s">
        <v>46</v>
      </c>
      <c r="H19" s="19" t="s">
        <v>47</v>
      </c>
      <c r="I19" s="21">
        <v>15000</v>
      </c>
      <c r="J19" s="21"/>
      <c r="K19" s="21"/>
      <c r="L19" s="21"/>
      <c r="M19" s="21">
        <f t="shared" si="0"/>
        <v>15000</v>
      </c>
      <c r="N19" s="21">
        <f t="shared" si="1"/>
        <v>2400</v>
      </c>
      <c r="O19" s="21">
        <f t="shared" si="2"/>
        <v>17400</v>
      </c>
      <c r="P19" s="21">
        <f t="shared" si="3"/>
        <v>600</v>
      </c>
      <c r="Q19" s="22">
        <f>M19+N19-P19</f>
        <v>16800</v>
      </c>
    </row>
    <row r="20" spans="3:17" x14ac:dyDescent="0.25">
      <c r="C20" s="18"/>
      <c r="D20" s="19"/>
      <c r="E20" s="20"/>
      <c r="F20" s="20"/>
      <c r="G20" s="19"/>
      <c r="H20" s="19"/>
      <c r="I20" s="21"/>
      <c r="J20" s="21"/>
      <c r="K20" s="21"/>
      <c r="L20" s="21"/>
      <c r="M20" s="21">
        <f t="shared" si="0"/>
        <v>0</v>
      </c>
      <c r="N20" s="21">
        <f t="shared" si="1"/>
        <v>0</v>
      </c>
      <c r="O20" s="21">
        <f t="shared" si="2"/>
        <v>0</v>
      </c>
      <c r="P20" s="22"/>
      <c r="Q20" s="22">
        <f>M20+N20-P20</f>
        <v>0</v>
      </c>
    </row>
    <row r="21" spans="3:17" ht="19.5" x14ac:dyDescent="0.25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58" t="s">
        <v>26</v>
      </c>
      <c r="Q21" s="59">
        <f>SUM(Q10:Q20)</f>
        <v>174867.99799999999</v>
      </c>
    </row>
    <row r="22" spans="3:17" x14ac:dyDescent="0.25"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/>
      <c r="Q22" s="25"/>
    </row>
    <row r="23" spans="3:17" x14ac:dyDescent="0.25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5"/>
    </row>
    <row r="24" spans="3:17" x14ac:dyDescent="0.25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4"/>
      <c r="Q24" s="25"/>
    </row>
  </sheetData>
  <mergeCells count="3">
    <mergeCell ref="I8:Q8"/>
    <mergeCell ref="E3:F3"/>
    <mergeCell ref="E4:F4"/>
  </mergeCells>
  <hyperlinks>
    <hyperlink ref="G6" r:id="rId1" xr:uid="{FCBD137C-B87E-48FF-B7EF-4352338FB7EB}"/>
  </hyperlinks>
  <pageMargins left="0" right="0" top="0.74803149606299213" bottom="0.74803149606299213" header="0.31496062992125984" footer="0.31496062992125984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2022-06-15T13:56:34Z</cp:lastPrinted>
  <dcterms:created xsi:type="dcterms:W3CDTF">2021-11-25T21:44:48Z</dcterms:created>
  <dcterms:modified xsi:type="dcterms:W3CDTF">2023-03-15T05:00:03Z</dcterms:modified>
</cp:coreProperties>
</file>