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Smith\Documents\"/>
    </mc:Choice>
  </mc:AlternateContent>
  <xr:revisionPtr revIDLastSave="0" documentId="8_{E0431F36-0D61-40C5-8456-242439ABFE89}" xr6:coauthVersionLast="46" xr6:coauthVersionMax="46" xr10:uidLastSave="{00000000-0000-0000-0000-000000000000}"/>
  <bookViews>
    <workbookView xWindow="-90" yWindow="-90" windowWidth="19380" windowHeight="10380" tabRatio="731" activeTab="1" xr2:uid="{00000000-000D-0000-FFFF-FFFF00000000}"/>
  </bookViews>
  <sheets>
    <sheet name="timeseries_questions" sheetId="23" r:id="rId1"/>
    <sheet name="data" sheetId="20" r:id="rId2"/>
    <sheet name="1. Time Series Plot " sheetId="24" r:id="rId3"/>
    <sheet name="2-3" sheetId="25" r:id="rId4"/>
    <sheet name="4 exponential smoothing" sheetId="26" r:id="rId5"/>
    <sheet name="5 Moving Average " sheetId="28" r:id="rId6"/>
  </sheets>
  <definedNames>
    <definedName name="_xlnm.Print_Area" localSheetId="4">'4 exponential smoothing'!$A$1:$E$66</definedName>
    <definedName name="_xlnm.Print_Area" localSheetId="5">'5 Moving Average '!$A$1:$E$66</definedName>
    <definedName name="_xlnm.Print_Area" localSheetId="1">data!$A$1:$M$66</definedName>
    <definedName name="_xlnm.Print_Area" localSheetId="0">timeseries_questions!$A$1:$B$14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8" l="1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E33" i="26"/>
  <c r="E6" i="26"/>
  <c r="E7" i="26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5" i="26"/>
  <c r="D33" i="26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5" i="26"/>
  <c r="C6" i="25"/>
  <c r="F6" i="20" l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5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8" i="20"/>
</calcChain>
</file>

<file path=xl/sharedStrings.xml><?xml version="1.0" encoding="utf-8"?>
<sst xmlns="http://schemas.openxmlformats.org/spreadsheetml/2006/main" count="63" uniqueCount="53">
  <si>
    <t>Year (x)</t>
  </si>
  <si>
    <t>Rushing yards/Game (y)</t>
  </si>
  <si>
    <t>The next tab of this Excel spreadsheet contains the NFL raw data for these problems.</t>
  </si>
  <si>
    <t>In the National Football League, the philosophy for winning (rushing, passing, defense) seems to go through cycles. Consider a time series of the average number of rushing yards in the NFL per regular season from 1980 to 2008.</t>
  </si>
  <si>
    <t>1) Make a time series plot. Is there evidence that the average rushing yards is trending in one direction? Describe the general movement of the series.</t>
  </si>
  <si>
    <r>
      <t xml:space="preserve">2) Fit a </t>
    </r>
    <r>
      <rPr>
        <b/>
        <i/>
        <sz val="12"/>
        <color theme="1"/>
        <rFont val="Arial"/>
        <family val="2"/>
      </rPr>
      <t>first order autoregressive model</t>
    </r>
    <r>
      <rPr>
        <i/>
        <sz val="12"/>
        <color theme="1"/>
        <rFont val="Arial"/>
        <family val="2"/>
      </rPr>
      <t xml:space="preserve"> [</t>
    </r>
    <r>
      <rPr>
        <b/>
        <i/>
        <sz val="12"/>
        <color theme="1"/>
        <rFont val="Arial"/>
        <family val="2"/>
      </rPr>
      <t>AR(1)</t>
    </r>
    <r>
      <rPr>
        <i/>
        <sz val="12"/>
        <color theme="1"/>
        <rFont val="Arial"/>
        <family val="2"/>
      </rPr>
      <t>] using y(t) as the response variable and y (t-1) as the input variable. Record the regression equation.</t>
    </r>
  </si>
  <si>
    <r>
      <t xml:space="preserve">3) Based on the </t>
    </r>
    <r>
      <rPr>
        <b/>
        <i/>
        <sz val="12"/>
        <color theme="1"/>
        <rFont val="Arial"/>
        <family val="2"/>
      </rPr>
      <t>AR(1) model</t>
    </r>
    <r>
      <rPr>
        <i/>
        <sz val="12"/>
        <color theme="1"/>
        <rFont val="Arial"/>
        <family val="2"/>
      </rPr>
      <t>, forecast the average number of rushing yards in the NFL for the 2009 regular season.</t>
    </r>
  </si>
  <si>
    <t>Data Source: The Practice of Statistics for Business and Economics 3rd edition, Moore, McCabe, Alwan, Craig, Duckworth</t>
  </si>
  <si>
    <t>NFL data</t>
  </si>
  <si>
    <r>
      <t xml:space="preserve">4) Calculate the </t>
    </r>
    <r>
      <rPr>
        <b/>
        <i/>
        <sz val="12"/>
        <color theme="1"/>
        <rFont val="Arial"/>
        <family val="2"/>
      </rPr>
      <t>exponential smoothing models</t>
    </r>
    <r>
      <rPr>
        <i/>
        <sz val="12"/>
        <color theme="1"/>
        <rFont val="Arial"/>
        <family val="2"/>
      </rPr>
      <t xml:space="preserve"> using Excel damping factors 0.8 and 0.2 For each of the exponential smoothing models forecast the average number of rushing yards in the NFL for the 2009 season.</t>
    </r>
  </si>
  <si>
    <r>
      <t xml:space="preserve">5) Calculate a </t>
    </r>
    <r>
      <rPr>
        <b/>
        <i/>
        <sz val="12"/>
        <color theme="1"/>
        <rFont val="Arial"/>
        <family val="2"/>
      </rPr>
      <t xml:space="preserve">moving average model </t>
    </r>
    <r>
      <rPr>
        <i/>
        <sz val="12"/>
        <color theme="1"/>
        <rFont val="Arial"/>
        <family val="2"/>
      </rPr>
      <t>using k=5 (Excel interval). Forecast the average number of rushing yards in the NFL for the 2009 season.</t>
    </r>
  </si>
  <si>
    <t>AR (1) data</t>
  </si>
  <si>
    <t>Moving average data (use k=5)</t>
  </si>
  <si>
    <t>Exponential smoothing (use 1-w=0.8)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</si>
  <si>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</si>
  <si>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</si>
  <si>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</si>
  <si>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</si>
  <si>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</si>
  <si>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</si>
  <si>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</si>
  <si>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</si>
  <si>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</si>
  <si>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</si>
  <si>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</si>
  <si>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</si>
  <si>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</si>
  <si>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</si>
  <si>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</si>
  <si>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</si>
  <si>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</si>
  <si>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</si>
  <si>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</si>
  <si>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</si>
  <si>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</si>
  <si>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</si>
  <si>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</si>
  <si>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</si>
  <si>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</si>
  <si>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</si>
  <si>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</si>
  <si>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</si>
  <si>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</si>
  <si>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1. Make a time series plot. Is there evidence that the average rushing yards is trending in one direction? Describe the general movement of the series.</t>
  </si>
  <si>
    <t xml:space="preserve">The average rushing yards appear to be very slowly trending in a negative direction. As time increases rushing yards slowly decrease </t>
  </si>
  <si>
    <t>yhat=37.908+.67(x)</t>
  </si>
  <si>
    <t>x = 114.6</t>
  </si>
  <si>
    <t xml:space="preserve">y estimate = </t>
  </si>
  <si>
    <t xml:space="preserve">see data tab for work </t>
  </si>
  <si>
    <t xml:space="preserve">Question 2 </t>
  </si>
  <si>
    <t>Question 3</t>
  </si>
  <si>
    <t>Exponential smoothing ( 0.8)</t>
  </si>
  <si>
    <t>Exponential smoothing ( 0.2)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</si>
</sst>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4" fillId="3" borderId="0" xfId="0" applyFont="1" applyFill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3" xfId="0" applyFont="1" applyFill="1" applyBorder="1"/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horizont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Rushing yards/Game 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data!$B$4:$B$32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xVal>
          <c:yVal>
            <c:numRef>
              <c:f>data!$C$4:$C$32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7-49E0-B4DD-3A48CAF0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69999"/>
        <c:axId val="501071663"/>
      </c:scatterChart>
      <c:valAx>
        <c:axId val="50106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71663"/>
        <c:crosses val="autoZero"/>
        <c:crossBetween val="midCat"/>
      </c:valAx>
      <c:valAx>
        <c:axId val="5010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Rushing yards/Game 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data!$B$4:$B$32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xVal>
          <c:yVal>
            <c:numRef>
              <c:f>data!$C$4:$C$32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8-46F6-9A27-25D37D50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69999"/>
        <c:axId val="501071663"/>
      </c:scatterChart>
      <c:valAx>
        <c:axId val="50106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71663"/>
        <c:crosses val="autoZero"/>
        <c:crossBetween val="midCat"/>
      </c:valAx>
      <c:valAx>
        <c:axId val="5010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(.8)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'4 exponential smoothing'!$C$4:$C$32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E-4A99-8F4B-3E58479988C6}"/>
            </c:ext>
          </c:extLst>
        </c:ser>
        <c:ser>
          <c:idx val="1"/>
          <c:order val="1"/>
          <c:tx>
            <c:v>Forecast</c:v>
          </c:tx>
          <c:val>
            <c:numRef>
              <c:f>'4 exponential smoothing'!$D$4:$D$32</c:f>
              <c:numCache>
                <c:formatCode>General</c:formatCode>
                <c:ptCount val="29"/>
                <c:pt idx="0">
                  <c:v>#N/A</c:v>
                </c:pt>
                <c:pt idx="1">
                  <c:v>127.5</c:v>
                </c:pt>
                <c:pt idx="2">
                  <c:v>128.02000000000001</c:v>
                </c:pt>
                <c:pt idx="3">
                  <c:v>125.97600000000001</c:v>
                </c:pt>
                <c:pt idx="4">
                  <c:v>126.72080000000001</c:v>
                </c:pt>
                <c:pt idx="5">
                  <c:v>126.15664000000001</c:v>
                </c:pt>
                <c:pt idx="6">
                  <c:v>125.90531200000002</c:v>
                </c:pt>
                <c:pt idx="7">
                  <c:v>124.46424960000002</c:v>
                </c:pt>
                <c:pt idx="8">
                  <c:v>124.35139968000001</c:v>
                </c:pt>
                <c:pt idx="9">
                  <c:v>123.76111974400001</c:v>
                </c:pt>
                <c:pt idx="10">
                  <c:v>122.06889579520002</c:v>
                </c:pt>
                <c:pt idx="11">
                  <c:v>120.43511663616002</c:v>
                </c:pt>
                <c:pt idx="12">
                  <c:v>117.88809330892802</c:v>
                </c:pt>
                <c:pt idx="13">
                  <c:v>116.41047464714242</c:v>
                </c:pt>
                <c:pt idx="14">
                  <c:v>115.12837971771394</c:v>
                </c:pt>
                <c:pt idx="15">
                  <c:v>112.96270377417116</c:v>
                </c:pt>
                <c:pt idx="16">
                  <c:v>111.99016301933693</c:v>
                </c:pt>
                <c:pt idx="17">
                  <c:v>111.39213041546955</c:v>
                </c:pt>
                <c:pt idx="18">
                  <c:v>111.71370433237564</c:v>
                </c:pt>
                <c:pt idx="19">
                  <c:v>111.91096346590052</c:v>
                </c:pt>
                <c:pt idx="20">
                  <c:v>110.82877077272042</c:v>
                </c:pt>
                <c:pt idx="21">
                  <c:v>111.18301661817634</c:v>
                </c:pt>
                <c:pt idx="22">
                  <c:v>111.30641329454107</c:v>
                </c:pt>
                <c:pt idx="23">
                  <c:v>112.26513063563286</c:v>
                </c:pt>
                <c:pt idx="24">
                  <c:v>113.39210450850629</c:v>
                </c:pt>
                <c:pt idx="25">
                  <c:v>114.03368360680504</c:v>
                </c:pt>
                <c:pt idx="26">
                  <c:v>113.72694688544404</c:v>
                </c:pt>
                <c:pt idx="27">
                  <c:v>114.44155750835523</c:v>
                </c:pt>
                <c:pt idx="28">
                  <c:v>113.7332460066842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E-4A99-8F4B-3E5847998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07199"/>
        <c:axId val="617396383"/>
      </c:lineChart>
      <c:catAx>
        <c:axId val="61740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17396383"/>
        <c:crosses val="autoZero"/>
        <c:auto val="1"/>
        <c:lblAlgn val="ctr"/>
        <c:lblOffset val="100"/>
        <c:noMultiLvlLbl val="0"/>
      </c:catAx>
      <c:valAx>
        <c:axId val="617396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407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(.2)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'4 exponential smoothing'!$C$4:$C$32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A-42F6-9034-F997C73D5BBB}"/>
            </c:ext>
          </c:extLst>
        </c:ser>
        <c:ser>
          <c:idx val="1"/>
          <c:order val="1"/>
          <c:tx>
            <c:v>Forecast</c:v>
          </c:tx>
          <c:val>
            <c:numRef>
              <c:f>'4 exponential smoothing'!$E$4:$E$32</c:f>
              <c:numCache>
                <c:formatCode>General</c:formatCode>
                <c:ptCount val="29"/>
                <c:pt idx="0">
                  <c:v>#N/A</c:v>
                </c:pt>
                <c:pt idx="1">
                  <c:v>127.5</c:v>
                </c:pt>
                <c:pt idx="2">
                  <c:v>129.57999999999998</c:v>
                </c:pt>
                <c:pt idx="3">
                  <c:v>120.15600000000001</c:v>
                </c:pt>
                <c:pt idx="4">
                  <c:v>127.79119999999999</c:v>
                </c:pt>
                <c:pt idx="5">
                  <c:v>124.67824</c:v>
                </c:pt>
                <c:pt idx="6">
                  <c:v>124.85564800000002</c:v>
                </c:pt>
                <c:pt idx="7">
                  <c:v>119.93112960000002</c:v>
                </c:pt>
                <c:pt idx="8">
                  <c:v>123.10622592000001</c:v>
                </c:pt>
                <c:pt idx="9">
                  <c:v>121.74124518400001</c:v>
                </c:pt>
                <c:pt idx="10">
                  <c:v>116.58824903680001</c:v>
                </c:pt>
                <c:pt idx="11">
                  <c:v>114.43764980736</c:v>
                </c:pt>
                <c:pt idx="12">
                  <c:v>109.04752996147201</c:v>
                </c:pt>
                <c:pt idx="13">
                  <c:v>110.20950599229441</c:v>
                </c:pt>
                <c:pt idx="14">
                  <c:v>110.04190119845889</c:v>
                </c:pt>
                <c:pt idx="15">
                  <c:v>105.44838023969177</c:v>
                </c:pt>
                <c:pt idx="16">
                  <c:v>107.56967604793837</c:v>
                </c:pt>
                <c:pt idx="17">
                  <c:v>108.71393520958767</c:v>
                </c:pt>
                <c:pt idx="18">
                  <c:v>112.14278704191754</c:v>
                </c:pt>
                <c:pt idx="19">
                  <c:v>112.58855740838352</c:v>
                </c:pt>
                <c:pt idx="20">
                  <c:v>107.7177114816767</c:v>
                </c:pt>
                <c:pt idx="21">
                  <c:v>111.62354229633536</c:v>
                </c:pt>
                <c:pt idx="22">
                  <c:v>111.76470845926707</c:v>
                </c:pt>
                <c:pt idx="23">
                  <c:v>115.23294169185343</c:v>
                </c:pt>
                <c:pt idx="24">
                  <c:v>117.36658833837069</c:v>
                </c:pt>
                <c:pt idx="25">
                  <c:v>116.75331766767415</c:v>
                </c:pt>
                <c:pt idx="26">
                  <c:v>113.35066353353483</c:v>
                </c:pt>
                <c:pt idx="27">
                  <c:v>116.51013270670697</c:v>
                </c:pt>
                <c:pt idx="28">
                  <c:v>112.0220265413414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A-42F6-9034-F997C73D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51295"/>
        <c:axId val="617449631"/>
      </c:lineChart>
      <c:catAx>
        <c:axId val="61745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17449631"/>
        <c:crosses val="autoZero"/>
        <c:auto val="1"/>
        <c:lblAlgn val="ctr"/>
        <c:lblOffset val="100"/>
        <c:noMultiLvlLbl val="0"/>
      </c:catAx>
      <c:valAx>
        <c:axId val="61744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451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'5 Moving Average '!$C$4:$C$32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D-4C6C-B3E9-6EB3FC60B742}"/>
            </c:ext>
          </c:extLst>
        </c:ser>
        <c:ser>
          <c:idx val="1"/>
          <c:order val="1"/>
          <c:tx>
            <c:v>Forecast</c:v>
          </c:tx>
          <c:val>
            <c:numRef>
              <c:f>'5 Moving Average '!$D$5:$D$33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125.8</c:v>
                </c:pt>
                <c:pt idx="5">
                  <c:v>125.28</c:v>
                </c:pt>
                <c:pt idx="6">
                  <c:v>123</c:v>
                </c:pt>
                <c:pt idx="7">
                  <c:v>124.22</c:v>
                </c:pt>
                <c:pt idx="8">
                  <c:v>122.55999999999999</c:v>
                </c:pt>
                <c:pt idx="9">
                  <c:v>120.83999999999999</c:v>
                </c:pt>
                <c:pt idx="10">
                  <c:v>118.64000000000001</c:v>
                </c:pt>
                <c:pt idx="11">
                  <c:v>116.44000000000001</c:v>
                </c:pt>
                <c:pt idx="12">
                  <c:v>113.75999999999999</c:v>
                </c:pt>
                <c:pt idx="13">
                  <c:v>111.47999999999999</c:v>
                </c:pt>
                <c:pt idx="14">
                  <c:v>109.28</c:v>
                </c:pt>
                <c:pt idx="15">
                  <c:v>108.12</c:v>
                </c:pt>
                <c:pt idx="16">
                  <c:v>108.38000000000002</c:v>
                </c:pt>
                <c:pt idx="17">
                  <c:v>108.88000000000002</c:v>
                </c:pt>
                <c:pt idx="18">
                  <c:v>109.42</c:v>
                </c:pt>
                <c:pt idx="19">
                  <c:v>109.85999999999999</c:v>
                </c:pt>
                <c:pt idx="20">
                  <c:v>110.75999999999999</c:v>
                </c:pt>
                <c:pt idx="21">
                  <c:v>111.32000000000001</c:v>
                </c:pt>
                <c:pt idx="22">
                  <c:v>111.94000000000001</c:v>
                </c:pt>
                <c:pt idx="23">
                  <c:v>112.98000000000002</c:v>
                </c:pt>
                <c:pt idx="24">
                  <c:v>115</c:v>
                </c:pt>
                <c:pt idx="25">
                  <c:v>114.98000000000002</c:v>
                </c:pt>
                <c:pt idx="26">
                  <c:v>116.08</c:v>
                </c:pt>
                <c:pt idx="27">
                  <c:v>115.04</c:v>
                </c:pt>
                <c:pt idx="28">
                  <c:v>114.38000000000002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D-4C6C-B3E9-6EB3FC60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95983"/>
        <c:axId val="374699311"/>
      </c:lineChart>
      <c:catAx>
        <c:axId val="37469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74699311"/>
        <c:crosses val="autoZero"/>
        <c:auto val="1"/>
        <c:lblAlgn val="ctr"/>
        <c:lblOffset val="100"/>
        <c:noMultiLvlLbl val="0"/>
      </c:catAx>
      <c:valAx>
        <c:axId val="374699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695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142875</xdr:rowOff>
    </xdr:from>
    <xdr:to>
      <xdr:col>12</xdr:col>
      <xdr:colOff>390525</xdr:colOff>
      <xdr:row>3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334625" y="342900"/>
          <a:ext cx="0" cy="762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46037</xdr:colOff>
      <xdr:row>37</xdr:row>
      <xdr:rowOff>36512</xdr:rowOff>
    </xdr:from>
    <xdr:to>
      <xdr:col>5</xdr:col>
      <xdr:colOff>398462</xdr:colOff>
      <xdr:row>51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604D3-63BF-4342-A0A8-7E0EAB447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1</xdr:row>
      <xdr:rowOff>60325</xdr:rowOff>
    </xdr:from>
    <xdr:to>
      <xdr:col>7</xdr:col>
      <xdr:colOff>587375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7F3D7-2F9F-4E4A-988B-E6CFE9DEC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168274</xdr:colOff>
      <xdr:row>1</xdr:row>
      <xdr:rowOff>165099</xdr:rowOff>
    </xdr:from>
    <xdr:to>
      <xdr:col>15</xdr:col>
      <xdr:colOff>317499</xdr:colOff>
      <xdr:row>13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23662-1F57-431D-80C5-7B4DBECA3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98424</xdr:colOff>
      <xdr:row>16</xdr:row>
      <xdr:rowOff>76199</xdr:rowOff>
    </xdr:from>
    <xdr:to>
      <xdr:col>16</xdr:col>
      <xdr:colOff>393699</xdr:colOff>
      <xdr:row>31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83AA5-70EE-4EB3-8ADB-F96F710BB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12700</xdr:rowOff>
    </xdr:from>
    <xdr:to>
      <xdr:col>15</xdr:col>
      <xdr:colOff>101600</xdr:colOff>
      <xdr:row>15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FA8E1-E514-4C47-9252-007456C41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A4" workbookViewId="0">
      <selection activeCell="A13" sqref="A13"/>
    </sheetView>
  </sheetViews>
  <sheetFormatPr defaultColWidth="9.1328125" defaultRowHeight="15.25" x14ac:dyDescent="0.65"/>
  <cols>
    <col min="1" max="1" width="85.54296875" style="8" customWidth="1"/>
    <col min="2" max="8" width="9.1328125" style="8"/>
    <col min="9" max="9" width="5.40625" style="8" customWidth="1"/>
    <col min="10" max="13" width="9.1328125" style="8" hidden="1" customWidth="1"/>
    <col min="14" max="14" width="73.54296875" style="8" customWidth="1"/>
    <col min="15" max="16384" width="9.1328125" style="8"/>
  </cols>
  <sheetData>
    <row r="1" spans="1:9" ht="15.75" x14ac:dyDescent="0.75">
      <c r="A1" s="6" t="s">
        <v>2</v>
      </c>
      <c r="B1" s="7"/>
      <c r="C1" s="7"/>
      <c r="D1"/>
      <c r="E1"/>
      <c r="F1"/>
      <c r="G1"/>
      <c r="H1"/>
      <c r="I1"/>
    </row>
    <row r="3" spans="1:9" ht="46.5" x14ac:dyDescent="0.7">
      <c r="A3" s="9" t="s">
        <v>3</v>
      </c>
    </row>
    <row r="4" spans="1:9" ht="16" thickBot="1" x14ac:dyDescent="0.8"/>
    <row r="5" spans="1:9" ht="31" x14ac:dyDescent="0.7">
      <c r="A5" s="10" t="s">
        <v>4</v>
      </c>
    </row>
    <row r="6" spans="1:9" ht="15.5" x14ac:dyDescent="0.7">
      <c r="A6" s="11"/>
    </row>
    <row r="7" spans="1:9" ht="31" x14ac:dyDescent="0.7">
      <c r="A7" s="12" t="s">
        <v>5</v>
      </c>
    </row>
    <row r="8" spans="1:9" ht="15.5" x14ac:dyDescent="0.7">
      <c r="A8" s="11"/>
    </row>
    <row r="9" spans="1:9" ht="31" x14ac:dyDescent="0.7">
      <c r="A9" s="12" t="s">
        <v>6</v>
      </c>
    </row>
    <row r="10" spans="1:9" ht="15.5" x14ac:dyDescent="0.7">
      <c r="A10" s="11"/>
    </row>
    <row r="11" spans="1:9" ht="46.5" x14ac:dyDescent="0.7">
      <c r="A11" s="12" t="s">
        <v>9</v>
      </c>
    </row>
    <row r="12" spans="1:9" ht="15.5" x14ac:dyDescent="0.7">
      <c r="A12" s="11"/>
    </row>
    <row r="13" spans="1:9" ht="31.75" thickBot="1" x14ac:dyDescent="0.85">
      <c r="A13" s="13" t="s">
        <v>10</v>
      </c>
    </row>
    <row r="24" spans="1:1" x14ac:dyDescent="0.65">
      <c r="A24" s="8" t="s">
        <v>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5"/>
  <sheetViews>
    <sheetView tabSelected="1" topLeftCell="A22" workbookViewId="0">
      <selection activeCell="E34" sqref="E34"/>
    </sheetView>
  </sheetViews>
  <sheetFormatPr defaultRowHeight="14.75" x14ac:dyDescent="0.75"/>
  <cols>
    <col min="1" max="1" width="3.7265625" customWidth="1"/>
    <col min="2" max="2" width="12" customWidth="1"/>
    <col min="3" max="3" width="21.40625" customWidth="1"/>
    <col min="4" max="4" width="10" bestFit="1" customWidth="1"/>
    <col min="5" max="5" width="17" customWidth="1"/>
    <col min="6" max="6" width="14.26953125" customWidth="1"/>
    <col min="8" max="8" width="12.26953125" customWidth="1"/>
    <col min="17" max="18" width="6" customWidth="1"/>
  </cols>
  <sheetData>
    <row r="1" spans="1:13" x14ac:dyDescent="0.75">
      <c r="A1" s="5" t="s">
        <v>8</v>
      </c>
    </row>
    <row r="2" spans="1:13" x14ac:dyDescent="0.75">
      <c r="C2" s="4"/>
    </row>
    <row r="3" spans="1:13" ht="44.25" x14ac:dyDescent="0.75">
      <c r="A3" s="1"/>
      <c r="B3" s="3" t="s">
        <v>0</v>
      </c>
      <c r="C3" s="3" t="s">
        <v>1</v>
      </c>
      <c r="D3" s="14" t="s">
        <v>11</v>
      </c>
      <c r="E3" s="15" t="s">
        <v>12</v>
      </c>
      <c r="F3" s="15" t="s">
        <v>13</v>
      </c>
    </row>
    <row r="4" spans="1:13" x14ac:dyDescent="0.75">
      <c r="A4">
        <v>1</v>
      </c>
      <c r="B4" s="2">
        <v>1980</v>
      </c>
      <c r="C4" s="2">
        <v>127.5</v>
      </c>
      <c r="H4" t="s">
        <v>14</v>
      </c>
    </row>
    <row r="5" spans="1:13" ht="15.5" thickBot="1" x14ac:dyDescent="0.9">
      <c r="A5">
        <v>2</v>
      </c>
      <c r="B5" s="2">
        <v>1981</v>
      </c>
      <c r="C5" s="2">
        <v>130.1</v>
      </c>
      <c r="D5" s="2">
        <v>127.5</v>
      </c>
      <c r="F5">
        <f>C4</f>
        <v>127.5</v>
      </c>
    </row>
    <row r="6" spans="1:13" x14ac:dyDescent="0.75">
      <c r="A6">
        <v>3</v>
      </c>
      <c r="B6" s="2">
        <v>1982</v>
      </c>
      <c r="C6" s="2">
        <v>117.8</v>
      </c>
      <c r="D6" s="2">
        <v>130.1</v>
      </c>
      <c r="F6">
        <f>0.2*C5+0.8*F5</f>
        <v>128.02000000000001</v>
      </c>
      <c r="H6" s="19" t="s">
        <v>15</v>
      </c>
      <c r="I6" s="19"/>
    </row>
    <row r="7" spans="1:13" x14ac:dyDescent="0.75">
      <c r="A7">
        <v>4</v>
      </c>
      <c r="B7" s="2">
        <v>1983</v>
      </c>
      <c r="C7" s="2">
        <v>129.69999999999999</v>
      </c>
      <c r="D7" s="2">
        <v>117.8</v>
      </c>
      <c r="F7">
        <f>0.2*C6+0.8*F6</f>
        <v>125.97600000000001</v>
      </c>
      <c r="H7" s="16" t="s">
        <v>16</v>
      </c>
      <c r="I7" s="16">
        <v>0.70683597531229692</v>
      </c>
    </row>
    <row r="8" spans="1:13" x14ac:dyDescent="0.75">
      <c r="A8">
        <v>5</v>
      </c>
      <c r="B8" s="2">
        <v>1984</v>
      </c>
      <c r="C8" s="2">
        <v>123.9</v>
      </c>
      <c r="D8" s="2">
        <v>129.69999999999999</v>
      </c>
      <c r="E8">
        <f>AVERAGE(C4:C8)</f>
        <v>125.8</v>
      </c>
      <c r="F8">
        <f>0.2*C7+0.8*F7</f>
        <v>126.72080000000001</v>
      </c>
      <c r="H8" s="16" t="s">
        <v>17</v>
      </c>
      <c r="I8" s="16">
        <v>0.49961709599568599</v>
      </c>
    </row>
    <row r="9" spans="1:13" x14ac:dyDescent="0.75">
      <c r="A9">
        <v>6</v>
      </c>
      <c r="B9" s="2">
        <v>1985</v>
      </c>
      <c r="C9" s="2">
        <v>124.9</v>
      </c>
      <c r="D9" s="2">
        <v>123.9</v>
      </c>
      <c r="E9">
        <f t="shared" ref="E9:E33" si="0">AVERAGE(C5:C9)</f>
        <v>125.28</v>
      </c>
      <c r="F9">
        <f>0.2*C8+0.8*F8</f>
        <v>126.15664000000001</v>
      </c>
      <c r="H9" s="16" t="s">
        <v>18</v>
      </c>
      <c r="I9" s="16">
        <v>0.48037159968782778</v>
      </c>
    </row>
    <row r="10" spans="1:13" x14ac:dyDescent="0.75">
      <c r="A10">
        <v>7</v>
      </c>
      <c r="B10" s="2">
        <v>1986</v>
      </c>
      <c r="C10" s="2">
        <v>118.7</v>
      </c>
      <c r="D10" s="2">
        <v>124.9</v>
      </c>
      <c r="E10">
        <f t="shared" si="0"/>
        <v>123</v>
      </c>
      <c r="F10">
        <f>0.2*C9+0.8*F9</f>
        <v>125.90531200000002</v>
      </c>
      <c r="H10" s="16" t="s">
        <v>19</v>
      </c>
      <c r="I10" s="16">
        <v>4.7942587394350857</v>
      </c>
    </row>
    <row r="11" spans="1:13" ht="15.5" thickBot="1" x14ac:dyDescent="0.9">
      <c r="A11">
        <v>8</v>
      </c>
      <c r="B11" s="2">
        <v>1987</v>
      </c>
      <c r="C11" s="2">
        <v>123.9</v>
      </c>
      <c r="D11" s="2">
        <v>118.7</v>
      </c>
      <c r="E11">
        <f t="shared" si="0"/>
        <v>124.22</v>
      </c>
      <c r="F11">
        <f>0.2*C10+0.8*F10</f>
        <v>124.46424960000002</v>
      </c>
      <c r="H11" s="17" t="s">
        <v>20</v>
      </c>
      <c r="I11" s="17">
        <v>28</v>
      </c>
    </row>
    <row r="12" spans="1:13" x14ac:dyDescent="0.75">
      <c r="A12">
        <v>9</v>
      </c>
      <c r="B12" s="2">
        <v>1988</v>
      </c>
      <c r="C12" s="2">
        <v>121.4</v>
      </c>
      <c r="D12" s="2">
        <v>123.9</v>
      </c>
      <c r="E12">
        <f t="shared" si="0"/>
        <v>122.55999999999999</v>
      </c>
      <c r="F12">
        <f>0.2*C11+0.8*F11</f>
        <v>124.35139968000001</v>
      </c>
    </row>
    <row r="13" spans="1:13" ht="15.5" thickBot="1" x14ac:dyDescent="0.9">
      <c r="A13">
        <v>10</v>
      </c>
      <c r="B13" s="2">
        <v>1989</v>
      </c>
      <c r="C13" s="2">
        <v>115.3</v>
      </c>
      <c r="D13" s="2">
        <v>121.4</v>
      </c>
      <c r="E13">
        <f t="shared" si="0"/>
        <v>120.83999999999999</v>
      </c>
      <c r="F13">
        <f>0.2*C12+0.8*F12</f>
        <v>123.76111974400001</v>
      </c>
      <c r="H13" t="s">
        <v>21</v>
      </c>
    </row>
    <row r="14" spans="1:13" x14ac:dyDescent="0.75">
      <c r="A14">
        <v>11</v>
      </c>
      <c r="B14" s="2">
        <v>1990</v>
      </c>
      <c r="C14" s="2">
        <v>113.9</v>
      </c>
      <c r="D14" s="2">
        <v>115.3</v>
      </c>
      <c r="E14">
        <f t="shared" si="0"/>
        <v>118.64000000000001</v>
      </c>
      <c r="F14">
        <f>0.2*C13+0.8*F13</f>
        <v>122.06889579520002</v>
      </c>
      <c r="H14" s="18"/>
      <c r="I14" s="18" t="s">
        <v>26</v>
      </c>
      <c r="J14" s="18" t="s">
        <v>27</v>
      </c>
      <c r="K14" s="18" t="s">
        <v>28</v>
      </c>
      <c r="L14" s="18" t="s">
        <v>29</v>
      </c>
      <c r="M14" s="18" t="s">
        <v>30</v>
      </c>
    </row>
    <row r="15" spans="1:13" x14ac:dyDescent="0.75">
      <c r="A15">
        <v>12</v>
      </c>
      <c r="B15" s="2">
        <v>1991</v>
      </c>
      <c r="C15" s="2">
        <v>107.7</v>
      </c>
      <c r="D15" s="2">
        <v>113.9</v>
      </c>
      <c r="E15">
        <f t="shared" si="0"/>
        <v>116.44000000000001</v>
      </c>
      <c r="F15">
        <f>0.2*C14+0.8*F14</f>
        <v>120.43511663616002</v>
      </c>
      <c r="H15" s="16" t="s">
        <v>22</v>
      </c>
      <c r="I15" s="16">
        <v>1</v>
      </c>
      <c r="J15" s="16">
        <v>596.69323305167904</v>
      </c>
      <c r="K15" s="16">
        <v>596.69323305167904</v>
      </c>
      <c r="L15" s="16">
        <v>25.960208456234234</v>
      </c>
      <c r="M15" s="16">
        <v>2.6150116103923949E-5</v>
      </c>
    </row>
    <row r="16" spans="1:13" x14ac:dyDescent="0.75">
      <c r="A16">
        <v>13</v>
      </c>
      <c r="B16" s="2">
        <v>1992</v>
      </c>
      <c r="C16" s="2">
        <v>110.5</v>
      </c>
      <c r="D16" s="2">
        <v>107.7</v>
      </c>
      <c r="E16">
        <f t="shared" si="0"/>
        <v>113.75999999999999</v>
      </c>
      <c r="F16">
        <f>0.2*C15+0.8*F15</f>
        <v>117.88809330892802</v>
      </c>
      <c r="H16" s="16" t="s">
        <v>23</v>
      </c>
      <c r="I16" s="16">
        <v>26</v>
      </c>
      <c r="J16" s="16">
        <v>597.607838376892</v>
      </c>
      <c r="K16" s="16">
        <v>22.984916860649694</v>
      </c>
      <c r="L16" s="16"/>
      <c r="M16" s="16"/>
    </row>
    <row r="17" spans="1:16" ht="15.5" thickBot="1" x14ac:dyDescent="0.9">
      <c r="A17">
        <v>14</v>
      </c>
      <c r="B17" s="2">
        <v>1993</v>
      </c>
      <c r="C17" s="2">
        <v>110</v>
      </c>
      <c r="D17" s="2">
        <v>110.5</v>
      </c>
      <c r="E17">
        <f t="shared" si="0"/>
        <v>111.47999999999999</v>
      </c>
      <c r="F17">
        <f>0.2*C16+0.8*F16</f>
        <v>116.41047464714242</v>
      </c>
      <c r="H17" s="17" t="s">
        <v>24</v>
      </c>
      <c r="I17" s="17">
        <v>27</v>
      </c>
      <c r="J17" s="17">
        <v>1194.301071428571</v>
      </c>
      <c r="K17" s="17"/>
      <c r="L17" s="17"/>
      <c r="M17" s="17"/>
    </row>
    <row r="18" spans="1:16" ht="15.5" thickBot="1" x14ac:dyDescent="0.9">
      <c r="A18">
        <v>15</v>
      </c>
      <c r="B18" s="2">
        <v>1994</v>
      </c>
      <c r="C18" s="2">
        <v>104.3</v>
      </c>
      <c r="D18" s="2">
        <v>110</v>
      </c>
      <c r="E18">
        <f t="shared" si="0"/>
        <v>109.28</v>
      </c>
      <c r="F18">
        <f>0.2*C17+0.8*F17</f>
        <v>115.12837971771394</v>
      </c>
    </row>
    <row r="19" spans="1:16" x14ac:dyDescent="0.75">
      <c r="A19">
        <v>16</v>
      </c>
      <c r="B19" s="2">
        <v>1995</v>
      </c>
      <c r="C19" s="2">
        <v>108.10000000000001</v>
      </c>
      <c r="D19" s="2">
        <v>104.3</v>
      </c>
      <c r="E19">
        <f t="shared" si="0"/>
        <v>108.12</v>
      </c>
      <c r="F19">
        <f>0.2*C18+0.8*F18</f>
        <v>112.96270377417116</v>
      </c>
      <c r="H19" s="18"/>
      <c r="I19" s="18" t="s">
        <v>31</v>
      </c>
      <c r="J19" s="18" t="s">
        <v>19</v>
      </c>
      <c r="K19" s="18" t="s">
        <v>32</v>
      </c>
      <c r="L19" s="18" t="s">
        <v>33</v>
      </c>
      <c r="M19" s="18" t="s">
        <v>34</v>
      </c>
      <c r="N19" s="18" t="s">
        <v>35</v>
      </c>
      <c r="O19" s="18" t="s">
        <v>36</v>
      </c>
      <c r="P19" s="18" t="s">
        <v>37</v>
      </c>
    </row>
    <row r="20" spans="1:16" x14ac:dyDescent="0.75">
      <c r="A20">
        <v>17</v>
      </c>
      <c r="B20" s="2">
        <v>1996</v>
      </c>
      <c r="C20" s="2">
        <v>109</v>
      </c>
      <c r="D20" s="2">
        <v>108.10000000000001</v>
      </c>
      <c r="E20">
        <f t="shared" si="0"/>
        <v>108.38000000000002</v>
      </c>
      <c r="F20">
        <f>0.2*C19+0.8*F19</f>
        <v>111.99016301933693</v>
      </c>
      <c r="H20" s="16" t="s">
        <v>25</v>
      </c>
      <c r="I20" s="16">
        <v>37.908352212535362</v>
      </c>
      <c r="J20" s="16">
        <v>15.239466815006491</v>
      </c>
      <c r="K20" s="16">
        <v>2.4875117136779705</v>
      </c>
      <c r="L20" s="16">
        <v>1.9603154467406497E-2</v>
      </c>
      <c r="M20" s="16">
        <v>6.5831795450683757</v>
      </c>
      <c r="N20" s="16">
        <v>69.233524880002349</v>
      </c>
      <c r="O20" s="16">
        <v>6.5831795450683757</v>
      </c>
      <c r="P20" s="16">
        <v>69.233524880002349</v>
      </c>
    </row>
    <row r="21" spans="1:16" ht="15.5" thickBot="1" x14ac:dyDescent="0.9">
      <c r="A21">
        <v>18</v>
      </c>
      <c r="B21" s="2">
        <v>1997</v>
      </c>
      <c r="C21" s="2">
        <v>113</v>
      </c>
      <c r="D21" s="2">
        <v>109</v>
      </c>
      <c r="E21">
        <f t="shared" si="0"/>
        <v>108.88000000000002</v>
      </c>
      <c r="F21">
        <f>0.2*C20+0.8*F20</f>
        <v>111.39213041546955</v>
      </c>
      <c r="H21" s="17" t="s">
        <v>38</v>
      </c>
      <c r="I21" s="17">
        <v>0.6688855754327222</v>
      </c>
      <c r="J21" s="17">
        <v>0.13127975052204288</v>
      </c>
      <c r="K21" s="17">
        <v>5.0951161376591063</v>
      </c>
      <c r="L21" s="17">
        <v>2.61501161039238E-5</v>
      </c>
      <c r="M21" s="17">
        <v>0.39903618353697096</v>
      </c>
      <c r="N21" s="17">
        <v>0.9387349673284735</v>
      </c>
      <c r="O21" s="17">
        <v>0.39903618353697096</v>
      </c>
      <c r="P21" s="17">
        <v>0.9387349673284735</v>
      </c>
    </row>
    <row r="22" spans="1:16" x14ac:dyDescent="0.75">
      <c r="A22">
        <v>19</v>
      </c>
      <c r="B22" s="2">
        <v>1998</v>
      </c>
      <c r="C22" s="2">
        <v>112.7</v>
      </c>
      <c r="D22" s="2">
        <v>113</v>
      </c>
      <c r="E22">
        <f t="shared" si="0"/>
        <v>109.42</v>
      </c>
      <c r="F22">
        <f>0.2*C21+0.8*F21</f>
        <v>111.71370433237564</v>
      </c>
    </row>
    <row r="23" spans="1:16" x14ac:dyDescent="0.75">
      <c r="A23">
        <v>20</v>
      </c>
      <c r="B23" s="2">
        <v>1999</v>
      </c>
      <c r="C23" s="2">
        <v>106.5</v>
      </c>
      <c r="D23" s="2">
        <v>112.7</v>
      </c>
      <c r="E23">
        <f t="shared" si="0"/>
        <v>109.85999999999999</v>
      </c>
      <c r="F23">
        <f>0.2*C22+0.8*F22</f>
        <v>111.91096346590052</v>
      </c>
    </row>
    <row r="24" spans="1:16" x14ac:dyDescent="0.75">
      <c r="A24">
        <v>21</v>
      </c>
      <c r="B24" s="2">
        <v>2000</v>
      </c>
      <c r="C24" s="2">
        <v>112.60000000000001</v>
      </c>
      <c r="D24" s="2">
        <v>106.5</v>
      </c>
      <c r="E24">
        <f t="shared" si="0"/>
        <v>110.75999999999999</v>
      </c>
      <c r="F24">
        <f>0.2*C23+0.8*F23</f>
        <v>110.82877077272042</v>
      </c>
    </row>
    <row r="25" spans="1:16" x14ac:dyDescent="0.75">
      <c r="A25">
        <v>22</v>
      </c>
      <c r="B25" s="2">
        <v>2001</v>
      </c>
      <c r="C25" s="2">
        <v>111.8</v>
      </c>
      <c r="D25" s="2">
        <v>112.60000000000001</v>
      </c>
      <c r="E25">
        <f t="shared" si="0"/>
        <v>111.32000000000001</v>
      </c>
      <c r="F25">
        <f>0.2*C24+0.8*F24</f>
        <v>111.18301661817634</v>
      </c>
      <c r="H25" t="s">
        <v>39</v>
      </c>
    </row>
    <row r="26" spans="1:16" ht="15.5" thickBot="1" x14ac:dyDescent="0.9">
      <c r="A26">
        <v>23</v>
      </c>
      <c r="B26" s="2">
        <v>2002</v>
      </c>
      <c r="C26" s="2">
        <v>116.10000000000001</v>
      </c>
      <c r="D26" s="2">
        <v>111.8</v>
      </c>
      <c r="E26">
        <f t="shared" si="0"/>
        <v>111.94000000000001</v>
      </c>
      <c r="F26">
        <f>0.2*C25+0.8*F25</f>
        <v>111.30641329454107</v>
      </c>
    </row>
    <row r="27" spans="1:16" x14ac:dyDescent="0.75">
      <c r="A27">
        <v>24</v>
      </c>
      <c r="B27" s="2">
        <v>2003</v>
      </c>
      <c r="C27" s="2">
        <v>117.9</v>
      </c>
      <c r="D27" s="2">
        <v>116.10000000000001</v>
      </c>
      <c r="E27">
        <f t="shared" si="0"/>
        <v>112.98000000000002</v>
      </c>
      <c r="F27">
        <f>0.2*C26+0.8*F26</f>
        <v>112.26513063563286</v>
      </c>
      <c r="H27" s="18" t="s">
        <v>40</v>
      </c>
      <c r="I27" s="18" t="s">
        <v>41</v>
      </c>
      <c r="J27" s="18" t="s">
        <v>42</v>
      </c>
    </row>
    <row r="28" spans="1:16" x14ac:dyDescent="0.75">
      <c r="A28">
        <v>25</v>
      </c>
      <c r="B28" s="2">
        <v>2004</v>
      </c>
      <c r="C28" s="2">
        <v>116.60000000000001</v>
      </c>
      <c r="D28" s="2">
        <v>117.9</v>
      </c>
      <c r="E28">
        <f t="shared" si="0"/>
        <v>115</v>
      </c>
      <c r="F28">
        <f>0.2*C27+0.8*F27</f>
        <v>113.39210450850629</v>
      </c>
      <c r="H28" s="16">
        <v>1</v>
      </c>
      <c r="I28" s="16">
        <v>123.19126308020745</v>
      </c>
      <c r="J28" s="16">
        <v>6.9087369197925455</v>
      </c>
    </row>
    <row r="29" spans="1:16" x14ac:dyDescent="0.75">
      <c r="A29">
        <v>26</v>
      </c>
      <c r="B29" s="2">
        <v>2005</v>
      </c>
      <c r="C29" s="2">
        <v>112.5</v>
      </c>
      <c r="D29" s="2">
        <v>116.60000000000001</v>
      </c>
      <c r="E29">
        <f t="shared" si="0"/>
        <v>114.98000000000002</v>
      </c>
      <c r="F29">
        <f>0.2*C28+0.8*F28</f>
        <v>114.03368360680504</v>
      </c>
      <c r="H29" s="16">
        <v>2</v>
      </c>
      <c r="I29" s="16">
        <v>124.93036557633252</v>
      </c>
      <c r="J29" s="16">
        <v>-7.1303655763325224</v>
      </c>
    </row>
    <row r="30" spans="1:16" x14ac:dyDescent="0.75">
      <c r="A30">
        <v>27</v>
      </c>
      <c r="B30" s="2">
        <v>2006</v>
      </c>
      <c r="C30" s="2">
        <v>117.3</v>
      </c>
      <c r="D30" s="2">
        <v>112.5</v>
      </c>
      <c r="E30">
        <f t="shared" si="0"/>
        <v>116.08</v>
      </c>
      <c r="F30">
        <f>0.2*C29+0.8*F29</f>
        <v>113.72694688544404</v>
      </c>
      <c r="H30" s="16">
        <v>3</v>
      </c>
      <c r="I30" s="16">
        <v>116.70307299851004</v>
      </c>
      <c r="J30" s="16">
        <v>12.996927001489951</v>
      </c>
    </row>
    <row r="31" spans="1:16" x14ac:dyDescent="0.75">
      <c r="A31">
        <v>28</v>
      </c>
      <c r="B31" s="2">
        <v>2007</v>
      </c>
      <c r="C31" s="2">
        <v>110.9</v>
      </c>
      <c r="D31" s="2">
        <v>117.3</v>
      </c>
      <c r="E31">
        <f t="shared" si="0"/>
        <v>115.04</v>
      </c>
      <c r="F31">
        <f>0.2*C30+0.8*F30</f>
        <v>114.44155750835523</v>
      </c>
      <c r="H31" s="16">
        <v>4</v>
      </c>
      <c r="I31" s="16">
        <v>124.66281134615943</v>
      </c>
      <c r="J31" s="16">
        <v>-0.76281134615942392</v>
      </c>
    </row>
    <row r="32" spans="1:16" x14ac:dyDescent="0.75">
      <c r="A32">
        <v>29</v>
      </c>
      <c r="B32" s="2">
        <v>2008</v>
      </c>
      <c r="C32" s="2">
        <v>114.60000000000001</v>
      </c>
      <c r="D32" s="2">
        <v>110.9</v>
      </c>
      <c r="E32">
        <f t="shared" si="0"/>
        <v>114.38000000000002</v>
      </c>
      <c r="F32">
        <f>0.2*C31+0.8*F31</f>
        <v>113.7332460066842</v>
      </c>
      <c r="H32" s="16">
        <v>5</v>
      </c>
      <c r="I32" s="16">
        <v>120.78327500864965</v>
      </c>
      <c r="J32" s="16">
        <v>4.1167249913503525</v>
      </c>
    </row>
    <row r="33" spans="1:10" x14ac:dyDescent="0.75">
      <c r="A33">
        <v>30</v>
      </c>
      <c r="B33" s="1"/>
      <c r="C33" s="1"/>
      <c r="D33" s="2">
        <v>114.60000000000001</v>
      </c>
      <c r="E33">
        <f t="shared" si="0"/>
        <v>113.82500000000002</v>
      </c>
      <c r="F33">
        <f>0.2*C32+0.8*F32</f>
        <v>113.90659680534736</v>
      </c>
      <c r="H33" s="16">
        <v>6</v>
      </c>
      <c r="I33" s="16">
        <v>121.45216058408236</v>
      </c>
      <c r="J33" s="16">
        <v>-2.7521605840823611</v>
      </c>
    </row>
    <row r="34" spans="1:10" x14ac:dyDescent="0.75">
      <c r="H34" s="16">
        <v>7</v>
      </c>
      <c r="I34" s="16">
        <v>117.30507001639948</v>
      </c>
      <c r="J34" s="16">
        <v>6.5949299836005224</v>
      </c>
    </row>
    <row r="35" spans="1:10" x14ac:dyDescent="0.75">
      <c r="H35" s="16">
        <v>8</v>
      </c>
      <c r="I35" s="16">
        <v>120.78327500864965</v>
      </c>
      <c r="J35" s="16">
        <v>0.61672499135035252</v>
      </c>
    </row>
    <row r="36" spans="1:10" x14ac:dyDescent="0.75">
      <c r="H36" s="16">
        <v>9</v>
      </c>
      <c r="I36" s="16">
        <v>119.11106107006785</v>
      </c>
      <c r="J36" s="16">
        <v>-3.8110610700678507</v>
      </c>
    </row>
    <row r="37" spans="1:10" x14ac:dyDescent="0.75">
      <c r="H37" s="16">
        <v>10</v>
      </c>
      <c r="I37" s="16">
        <v>115.03085905992823</v>
      </c>
      <c r="J37" s="16">
        <v>-1.1308590599282269</v>
      </c>
    </row>
    <row r="38" spans="1:10" x14ac:dyDescent="0.75">
      <c r="H38" s="16">
        <v>11</v>
      </c>
      <c r="I38" s="16">
        <v>114.09441925432243</v>
      </c>
      <c r="J38" s="16">
        <v>-6.394419254322429</v>
      </c>
    </row>
    <row r="39" spans="1:10" x14ac:dyDescent="0.75">
      <c r="H39" s="16">
        <v>12</v>
      </c>
      <c r="I39" s="16">
        <v>109.94732868663955</v>
      </c>
      <c r="J39" s="16">
        <v>0.55267131336044883</v>
      </c>
    </row>
    <row r="40" spans="1:10" x14ac:dyDescent="0.75">
      <c r="H40" s="16">
        <v>13</v>
      </c>
      <c r="I40" s="16">
        <v>111.82020829785117</v>
      </c>
      <c r="J40" s="16">
        <v>-1.8202082978511669</v>
      </c>
    </row>
    <row r="41" spans="1:10" x14ac:dyDescent="0.75">
      <c r="H41" s="16">
        <v>14</v>
      </c>
      <c r="I41" s="16">
        <v>111.48576551013481</v>
      </c>
      <c r="J41" s="16">
        <v>-7.1857655101348143</v>
      </c>
    </row>
    <row r="42" spans="1:10" x14ac:dyDescent="0.75">
      <c r="H42" s="16">
        <v>15</v>
      </c>
      <c r="I42" s="16">
        <v>107.67311773016829</v>
      </c>
      <c r="J42" s="16">
        <v>0.42688226983172228</v>
      </c>
    </row>
    <row r="43" spans="1:10" x14ac:dyDescent="0.75">
      <c r="H43" s="16">
        <v>16</v>
      </c>
      <c r="I43" s="16">
        <v>110.21488291681264</v>
      </c>
      <c r="J43" s="16">
        <v>-1.2148829168126412</v>
      </c>
    </row>
    <row r="44" spans="1:10" x14ac:dyDescent="0.75">
      <c r="H44" s="16">
        <v>17</v>
      </c>
      <c r="I44" s="16">
        <v>110.81687993470209</v>
      </c>
      <c r="J44" s="16">
        <v>2.1831200652979135</v>
      </c>
    </row>
    <row r="45" spans="1:10" x14ac:dyDescent="0.75">
      <c r="H45" s="16">
        <v>18</v>
      </c>
      <c r="I45" s="16">
        <v>113.49242223643297</v>
      </c>
      <c r="J45" s="16">
        <v>-0.79242223643296938</v>
      </c>
    </row>
    <row r="46" spans="1:10" x14ac:dyDescent="0.75">
      <c r="H46" s="16">
        <v>19</v>
      </c>
      <c r="I46" s="16">
        <v>113.29175656380316</v>
      </c>
      <c r="J46" s="16">
        <v>-6.7917565638031618</v>
      </c>
    </row>
    <row r="47" spans="1:10" x14ac:dyDescent="0.75">
      <c r="H47" s="16">
        <v>20</v>
      </c>
      <c r="I47" s="16">
        <v>109.14466599612028</v>
      </c>
      <c r="J47" s="16">
        <v>3.4553340038797273</v>
      </c>
    </row>
    <row r="48" spans="1:10" x14ac:dyDescent="0.75">
      <c r="H48" s="16">
        <v>21</v>
      </c>
      <c r="I48" s="16">
        <v>113.22486800625988</v>
      </c>
      <c r="J48" s="16">
        <v>-1.4248680062598851</v>
      </c>
    </row>
    <row r="49" spans="8:10" x14ac:dyDescent="0.75">
      <c r="H49" s="16">
        <v>22</v>
      </c>
      <c r="I49" s="16">
        <v>112.6897595459137</v>
      </c>
      <c r="J49" s="16">
        <v>3.4102404540863063</v>
      </c>
    </row>
    <row r="50" spans="8:10" x14ac:dyDescent="0.75">
      <c r="H50" s="16">
        <v>23</v>
      </c>
      <c r="I50" s="16">
        <v>115.56596752027441</v>
      </c>
      <c r="J50" s="16">
        <v>2.3340324797255931</v>
      </c>
    </row>
    <row r="51" spans="8:10" x14ac:dyDescent="0.75">
      <c r="H51" s="16">
        <v>24</v>
      </c>
      <c r="I51" s="16">
        <v>116.76996155605332</v>
      </c>
      <c r="J51" s="16">
        <v>-0.16996155605330898</v>
      </c>
    </row>
    <row r="52" spans="8:10" x14ac:dyDescent="0.75">
      <c r="H52" s="16">
        <v>25</v>
      </c>
      <c r="I52" s="16">
        <v>115.90041030799078</v>
      </c>
      <c r="J52" s="16">
        <v>-3.4004103079907821</v>
      </c>
    </row>
    <row r="53" spans="8:10" x14ac:dyDescent="0.75">
      <c r="H53" s="16">
        <v>26</v>
      </c>
      <c r="I53" s="16">
        <v>113.15797944871662</v>
      </c>
      <c r="J53" s="16">
        <v>4.1420205512833803</v>
      </c>
    </row>
    <row r="54" spans="8:10" x14ac:dyDescent="0.75">
      <c r="H54" s="16">
        <v>27</v>
      </c>
      <c r="I54" s="16">
        <v>116.36863021079367</v>
      </c>
      <c r="J54" s="16">
        <v>-5.4686302107936626</v>
      </c>
    </row>
    <row r="55" spans="8:10" ht="15.5" thickBot="1" x14ac:dyDescent="0.9">
      <c r="H55" s="17">
        <v>28</v>
      </c>
      <c r="I55" s="17">
        <v>112.08776252802426</v>
      </c>
      <c r="J55" s="17">
        <v>2.5122374719757516</v>
      </c>
    </row>
  </sheetData>
  <pageMargins left="0.7" right="0.7" top="0.75" bottom="0.75" header="0.3" footer="0.3"/>
  <pageSetup scale="51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0E8B-8E93-4B2D-8923-8B45D0DED4FC}">
  <dimension ref="J2:J3"/>
  <sheetViews>
    <sheetView workbookViewId="0">
      <selection activeCell="J8" sqref="J8"/>
    </sheetView>
  </sheetViews>
  <sheetFormatPr defaultRowHeight="14.75" x14ac:dyDescent="0.75"/>
  <cols>
    <col min="10" max="10" width="68.5" customWidth="1"/>
    <col min="11" max="11" width="41.76953125" customWidth="1"/>
  </cols>
  <sheetData>
    <row r="2" spans="10:10" ht="29.5" x14ac:dyDescent="0.75">
      <c r="J2" s="20" t="s">
        <v>43</v>
      </c>
    </row>
    <row r="3" spans="10:10" ht="29.5" x14ac:dyDescent="0.75">
      <c r="J3" s="20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F7E9-FC42-4E57-8AC4-0A834FCE7DE9}">
  <dimension ref="A1:E6"/>
  <sheetViews>
    <sheetView workbookViewId="0">
      <selection activeCell="B11" sqref="B11"/>
    </sheetView>
  </sheetViews>
  <sheetFormatPr defaultRowHeight="14.75" x14ac:dyDescent="0.75"/>
  <cols>
    <col min="1" max="1" width="10" bestFit="1" customWidth="1"/>
    <col min="2" max="2" width="16.36328125" bestFit="1" customWidth="1"/>
    <col min="3" max="3" width="11.6796875" bestFit="1" customWidth="1"/>
    <col min="5" max="5" width="18.5" bestFit="1" customWidth="1"/>
  </cols>
  <sheetData>
    <row r="1" spans="1:5" x14ac:dyDescent="0.75">
      <c r="B1" s="16" t="s">
        <v>25</v>
      </c>
      <c r="C1" s="16">
        <v>37.908352212535362</v>
      </c>
      <c r="E1" s="21" t="s">
        <v>48</v>
      </c>
    </row>
    <row r="2" spans="1:5" ht="15.5" thickBot="1" x14ac:dyDescent="0.9">
      <c r="B2" s="17" t="s">
        <v>38</v>
      </c>
      <c r="C2" s="17">
        <v>0.6688855754327222</v>
      </c>
    </row>
    <row r="4" spans="1:5" x14ac:dyDescent="0.75">
      <c r="A4" t="s">
        <v>49</v>
      </c>
      <c r="B4" s="22" t="s">
        <v>45</v>
      </c>
    </row>
    <row r="5" spans="1:5" x14ac:dyDescent="0.75">
      <c r="B5" t="s">
        <v>46</v>
      </c>
    </row>
    <row r="6" spans="1:5" x14ac:dyDescent="0.75">
      <c r="A6" t="s">
        <v>50</v>
      </c>
      <c r="B6" t="s">
        <v>47</v>
      </c>
      <c r="C6" s="21">
        <f>37.908+0.67*(114.6)</f>
        <v>114.69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0659-1DC9-42A3-94A5-903E2D2C24B0}">
  <sheetPr>
    <pageSetUpPr fitToPage="1"/>
  </sheetPr>
  <dimension ref="A1:E33"/>
  <sheetViews>
    <sheetView topLeftCell="A19" workbookViewId="0">
      <selection activeCell="E33" sqref="E33"/>
    </sheetView>
  </sheetViews>
  <sheetFormatPr defaultRowHeight="14.75" x14ac:dyDescent="0.75"/>
  <cols>
    <col min="1" max="1" width="3.7265625" customWidth="1"/>
    <col min="2" max="2" width="12" customWidth="1"/>
    <col min="3" max="3" width="21.40625" customWidth="1"/>
    <col min="4" max="4" width="14.26953125" customWidth="1"/>
    <col min="5" max="5" width="10.40625" customWidth="1"/>
    <col min="6" max="7" width="6" customWidth="1"/>
  </cols>
  <sheetData>
    <row r="1" spans="1:5" x14ac:dyDescent="0.75">
      <c r="A1" s="5" t="s">
        <v>8</v>
      </c>
    </row>
    <row r="2" spans="1:5" x14ac:dyDescent="0.75">
      <c r="C2" s="4"/>
    </row>
    <row r="3" spans="1:5" ht="59" x14ac:dyDescent="0.75">
      <c r="A3" s="1"/>
      <c r="B3" s="3" t="s">
        <v>0</v>
      </c>
      <c r="C3" s="3" t="s">
        <v>1</v>
      </c>
      <c r="D3" s="15" t="s">
        <v>51</v>
      </c>
      <c r="E3" s="15" t="s">
        <v>52</v>
      </c>
    </row>
    <row r="4" spans="1:5" x14ac:dyDescent="0.75">
      <c r="A4">
        <v>1</v>
      </c>
      <c r="B4" s="2">
        <v>1980</v>
      </c>
      <c r="C4" s="2">
        <v>127.5</v>
      </c>
      <c r="D4" t="e">
        <v>#N/A</v>
      </c>
      <c r="E4" t="e">
        <v>#N/A</v>
      </c>
    </row>
    <row r="5" spans="1:5" x14ac:dyDescent="0.75">
      <c r="A5">
        <v>2</v>
      </c>
      <c r="B5" s="2">
        <v>1981</v>
      </c>
      <c r="C5" s="2">
        <v>130.1</v>
      </c>
      <c r="D5">
        <f>C4</f>
        <v>127.5</v>
      </c>
      <c r="E5">
        <f>C4</f>
        <v>127.5</v>
      </c>
    </row>
    <row r="6" spans="1:5" x14ac:dyDescent="0.75">
      <c r="A6">
        <v>3</v>
      </c>
      <c r="B6" s="2">
        <v>1982</v>
      </c>
      <c r="C6" s="2">
        <v>117.8</v>
      </c>
      <c r="D6">
        <f>0.2*C5+0.8*D5</f>
        <v>128.02000000000001</v>
      </c>
      <c r="E6">
        <f t="shared" ref="E6:E33" si="0">0.8*C5+0.2*E5</f>
        <v>129.57999999999998</v>
      </c>
    </row>
    <row r="7" spans="1:5" x14ac:dyDescent="0.75">
      <c r="A7">
        <v>4</v>
      </c>
      <c r="B7" s="2">
        <v>1983</v>
      </c>
      <c r="C7" s="2">
        <v>129.69999999999999</v>
      </c>
      <c r="D7">
        <f>0.2*C6+0.8*D6</f>
        <v>125.97600000000001</v>
      </c>
      <c r="E7">
        <f t="shared" si="0"/>
        <v>120.15600000000001</v>
      </c>
    </row>
    <row r="8" spans="1:5" x14ac:dyDescent="0.75">
      <c r="A8">
        <v>5</v>
      </c>
      <c r="B8" s="2">
        <v>1984</v>
      </c>
      <c r="C8" s="2">
        <v>123.9</v>
      </c>
      <c r="D8">
        <f>0.2*C7+0.8*D7</f>
        <v>126.72080000000001</v>
      </c>
      <c r="E8">
        <f t="shared" si="0"/>
        <v>127.79119999999999</v>
      </c>
    </row>
    <row r="9" spans="1:5" x14ac:dyDescent="0.75">
      <c r="A9">
        <v>6</v>
      </c>
      <c r="B9" s="2">
        <v>1985</v>
      </c>
      <c r="C9" s="2">
        <v>124.9</v>
      </c>
      <c r="D9">
        <f>0.2*C8+0.8*D8</f>
        <v>126.15664000000001</v>
      </c>
      <c r="E9">
        <f t="shared" si="0"/>
        <v>124.67824</v>
      </c>
    </row>
    <row r="10" spans="1:5" x14ac:dyDescent="0.75">
      <c r="A10">
        <v>7</v>
      </c>
      <c r="B10" s="2">
        <v>1986</v>
      </c>
      <c r="C10" s="2">
        <v>118.7</v>
      </c>
      <c r="D10">
        <f>0.2*C9+0.8*D9</f>
        <v>125.90531200000002</v>
      </c>
      <c r="E10">
        <f t="shared" si="0"/>
        <v>124.85564800000002</v>
      </c>
    </row>
    <row r="11" spans="1:5" x14ac:dyDescent="0.75">
      <c r="A11">
        <v>8</v>
      </c>
      <c r="B11" s="2">
        <v>1987</v>
      </c>
      <c r="C11" s="2">
        <v>123.9</v>
      </c>
      <c r="D11">
        <f>0.2*C10+0.8*D10</f>
        <v>124.46424960000002</v>
      </c>
      <c r="E11">
        <f t="shared" si="0"/>
        <v>119.93112960000002</v>
      </c>
    </row>
    <row r="12" spans="1:5" x14ac:dyDescent="0.75">
      <c r="A12">
        <v>9</v>
      </c>
      <c r="B12" s="2">
        <v>1988</v>
      </c>
      <c r="C12" s="2">
        <v>121.4</v>
      </c>
      <c r="D12">
        <f>0.2*C11+0.8*D11</f>
        <v>124.35139968000001</v>
      </c>
      <c r="E12">
        <f t="shared" si="0"/>
        <v>123.10622592000001</v>
      </c>
    </row>
    <row r="13" spans="1:5" x14ac:dyDescent="0.75">
      <c r="A13">
        <v>10</v>
      </c>
      <c r="B13" s="2">
        <v>1989</v>
      </c>
      <c r="C13" s="2">
        <v>115.3</v>
      </c>
      <c r="D13">
        <f>0.2*C12+0.8*D12</f>
        <v>123.76111974400001</v>
      </c>
      <c r="E13">
        <f t="shared" si="0"/>
        <v>121.74124518400001</v>
      </c>
    </row>
    <row r="14" spans="1:5" x14ac:dyDescent="0.75">
      <c r="A14">
        <v>11</v>
      </c>
      <c r="B14" s="2">
        <v>1990</v>
      </c>
      <c r="C14" s="2">
        <v>113.9</v>
      </c>
      <c r="D14">
        <f>0.2*C13+0.8*D13</f>
        <v>122.06889579520002</v>
      </c>
      <c r="E14">
        <f t="shared" si="0"/>
        <v>116.58824903680001</v>
      </c>
    </row>
    <row r="15" spans="1:5" x14ac:dyDescent="0.75">
      <c r="A15">
        <v>12</v>
      </c>
      <c r="B15" s="2">
        <v>1991</v>
      </c>
      <c r="C15" s="2">
        <v>107.7</v>
      </c>
      <c r="D15">
        <f>0.2*C14+0.8*D14</f>
        <v>120.43511663616002</v>
      </c>
      <c r="E15">
        <f t="shared" si="0"/>
        <v>114.43764980736</v>
      </c>
    </row>
    <row r="16" spans="1:5" x14ac:dyDescent="0.75">
      <c r="A16">
        <v>13</v>
      </c>
      <c r="B16" s="2">
        <v>1992</v>
      </c>
      <c r="C16" s="2">
        <v>110.5</v>
      </c>
      <c r="D16">
        <f>0.2*C15+0.8*D15</f>
        <v>117.88809330892802</v>
      </c>
      <c r="E16">
        <f t="shared" si="0"/>
        <v>109.04752996147201</v>
      </c>
    </row>
    <row r="17" spans="1:5" x14ac:dyDescent="0.75">
      <c r="A17">
        <v>14</v>
      </c>
      <c r="B17" s="2">
        <v>1993</v>
      </c>
      <c r="C17" s="2">
        <v>110</v>
      </c>
      <c r="D17">
        <f>0.2*C16+0.8*D16</f>
        <v>116.41047464714242</v>
      </c>
      <c r="E17">
        <f t="shared" si="0"/>
        <v>110.20950599229441</v>
      </c>
    </row>
    <row r="18" spans="1:5" x14ac:dyDescent="0.75">
      <c r="A18">
        <v>15</v>
      </c>
      <c r="B18" s="2">
        <v>1994</v>
      </c>
      <c r="C18" s="2">
        <v>104.3</v>
      </c>
      <c r="D18">
        <f>0.2*C17+0.8*D17</f>
        <v>115.12837971771394</v>
      </c>
      <c r="E18">
        <f t="shared" si="0"/>
        <v>110.04190119845889</v>
      </c>
    </row>
    <row r="19" spans="1:5" x14ac:dyDescent="0.75">
      <c r="A19">
        <v>16</v>
      </c>
      <c r="B19" s="2">
        <v>1995</v>
      </c>
      <c r="C19" s="2">
        <v>108.10000000000001</v>
      </c>
      <c r="D19">
        <f>0.2*C18+0.8*D18</f>
        <v>112.96270377417116</v>
      </c>
      <c r="E19">
        <f t="shared" si="0"/>
        <v>105.44838023969177</v>
      </c>
    </row>
    <row r="20" spans="1:5" x14ac:dyDescent="0.75">
      <c r="A20">
        <v>17</v>
      </c>
      <c r="B20" s="2">
        <v>1996</v>
      </c>
      <c r="C20" s="2">
        <v>109</v>
      </c>
      <c r="D20">
        <f>0.2*C19+0.8*D19</f>
        <v>111.99016301933693</v>
      </c>
      <c r="E20">
        <f t="shared" si="0"/>
        <v>107.56967604793837</v>
      </c>
    </row>
    <row r="21" spans="1:5" x14ac:dyDescent="0.75">
      <c r="A21">
        <v>18</v>
      </c>
      <c r="B21" s="2">
        <v>1997</v>
      </c>
      <c r="C21" s="2">
        <v>113</v>
      </c>
      <c r="D21">
        <f>0.2*C20+0.8*D20</f>
        <v>111.39213041546955</v>
      </c>
      <c r="E21">
        <f t="shared" si="0"/>
        <v>108.71393520958767</v>
      </c>
    </row>
    <row r="22" spans="1:5" x14ac:dyDescent="0.75">
      <c r="A22">
        <v>19</v>
      </c>
      <c r="B22" s="2">
        <v>1998</v>
      </c>
      <c r="C22" s="2">
        <v>112.7</v>
      </c>
      <c r="D22">
        <f>0.2*C21+0.8*D21</f>
        <v>111.71370433237564</v>
      </c>
      <c r="E22">
        <f t="shared" si="0"/>
        <v>112.14278704191754</v>
      </c>
    </row>
    <row r="23" spans="1:5" x14ac:dyDescent="0.75">
      <c r="A23">
        <v>20</v>
      </c>
      <c r="B23" s="2">
        <v>1999</v>
      </c>
      <c r="C23" s="2">
        <v>106.5</v>
      </c>
      <c r="D23">
        <f>0.2*C22+0.8*D22</f>
        <v>111.91096346590052</v>
      </c>
      <c r="E23">
        <f t="shared" si="0"/>
        <v>112.58855740838352</v>
      </c>
    </row>
    <row r="24" spans="1:5" x14ac:dyDescent="0.75">
      <c r="A24">
        <v>21</v>
      </c>
      <c r="B24" s="2">
        <v>2000</v>
      </c>
      <c r="C24" s="2">
        <v>112.60000000000001</v>
      </c>
      <c r="D24">
        <f>0.2*C23+0.8*D23</f>
        <v>110.82877077272042</v>
      </c>
      <c r="E24">
        <f t="shared" si="0"/>
        <v>107.7177114816767</v>
      </c>
    </row>
    <row r="25" spans="1:5" x14ac:dyDescent="0.75">
      <c r="A25">
        <v>22</v>
      </c>
      <c r="B25" s="2">
        <v>2001</v>
      </c>
      <c r="C25" s="2">
        <v>111.8</v>
      </c>
      <c r="D25">
        <f>0.2*C24+0.8*D24</f>
        <v>111.18301661817634</v>
      </c>
      <c r="E25">
        <f t="shared" si="0"/>
        <v>111.62354229633536</v>
      </c>
    </row>
    <row r="26" spans="1:5" x14ac:dyDescent="0.75">
      <c r="A26">
        <v>23</v>
      </c>
      <c r="B26" s="2">
        <v>2002</v>
      </c>
      <c r="C26" s="2">
        <v>116.10000000000001</v>
      </c>
      <c r="D26">
        <f>0.2*C25+0.8*D25</f>
        <v>111.30641329454107</v>
      </c>
      <c r="E26">
        <f t="shared" si="0"/>
        <v>111.76470845926707</v>
      </c>
    </row>
    <row r="27" spans="1:5" x14ac:dyDescent="0.75">
      <c r="A27">
        <v>24</v>
      </c>
      <c r="B27" s="2">
        <v>2003</v>
      </c>
      <c r="C27" s="2">
        <v>117.9</v>
      </c>
      <c r="D27">
        <f>0.2*C26+0.8*D26</f>
        <v>112.26513063563286</v>
      </c>
      <c r="E27">
        <f t="shared" si="0"/>
        <v>115.23294169185343</v>
      </c>
    </row>
    <row r="28" spans="1:5" x14ac:dyDescent="0.75">
      <c r="A28">
        <v>25</v>
      </c>
      <c r="B28" s="2">
        <v>2004</v>
      </c>
      <c r="C28" s="2">
        <v>116.60000000000001</v>
      </c>
      <c r="D28">
        <f>0.2*C27+0.8*D27</f>
        <v>113.39210450850629</v>
      </c>
      <c r="E28">
        <f t="shared" si="0"/>
        <v>117.36658833837069</v>
      </c>
    </row>
    <row r="29" spans="1:5" x14ac:dyDescent="0.75">
      <c r="A29">
        <v>26</v>
      </c>
      <c r="B29" s="2">
        <v>2005</v>
      </c>
      <c r="C29" s="2">
        <v>112.5</v>
      </c>
      <c r="D29">
        <f>0.2*C28+0.8*D28</f>
        <v>114.03368360680504</v>
      </c>
      <c r="E29">
        <f t="shared" si="0"/>
        <v>116.75331766767415</v>
      </c>
    </row>
    <row r="30" spans="1:5" x14ac:dyDescent="0.75">
      <c r="A30">
        <v>27</v>
      </c>
      <c r="B30" s="2">
        <v>2006</v>
      </c>
      <c r="C30" s="2">
        <v>117.3</v>
      </c>
      <c r="D30">
        <f>0.2*C29+0.8*D29</f>
        <v>113.72694688544404</v>
      </c>
      <c r="E30">
        <f t="shared" si="0"/>
        <v>113.35066353353483</v>
      </c>
    </row>
    <row r="31" spans="1:5" x14ac:dyDescent="0.75">
      <c r="A31">
        <v>28</v>
      </c>
      <c r="B31" s="2">
        <v>2007</v>
      </c>
      <c r="C31" s="2">
        <v>110.9</v>
      </c>
      <c r="D31">
        <f>0.2*C30+0.8*D30</f>
        <v>114.44155750835523</v>
      </c>
      <c r="E31">
        <f t="shared" si="0"/>
        <v>116.51013270670697</v>
      </c>
    </row>
    <row r="32" spans="1:5" x14ac:dyDescent="0.75">
      <c r="A32">
        <v>29</v>
      </c>
      <c r="B32" s="2">
        <v>2008</v>
      </c>
      <c r="C32" s="2">
        <v>114.60000000000001</v>
      </c>
      <c r="D32">
        <f>0.2*C31+0.8*D31</f>
        <v>113.7332460066842</v>
      </c>
      <c r="E32">
        <f t="shared" si="0"/>
        <v>112.0220265413414</v>
      </c>
    </row>
    <row r="33" spans="1:5" x14ac:dyDescent="0.75">
      <c r="A33">
        <v>30</v>
      </c>
      <c r="B33" s="1"/>
      <c r="C33" s="1"/>
      <c r="D33" s="21">
        <f>0.2*C32+0.8*D32</f>
        <v>113.90659680534736</v>
      </c>
      <c r="E33" s="21">
        <f t="shared" si="0"/>
        <v>114.08440530826829</v>
      </c>
    </row>
  </sheetData>
  <pageMargins left="0.7" right="0.7" top="0.75" bottom="0.75" header="0.3" footer="0.3"/>
  <pageSetup scale="51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730B-C0D4-49C4-82F7-7BA980DB37B8}">
  <sheetPr>
    <pageSetUpPr fitToPage="1"/>
  </sheetPr>
  <dimension ref="A1:D33"/>
  <sheetViews>
    <sheetView topLeftCell="A22" workbookViewId="0">
      <selection activeCell="D9" sqref="D9"/>
    </sheetView>
  </sheetViews>
  <sheetFormatPr defaultRowHeight="14.75" x14ac:dyDescent="0.75"/>
  <cols>
    <col min="1" max="1" width="3.7265625" customWidth="1"/>
    <col min="2" max="2" width="12" customWidth="1"/>
    <col min="3" max="3" width="21.40625" customWidth="1"/>
    <col min="4" max="4" width="17" customWidth="1"/>
    <col min="6" max="7" width="6" customWidth="1"/>
  </cols>
  <sheetData>
    <row r="1" spans="1:4" x14ac:dyDescent="0.75">
      <c r="A1" s="5" t="s">
        <v>8</v>
      </c>
    </row>
    <row r="2" spans="1:4" x14ac:dyDescent="0.75">
      <c r="C2" s="4"/>
    </row>
    <row r="3" spans="1:4" ht="29.5" x14ac:dyDescent="0.75">
      <c r="A3" s="1"/>
      <c r="B3" s="3" t="s">
        <v>0</v>
      </c>
      <c r="C3" s="3" t="s">
        <v>1</v>
      </c>
      <c r="D3" s="15" t="s">
        <v>12</v>
      </c>
    </row>
    <row r="4" spans="1:4" x14ac:dyDescent="0.75">
      <c r="A4">
        <v>1</v>
      </c>
      <c r="B4" s="2">
        <v>1980</v>
      </c>
      <c r="C4" s="2">
        <v>127.5</v>
      </c>
    </row>
    <row r="5" spans="1:4" x14ac:dyDescent="0.75">
      <c r="A5">
        <v>2</v>
      </c>
      <c r="B5" s="2">
        <v>1981</v>
      </c>
      <c r="C5" s="2">
        <v>130.1</v>
      </c>
      <c r="D5" t="e">
        <v>#N/A</v>
      </c>
    </row>
    <row r="6" spans="1:4" x14ac:dyDescent="0.75">
      <c r="A6">
        <v>3</v>
      </c>
      <c r="B6" s="2">
        <v>1982</v>
      </c>
      <c r="C6" s="2">
        <v>117.8</v>
      </c>
      <c r="D6" t="e">
        <v>#N/A</v>
      </c>
    </row>
    <row r="7" spans="1:4" x14ac:dyDescent="0.75">
      <c r="A7">
        <v>4</v>
      </c>
      <c r="B7" s="2">
        <v>1983</v>
      </c>
      <c r="C7" s="2">
        <v>129.69999999999999</v>
      </c>
      <c r="D7" t="e">
        <v>#N/A</v>
      </c>
    </row>
    <row r="8" spans="1:4" x14ac:dyDescent="0.75">
      <c r="A8">
        <v>5</v>
      </c>
      <c r="B8" s="2">
        <v>1984</v>
      </c>
      <c r="C8" s="2">
        <v>123.9</v>
      </c>
      <c r="D8" t="e">
        <v>#N/A</v>
      </c>
    </row>
    <row r="9" spans="1:4" x14ac:dyDescent="0.75">
      <c r="A9">
        <v>6</v>
      </c>
      <c r="B9" s="2">
        <v>1985</v>
      </c>
      <c r="C9" s="2">
        <v>124.9</v>
      </c>
      <c r="D9">
        <f t="shared" ref="D9:D33" si="0">AVERAGE(C4:C8)</f>
        <v>125.8</v>
      </c>
    </row>
    <row r="10" spans="1:4" x14ac:dyDescent="0.75">
      <c r="A10">
        <v>7</v>
      </c>
      <c r="B10" s="2">
        <v>1986</v>
      </c>
      <c r="C10" s="2">
        <v>118.7</v>
      </c>
      <c r="D10">
        <f t="shared" si="0"/>
        <v>125.28</v>
      </c>
    </row>
    <row r="11" spans="1:4" x14ac:dyDescent="0.75">
      <c r="A11">
        <v>8</v>
      </c>
      <c r="B11" s="2">
        <v>1987</v>
      </c>
      <c r="C11" s="2">
        <v>123.9</v>
      </c>
      <c r="D11">
        <f t="shared" si="0"/>
        <v>123</v>
      </c>
    </row>
    <row r="12" spans="1:4" x14ac:dyDescent="0.75">
      <c r="A12">
        <v>9</v>
      </c>
      <c r="B12" s="2">
        <v>1988</v>
      </c>
      <c r="C12" s="2">
        <v>121.4</v>
      </c>
      <c r="D12">
        <f t="shared" si="0"/>
        <v>124.22</v>
      </c>
    </row>
    <row r="13" spans="1:4" x14ac:dyDescent="0.75">
      <c r="A13">
        <v>10</v>
      </c>
      <c r="B13" s="2">
        <v>1989</v>
      </c>
      <c r="C13" s="2">
        <v>115.3</v>
      </c>
      <c r="D13">
        <f t="shared" si="0"/>
        <v>122.55999999999999</v>
      </c>
    </row>
    <row r="14" spans="1:4" x14ac:dyDescent="0.75">
      <c r="A14">
        <v>11</v>
      </c>
      <c r="B14" s="2">
        <v>1990</v>
      </c>
      <c r="C14" s="2">
        <v>113.9</v>
      </c>
      <c r="D14">
        <f t="shared" si="0"/>
        <v>120.83999999999999</v>
      </c>
    </row>
    <row r="15" spans="1:4" x14ac:dyDescent="0.75">
      <c r="A15">
        <v>12</v>
      </c>
      <c r="B15" s="2">
        <v>1991</v>
      </c>
      <c r="C15" s="2">
        <v>107.7</v>
      </c>
      <c r="D15">
        <f t="shared" si="0"/>
        <v>118.64000000000001</v>
      </c>
    </row>
    <row r="16" spans="1:4" x14ac:dyDescent="0.75">
      <c r="A16">
        <v>13</v>
      </c>
      <c r="B16" s="2">
        <v>1992</v>
      </c>
      <c r="C16" s="2">
        <v>110.5</v>
      </c>
      <c r="D16">
        <f t="shared" si="0"/>
        <v>116.44000000000001</v>
      </c>
    </row>
    <row r="17" spans="1:4" x14ac:dyDescent="0.75">
      <c r="A17">
        <v>14</v>
      </c>
      <c r="B17" s="2">
        <v>1993</v>
      </c>
      <c r="C17" s="2">
        <v>110</v>
      </c>
      <c r="D17">
        <f t="shared" si="0"/>
        <v>113.75999999999999</v>
      </c>
    </row>
    <row r="18" spans="1:4" x14ac:dyDescent="0.75">
      <c r="A18">
        <v>15</v>
      </c>
      <c r="B18" s="2">
        <v>1994</v>
      </c>
      <c r="C18" s="2">
        <v>104.3</v>
      </c>
      <c r="D18">
        <f t="shared" si="0"/>
        <v>111.47999999999999</v>
      </c>
    </row>
    <row r="19" spans="1:4" x14ac:dyDescent="0.75">
      <c r="A19">
        <v>16</v>
      </c>
      <c r="B19" s="2">
        <v>1995</v>
      </c>
      <c r="C19" s="2">
        <v>108.10000000000001</v>
      </c>
      <c r="D19">
        <f t="shared" si="0"/>
        <v>109.28</v>
      </c>
    </row>
    <row r="20" spans="1:4" x14ac:dyDescent="0.75">
      <c r="A20">
        <v>17</v>
      </c>
      <c r="B20" s="2">
        <v>1996</v>
      </c>
      <c r="C20" s="2">
        <v>109</v>
      </c>
      <c r="D20">
        <f t="shared" si="0"/>
        <v>108.12</v>
      </c>
    </row>
    <row r="21" spans="1:4" x14ac:dyDescent="0.75">
      <c r="A21">
        <v>18</v>
      </c>
      <c r="B21" s="2">
        <v>1997</v>
      </c>
      <c r="C21" s="2">
        <v>113</v>
      </c>
      <c r="D21">
        <f t="shared" si="0"/>
        <v>108.38000000000002</v>
      </c>
    </row>
    <row r="22" spans="1:4" x14ac:dyDescent="0.75">
      <c r="A22">
        <v>19</v>
      </c>
      <c r="B22" s="2">
        <v>1998</v>
      </c>
      <c r="C22" s="2">
        <v>112.7</v>
      </c>
      <c r="D22">
        <f t="shared" si="0"/>
        <v>108.88000000000002</v>
      </c>
    </row>
    <row r="23" spans="1:4" x14ac:dyDescent="0.75">
      <c r="A23">
        <v>20</v>
      </c>
      <c r="B23" s="2">
        <v>1999</v>
      </c>
      <c r="C23" s="2">
        <v>106.5</v>
      </c>
      <c r="D23">
        <f t="shared" si="0"/>
        <v>109.42</v>
      </c>
    </row>
    <row r="24" spans="1:4" x14ac:dyDescent="0.75">
      <c r="A24">
        <v>21</v>
      </c>
      <c r="B24" s="2">
        <v>2000</v>
      </c>
      <c r="C24" s="2">
        <v>112.60000000000001</v>
      </c>
      <c r="D24">
        <f t="shared" si="0"/>
        <v>109.85999999999999</v>
      </c>
    </row>
    <row r="25" spans="1:4" x14ac:dyDescent="0.75">
      <c r="A25">
        <v>22</v>
      </c>
      <c r="B25" s="2">
        <v>2001</v>
      </c>
      <c r="C25" s="2">
        <v>111.8</v>
      </c>
      <c r="D25">
        <f t="shared" si="0"/>
        <v>110.75999999999999</v>
      </c>
    </row>
    <row r="26" spans="1:4" x14ac:dyDescent="0.75">
      <c r="A26">
        <v>23</v>
      </c>
      <c r="B26" s="2">
        <v>2002</v>
      </c>
      <c r="C26" s="2">
        <v>116.10000000000001</v>
      </c>
      <c r="D26">
        <f t="shared" si="0"/>
        <v>111.32000000000001</v>
      </c>
    </row>
    <row r="27" spans="1:4" x14ac:dyDescent="0.75">
      <c r="A27">
        <v>24</v>
      </c>
      <c r="B27" s="2">
        <v>2003</v>
      </c>
      <c r="C27" s="2">
        <v>117.9</v>
      </c>
      <c r="D27">
        <f t="shared" si="0"/>
        <v>111.94000000000001</v>
      </c>
    </row>
    <row r="28" spans="1:4" x14ac:dyDescent="0.75">
      <c r="A28">
        <v>25</v>
      </c>
      <c r="B28" s="2">
        <v>2004</v>
      </c>
      <c r="C28" s="2">
        <v>116.60000000000001</v>
      </c>
      <c r="D28">
        <f t="shared" si="0"/>
        <v>112.98000000000002</v>
      </c>
    </row>
    <row r="29" spans="1:4" x14ac:dyDescent="0.75">
      <c r="A29">
        <v>26</v>
      </c>
      <c r="B29" s="2">
        <v>2005</v>
      </c>
      <c r="C29" s="2">
        <v>112.5</v>
      </c>
      <c r="D29">
        <f t="shared" si="0"/>
        <v>115</v>
      </c>
    </row>
    <row r="30" spans="1:4" x14ac:dyDescent="0.75">
      <c r="A30">
        <v>27</v>
      </c>
      <c r="B30" s="2">
        <v>2006</v>
      </c>
      <c r="C30" s="2">
        <v>117.3</v>
      </c>
      <c r="D30">
        <f t="shared" si="0"/>
        <v>114.98000000000002</v>
      </c>
    </row>
    <row r="31" spans="1:4" x14ac:dyDescent="0.75">
      <c r="A31">
        <v>28</v>
      </c>
      <c r="B31" s="2">
        <v>2007</v>
      </c>
      <c r="C31" s="2">
        <v>110.9</v>
      </c>
      <c r="D31">
        <f t="shared" si="0"/>
        <v>116.08</v>
      </c>
    </row>
    <row r="32" spans="1:4" x14ac:dyDescent="0.75">
      <c r="A32">
        <v>29</v>
      </c>
      <c r="B32" s="2">
        <v>2008</v>
      </c>
      <c r="C32" s="2">
        <v>114.60000000000001</v>
      </c>
      <c r="D32">
        <f t="shared" si="0"/>
        <v>115.04</v>
      </c>
    </row>
    <row r="33" spans="1:4" x14ac:dyDescent="0.75">
      <c r="A33">
        <v>30</v>
      </c>
      <c r="B33" s="1"/>
      <c r="C33" s="1"/>
      <c r="D33" s="21">
        <f t="shared" si="0"/>
        <v>114.38000000000002</v>
      </c>
    </row>
  </sheetData>
  <pageMargins left="0.7" right="0.7" top="0.75" bottom="0.75" header="0.3" footer="0.3"/>
  <pageSetup scale="51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timeseries_questions</vt:lpstr>
      <vt:lpstr>data</vt:lpstr>
      <vt:lpstr>1. Time Series Plot </vt:lpstr>
      <vt:lpstr>2-3</vt:lpstr>
      <vt:lpstr>4 exponential smoothing</vt:lpstr>
      <vt:lpstr>5 Moving Average </vt:lpstr>
      <vt:lpstr>'4 exponential smoothing'!Print_Area</vt:lpstr>
      <vt:lpstr>'5 Moving Average '!Print_Area</vt:lpstr>
      <vt:lpstr>data!Print_Area</vt:lpstr>
      <vt:lpstr>timeseries_questions!Print_Area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George Smith</cp:lastModifiedBy>
  <cp:lastPrinted>2014-02-24T18:09:50Z</cp:lastPrinted>
  <dcterms:created xsi:type="dcterms:W3CDTF">2009-03-18T16:32:17Z</dcterms:created>
  <dcterms:modified xsi:type="dcterms:W3CDTF">2021-03-13T22:59:07Z</dcterms:modified>
</cp:coreProperties>
</file>