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d803db1c04d0af/Documents/"/>
    </mc:Choice>
  </mc:AlternateContent>
  <xr:revisionPtr revIDLastSave="3" documentId="14_{6B1823A1-B252-469B-84D7-F9CAA0EB8417}" xr6:coauthVersionLast="47" xr6:coauthVersionMax="47" xr10:uidLastSave="{2132495B-9C64-47E7-8EDE-5325BA717351}"/>
  <bookViews>
    <workbookView xWindow="28680" yWindow="-120" windowWidth="38640" windowHeight="2112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Theater Outcomes by Launch Date" sheetId="15" r:id="rId4"/>
    <sheet name="Outcomes Based on Goals" sheetId="16" r:id="rId5"/>
    <sheet name="Kickstarter" sheetId="1" r:id="rId6"/>
    <sheet name="Descriptive Statistics" sheetId="13" r:id="rId7"/>
    <sheet name="Edinburgh Reserach" sheetId="9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13" i="16"/>
  <c r="E12" i="16"/>
  <c r="E11" i="16"/>
  <c r="E10" i="16"/>
  <c r="E9" i="16"/>
  <c r="E8" i="16"/>
  <c r="E7" i="16"/>
  <c r="E6" i="16"/>
  <c r="E5" i="16"/>
  <c r="E4" i="16"/>
  <c r="E3" i="16"/>
  <c r="E2" i="16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3" i="16"/>
  <c r="B12" i="16"/>
  <c r="B11" i="16"/>
  <c r="B10" i="16"/>
  <c r="B9" i="16"/>
  <c r="B8" i="16"/>
  <c r="B7" i="16"/>
  <c r="B6" i="16"/>
  <c r="B5" i="16"/>
  <c r="B4" i="16"/>
  <c r="B3" i="16"/>
  <c r="D2" i="16"/>
  <c r="C2" i="16"/>
  <c r="B2" i="16"/>
  <c r="C13" i="13"/>
  <c r="B13" i="13"/>
  <c r="C12" i="13"/>
  <c r="C14" i="13" s="1"/>
  <c r="B12" i="13"/>
  <c r="B14" i="13" s="1"/>
  <c r="C11" i="13"/>
  <c r="B11" i="13"/>
  <c r="C6" i="13"/>
  <c r="C5" i="13"/>
  <c r="C4" i="13"/>
  <c r="B6" i="13"/>
  <c r="B5" i="13"/>
  <c r="C7" i="13" s="1"/>
  <c r="B4" i="13"/>
  <c r="B9" i="13"/>
  <c r="C10" i="13"/>
  <c r="B10" i="13"/>
  <c r="C9" i="13"/>
  <c r="C3" i="13"/>
  <c r="C2" i="13"/>
  <c r="B3" i="13"/>
  <c r="F2" i="9"/>
  <c r="B2" i="13"/>
  <c r="F3" i="9"/>
  <c r="F4" i="9"/>
  <c r="F5" i="9"/>
  <c r="F6" i="9"/>
  <c r="E3" i="9"/>
  <c r="E4" i="9"/>
  <c r="E5" i="9"/>
  <c r="E6" i="9"/>
  <c r="E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3" l="1"/>
</calcChain>
</file>

<file path=xl/sharedStrings.xml><?xml version="1.0" encoding="utf-8"?>
<sst xmlns="http://schemas.openxmlformats.org/spreadsheetml/2006/main" count="33047" uniqueCount="8418">
  <si>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</si>
  <si>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</si>
  <si>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</si>
  <si>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</si>
  <si>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</si>
  <si>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</si>
  <si>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</si>
  <si>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</si>
  <si>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</si>
  <si>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</si>
  <si>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</si>
  <si>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</si>
  <si>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</si>
  <si>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</si>
  <si>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</si>
  <si>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</si>
  <si>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</si>
  <si>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</si>
  <si>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</si>
  <si>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</si>
  <si>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</si>
  <si>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</si>
  <si>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</si>
  <si>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</si>
  <si>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</si>
  <si>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</si>
  <si>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</si>
  <si>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</si>
  <si>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</si>
  <si>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</si>
  <si>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</si>
  <si>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</si>
  <si>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</si>
  <si>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</si>
  <si>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</si>
  <si>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</si>
  <si>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</si>
  <si>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</si>
  <si>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</si>
  <si>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</si>
  <si>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</si>
  <si>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</si>
  <si>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</si>
  <si>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</si>
  <si>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</si>
  <si>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</si>
  <si>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</si>
  <si>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</si>
  <si>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</si>
  <si>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</si>
  <si>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</si>
  <si>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</si>
  <si>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</si>
  <si>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</si>
  <si>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</si>
  <si>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</si>
  <si>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</si>
  <si>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</si>
  <si>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</si>
  <si>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</si>
  <si>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</si>
  <si>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</si>
  <si>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</si>
  <si>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</si>
  <si>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</si>
  <si>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</si>
  <si>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</si>
  <si>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</si>
  <si>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</si>
  <si>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</si>
  <si>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</si>
  <si>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</si>
  <si>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</si>
  <si>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</si>
  <si>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</si>
  <si>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</si>
  <si>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</si>
  <si>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</si>
  <si>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</si>
  <si>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</si>
  <si>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</si>
  <si>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</si>
  <si>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</si>
  <si>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</si>
  <si>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</si>
  <si>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</si>
  <si>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</si>
  <si>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</si>
  <si>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</si>
  <si>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</si>
  <si>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</si>
  <si>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</si>
  <si>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</si>
  <si>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</si>
  <si>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</si>
  <si>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</si>
  <si>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</si>
  <si>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</si>
  <si>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</si>
  <si>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</si>
  <si>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</si>
  <si>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</si>
  <si>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</si>
  <si>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</si>
  <si>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</si>
  <si>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</si>
  <si>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</si>
  <si>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</si>
  <si>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</si>
  <si>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</si>
  <si>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</si>
  <si>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</si>
  <si>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</si>
  <si>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</si>
  <si>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</si>
  <si>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</si>
  <si>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</si>
  <si>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</si>
  <si>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</si>
  <si>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</si>
  <si>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</si>
  <si>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</si>
  <si>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</si>
  <si>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</si>
  <si>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</si>
  <si>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</si>
  <si>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</si>
  <si>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</si>
  <si>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</si>
  <si>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</si>
  <si>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</si>
  <si>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</si>
  <si>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</si>
  <si>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</si>
  <si>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</si>
  <si>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</si>
  <si>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</si>
  <si>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</si>
  <si>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</si>
  <si>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</si>
  <si>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</si>
  <si>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</si>
  <si>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</si>
  <si>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</si>
  <si>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</si>
  <si>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</si>
  <si>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</si>
  <si>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</si>
  <si>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</si>
  <si>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</si>
  <si>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</si>
  <si>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</si>
  <si>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</si>
  <si>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</si>
  <si>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</si>
  <si>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</si>
  <si>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</si>
  <si>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</si>
  <si>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</si>
  <si>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</si>
  <si>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</si>
  <si>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</si>
  <si>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</si>
  <si>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</si>
  <si>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</si>
  <si>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</si>
  <si>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</si>
  <si>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</si>
  <si>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</si>
  <si>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</si>
  <si>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</si>
  <si>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</si>
  <si>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</si>
  <si>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</si>
  <si>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</si>
  <si>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</si>
  <si>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</si>
  <si>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</si>
  <si>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</si>
  <si>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</si>
  <si>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</si>
  <si>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</si>
  <si>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</si>
  <si>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</si>
  <si>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</si>
  <si>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</si>
  <si>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</si>
  <si>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</si>
  <si>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</si>
  <si>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</si>
  <si>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</si>
  <si>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</si>
  <si>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</si>
  <si>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</si>
  <si>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</si>
  <si>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</si>
  <si>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</si>
  <si>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</si>
  <si>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</si>
  <si>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</si>
  <si>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</si>
  <si>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</si>
  <si>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</si>
  <si>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</si>
  <si>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</si>
  <si>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</si>
  <si>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</si>
  <si>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</si>
  <si>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</si>
  <si>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</si>
  <si>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</si>
  <si>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</si>
  <si>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</si>
  <si>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</si>
  <si>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</si>
  <si>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</si>
  <si>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</si>
  <si>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</si>
  <si>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</si>
  <si>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</si>
  <si>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</si>
  <si>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</si>
  <si>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</si>
  <si>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</si>
  <si>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</si>
  <si>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</si>
  <si>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</si>
  <si>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</si>
  <si>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</si>
  <si>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</si>
  <si>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</si>
  <si>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</si>
  <si>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</si>
  <si>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</si>
  <si>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</si>
  <si>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</si>
  <si>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</si>
  <si>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</si>
  <si>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</si>
  <si>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</si>
  <si>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</si>
  <si>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</si>
  <si>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</si>
  <si>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</si>
  <si>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</si>
  <si>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</si>
  <si>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</si>
  <si>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</si>
  <si>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</si>
  <si>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</si>
  <si>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</si>
  <si>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</si>
  <si>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</si>
  <si>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</si>
  <si>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</si>
  <si>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</si>
  <si>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</si>
  <si>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</si>
  <si>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</si>
  <si>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</si>
  <si>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</si>
  <si>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</si>
  <si>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</si>
  <si>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</si>
  <si>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</si>
  <si>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</si>
  <si>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</si>
  <si>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</si>
  <si>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</si>
  <si>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</si>
  <si>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</si>
  <si>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</si>
  <si>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</si>
  <si>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</si>
  <si>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</si>
  <si>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</si>
  <si>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</si>
  <si>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</si>
  <si>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</si>
  <si>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</si>
  <si>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</si>
  <si>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</si>
  <si>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</si>
  <si>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</si>
  <si>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</si>
  <si>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</si>
  <si>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</si>
  <si>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</si>
  <si>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</si>
  <si>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</si>
  <si>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</si>
  <si>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</si>
  <si>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</si>
  <si>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</si>
  <si>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</si>
  <si>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</si>
  <si>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</si>
  <si>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</si>
  <si>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</si>
  <si>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</si>
  <si>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</si>
  <si>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</si>
  <si>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</si>
  <si>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</si>
  <si>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</si>
  <si>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</si>
  <si>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</si>
  <si>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</si>
  <si>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</si>
  <si>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</si>
  <si>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</si>
  <si>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</si>
  <si>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</si>
  <si>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</si>
  <si>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</si>
  <si>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</si>
  <si>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</si>
  <si>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</si>
  <si>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</si>
  <si>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</si>
  <si>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</si>
  <si>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</si>
  <si>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</si>
  <si>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</si>
  <si>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</si>
  <si>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</si>
  <si>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</si>
  <si>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</si>
  <si>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</si>
  <si>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</si>
  <si>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</si>
  <si>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</si>
  <si>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</si>
  <si>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</si>
  <si>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</si>
  <si>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</si>
  <si>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</si>
  <si>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</si>
  <si>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</si>
  <si>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</si>
  <si>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</si>
  <si>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</si>
  <si>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</si>
  <si>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</si>
  <si>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</si>
  <si>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</si>
  <si>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</si>
  <si>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</si>
  <si>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</si>
  <si>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</si>
  <si>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</si>
  <si>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</si>
  <si>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</si>
  <si>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</si>
  <si>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</si>
  <si>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</si>
  <si>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</si>
  <si>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</si>
  <si>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</si>
  <si>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</si>
  <si>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</si>
  <si>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</si>
  <si>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</si>
  <si>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</si>
  <si>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</si>
  <si>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</si>
  <si>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</si>
  <si>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</si>
  <si>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</si>
  <si>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</si>
  <si>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</si>
  <si>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</si>
  <si>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</si>
  <si>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</si>
  <si>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</si>
  <si>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</si>
  <si>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</si>
  <si>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</si>
  <si>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</si>
  <si>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</si>
  <si>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</si>
  <si>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</si>
  <si>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</si>
  <si>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</si>
  <si>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</si>
  <si>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</si>
  <si>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</si>
  <si>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</si>
  <si>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</si>
  <si>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</si>
  <si>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</si>
  <si>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</si>
  <si>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</si>
  <si>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</si>
  <si>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</si>
  <si>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</si>
  <si>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</si>
  <si>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</si>
  <si>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</si>
  <si>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</si>
  <si>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</si>
  <si>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</si>
  <si>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</si>
  <si>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</si>
  <si>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</si>
  <si>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</si>
  <si>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</si>
  <si>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</si>
  <si>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</si>
  <si>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</si>
  <si>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</si>
  <si>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</si>
  <si>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</si>
  <si>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</si>
  <si>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</si>
  <si>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</si>
  <si>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</si>
  <si>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</si>
  <si>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</si>
  <si>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</si>
  <si>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</si>
  <si>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</si>
  <si>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</si>
  <si>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</si>
  <si>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</si>
  <si>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</si>
  <si>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</si>
  <si>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</si>
  <si>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</si>
  <si>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</si>
  <si>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</si>
  <si>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</si>
  <si>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</si>
  <si>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</si>
  <si>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</si>
  <si>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</si>
  <si>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</si>
  <si>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</si>
  <si>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</si>
  <si>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</si>
  <si>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</si>
  <si>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</si>
  <si>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</si>
  <si>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</si>
  <si>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</si>
  <si>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</si>
  <si>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</si>
  <si>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</si>
  <si>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</si>
  <si>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</si>
  <si>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</si>
  <si>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</si>
  <si>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</si>
  <si>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</si>
  <si>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</si>
  <si>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</si>
  <si>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</si>
  <si>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</si>
  <si>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</si>
  <si>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</si>
  <si>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</si>
  <si>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</si>
  <si>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</si>
  <si>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</si>
  <si>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</si>
  <si>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</si>
  <si>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</si>
  <si>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</si>
  <si>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</si>
  <si>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</si>
  <si>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</si>
  <si>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</si>
  <si>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</si>
  <si>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</si>
  <si>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</si>
  <si>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</si>
  <si>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</si>
  <si>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</si>
  <si>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</si>
  <si>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</si>
  <si>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</si>
  <si>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</si>
  <si>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</si>
  <si>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</si>
  <si>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</si>
  <si>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</si>
  <si>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</si>
  <si>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</si>
  <si>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</si>
  <si>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</si>
  <si>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</si>
  <si>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</si>
  <si>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</si>
  <si>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</si>
  <si>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</si>
  <si>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</si>
  <si>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</si>
  <si>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</si>
  <si>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</si>
  <si>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</si>
  <si>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</si>
  <si>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</si>
  <si>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</si>
  <si>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</si>
  <si>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</si>
  <si>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</si>
  <si>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</si>
  <si>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</si>
  <si>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</si>
  <si>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</si>
  <si>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</si>
  <si>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</si>
  <si>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</si>
  <si>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</si>
  <si>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</si>
  <si>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</si>
  <si>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</si>
  <si>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</si>
  <si>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</si>
  <si>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</si>
  <si>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</si>
  <si>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</si>
  <si>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</si>
  <si>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</si>
  <si>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</si>
  <si>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</si>
  <si>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</si>
  <si>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</si>
  <si>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</si>
  <si>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</si>
  <si>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</si>
  <si>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</si>
  <si>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</si>
  <si>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</si>
  <si>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</si>
  <si>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</si>
  <si>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</si>
  <si>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</si>
  <si>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</si>
  <si>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</si>
  <si>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</si>
  <si>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</si>
  <si>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</si>
  <si>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</si>
  <si>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</si>
  <si>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</si>
  <si>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</si>
  <si>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</si>
  <si>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</si>
  <si>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</si>
  <si>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</si>
  <si>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</si>
  <si>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</si>
  <si>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</si>
  <si>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</si>
  <si>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</si>
  <si>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</si>
  <si>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</si>
  <si>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</si>
  <si>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</si>
  <si>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</si>
  <si>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</si>
  <si>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</si>
  <si>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</si>
  <si>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</si>
  <si>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</si>
  <si>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</si>
  <si>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</si>
  <si>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</si>
  <si>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</si>
  <si>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</si>
  <si>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</si>
  <si>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</si>
  <si>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</si>
  <si>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</si>
  <si>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</si>
  <si>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</si>
  <si>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</si>
  <si>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</si>
  <si>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</si>
  <si>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</si>
  <si>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</si>
  <si>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</si>
  <si>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</si>
  <si>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</si>
  <si>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</si>
  <si>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</si>
  <si>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</si>
  <si>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</si>
  <si>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</si>
  <si>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</si>
  <si>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</si>
  <si>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</si>
  <si>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</si>
  <si>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</si>
  <si>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</si>
  <si>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</si>
  <si>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</si>
  <si>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</si>
  <si>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</si>
  <si>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</si>
  <si>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</si>
  <si>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</si>
  <si>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</si>
  <si>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</si>
  <si>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</si>
  <si>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</si>
  <si>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</si>
  <si>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</si>
  <si>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</si>
  <si>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</si>
  <si>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</si>
  <si>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</si>
  <si>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</si>
  <si>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</si>
  <si>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</si>
  <si>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</si>
  <si>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</si>
  <si>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</si>
  <si>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</si>
  <si>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</si>
  <si>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</si>
  <si>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</si>
  <si>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</si>
  <si>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</si>
  <si>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</si>
  <si>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</si>
  <si>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</si>
  <si>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</si>
  <si>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</si>
  <si>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</si>
  <si>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</si>
  <si>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</si>
  <si>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</si>
  <si>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</si>
  <si>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</si>
  <si>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</si>
  <si>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</si>
  <si>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</si>
  <si>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</si>
  <si>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</si>
  <si>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</si>
  <si>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</si>
  <si>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</si>
  <si>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</si>
  <si>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</si>
  <si>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</si>
  <si>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</si>
  <si>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</si>
  <si>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</si>
  <si>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</si>
  <si>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</si>
  <si>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</si>
  <si>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</si>
  <si>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</si>
  <si>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</si>
  <si>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</si>
  <si>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</si>
  <si>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</si>
  <si>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</si>
  <si>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</si>
  <si>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</si>
  <si>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</si>
  <si>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</si>
  <si>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</si>
  <si>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</si>
  <si>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</si>
  <si>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</si>
  <si>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</si>
  <si>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</si>
  <si>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</si>
  <si>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</si>
  <si>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</si>
  <si>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</si>
  <si>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</si>
  <si>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</si>
  <si>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</si>
  <si>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</si>
  <si>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</si>
  <si>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</si>
  <si>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</si>
  <si>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</si>
  <si>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</si>
  <si>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</si>
  <si>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</si>
  <si>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</si>
  <si>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</si>
  <si>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</si>
  <si>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</si>
  <si>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</si>
  <si>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</si>
  <si>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</si>
  <si>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</si>
  <si>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</si>
  <si>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</si>
  <si>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</si>
  <si>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</si>
  <si>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</si>
  <si>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</si>
  <si>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</si>
  <si>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</si>
  <si>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</si>
  <si>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</si>
  <si>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</si>
  <si>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</si>
  <si>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</si>
  <si>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</si>
  <si>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</si>
  <si>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</si>
  <si>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</si>
  <si>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</si>
  <si>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</si>
  <si>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</si>
  <si>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</si>
  <si>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</si>
  <si>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</si>
  <si>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</si>
  <si>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</si>
  <si>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</si>
  <si>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</si>
  <si>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</si>
  <si>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</si>
  <si>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</si>
  <si>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</si>
  <si>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</si>
  <si>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</si>
  <si>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</si>
  <si>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</si>
  <si>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</si>
  <si>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</si>
  <si>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</si>
  <si>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</si>
  <si>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</si>
  <si>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</si>
  <si>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</si>
  <si>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</si>
  <si>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</si>
  <si>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</si>
  <si>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</si>
  <si>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</si>
  <si>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</si>
  <si>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</si>
  <si>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</si>
  <si>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</si>
  <si>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</si>
  <si>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</si>
  <si>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</si>
  <si>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</si>
  <si>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</si>
  <si>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</si>
  <si>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</si>
  <si>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</si>
  <si>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</si>
  <si>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</si>
  <si>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</si>
  <si>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</si>
  <si>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</si>
  <si>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</si>
  <si>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</si>
  <si>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</si>
  <si>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</si>
  <si>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</si>
  <si>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</si>
  <si>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</si>
  <si>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</si>
  <si>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</si>
  <si>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</si>
  <si>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</si>
  <si>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</si>
  <si>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</si>
  <si>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</si>
  <si>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</si>
  <si>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</si>
  <si>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</si>
  <si>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</si>
  <si>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</si>
  <si>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</si>
  <si>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</si>
  <si>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</si>
  <si>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</si>
  <si>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</si>
  <si>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</si>
  <si>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</si>
  <si>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</si>
  <si>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</si>
  <si>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</si>
  <si>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</si>
  <si>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</si>
  <si>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</si>
  <si>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</si>
  <si>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</si>
  <si>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</si>
  <si>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</si>
  <si>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</si>
  <si>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</si>
  <si>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</si>
  <si>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</si>
  <si>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</si>
  <si>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</si>
  <si>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</si>
  <si>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</si>
  <si>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</si>
  <si>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</si>
  <si>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</si>
  <si>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</si>
  <si>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</si>
  <si>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</si>
  <si>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</si>
  <si>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</si>
  <si>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</si>
  <si>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</si>
  <si>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</si>
  <si>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</si>
  <si>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</si>
  <si>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</si>
  <si>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</si>
  <si>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</si>
  <si>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</si>
  <si>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</si>
  <si>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</si>
  <si>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</si>
  <si>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</si>
  <si>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</si>
  <si>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</si>
  <si>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</si>
  <si>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</si>
  <si>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</si>
  <si>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</si>
  <si>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</si>
  <si>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</si>
  <si>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</si>
  <si>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</si>
  <si>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</si>
  <si>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</si>
  <si>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</si>
  <si>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</si>
  <si>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</si>
  <si>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</si>
  <si>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</si>
  <si>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</si>
  <si>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</si>
  <si>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</si>
  <si>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</si>
  <si>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</si>
  <si>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</si>
  <si>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</si>
  <si>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</si>
  <si>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</si>
  <si>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</si>
  <si>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</si>
  <si>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</si>
  <si>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</si>
  <si>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</si>
  <si>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</si>
  <si>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</si>
  <si>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</si>
  <si>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</si>
  <si>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</si>
  <si>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</si>
  <si>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</si>
  <si>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</si>
  <si>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</si>
  <si>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</si>
  <si>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</si>
  <si>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</si>
  <si>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</si>
  <si>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</si>
  <si>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</si>
  <si>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</si>
  <si>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</si>
  <si>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</si>
  <si>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</si>
  <si>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</si>
  <si>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</si>
  <si>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</si>
  <si>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</si>
  <si>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</si>
  <si>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</si>
  <si>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</si>
  <si>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</si>
  <si>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</si>
  <si>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</si>
  <si>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</si>
  <si>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</si>
  <si>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</si>
  <si>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</si>
  <si>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</si>
  <si>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</si>
  <si>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</si>
  <si>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</si>
  <si>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</si>
  <si>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</si>
  <si>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</si>
  <si>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</si>
  <si>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</si>
  <si>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</si>
  <si>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</si>
  <si>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</si>
  <si>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</si>
  <si>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</si>
  <si>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</si>
  <si>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</si>
  <si>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</si>
  <si>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</si>
  <si>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</si>
  <si>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</si>
  <si>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</si>
  <si>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</si>
  <si>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</si>
  <si>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</si>
  <si>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</si>
  <si>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</si>
  <si>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</si>
  <si>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</si>
  <si>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</si>
  <si>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</si>
  <si>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</si>
  <si>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</si>
  <si>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</si>
  <si>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</si>
  <si>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</si>
  <si>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</si>
  <si>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</si>
  <si>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</si>
  <si>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</si>
  <si>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</si>
  <si>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</si>
  <si>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</si>
  <si>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</si>
  <si>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</si>
  <si>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</si>
  <si>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</si>
  <si>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</si>
  <si>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</si>
  <si>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</si>
  <si>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</si>
  <si>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</si>
  <si>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</si>
  <si>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</si>
  <si>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</si>
  <si>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</si>
  <si>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</si>
  <si>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</si>
  <si>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</si>
  <si>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</si>
  <si>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</si>
  <si>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</si>
  <si>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</si>
  <si>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</si>
  <si>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</si>
  <si>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</si>
  <si>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</si>
  <si>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</si>
  <si>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</si>
  <si>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</si>
  <si>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</si>
  <si>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</si>
  <si>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</si>
  <si>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</si>
  <si>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</si>
  <si>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</si>
  <si>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</si>
  <si>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</si>
  <si>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</si>
  <si>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</si>
  <si>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</si>
  <si>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</si>
  <si>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</si>
  <si>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</si>
  <si>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</si>
  <si>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</si>
  <si>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</si>
  <si>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</si>
  <si>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</si>
  <si>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</si>
  <si>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</si>
  <si>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</si>
  <si>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</si>
  <si>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</si>
  <si>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</si>
  <si>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</si>
  <si>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</si>
  <si>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</si>
  <si>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</si>
  <si>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</si>
  <si>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</si>
  <si>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</si>
  <si>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</si>
  <si>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</si>
  <si>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</si>
  <si>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</si>
  <si>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</si>
  <si>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</si>
  <si>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</si>
  <si>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</si>
  <si>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</si>
  <si>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</si>
  <si>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</si>
  <si>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</si>
  <si>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</si>
  <si>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</si>
  <si>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</si>
  <si>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</si>
  <si>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</si>
  <si>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</si>
  <si>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</si>
  <si>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</si>
  <si>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</si>
  <si>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</si>
  <si>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</si>
  <si>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</si>
  <si>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</si>
  <si>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</si>
  <si>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</si>
  <si>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</si>
  <si>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</si>
  <si>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</si>
  <si>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</si>
  <si>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</si>
  <si>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</si>
  <si>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</si>
  <si>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</si>
  <si>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</si>
  <si>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</si>
  <si>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</si>
  <si>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</si>
  <si>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</si>
  <si>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</si>
  <si>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</si>
  <si>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</si>
  <si>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</si>
  <si>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</si>
  <si>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</si>
  <si>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</si>
  <si>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</si>
  <si>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</si>
  <si>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</si>
  <si>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</si>
  <si>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</si>
  <si>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</si>
  <si>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</si>
  <si>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</si>
  <si>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</si>
  <si>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</si>
  <si>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</si>
  <si>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</si>
  <si>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</si>
  <si>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</si>
  <si>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</si>
  <si>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</si>
  <si>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</si>
  <si>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</si>
  <si>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</si>
  <si>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</si>
  <si>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</si>
  <si>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</si>
  <si>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</si>
  <si>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</si>
  <si>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</si>
  <si>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</si>
  <si>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</si>
  <si>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</si>
  <si>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</si>
  <si>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</si>
  <si>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</si>
  <si>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</si>
  <si>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</si>
  <si>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</si>
  <si>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</si>
  <si>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</si>
  <si>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</si>
  <si>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</si>
  <si>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</si>
  <si>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</si>
  <si>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</si>
  <si>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</si>
  <si>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</si>
  <si>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</si>
  <si>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</si>
  <si>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</si>
  <si>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</si>
  <si>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</si>
  <si>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</si>
  <si>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</si>
  <si>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</si>
  <si>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</si>
  <si>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</si>
  <si>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</si>
  <si>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</si>
  <si>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</si>
  <si>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</si>
  <si>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</si>
  <si>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</si>
  <si>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</si>
  <si>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</si>
  <si>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</si>
  <si>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</si>
  <si>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</si>
  <si>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</si>
  <si>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</si>
  <si>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</si>
  <si>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</si>
  <si>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</si>
  <si>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</si>
  <si>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</si>
  <si>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</si>
  <si>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</si>
  <si>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</si>
  <si>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</si>
  <si>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</si>
  <si>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</si>
  <si>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</si>
  <si>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</si>
  <si>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</si>
  <si>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</si>
  <si>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</si>
  <si>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</si>
  <si>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</si>
  <si>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</si>
  <si>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</si>
  <si>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</si>
  <si>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</si>
  <si>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</si>
  <si>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</si>
  <si>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</si>
  <si>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</si>
  <si>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</si>
  <si>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</si>
  <si>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</si>
  <si>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</si>
  <si>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</si>
  <si>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</si>
  <si>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</si>
  <si>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</si>
  <si>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</si>
  <si>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</si>
  <si>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</si>
  <si>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</si>
  <si>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</si>
  <si>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</si>
  <si>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</si>
  <si>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</si>
  <si>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</si>
  <si>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</si>
  <si>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</si>
  <si>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</si>
  <si>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</si>
  <si>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</si>
  <si>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</si>
  <si>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</si>
  <si>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</si>
  <si>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</si>
  <si>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</si>
  <si>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</si>
  <si>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</si>
  <si>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</si>
  <si>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</si>
  <si>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</si>
  <si>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</si>
  <si>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</si>
  <si>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</si>
  <si>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</si>
  <si>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</si>
  <si>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</si>
  <si>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</si>
  <si>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</si>
  <si>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</si>
  <si>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</si>
  <si>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</si>
  <si>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</si>
  <si>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</si>
  <si>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</si>
  <si>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</si>
  <si>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</si>
  <si>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</si>
  <si>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</si>
  <si>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</si>
  <si>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</si>
  <si>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</si>
  <si>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</si>
  <si>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</si>
  <si>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</si>
  <si>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</si>
  <si>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</si>
  <si>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</si>
  <si>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</si>
  <si>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</si>
  <si>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</si>
  <si>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</si>
  <si>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</si>
  <si>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</si>
  <si>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</si>
  <si>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</si>
  <si>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</si>
  <si>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</si>
  <si>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</si>
  <si>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</si>
  <si>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</si>
  <si>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</si>
  <si>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</si>
  <si>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</si>
  <si>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</si>
  <si>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</si>
  <si>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</si>
  <si>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</si>
  <si>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</si>
  <si>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</si>
  <si>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</si>
  <si>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</si>
  <si>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</si>
  <si>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</si>
  <si>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</si>
  <si>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</si>
  <si>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</si>
  <si>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</si>
  <si>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</si>
  <si>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</si>
  <si>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</si>
  <si>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</si>
  <si>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</si>
  <si>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</si>
  <si>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</si>
  <si>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</si>
  <si>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</si>
  <si>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</si>
  <si>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</si>
  <si>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</si>
  <si>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</si>
  <si>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</si>
  <si>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</si>
  <si>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</si>
  <si>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</si>
  <si>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</si>
  <si>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</si>
  <si>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</si>
  <si>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</si>
  <si>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</si>
  <si>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</si>
  <si>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</si>
  <si>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</si>
  <si>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</si>
  <si>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</si>
  <si>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</si>
  <si>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</si>
  <si>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</si>
  <si>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</si>
  <si>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</si>
  <si>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</si>
  <si>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</si>
  <si>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</si>
  <si>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</si>
  <si>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</si>
  <si>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</si>
  <si>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</si>
  <si>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</si>
  <si>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</si>
  <si>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</si>
  <si>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</si>
  <si>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</si>
  <si>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</si>
  <si>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</si>
  <si>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</si>
  <si>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</si>
  <si>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</si>
  <si>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</si>
  <si>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</si>
  <si>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</si>
  <si>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</si>
  <si>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</si>
  <si>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</si>
  <si>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</si>
  <si>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</si>
  <si>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</si>
  <si>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</si>
  <si>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</si>
  <si>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</si>
  <si>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</si>
  <si>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</si>
  <si>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</si>
  <si>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</si>
  <si>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</si>
  <si>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</si>
  <si>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</si>
  <si>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</si>
  <si>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</si>
  <si>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</si>
  <si>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</si>
  <si>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</si>
  <si>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</si>
  <si>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</si>
  <si>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</si>
  <si>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</si>
  <si>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</si>
  <si>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</si>
  <si>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</si>
  <si>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</si>
  <si>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</si>
  <si>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</si>
  <si>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</si>
  <si>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</si>
  <si>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</si>
  <si>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</si>
  <si>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</si>
  <si>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</si>
  <si>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</si>
  <si>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</si>
  <si>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</si>
  <si>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</si>
  <si>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</si>
  <si>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</si>
  <si>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</si>
  <si>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</si>
  <si>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</si>
  <si>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</si>
  <si>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</si>
  <si>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</si>
  <si>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</si>
  <si>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</si>
  <si>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</si>
  <si>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</si>
  <si>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</si>
  <si>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</si>
  <si>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</si>
  <si>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</si>
  <si>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</si>
  <si>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</si>
  <si>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</si>
  <si>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</si>
  <si>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</si>
  <si>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</si>
  <si>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</si>
  <si>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</si>
  <si>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</si>
  <si>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</si>
  <si>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</si>
  <si>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</si>
  <si>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</si>
  <si>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</si>
  <si>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</si>
  <si>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</si>
  <si>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</si>
  <si>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</si>
  <si>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</si>
  <si>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</si>
  <si>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</si>
  <si>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</si>
  <si>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</si>
  <si>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</si>
  <si>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</si>
  <si>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</si>
  <si>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</si>
  <si>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</si>
  <si>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</si>
  <si>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</si>
  <si>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</si>
  <si>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</si>
  <si>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</si>
  <si>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</si>
  <si>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</si>
  <si>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</si>
  <si>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</si>
  <si>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</si>
  <si>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</si>
  <si>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</si>
  <si>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</si>
  <si>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</si>
  <si>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</si>
  <si>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</si>
  <si>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</si>
  <si>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</si>
  <si>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</si>
  <si>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</si>
  <si>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</si>
  <si>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</si>
  <si>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</si>
  <si>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</si>
  <si>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</si>
  <si>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</si>
  <si>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</si>
  <si>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</si>
  <si>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</si>
  <si>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</si>
  <si>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</si>
  <si>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</si>
  <si>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</si>
  <si>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</si>
  <si>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</si>
  <si>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</si>
  <si>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</si>
  <si>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</si>
  <si>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</si>
  <si>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</si>
  <si>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</si>
  <si>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</si>
  <si>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</si>
  <si>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</si>
  <si>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</si>
  <si>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</si>
  <si>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</si>
  <si>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</si>
  <si>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</si>
  <si>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</si>
  <si>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</si>
  <si>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</si>
  <si>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</si>
  <si>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</si>
  <si>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</si>
  <si>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</si>
  <si>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</si>
  <si>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</si>
  <si>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</si>
  <si>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</si>
  <si>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</si>
  <si>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</si>
  <si>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</si>
  <si>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</si>
  <si>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</si>
  <si>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</si>
  <si>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</si>
  <si>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</si>
  <si>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</si>
  <si>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</si>
  <si>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</si>
  <si>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</si>
  <si>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</si>
  <si>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</si>
  <si>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</si>
  <si>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</si>
  <si>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</si>
  <si>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</si>
  <si>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</si>
  <si>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</si>
  <si>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</si>
  <si>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</si>
  <si>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</si>
  <si>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</si>
  <si>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</si>
  <si>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</si>
  <si>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</si>
  <si>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</si>
  <si>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</si>
  <si>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</si>
  <si>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</si>
  <si>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</si>
  <si>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</si>
  <si>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</si>
  <si>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</si>
  <si>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</si>
  <si>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</si>
  <si>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</si>
  <si>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</si>
  <si>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</si>
  <si>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</si>
  <si>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</si>
  <si>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</si>
  <si>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</si>
  <si>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</si>
  <si>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</si>
  <si>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</si>
  <si>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</si>
  <si>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</si>
  <si>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</si>
  <si>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</si>
  <si>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</si>
  <si>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</si>
  <si>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</si>
  <si>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</si>
  <si>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</si>
  <si>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</si>
  <si>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</si>
  <si>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</si>
  <si>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</si>
  <si>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</si>
  <si>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</si>
  <si>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</si>
  <si>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</si>
  <si>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</si>
  <si>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</si>
  <si>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</si>
  <si>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</si>
  <si>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</si>
  <si>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</si>
  <si>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</si>
  <si>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</si>
  <si>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</si>
  <si>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</si>
  <si>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</si>
  <si>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</si>
  <si>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</si>
  <si>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</si>
  <si>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</si>
  <si>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</si>
  <si>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</si>
  <si>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</si>
  <si>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</si>
  <si>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</si>
  <si>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</si>
  <si>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</si>
  <si>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</si>
  <si>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</si>
  <si>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</si>
  <si>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</si>
  <si>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</si>
  <si>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</si>
  <si>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</si>
  <si>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</si>
  <si>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</si>
  <si>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</si>
  <si>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</si>
  <si>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</si>
  <si>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</si>
  <si>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</si>
  <si>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</si>
  <si>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</si>
  <si>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</si>
  <si>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</si>
  <si>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</si>
  <si>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</si>
  <si>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</si>
  <si>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</si>
  <si>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</si>
  <si>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</si>
  <si>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</si>
  <si>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</si>
  <si>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</si>
  <si>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</si>
  <si>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</si>
  <si>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</si>
  <si>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</si>
  <si>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</si>
  <si>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</si>
  <si>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</si>
  <si>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</si>
  <si>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</si>
  <si>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</si>
  <si>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</si>
  <si>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</si>
  <si>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</si>
  <si>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</si>
  <si>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</si>
  <si>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</si>
  <si>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</si>
  <si>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</si>
  <si>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</si>
  <si>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</si>
  <si>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</si>
  <si>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</si>
  <si>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</si>
  <si>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</si>
  <si>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</si>
  <si>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</si>
  <si>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</si>
  <si>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</si>
  <si>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</si>
  <si>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</si>
  <si>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</si>
  <si>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</si>
  <si>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</si>
  <si>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</si>
  <si>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</si>
  <si>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</si>
  <si>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</si>
  <si>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</si>
  <si>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</si>
  <si>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</si>
  <si>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</si>
  <si>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</si>
  <si>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</si>
  <si>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</si>
  <si>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</si>
  <si>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</si>
  <si>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</si>
  <si>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</si>
  <si>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</si>
  <si>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</si>
  <si>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</si>
  <si>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</si>
  <si>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</si>
  <si>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</si>
  <si>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</si>
  <si>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</si>
  <si>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</si>
  <si>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</si>
  <si>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</si>
  <si>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</si>
  <si>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</si>
  <si>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</si>
  <si>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</si>
  <si>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</si>
  <si>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</si>
  <si>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</si>
  <si>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</si>
  <si>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</si>
  <si>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</si>
  <si>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</si>
  <si>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</si>
  <si>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</si>
  <si>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</si>
  <si>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</si>
  <si>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</si>
  <si>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</si>
  <si>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</si>
  <si>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</si>
  <si>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</si>
  <si>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</si>
  <si>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</si>
  <si>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</si>
  <si>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</si>
  <si>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</si>
  <si>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</si>
  <si>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</si>
  <si>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</si>
  <si>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</si>
  <si>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</si>
  <si>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</si>
  <si>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</si>
  <si>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</si>
  <si>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</si>
  <si>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</si>
  <si>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</si>
  <si>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</si>
  <si>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</si>
  <si>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</si>
  <si>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</si>
  <si>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</si>
  <si>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</si>
  <si>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</si>
  <si>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</si>
  <si>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</si>
  <si>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</si>
  <si>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</si>
  <si>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</si>
  <si>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</si>
  <si>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</si>
  <si>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</si>
  <si>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</si>
  <si>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</si>
  <si>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</si>
  <si>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</si>
  <si>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</si>
  <si>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</si>
  <si>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</si>
  <si>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</si>
  <si>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</si>
  <si>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</si>
  <si>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</si>
  <si>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</si>
  <si>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</si>
  <si>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</si>
  <si>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</si>
  <si>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</si>
  <si>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</si>
  <si>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</si>
  <si>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</si>
  <si>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</si>
  <si>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</si>
  <si>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</si>
  <si>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</si>
  <si>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</si>
  <si>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</si>
  <si>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</si>
  <si>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</si>
  <si>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</si>
  <si>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</si>
  <si>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</si>
  <si>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</si>
  <si>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</si>
  <si>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</si>
  <si>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</si>
  <si>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</si>
  <si>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</si>
  <si>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</si>
  <si>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</si>
  <si>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</si>
  <si>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</si>
  <si>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</si>
  <si>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</si>
  <si>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</si>
  <si>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</si>
  <si>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</si>
  <si>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</si>
  <si>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</si>
  <si>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</si>
  <si>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</si>
  <si>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</si>
  <si>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</si>
  <si>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</si>
  <si>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</si>
  <si>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</si>
  <si>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</si>
  <si>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</si>
  <si>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</si>
  <si>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</si>
  <si>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</si>
  <si>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</si>
  <si>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</si>
  <si>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</si>
  <si>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</si>
  <si>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</si>
  <si>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</si>
  <si>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</si>
  <si>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</si>
  <si>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</si>
  <si>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</si>
  <si>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</si>
  <si>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</si>
  <si>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</si>
  <si>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</si>
  <si>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</si>
  <si>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</si>
  <si>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</si>
  <si>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</si>
  <si>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</si>
  <si>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</si>
  <si>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</si>
  <si>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</si>
  <si>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</si>
  <si>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</si>
  <si>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</si>
  <si>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</si>
  <si>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</si>
  <si>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</si>
  <si>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</si>
  <si>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</si>
  <si>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</si>
  <si>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</si>
  <si>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</si>
  <si>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</si>
  <si>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</si>
  <si>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</si>
  <si>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</si>
  <si>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</si>
  <si>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</si>
  <si>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</si>
  <si>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</si>
  <si>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</si>
  <si>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</si>
  <si>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</si>
  <si>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</si>
  <si>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</si>
  <si>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</si>
  <si>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</si>
  <si>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</si>
  <si>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</si>
  <si>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</si>
  <si>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</si>
  <si>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</si>
  <si>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</si>
  <si>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</si>
  <si>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</si>
  <si>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</si>
  <si>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</si>
  <si>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</si>
  <si>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</si>
  <si>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</si>
  <si>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</si>
  <si>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</si>
  <si>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</si>
  <si>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</si>
  <si>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</si>
  <si>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</si>
  <si>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</si>
  <si>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</si>
  <si>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</si>
  <si>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</si>
  <si>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</si>
  <si>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</si>
  <si>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</si>
  <si>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</si>
  <si>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</si>
  <si>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</si>
  <si>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</si>
  <si>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</si>
  <si>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</si>
  <si>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</si>
  <si>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</si>
  <si>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</si>
  <si>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</si>
  <si>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</si>
  <si>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</si>
  <si>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</si>
  <si>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</si>
  <si>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</si>
  <si>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</si>
  <si>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</si>
  <si>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</si>
  <si>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</si>
  <si>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</si>
  <si>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</si>
  <si>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</si>
  <si>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</si>
  <si>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</si>
  <si>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</si>
  <si>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</si>
  <si>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</si>
  <si>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</si>
  <si>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</si>
  <si>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</si>
  <si>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</si>
  <si>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</si>
  <si>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</si>
  <si>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</si>
  <si>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</si>
  <si>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</si>
  <si>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</si>
  <si>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</si>
  <si>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</si>
  <si>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</si>
  <si>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</si>
  <si>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</si>
  <si>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</si>
  <si>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</si>
  <si>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</si>
  <si>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</si>
  <si>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</si>
  <si>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</si>
  <si>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</si>
  <si>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</si>
  <si>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</si>
  <si>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</si>
  <si>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</si>
  <si>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</si>
  <si>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</si>
  <si>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</si>
  <si>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</si>
  <si>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</si>
  <si>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</si>
  <si>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</si>
  <si>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</si>
  <si>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</si>
  <si>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</si>
  <si>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</si>
  <si>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</si>
  <si>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</si>
  <si>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</si>
  <si>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</si>
  <si>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</si>
  <si>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</si>
  <si>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</si>
  <si>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</si>
  <si>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</si>
  <si>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</si>
  <si>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</si>
  <si>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</si>
  <si>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</si>
  <si>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</si>
  <si>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</si>
  <si>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</si>
  <si>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</si>
  <si>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</si>
  <si>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</si>
  <si>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</si>
  <si>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</si>
  <si>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</si>
  <si>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</si>
  <si>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</si>
  <si>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</si>
  <si>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</si>
  <si>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</si>
  <si>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</si>
  <si>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</si>
  <si>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</si>
  <si>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</si>
  <si>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</si>
  <si>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</si>
  <si>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</si>
  <si>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</si>
  <si>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</si>
  <si>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</si>
  <si>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</si>
  <si>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</si>
  <si>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</si>
  <si>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</si>
  <si>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</si>
  <si>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</si>
  <si>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</si>
  <si>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</si>
  <si>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</si>
  <si>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</si>
  <si>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</si>
  <si>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</si>
  <si>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</si>
  <si>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</si>
  <si>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</si>
  <si>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</si>
  <si>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</si>
  <si>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</si>
  <si>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</si>
  <si>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</si>
  <si>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</si>
  <si>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</si>
  <si>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</si>
  <si>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</si>
  <si>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</si>
  <si>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</si>
  <si>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</si>
  <si>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</si>
  <si>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</si>
  <si>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</si>
  <si>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</si>
  <si>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</si>
  <si>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</si>
  <si>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</si>
  <si>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</si>
  <si>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</si>
  <si>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</si>
  <si>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</si>
  <si>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</si>
  <si>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</si>
  <si>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</si>
  <si>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</si>
  <si>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</si>
  <si>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</si>
  <si>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</si>
  <si>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</si>
  <si>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</si>
  <si>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</si>
  <si>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</si>
  <si>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</si>
  <si>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</si>
  <si>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</si>
  <si>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</si>
  <si>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</si>
  <si>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</si>
  <si>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</si>
  <si>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</si>
  <si>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</si>
  <si>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</si>
  <si>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</si>
  <si>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</si>
  <si>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</si>
  <si>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</si>
  <si>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</si>
  <si>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</si>
  <si>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</si>
  <si>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</si>
  <si>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</si>
  <si>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</si>
  <si>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</si>
  <si>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</si>
  <si>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</si>
  <si>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</si>
  <si>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</si>
  <si>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</si>
  <si>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</si>
  <si>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</si>
  <si>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</si>
  <si>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</si>
  <si>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</si>
  <si>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</si>
  <si>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</si>
  <si>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</si>
  <si>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</si>
  <si>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</si>
  <si>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</si>
  <si>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</si>
  <si>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</si>
  <si>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</si>
  <si>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</si>
  <si>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</si>
  <si>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</si>
  <si>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</si>
  <si>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</si>
  <si>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</si>
  <si>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</si>
  <si>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</si>
  <si>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</si>
  <si>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</si>
  <si>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</si>
  <si>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</si>
  <si>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</si>
  <si>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</si>
  <si>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</si>
  <si>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</si>
  <si>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</si>
  <si>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</si>
  <si>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</si>
  <si>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</si>
  <si>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</si>
  <si>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</si>
  <si>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</si>
  <si>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</si>
  <si>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</si>
  <si>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</si>
  <si>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</si>
  <si>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</si>
  <si>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</si>
  <si>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</si>
  <si>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</si>
  <si>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</si>
  <si>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</si>
  <si>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</si>
  <si>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</si>
  <si>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</si>
  <si>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</si>
  <si>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</si>
  <si>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</si>
  <si>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</si>
  <si>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</si>
  <si>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</si>
  <si>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</si>
  <si>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</si>
  <si>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</si>
  <si>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</si>
  <si>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</si>
  <si>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</si>
  <si>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</si>
  <si>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</si>
  <si>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</si>
  <si>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</si>
  <si>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</si>
  <si>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</si>
  <si>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</si>
  <si>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</si>
  <si>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</si>
  <si>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</si>
  <si>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</si>
  <si>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</si>
  <si>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</si>
  <si>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</si>
  <si>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</si>
  <si>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</si>
  <si>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</si>
  <si>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</si>
  <si>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</si>
  <si>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</si>
  <si>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</si>
  <si>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</si>
  <si>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</si>
  <si>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</si>
  <si>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</si>
  <si>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</si>
  <si>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</si>
  <si>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</si>
  <si>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</si>
  <si>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</si>
  <si>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</si>
  <si>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</si>
  <si>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</si>
  <si>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</si>
  <si>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</si>
  <si>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</si>
  <si>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</si>
  <si>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</si>
  <si>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</si>
  <si>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</si>
  <si>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</si>
  <si>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</si>
  <si>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</si>
  <si>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</si>
  <si>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</si>
  <si>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</si>
  <si>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</si>
  <si>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</si>
  <si>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</si>
  <si>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</si>
  <si>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</si>
  <si>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</si>
  <si>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</si>
  <si>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</si>
  <si>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</si>
  <si>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</si>
  <si>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</si>
  <si>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</si>
  <si>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</si>
  <si>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</si>
  <si>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</si>
  <si>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</si>
  <si>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</si>
  <si>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</si>
  <si>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</si>
  <si>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</si>
  <si>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</si>
  <si>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</si>
  <si>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</si>
  <si>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</si>
  <si>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</si>
  <si>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</si>
  <si>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</si>
  <si>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</si>
  <si>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</si>
  <si>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</si>
  <si>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</si>
  <si>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</si>
  <si>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</si>
  <si>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</si>
  <si>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</si>
  <si>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</si>
  <si>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</si>
  <si>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</si>
  <si>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</si>
  <si>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</si>
  <si>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</si>
  <si>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</si>
  <si>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</si>
  <si>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</si>
  <si>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</si>
  <si>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</si>
  <si>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</si>
  <si>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</si>
  <si>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</si>
  <si>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</si>
  <si>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</si>
  <si>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</si>
  <si>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</si>
  <si>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</si>
  <si>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</si>
  <si>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</si>
  <si>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</si>
  <si>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</si>
  <si>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</si>
  <si>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</si>
  <si>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</si>
  <si>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</si>
  <si>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</si>
  <si>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</si>
  <si>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</si>
  <si>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</si>
  <si>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</si>
  <si>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</si>
  <si>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</si>
  <si>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</si>
  <si>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</si>
  <si>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</si>
  <si>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</si>
  <si>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</si>
  <si>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</si>
  <si>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</si>
  <si>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</si>
  <si>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</si>
  <si>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</si>
  <si>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</si>
  <si>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</si>
  <si>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</si>
  <si>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</si>
  <si>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</si>
  <si>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</si>
  <si>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</si>
  <si>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</si>
  <si>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</si>
  <si>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</si>
  <si>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</si>
  <si>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</si>
  <si>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</si>
  <si>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</si>
  <si>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</si>
  <si>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</si>
  <si>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</si>
  <si>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</si>
  <si>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</si>
  <si>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</si>
  <si>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</si>
  <si>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</si>
  <si>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</si>
  <si>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</si>
  <si>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</si>
  <si>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</si>
  <si>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</si>
  <si>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</si>
  <si>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</si>
  <si>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</si>
  <si>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</si>
  <si>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</si>
  <si>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</si>
  <si>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</si>
  <si>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</si>
  <si>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</si>
  <si>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</si>
  <si>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</si>
  <si>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</si>
  <si>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</si>
  <si>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</si>
  <si>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</si>
  <si>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</si>
  <si>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</si>
  <si>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</si>
  <si>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</si>
  <si>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</si>
  <si>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</si>
  <si>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</si>
  <si>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</si>
  <si>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</si>
  <si>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</si>
  <si>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</si>
  <si>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</si>
  <si>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</si>
  <si>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</si>
  <si>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</si>
  <si>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</si>
  <si>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</si>
  <si>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</si>
  <si>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</si>
  <si>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</si>
  <si>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</si>
  <si>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</si>
  <si>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</si>
  <si>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</si>
  <si>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</si>
  <si>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</si>
  <si>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</si>
  <si>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</si>
  <si>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</si>
  <si>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</si>
  <si>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</si>
  <si>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</si>
  <si>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</si>
  <si>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</si>
  <si>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</si>
  <si>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</si>
  <si>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</si>
  <si>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</si>
  <si>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</si>
  <si>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</si>
  <si>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</si>
  <si>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</si>
  <si>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</si>
  <si>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</si>
  <si>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</si>
  <si>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</si>
  <si>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</si>
  <si>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</si>
  <si>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</si>
  <si>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</si>
  <si>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</si>
  <si>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</si>
  <si>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</si>
  <si>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</si>
  <si>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</si>
  <si>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</si>
  <si>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</si>
  <si>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</si>
  <si>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</si>
  <si>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</si>
  <si>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</si>
  <si>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</si>
  <si>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</si>
  <si>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</si>
  <si>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</si>
  <si>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</si>
  <si>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</si>
  <si>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</si>
  <si>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</si>
  <si>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</si>
  <si>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</si>
  <si>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</si>
  <si>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</si>
  <si>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</si>
  <si>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</si>
  <si>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</si>
  <si>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</si>
  <si>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</si>
  <si>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</si>
  <si>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</si>
  <si>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</si>
  <si>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</si>
  <si>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</si>
  <si>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</si>
  <si>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</si>
  <si>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</si>
  <si>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</si>
  <si>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</si>
  <si>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</si>
  <si>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</si>
  <si>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</si>
  <si>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</si>
  <si>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</si>
  <si>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</si>
  <si>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</si>
  <si>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</si>
  <si>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</si>
  <si>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</si>
  <si>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</si>
  <si>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</si>
  <si>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</si>
  <si>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</si>
  <si>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</si>
  <si>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</si>
  <si>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</si>
  <si>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</si>
  <si>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</si>
  <si>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</si>
  <si>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</si>
  <si>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</si>
  <si>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</si>
  <si>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</si>
  <si>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</si>
  <si>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</si>
  <si>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</si>
  <si>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</si>
  <si>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</si>
  <si>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</si>
  <si>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</si>
  <si>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</si>
  <si>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</si>
  <si>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</si>
  <si>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</si>
  <si>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</si>
  <si>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</si>
  <si>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</si>
  <si>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</si>
  <si>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</si>
  <si>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</si>
  <si>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</si>
  <si>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</si>
  <si>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</si>
  <si>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</si>
  <si>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</si>
  <si>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</si>
  <si>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</si>
  <si>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</si>
  <si>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</si>
  <si>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</si>
  <si>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</si>
  <si>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</si>
  <si>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</si>
  <si>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</si>
  <si>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</si>
  <si>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</si>
  <si>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</si>
  <si>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</si>
  <si>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</si>
  <si>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</si>
  <si>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</si>
  <si>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</si>
  <si>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</si>
  <si>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</si>
  <si>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</si>
  <si>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</si>
  <si>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</si>
  <si>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</si>
  <si>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</si>
  <si>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</si>
  <si>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</si>
  <si>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</si>
  <si>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</si>
  <si>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</si>
  <si>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</si>
  <si>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</si>
  <si>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</si>
  <si>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</si>
  <si>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</si>
  <si>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</si>
  <si>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</si>
  <si>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</si>
  <si>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</si>
  <si>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</si>
  <si>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</si>
  <si>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</si>
  <si>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</si>
  <si>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</si>
  <si>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</si>
  <si>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</si>
  <si>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</si>
  <si>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</si>
  <si>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</si>
  <si>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</si>
  <si>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</si>
  <si>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</si>
  <si>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</si>
  <si>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</si>
  <si>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</si>
  <si>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</si>
  <si>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</si>
  <si>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</si>
  <si>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</si>
  <si>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</si>
  <si>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</si>
  <si>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</si>
  <si>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</si>
  <si>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</si>
  <si>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</si>
  <si>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</si>
  <si>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</si>
  <si>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</si>
  <si>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</si>
  <si>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</si>
  <si>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</si>
  <si>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</si>
  <si>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</si>
  <si>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</si>
  <si>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</si>
  <si>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</si>
  <si>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</si>
  <si>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</si>
  <si>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</si>
  <si>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</si>
  <si>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</si>
  <si>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</si>
  <si>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</si>
  <si>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</si>
  <si>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</si>
  <si>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</si>
  <si>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</si>
  <si>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</si>
  <si>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</si>
  <si>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</si>
  <si>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</si>
  <si>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</si>
  <si>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</si>
  <si>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</si>
  <si>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</si>
  <si>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</si>
  <si>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</si>
  <si>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</si>
  <si>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</si>
  <si>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</si>
  <si>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</si>
  <si>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</si>
  <si>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</si>
  <si>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</si>
  <si>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</si>
  <si>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</si>
  <si>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</si>
  <si>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</si>
  <si>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</si>
  <si>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</si>
  <si>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</si>
  <si>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</si>
  <si>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</si>
  <si>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</si>
  <si>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</si>
  <si>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</si>
  <si>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</si>
  <si>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</si>
  <si>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</si>
  <si>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</si>
  <si>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</si>
  <si>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</si>
  <si>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</si>
  <si>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</si>
  <si>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</si>
  <si>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</si>
  <si>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</si>
  <si>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</si>
  <si>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</si>
  <si>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</si>
  <si>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</si>
  <si>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</si>
  <si>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</si>
  <si>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</si>
  <si>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</si>
  <si>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</si>
  <si>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</si>
  <si>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</si>
  <si>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</si>
  <si>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</si>
  <si>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</si>
  <si>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</si>
  <si>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</si>
  <si>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</si>
  <si>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</si>
  <si>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</si>
  <si>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</si>
  <si>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</si>
  <si>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</si>
  <si>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</si>
  <si>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</si>
  <si>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</si>
  <si>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</si>
  <si>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</si>
  <si>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</si>
  <si>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</si>
  <si>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</si>
  <si>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</si>
  <si>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</si>
  <si>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</si>
  <si>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</si>
  <si>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</si>
  <si>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</si>
  <si>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</si>
  <si>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</si>
  <si>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</si>
  <si>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</si>
  <si>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</si>
  <si>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</si>
  <si>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</si>
  <si>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</si>
  <si>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</si>
  <si>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</si>
  <si>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</si>
  <si>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</si>
  <si>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</si>
  <si>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</si>
  <si>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</si>
  <si>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</si>
  <si>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</si>
  <si>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</si>
  <si>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</si>
  <si>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</si>
  <si>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</si>
  <si>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</si>
  <si>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</si>
  <si>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</si>
  <si>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</si>
  <si>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</si>
  <si>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</si>
  <si>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</si>
  <si>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</si>
  <si>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</si>
  <si>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</si>
  <si>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</si>
  <si>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</si>
  <si>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</si>
  <si>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</si>
  <si>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</si>
  <si>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</si>
  <si>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</si>
  <si>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</si>
  <si>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</si>
  <si>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</si>
  <si>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</si>
  <si>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</si>
  <si>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</si>
  <si>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</si>
  <si>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</si>
  <si>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</si>
  <si>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</si>
  <si>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</si>
  <si>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</si>
  <si>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</si>
  <si>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</si>
  <si>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</si>
  <si>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</si>
  <si>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</si>
  <si>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</si>
  <si>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</si>
  <si>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</si>
  <si>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</si>
  <si>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</si>
  <si>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</si>
  <si>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</si>
  <si>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</si>
  <si>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</si>
  <si>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</si>
  <si>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</si>
  <si>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</si>
  <si>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</si>
  <si>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</si>
  <si>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</si>
  <si>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</si>
  <si>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</si>
  <si>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</si>
  <si>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</si>
  <si>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</si>
  <si>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</si>
  <si>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</si>
  <si>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</si>
  <si>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</si>
  <si>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</si>
  <si>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</si>
  <si>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</si>
  <si>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</si>
  <si>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</si>
  <si>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</si>
  <si>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</si>
  <si>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</si>
  <si>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</si>
  <si>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</si>
  <si>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</si>
  <si>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</si>
  <si>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</si>
  <si>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</si>
  <si>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</si>
  <si>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</si>
  <si>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</si>
  <si>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</si>
  <si>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</si>
  <si>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</si>
  <si>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</si>
  <si>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</si>
  <si>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</si>
  <si>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</si>
  <si>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</si>
  <si>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</si>
  <si>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</si>
  <si>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</si>
  <si>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</si>
  <si>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</si>
  <si>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</si>
  <si>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</si>
  <si>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</si>
  <si>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</si>
  <si>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</si>
  <si>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</si>
  <si>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</si>
  <si>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</si>
  <si>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</si>
  <si>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</si>
  <si>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</si>
  <si>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</si>
  <si>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</si>
  <si>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</si>
  <si>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</si>
  <si>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</si>
  <si>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</si>
  <si>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</si>
  <si>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</si>
  <si>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</si>
  <si>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</si>
  <si>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</si>
  <si>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</si>
  <si>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</si>
  <si>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</si>
  <si>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</si>
  <si>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</si>
  <si>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</si>
  <si>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</si>
  <si>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</si>
  <si>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</si>
  <si>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</si>
  <si>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</si>
  <si>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</si>
  <si>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</si>
  <si>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</si>
  <si>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</si>
  <si>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</si>
  <si>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</si>
  <si>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</si>
  <si>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</si>
  <si>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</si>
  <si>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</si>
  <si>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</si>
  <si>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</si>
  <si>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</si>
  <si>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</si>
  <si>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</si>
  <si>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</si>
  <si>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</si>
  <si>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</si>
  <si>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</si>
  <si>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</si>
  <si>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</si>
  <si>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</si>
  <si>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</si>
  <si>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</si>
  <si>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</si>
  <si>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</si>
  <si>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</si>
  <si>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</si>
  <si>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</si>
  <si>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</si>
  <si>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</si>
  <si>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</si>
  <si>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</si>
  <si>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</si>
  <si>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</si>
  <si>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</si>
  <si>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</si>
  <si>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</si>
  <si>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</si>
  <si>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</si>
  <si>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</si>
  <si>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</si>
  <si>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</si>
  <si>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</si>
  <si>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</si>
  <si>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</si>
  <si>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</si>
  <si>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</si>
  <si>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</si>
  <si>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</si>
  <si>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</si>
  <si>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</si>
  <si>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</si>
  <si>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</si>
  <si>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</si>
  <si>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</si>
  <si>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</si>
  <si>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</si>
  <si>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</si>
  <si>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</si>
  <si>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</si>
  <si>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</si>
  <si>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</si>
  <si>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</si>
  <si>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</si>
  <si>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</si>
  <si>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</si>
  <si>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</si>
  <si>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</si>
  <si>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</si>
  <si>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</si>
  <si>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</si>
  <si>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</si>
  <si>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</si>
  <si>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</si>
  <si>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</si>
  <si>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</si>
  <si>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</si>
  <si>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</si>
  <si>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</si>
  <si>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</si>
  <si>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</si>
  <si>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</si>
  <si>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</si>
  <si>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</si>
  <si>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</si>
  <si>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</si>
  <si>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</si>
  <si>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</si>
  <si>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</si>
  <si>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</si>
  <si>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</si>
  <si>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</si>
  <si>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</si>
  <si>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</si>
  <si>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</si>
  <si>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</si>
  <si>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</si>
  <si>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</si>
  <si>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</si>
  <si>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</si>
  <si>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</si>
  <si>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</si>
  <si>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</si>
  <si>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</si>
  <si>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</si>
  <si>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</si>
  <si>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</si>
  <si>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</si>
  <si>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</si>
  <si>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</si>
  <si>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</si>
  <si>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</si>
  <si>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</si>
  <si>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</si>
  <si>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</si>
  <si>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</si>
  <si>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</si>
  <si>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</si>
  <si>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</si>
  <si>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</si>
  <si>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</si>
  <si>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</si>
  <si>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</si>
  <si>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</si>
  <si>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</si>
  <si>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</si>
  <si>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</si>
  <si>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</si>
  <si>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</si>
  <si>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</si>
  <si>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</si>
  <si>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</si>
  <si>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</si>
  <si>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</si>
  <si>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</si>
  <si>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</si>
  <si>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</si>
  <si>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</si>
  <si>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</si>
  <si>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</si>
  <si>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</si>
  <si>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</si>
  <si>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</si>
  <si>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</si>
  <si>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</si>
  <si>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</si>
  <si>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</si>
  <si>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</si>
  <si>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</si>
  <si>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</si>
  <si>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</si>
  <si>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</si>
  <si>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</si>
  <si>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</si>
  <si>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</si>
  <si>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</si>
  <si>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</si>
  <si>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</si>
  <si>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</si>
  <si>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</si>
  <si>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</si>
  <si>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</si>
  <si>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</si>
  <si>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</si>
  <si>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</si>
  <si>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</si>
  <si>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</si>
  <si>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</si>
  <si>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</si>
  <si>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</si>
  <si>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</si>
  <si>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</si>
  <si>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</si>
  <si>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</si>
  <si>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</si>
  <si>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</si>
  <si>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</si>
  <si>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</si>
  <si>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</si>
  <si>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</si>
  <si>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</si>
  <si>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</si>
  <si>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</si>
  <si>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</si>
  <si>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</si>
  <si>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</si>
  <si>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</si>
  <si>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</si>
  <si>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</si>
  <si>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</si>
  <si>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</si>
  <si>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</si>
  <si>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</si>
  <si>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</si>
  <si>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</si>
  <si>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</si>
  <si>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</si>
  <si>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</si>
  <si>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</si>
  <si>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</si>
  <si>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</si>
  <si>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</si>
  <si>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</si>
  <si>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</si>
  <si>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</si>
  <si>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</si>
  <si>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</si>
  <si>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</si>
  <si>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</si>
  <si>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</si>
  <si>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</si>
  <si>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</si>
  <si>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</si>
  <si>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</si>
  <si>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</si>
  <si>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</si>
  <si>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</si>
  <si>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</si>
  <si>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</si>
  <si>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</si>
  <si>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</si>
  <si>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</si>
  <si>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</si>
  <si>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</si>
  <si>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</si>
  <si>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</si>
  <si>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</si>
  <si>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</si>
  <si>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</si>
  <si>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</si>
  <si>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</si>
  <si>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</si>
  <si>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</si>
  <si>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</si>
  <si>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</si>
  <si>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</si>
  <si>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</si>
  <si>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</si>
  <si>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</si>
  <si>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</si>
  <si>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</si>
  <si>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</si>
  <si>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</si>
  <si>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</si>
  <si>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</si>
  <si>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</si>
  <si>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</si>
  <si>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</si>
  <si>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</si>
  <si>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</si>
  <si>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</si>
  <si>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</si>
  <si>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</si>
  <si>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</si>
  <si>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</si>
  <si>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</si>
  <si>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</si>
  <si>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</si>
  <si>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</si>
  <si>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</si>
  <si>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</si>
  <si>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</si>
  <si>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</si>
  <si>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</si>
  <si>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</si>
  <si>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</si>
  <si>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</si>
  <si>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</si>
  <si>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</si>
  <si>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</si>
  <si>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</si>
  <si>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</si>
  <si>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</si>
  <si>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</si>
  <si>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</si>
  <si>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</si>
  <si>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</si>
  <si>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</si>
  <si>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</si>
  <si>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</si>
  <si>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</si>
  <si>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</si>
  <si>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</si>
  <si>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</si>
  <si>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</si>
  <si>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</si>
  <si>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</si>
  <si>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</si>
  <si>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</si>
  <si>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</si>
  <si>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</si>
  <si>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</si>
  <si>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</si>
  <si>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</si>
  <si>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</si>
  <si>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</si>
  <si>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</si>
  <si>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</si>
  <si>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</si>
  <si>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</si>
  <si>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</si>
  <si>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</si>
  <si>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</si>
  <si>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</si>
  <si>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</si>
  <si>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</si>
  <si>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</si>
  <si>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</si>
  <si>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</si>
  <si>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</si>
  <si>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</si>
  <si>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</si>
  <si>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</si>
  <si>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</si>
  <si>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</si>
  <si>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</si>
  <si>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</si>
  <si>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</si>
  <si>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</si>
  <si>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</si>
  <si>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</si>
  <si>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</si>
  <si>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</si>
  <si>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</si>
  <si>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</si>
  <si>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</si>
  <si>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</si>
  <si>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</si>
  <si>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</si>
  <si>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</si>
  <si>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</si>
  <si>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</si>
  <si>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</si>
  <si>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</si>
  <si>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</si>
  <si>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</si>
  <si>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</si>
  <si>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</si>
  <si>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</si>
  <si>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</si>
  <si>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</si>
  <si>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</si>
  <si>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</si>
  <si>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</si>
  <si>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</si>
  <si>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</si>
  <si>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</si>
  <si>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</si>
  <si>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</si>
  <si>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</si>
  <si>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</si>
  <si>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</si>
  <si>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</si>
  <si>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</si>
  <si>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</si>
  <si>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</si>
  <si>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</si>
  <si>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</si>
  <si>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</si>
  <si>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</si>
  <si>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</si>
  <si>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</si>
  <si>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</si>
  <si>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</si>
  <si>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</si>
  <si>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</si>
  <si>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</si>
  <si>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</si>
  <si>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</si>
  <si>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</si>
  <si>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</si>
  <si>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</si>
  <si>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</si>
  <si>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</si>
  <si>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</si>
  <si>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</si>
  <si>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</si>
  <si>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</si>
  <si>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</si>
  <si>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</si>
  <si>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</si>
  <si>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</si>
  <si>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</si>
  <si>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</si>
  <si>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</si>
  <si>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</si>
  <si>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</si>
  <si>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</si>
  <si>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</si>
  <si>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</si>
  <si>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</si>
  <si>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</si>
  <si>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</si>
  <si>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</si>
  <si>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</si>
  <si>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</si>
  <si>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</si>
  <si>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</si>
  <si>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</si>
  <si>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</si>
  <si>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</si>
  <si>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</si>
  <si>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</si>
  <si>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</si>
  <si>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</si>
  <si>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</si>
  <si>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</si>
  <si>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</si>
  <si>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</si>
  <si>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</si>
  <si>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</si>
  <si>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</si>
  <si>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</si>
  <si>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</si>
  <si>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</si>
  <si>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</si>
  <si>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</si>
  <si>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</si>
  <si>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</si>
  <si>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</si>
  <si>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</si>
  <si>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</si>
  <si>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</si>
  <si>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</si>
  <si>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</si>
  <si>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</si>
  <si>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</si>
  <si>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</si>
  <si>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</si>
  <si>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</si>
  <si>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</si>
  <si>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</si>
  <si>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</si>
  <si>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</si>
  <si>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</si>
  <si>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</si>
  <si>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</si>
  <si>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</si>
  <si>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</si>
  <si>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</si>
  <si>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</si>
  <si>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</si>
  <si>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</si>
  <si>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</si>
  <si>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</si>
  <si>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</si>
  <si>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</si>
  <si>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</si>
  <si>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</si>
  <si>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</si>
  <si>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</si>
  <si>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</si>
  <si>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</si>
  <si>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</si>
  <si>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</si>
  <si>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</si>
  <si>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</si>
  <si>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</si>
  <si>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</si>
  <si>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</si>
  <si>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</si>
  <si>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</si>
  <si>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</si>
  <si>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</si>
  <si>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</si>
  <si>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</si>
  <si>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</si>
  <si>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</si>
  <si>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</si>
  <si>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</si>
  <si>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</si>
  <si>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</si>
  <si>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</si>
  <si>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</si>
  <si>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</si>
  <si>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</si>
  <si>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</si>
  <si>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</si>
  <si>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</si>
  <si>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</si>
  <si>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</si>
  <si>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</si>
  <si>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</si>
  <si>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</si>
  <si>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</si>
  <si>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</si>
  <si>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</si>
  <si>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</si>
  <si>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</si>
  <si>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</si>
  <si>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</si>
  <si>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</si>
  <si>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</si>
  <si>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</si>
  <si>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</si>
  <si>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</si>
  <si>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</si>
  <si>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</si>
  <si>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</si>
  <si>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</si>
  <si>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</si>
  <si>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</si>
  <si>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</si>
  <si>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</si>
  <si>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</si>
  <si>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</si>
  <si>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</si>
  <si>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</si>
  <si>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</si>
  <si>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</si>
  <si>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</si>
  <si>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</si>
  <si>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</si>
  <si>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</si>
  <si>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</si>
  <si>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</si>
  <si>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</si>
  <si>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</si>
  <si>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</si>
  <si>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</si>
  <si>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</si>
  <si>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</si>
  <si>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</si>
  <si>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</si>
  <si>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</si>
  <si>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</si>
  <si>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</si>
  <si>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</si>
  <si>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</si>
  <si>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</si>
  <si>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</si>
  <si>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</si>
  <si>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</si>
  <si>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</si>
  <si>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</si>
  <si>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</si>
  <si>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</si>
  <si>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</si>
  <si>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</si>
  <si>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</si>
  <si>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</si>
  <si>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</si>
  <si>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</si>
  <si>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</si>
  <si>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</si>
  <si>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</si>
  <si>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</si>
  <si>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</si>
  <si>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</si>
  <si>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</si>
  <si>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</si>
  <si>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</si>
  <si>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</si>
  <si>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</si>
  <si>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</si>
  <si>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</si>
  <si>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</si>
  <si>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</si>
  <si>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</si>
  <si>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</si>
  <si>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</si>
  <si>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</si>
  <si>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</si>
  <si>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</si>
  <si>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</si>
  <si>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</si>
  <si>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</si>
  <si>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</si>
  <si>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</si>
  <si>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</si>
  <si>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</si>
  <si>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</si>
  <si>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</si>
  <si>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</si>
  <si>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</si>
  <si>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</si>
  <si>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</si>
  <si>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</si>
  <si>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</si>
  <si>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</si>
  <si>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</si>
  <si>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</si>
  <si>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</si>
  <si>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</si>
  <si>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</si>
  <si>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</si>
  <si>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</si>
  <si>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</si>
  <si>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</si>
  <si>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</si>
  <si>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</si>
  <si>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</si>
  <si>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</si>
  <si>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</si>
  <si>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</si>
  <si>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</si>
  <si>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</si>
  <si>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</si>
  <si>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</si>
  <si>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</si>
  <si>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</si>
  <si>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</si>
  <si>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</si>
  <si>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</si>
  <si>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</si>
  <si>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</si>
  <si>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</si>
  <si>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</si>
  <si>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</si>
  <si>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</si>
  <si>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</si>
  <si>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</si>
  <si>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</si>
  <si>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</si>
  <si>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</si>
  <si>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</si>
  <si>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</si>
  <si>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</si>
  <si>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</si>
  <si>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</si>
  <si>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</si>
  <si>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</si>
  <si>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</si>
  <si>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</si>
  <si>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</si>
  <si>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</si>
  <si>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</si>
  <si>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</si>
  <si>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</si>
  <si>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</si>
  <si>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</si>
  <si>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</si>
  <si>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</si>
  <si>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</si>
  <si>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</si>
  <si>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</si>
  <si>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</si>
  <si>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</si>
  <si>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</si>
  <si>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</si>
  <si>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</si>
  <si>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</si>
  <si>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</si>
  <si>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</si>
  <si>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</si>
  <si>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</si>
  <si>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</si>
  <si>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</si>
  <si>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</si>
  <si>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</si>
  <si>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</si>
  <si>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</si>
  <si>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</si>
  <si>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</si>
  <si>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</si>
  <si>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</si>
  <si>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</si>
  <si>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</si>
  <si>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</si>
  <si>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</si>
  <si>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</si>
  <si>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</si>
  <si>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</si>
  <si>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</si>
  <si>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</si>
  <si>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</si>
  <si>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</si>
  <si>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</si>
  <si>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</si>
  <si>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</si>
  <si>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</si>
  <si>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</si>
  <si>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</si>
  <si>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</si>
  <si>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</si>
  <si>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</si>
  <si>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</si>
  <si>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</si>
  <si>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</si>
  <si>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</si>
  <si>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</si>
  <si>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</si>
  <si>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</si>
  <si>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</si>
  <si>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</si>
  <si>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</si>
  <si>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</si>
  <si>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</si>
  <si>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</si>
  <si>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</si>
  <si>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</si>
  <si>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</si>
  <si>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</si>
  <si>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</si>
  <si>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</si>
  <si>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</si>
  <si>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</si>
  <si>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</si>
  <si>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</si>
  <si>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</si>
  <si>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</si>
  <si>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</si>
  <si>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</si>
  <si>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</si>
  <si>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</si>
  <si>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</si>
  <si>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</si>
  <si>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</si>
  <si>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</si>
  <si>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</si>
  <si>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</si>
  <si>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</si>
  <si>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</si>
  <si>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</si>
  <si>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</si>
  <si>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</si>
  <si>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</si>
  <si>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</si>
  <si>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</si>
  <si>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</si>
  <si>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</si>
  <si>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</si>
  <si>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</si>
  <si>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</si>
  <si>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</si>
  <si>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</si>
  <si>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</si>
  <si>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</si>
  <si>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</si>
  <si>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</si>
  <si>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</si>
  <si>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</si>
  <si>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</si>
  <si>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</si>
  <si>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</si>
  <si>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</si>
  <si>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</si>
  <si>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</si>
  <si>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</si>
  <si>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</si>
  <si>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</si>
  <si>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</si>
  <si>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</si>
  <si>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</si>
  <si>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</si>
  <si>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</si>
  <si>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</si>
  <si>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</si>
  <si>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</si>
  <si>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</si>
  <si>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</si>
  <si>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</si>
  <si>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</si>
  <si>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</si>
  <si>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</si>
  <si>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</si>
  <si>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</si>
  <si>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</si>
  <si>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</si>
  <si>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</si>
  <si>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</si>
  <si>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</si>
  <si>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</si>
  <si>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</si>
  <si>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</si>
  <si>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</si>
  <si>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</si>
  <si>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</si>
  <si>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</si>
  <si>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</si>
  <si>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</si>
  <si>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</si>
  <si>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</si>
  <si>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</si>
  <si>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</si>
  <si>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</si>
  <si>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</si>
  <si>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</si>
  <si>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</si>
  <si>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</si>
  <si>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</si>
  <si>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</si>
  <si>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</si>
  <si>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</si>
  <si>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</si>
  <si>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</si>
  <si>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</si>
  <si>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</si>
  <si>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</si>
  <si>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</si>
  <si>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</si>
  <si>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</si>
  <si>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</si>
  <si>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</si>
  <si>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</si>
  <si>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</si>
  <si>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</si>
  <si>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</si>
  <si>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</si>
  <si>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</si>
  <si>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</si>
  <si>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</si>
  <si>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</si>
  <si>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</si>
  <si>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</si>
  <si>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</si>
  <si>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</si>
  <si>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</si>
  <si>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</si>
  <si>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</si>
  <si>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</si>
  <si>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</si>
  <si>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</si>
  <si>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</si>
  <si>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</si>
  <si>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</si>
  <si>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</si>
  <si>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</si>
  <si>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</si>
  <si>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</si>
  <si>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</si>
  <si>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</si>
  <si>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</si>
  <si>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</si>
  <si>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</si>
  <si>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</si>
  <si>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</si>
  <si>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</si>
  <si>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</si>
  <si>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</si>
  <si>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</si>
  <si>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</si>
  <si>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</si>
  <si>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</si>
  <si>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</si>
  <si>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</si>
  <si>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</si>
  <si>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</si>
  <si>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</si>
  <si>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</si>
  <si>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</si>
  <si>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</si>
  <si>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</si>
  <si>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</si>
  <si>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</si>
  <si>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</si>
  <si>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</si>
  <si>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</si>
  <si>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</si>
  <si>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</si>
  <si>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</si>
  <si>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</si>
  <si>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</si>
  <si>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</si>
  <si>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</si>
  <si>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</si>
  <si>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</si>
  <si>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</si>
  <si>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</si>
  <si>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</si>
  <si>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</si>
  <si>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</si>
  <si>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</si>
  <si>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</si>
  <si>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</si>
  <si>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</si>
  <si>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</si>
  <si>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</si>
  <si>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</si>
  <si>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</si>
  <si>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</si>
  <si>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</si>
  <si>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</si>
  <si>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</si>
  <si>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</si>
  <si>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</si>
  <si>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</si>
  <si>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</si>
  <si>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</si>
  <si>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</si>
  <si>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</si>
  <si>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</si>
  <si>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</si>
  <si>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</si>
  <si>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</si>
  <si>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</si>
  <si>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</si>
  <si>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</si>
  <si>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</si>
  <si>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</si>
  <si>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</si>
  <si>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</si>
  <si>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</si>
  <si>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</si>
  <si>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</si>
  <si>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</si>
  <si>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</si>
  <si>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</si>
  <si>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</si>
  <si>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</si>
  <si>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</si>
  <si>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</si>
  <si>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</si>
  <si>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</si>
  <si>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</si>
  <si>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</si>
  <si>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</si>
  <si>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</si>
  <si>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</si>
  <si>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</si>
  <si>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</si>
  <si>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</si>
  <si>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</si>
  <si>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</si>
  <si>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</si>
  <si>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</si>
  <si>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</si>
  <si>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</si>
  <si>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</si>
  <si>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</si>
  <si>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</si>
  <si>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</si>
  <si>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</si>
  <si>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</si>
  <si>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</si>
  <si>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</si>
  <si>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</si>
  <si>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</si>
  <si>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</si>
  <si>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</si>
  <si>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</si>
  <si>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</si>
  <si>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</si>
  <si>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</si>
  <si>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</si>
  <si>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</si>
  <si>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</si>
  <si>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</si>
  <si>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</si>
  <si>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</si>
  <si>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</si>
  <si>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</si>
  <si>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</si>
  <si>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</si>
  <si>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</si>
  <si>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</si>
  <si>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</si>
  <si>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</si>
  <si>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</si>
  <si>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</si>
  <si>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</si>
  <si>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</si>
  <si>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</si>
  <si>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</si>
  <si>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</si>
  <si>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</si>
  <si>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</si>
  <si>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</si>
  <si>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</si>
  <si>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</si>
  <si>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</si>
  <si>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</si>
  <si>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</si>
  <si>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</si>
  <si>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</si>
  <si>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</si>
  <si>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</si>
  <si>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</si>
  <si>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</si>
  <si>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</si>
  <si>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</si>
  <si>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</si>
  <si>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</si>
  <si>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</si>
  <si>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</si>
  <si>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</si>
  <si>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</si>
  <si>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</si>
  <si>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</si>
  <si>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</si>
  <si>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</si>
  <si>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</si>
  <si>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</si>
  <si>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</si>
  <si>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</si>
  <si>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</si>
  <si>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</si>
  <si>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</si>
  <si>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</si>
  <si>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</si>
  <si>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</si>
  <si>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</si>
  <si>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</si>
  <si>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</si>
  <si>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</si>
  <si>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</si>
  <si>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</si>
  <si>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</si>
  <si>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</si>
  <si>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</si>
  <si>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</si>
  <si>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</si>
  <si>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</si>
  <si>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</si>
  <si>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</si>
  <si>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</si>
  <si>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</si>
  <si>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</si>
  <si>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</si>
  <si>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</si>
  <si>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</si>
  <si>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</si>
  <si>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</si>
  <si>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</si>
  <si>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</si>
  <si>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</si>
  <si>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</si>
  <si>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</si>
  <si>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</si>
  <si>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</si>
  <si>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</si>
  <si>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</si>
  <si>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</si>
  <si>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</si>
  <si>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</si>
  <si>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</si>
  <si>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</si>
  <si>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</si>
  <si>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</si>
  <si>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</si>
  <si>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</si>
  <si>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</si>
  <si>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</si>
  <si>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</si>
  <si>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</si>
  <si>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</si>
  <si>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</si>
  <si>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</si>
  <si>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</si>
  <si>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</si>
  <si>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</si>
  <si>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</si>
  <si>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</si>
  <si>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</si>
  <si>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</si>
  <si>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</si>
  <si>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</si>
  <si>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</si>
  <si>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</si>
  <si>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</si>
  <si>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</si>
  <si>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</si>
  <si>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</si>
  <si>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</si>
  <si>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</si>
  <si>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</si>
  <si>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</si>
  <si>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</si>
  <si>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</si>
  <si>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</si>
  <si>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</si>
  <si>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</si>
  <si>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</si>
  <si>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</si>
  <si>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</si>
  <si>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</si>
  <si>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</si>
  <si>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</si>
  <si>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</si>
  <si>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</si>
  <si>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</si>
  <si>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</si>
  <si>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</si>
  <si>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</si>
  <si>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</si>
  <si>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</si>
  <si>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</si>
  <si>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</si>
  <si>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</si>
  <si>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</si>
  <si>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</si>
  <si>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</si>
  <si>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</si>
  <si>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</si>
  <si>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</si>
  <si>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</si>
  <si>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</si>
  <si>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</si>
  <si>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</si>
  <si>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</si>
  <si>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</si>
  <si>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</si>
  <si>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</si>
  <si>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</si>
  <si>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</si>
  <si>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</si>
  <si>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</si>
  <si>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</si>
  <si>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</si>
  <si>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</si>
  <si>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</si>
  <si>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</si>
  <si>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</si>
  <si>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</si>
  <si>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</si>
  <si>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</si>
  <si>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</si>
  <si>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</si>
  <si>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</si>
  <si>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</si>
  <si>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</si>
  <si>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</si>
  <si>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</si>
  <si>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</si>
  <si>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</si>
  <si>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</si>
  <si>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</si>
  <si>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</si>
  <si>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</si>
  <si>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</si>
  <si>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</si>
  <si>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</si>
  <si>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</si>
  <si>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</si>
  <si>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</si>
  <si>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</si>
  <si>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</si>
  <si>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</si>
  <si>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</si>
  <si>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</si>
  <si>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</si>
  <si>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</si>
  <si>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</si>
  <si>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</si>
  <si>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</si>
  <si>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</si>
  <si>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</si>
  <si>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</si>
  <si>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</si>
  <si>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</si>
  <si>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</si>
  <si>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</si>
  <si>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</si>
  <si>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</si>
  <si>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</si>
  <si>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</si>
  <si>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</si>
  <si>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</si>
  <si>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</si>
  <si>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</si>
  <si>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</si>
  <si>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</si>
  <si>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</si>
  <si>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</si>
  <si>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</si>
  <si>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</si>
  <si>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</si>
  <si>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</si>
  <si>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</si>
  <si>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</si>
  <si>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</si>
  <si>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</si>
  <si>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</si>
  <si>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</si>
  <si>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</si>
  <si>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</si>
  <si>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</si>
  <si>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</si>
  <si>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</si>
  <si>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</si>
  <si>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</si>
  <si>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</si>
  <si>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</si>
  <si>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</si>
  <si>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</si>
  <si>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</si>
  <si>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</si>
  <si>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</si>
  <si>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</si>
  <si>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</si>
  <si>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</si>
  <si>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</si>
  <si>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</si>
  <si>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</si>
  <si>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</si>
  <si>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</si>
  <si>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</si>
  <si>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</si>
  <si>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</si>
  <si>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</si>
  <si>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</si>
  <si>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</si>
  <si>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</si>
  <si>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</si>
  <si>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</si>
  <si>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</si>
  <si>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</si>
  <si>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</si>
  <si>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</si>
  <si>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</si>
  <si>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</si>
  <si>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</si>
  <si>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</si>
  <si>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</si>
  <si>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</si>
  <si>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</si>
  <si>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</si>
  <si>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</si>
  <si>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</si>
  <si>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</si>
  <si>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</si>
  <si>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</si>
  <si>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</si>
  <si>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</si>
  <si>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</si>
  <si>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</si>
  <si>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</si>
  <si>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</si>
  <si>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</si>
  <si>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</si>
  <si>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</si>
  <si>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</si>
  <si>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</si>
  <si>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</si>
  <si>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</si>
  <si>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</si>
  <si>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</si>
  <si>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</si>
  <si>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</si>
  <si>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</si>
  <si>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</si>
  <si>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</si>
  <si>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</si>
  <si>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</si>
  <si>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</si>
  <si>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</si>
  <si>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</si>
  <si>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</si>
  <si>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</si>
  <si>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</si>
  <si>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</si>
  <si>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</si>
  <si>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</si>
  <si>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</si>
  <si>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</si>
  <si>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</si>
  <si>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</si>
  <si>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</si>
  <si>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</si>
  <si>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</si>
  <si>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</si>
  <si>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</si>
  <si>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</si>
  <si>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</si>
  <si>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</si>
  <si>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</si>
  <si>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</si>
  <si>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</si>
  <si>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</si>
  <si>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</si>
  <si>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</si>
  <si>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</si>
  <si>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</si>
  <si>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</si>
  <si>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</si>
  <si>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</si>
  <si>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</si>
  <si>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</si>
  <si>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</si>
  <si>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</si>
  <si>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</si>
  <si>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</si>
  <si>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</si>
  <si>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</si>
  <si>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</si>
  <si>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</si>
  <si>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</si>
  <si>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</si>
  <si>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</si>
  <si>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</si>
  <si>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</si>
  <si>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</si>
  <si>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</si>
  <si>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</si>
  <si>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</si>
  <si>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</si>
  <si>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</si>
  <si>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</si>
  <si>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</si>
  <si>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</si>
  <si>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</si>
  <si>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</si>
  <si>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</si>
  <si>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</si>
  <si>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</si>
  <si>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</si>
  <si>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</si>
  <si>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</si>
  <si>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</si>
  <si>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</si>
  <si>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</si>
  <si>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</si>
  <si>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</si>
  <si>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</si>
  <si>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</si>
  <si>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</si>
  <si>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</si>
  <si>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</si>
  <si>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</si>
  <si>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</si>
  <si>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</si>
  <si>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</si>
  <si>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</si>
  <si>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</si>
  <si>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</si>
  <si>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</si>
  <si>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</si>
  <si>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</si>
  <si>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</si>
  <si>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</si>
  <si>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</si>
  <si>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</si>
  <si>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</si>
  <si>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</si>
  <si>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</si>
  <si>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</si>
  <si>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</si>
  <si>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</si>
  <si>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</si>
  <si>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</si>
  <si>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</si>
  <si>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</si>
  <si>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</si>
  <si>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</si>
  <si>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</si>
  <si>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</si>
  <si>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</si>
  <si>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</si>
  <si>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</si>
  <si>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</si>
  <si>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</si>
  <si>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</si>
  <si>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</si>
  <si>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</si>
  <si>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</si>
  <si>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</si>
  <si>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</si>
  <si>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</si>
  <si>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</si>
  <si>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</si>
  <si>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</si>
  <si>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</si>
  <si>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</si>
  <si>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</si>
  <si>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</si>
  <si>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</si>
  <si>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</si>
  <si>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</si>
  <si>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</si>
  <si>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</si>
  <si>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</si>
  <si>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</si>
  <si>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</si>
  <si>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</si>
  <si>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</si>
  <si>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</si>
  <si>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</si>
  <si>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</si>
  <si>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</si>
  <si>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</si>
  <si>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</si>
  <si>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</si>
  <si>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</si>
  <si>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</si>
  <si>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</si>
  <si>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</si>
  <si>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</si>
  <si>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</si>
  <si>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</si>
  <si>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</si>
  <si>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</si>
  <si>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</si>
  <si>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</si>
  <si>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</si>
  <si>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</si>
  <si>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</si>
  <si>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</si>
  <si>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</si>
  <si>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</si>
  <si>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</si>
  <si>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</si>
  <si>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</si>
  <si>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</si>
  <si>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</si>
  <si>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</si>
  <si>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</si>
  <si>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</si>
  <si>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</si>
  <si>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</si>
  <si>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</si>
  <si>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</si>
  <si>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</si>
  <si>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</si>
  <si>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</si>
  <si>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</si>
  <si>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</si>
  <si>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</si>
  <si>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</si>
  <si>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</si>
  <si>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</si>
  <si>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</si>
  <si>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</si>
  <si>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</si>
  <si>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</si>
  <si>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</si>
  <si>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</si>
  <si>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</si>
  <si>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</si>
  <si>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</si>
  <si>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</si>
  <si>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</si>
  <si>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</si>
  <si>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</si>
  <si>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</si>
  <si>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</si>
  <si>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</si>
  <si>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</si>
  <si>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</si>
  <si>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</si>
  <si>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</si>
  <si>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</si>
  <si>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</si>
  <si>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</si>
  <si>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</si>
  <si>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</si>
  <si>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</si>
  <si>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</si>
  <si>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</si>
  <si>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</si>
  <si>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</si>
  <si>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</si>
  <si>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</si>
  <si>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</si>
  <si>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</si>
  <si>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</si>
  <si>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</si>
  <si>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</si>
  <si>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</si>
  <si>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</si>
  <si>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</si>
  <si>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</si>
  <si>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</si>
  <si>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</si>
  <si>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</si>
  <si>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</si>
  <si>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</si>
  <si>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</si>
  <si>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</si>
  <si>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</si>
  <si>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</si>
  <si>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</si>
  <si>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</si>
  <si>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</si>
  <si>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</si>
  <si>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</si>
  <si>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</si>
  <si>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</si>
  <si>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</si>
  <si>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</si>
  <si>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</si>
  <si>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</si>
  <si>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</si>
  <si>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</si>
  <si>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</si>
  <si>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</si>
  <si>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</si>
  <si>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</si>
  <si>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</si>
  <si>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</si>
  <si>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</si>
  <si>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</si>
  <si>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</si>
  <si>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</si>
  <si>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</si>
  <si>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</si>
  <si>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</si>
  <si>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</si>
  <si>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</si>
  <si>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</si>
  <si>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</si>
  <si>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</si>
  <si>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</si>
  <si>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</si>
  <si>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</si>
  <si>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</si>
  <si>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</si>
  <si>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</si>
  <si>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</si>
  <si>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</si>
  <si>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</si>
  <si>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</si>
  <si>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</si>
  <si>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</si>
  <si>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</si>
  <si>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</si>
  <si>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</si>
  <si>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</si>
  <si>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</si>
  <si>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</si>
  <si>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</si>
  <si>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</si>
  <si>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</si>
  <si>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</si>
  <si>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</si>
  <si>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</si>
  <si>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</si>
  <si>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</si>
  <si>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</si>
  <si>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</si>
  <si>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</si>
  <si>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</si>
  <si>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</si>
  <si>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</si>
  <si>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</si>
  <si>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</si>
  <si>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</si>
  <si>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</si>
  <si>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</si>
  <si>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</si>
  <si>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</si>
  <si>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</si>
  <si>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</si>
  <si>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</si>
  <si>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</si>
  <si>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</si>
  <si>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</si>
  <si>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</si>
  <si>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</si>
  <si>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</si>
  <si>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</si>
  <si>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</si>
  <si>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</si>
  <si>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</si>
  <si>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</si>
  <si>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</si>
  <si>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</si>
  <si>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</si>
  <si>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</si>
  <si>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</si>
  <si>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</si>
  <si>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</si>
  <si>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</si>
  <si>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</si>
  <si>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</si>
  <si>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</si>
  <si>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</si>
  <si>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</si>
  <si>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</si>
  <si>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</si>
  <si>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</si>
  <si>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</si>
  <si>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</si>
  <si>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</si>
  <si>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</si>
  <si>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</si>
  <si>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</si>
  <si>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</si>
  <si>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</si>
  <si>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</si>
  <si>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</si>
  <si>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</si>
  <si>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</si>
  <si>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</si>
  <si>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</si>
  <si>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</si>
  <si>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</si>
  <si>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</si>
  <si>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</si>
  <si>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</si>
  <si>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</si>
  <si>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</si>
  <si>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</si>
  <si>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</si>
  <si>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</si>
  <si>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</si>
  <si>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</si>
  <si>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</si>
  <si>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</si>
  <si>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</si>
  <si>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</si>
  <si>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</si>
  <si>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</si>
  <si>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</si>
  <si>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</si>
  <si>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</si>
  <si>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</si>
  <si>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</si>
  <si>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</si>
  <si>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</si>
  <si>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</si>
  <si>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</si>
  <si>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</si>
  <si>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</si>
  <si>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</si>
  <si>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</si>
  <si>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</si>
  <si>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</si>
  <si>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</si>
  <si>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</si>
  <si>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</si>
  <si>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</si>
  <si>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</si>
  <si>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</si>
  <si>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</si>
  <si>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</si>
  <si>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</si>
  <si>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</si>
  <si>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</si>
  <si>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</si>
  <si>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</si>
  <si>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</si>
  <si>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</si>
  <si>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</si>
  <si>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</si>
  <si>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</si>
  <si>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</si>
  <si>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</si>
  <si>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</si>
  <si>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</si>
  <si>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</si>
  <si>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</si>
  <si>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</si>
  <si>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</si>
  <si>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</si>
  <si>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</si>
  <si>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</si>
  <si>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</si>
  <si>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</si>
  <si>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</si>
  <si>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</si>
  <si>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</si>
  <si>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</si>
  <si>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</si>
  <si>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</si>
  <si>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</si>
  <si>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</si>
  <si>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</si>
  <si>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</si>
  <si>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</si>
  <si>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</si>
  <si>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</si>
  <si>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</si>
  <si>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</si>
  <si>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</si>
  <si>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</si>
  <si>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</si>
  <si>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</si>
  <si>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</si>
  <si>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</si>
  <si>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</si>
  <si>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</si>
  <si>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</si>
  <si>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</si>
  <si>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</si>
  <si>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</si>
  <si>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</si>
  <si>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</si>
  <si>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</si>
  <si>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</si>
  <si>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</si>
  <si>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</si>
  <si>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</si>
  <si>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</si>
  <si>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</si>
  <si>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</si>
  <si>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</si>
  <si>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</si>
  <si>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</si>
  <si>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</si>
  <si>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</si>
  <si>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</si>
  <si>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</si>
  <si>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</si>
  <si>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</si>
  <si>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</si>
  <si>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</si>
  <si>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</si>
  <si>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</si>
  <si>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</si>
  <si>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</si>
  <si>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</si>
  <si>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</si>
  <si>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</si>
  <si>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</si>
  <si>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</si>
  <si>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</si>
  <si>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</si>
  <si>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</si>
  <si>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</si>
  <si>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</si>
  <si>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</si>
  <si>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</si>
  <si>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</si>
  <si>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</si>
  <si>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</si>
  <si>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</si>
  <si>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</si>
  <si>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</si>
  <si>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</si>
  <si>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</si>
  <si>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</si>
  <si>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</si>
  <si>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</si>
  <si>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</si>
  <si>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</si>
  <si>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</si>
  <si>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</si>
  <si>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</si>
  <si>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</si>
  <si>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</si>
  <si>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</si>
  <si>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</si>
  <si>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</si>
  <si>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</si>
  <si>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</si>
  <si>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</si>
  <si>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</si>
  <si>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</si>
  <si>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</si>
  <si>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</si>
  <si>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</si>
  <si>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</si>
  <si>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</si>
  <si>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</si>
  <si>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</si>
  <si>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</si>
  <si>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</si>
  <si>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</si>
  <si>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</si>
  <si>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</si>
  <si>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</si>
  <si>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</si>
  <si>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</si>
  <si>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</si>
  <si>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</si>
  <si>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</si>
  <si>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</si>
  <si>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</si>
  <si>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</si>
  <si>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</si>
  <si>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</si>
  <si>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</si>
  <si>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</si>
  <si>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</si>
  <si>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</si>
  <si>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</si>
  <si>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</si>
  <si>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</si>
  <si>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</si>
  <si>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</si>
  <si>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</si>
  <si>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</si>
  <si>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</si>
  <si>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</si>
  <si>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</si>
  <si>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</si>
  <si>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</si>
  <si>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</si>
  <si>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</si>
  <si>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</si>
  <si>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</si>
  <si>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</si>
  <si>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</si>
  <si>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</si>
  <si>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</si>
  <si>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</si>
  <si>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</si>
  <si>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</si>
  <si>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</si>
  <si>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</si>
  <si>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</si>
  <si>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</si>
  <si>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</si>
  <si>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</si>
  <si>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</si>
  <si>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</si>
  <si>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</si>
  <si>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</si>
  <si>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</si>
  <si>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</si>
  <si>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</si>
  <si>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</si>
  <si>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</si>
  <si>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</si>
  <si>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</si>
  <si>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</si>
  <si>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</si>
  <si>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</si>
  <si>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</si>
  <si>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</si>
  <si>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</si>
  <si>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</si>
  <si>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</si>
  <si>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</si>
  <si>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</si>
  <si>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</si>
  <si>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</si>
  <si>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</si>
  <si>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</si>
  <si>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</si>
  <si>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</si>
  <si>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</si>
  <si>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</si>
  <si>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</si>
  <si>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</si>
  <si>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</si>
  <si>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</si>
  <si>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</si>
  <si>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</si>
  <si>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</si>
  <si>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</si>
  <si>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</si>
  <si>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</si>
  <si>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</si>
  <si>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</si>
  <si>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</si>
  <si>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</si>
  <si>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</si>
  <si>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</si>
  <si>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</si>
  <si>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</si>
  <si>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</si>
  <si>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</si>
  <si>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</si>
  <si>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</si>
  <si>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</si>
  <si>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</si>
  <si>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</si>
  <si>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</si>
  <si>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</si>
  <si>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</si>
  <si>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</si>
  <si>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</si>
  <si>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</si>
  <si>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</si>
  <si>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</si>
  <si>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</si>
  <si>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</si>
  <si>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</si>
  <si>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</si>
  <si>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</si>
  <si>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</si>
  <si>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</si>
  <si>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</si>
  <si>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</si>
  <si>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</si>
  <si>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</si>
  <si>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</si>
  <si>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</si>
  <si>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</si>
  <si>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</si>
  <si>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</si>
  <si>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</si>
  <si>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</si>
  <si>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</si>
  <si>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</si>
  <si>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</si>
  <si>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</si>
  <si>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</si>
  <si>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</si>
  <si>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</si>
  <si>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</si>
  <si>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</si>
  <si>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</si>
  <si>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</si>
  <si>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</si>
  <si>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</si>
  <si>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</si>
  <si>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</si>
  <si>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</si>
  <si>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</si>
  <si>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</si>
  <si>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</si>
  <si>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</si>
  <si>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</si>
  <si>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</si>
  <si>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</si>
  <si>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</si>
  <si>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</si>
  <si>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</si>
  <si>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</si>
  <si>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</si>
  <si>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</si>
  <si>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</si>
  <si>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</si>
  <si>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</si>
  <si>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</si>
  <si>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</si>
  <si>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</si>
  <si>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</si>
  <si>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</si>
  <si>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</si>
  <si>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</si>
  <si>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</si>
  <si>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</si>
  <si>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</si>
  <si>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</si>
  <si>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</si>
  <si>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</si>
  <si>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</si>
  <si>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</si>
  <si>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</si>
  <si>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</si>
  <si>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</si>
  <si>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</si>
  <si>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</si>
  <si>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</si>
  <si>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</si>
  <si>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</si>
  <si>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</si>
  <si>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</si>
  <si>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</si>
  <si>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</si>
  <si>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</si>
  <si>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</si>
  <si>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</si>
  <si>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</si>
  <si>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</si>
  <si>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</si>
  <si>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</si>
  <si>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</si>
  <si>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</si>
  <si>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</si>
  <si>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</si>
  <si>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</si>
  <si>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</si>
  <si>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</si>
  <si>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</si>
  <si>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</si>
  <si>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</si>
  <si>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</si>
  <si>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</si>
  <si>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</si>
  <si>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</si>
  <si>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</si>
  <si>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</si>
  <si>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</si>
  <si>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</si>
  <si>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</si>
  <si>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</si>
  <si>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</si>
  <si>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</si>
  <si>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</si>
  <si>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</si>
  <si>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</si>
  <si>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</si>
  <si>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</si>
  <si>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</si>
  <si>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</si>
  <si>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</si>
  <si>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</si>
  <si>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</si>
  <si>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</si>
  <si>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</si>
  <si>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</si>
  <si>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</si>
  <si>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</si>
  <si>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</si>
  <si>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</si>
  <si>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</si>
  <si>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</si>
  <si>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</si>
  <si>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</si>
  <si>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</si>
  <si>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</si>
  <si>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</si>
  <si>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</si>
  <si>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</si>
  <si>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</si>
  <si>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</si>
  <si>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</si>
  <si>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</si>
  <si>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</si>
  <si>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</si>
  <si>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</si>
  <si>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</si>
  <si>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</si>
  <si>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</si>
  <si>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</si>
  <si>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</si>
  <si>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</si>
  <si>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</si>
  <si>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</si>
  <si>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</si>
  <si>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</si>
  <si>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</si>
  <si>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</si>
  <si>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</si>
  <si>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</si>
  <si>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</si>
  <si>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</si>
  <si>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</si>
  <si>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</si>
  <si>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</si>
  <si>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</si>
  <si>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</si>
  <si>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</si>
  <si>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</si>
  <si>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</si>
  <si>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</si>
  <si>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</si>
  <si>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</si>
  <si>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</si>
  <si>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</si>
  <si>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</si>
  <si>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</si>
  <si>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</si>
  <si>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</si>
  <si>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</si>
  <si>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</si>
  <si>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</si>
  <si>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</si>
  <si>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</si>
  <si>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</si>
  <si>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</si>
  <si>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</si>
  <si>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</si>
  <si>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</si>
  <si>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</si>
  <si>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</si>
  <si>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</si>
  <si>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</si>
  <si>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</si>
  <si>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</si>
  <si>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</si>
  <si>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</si>
  <si>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</si>
  <si>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</si>
  <si>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</si>
  <si>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</si>
  <si>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</si>
  <si>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</si>
  <si>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</si>
  <si>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</si>
  <si>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</si>
  <si>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</si>
  <si>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</si>
  <si>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</si>
  <si>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</si>
  <si>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</si>
  <si>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</si>
  <si>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</si>
  <si>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</si>
  <si>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</si>
  <si>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</si>
  <si>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</si>
  <si>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</si>
  <si>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</si>
  <si>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</si>
  <si>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</si>
  <si>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</si>
  <si>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</si>
  <si>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</si>
  <si>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</si>
  <si>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</si>
  <si>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</si>
  <si>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</si>
  <si>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</si>
  <si>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</si>
  <si>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</si>
  <si>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</si>
  <si>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</si>
  <si>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</si>
  <si>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</si>
  <si>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</si>
  <si>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</si>
  <si>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</si>
  <si>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</si>
  <si>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</si>
  <si>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</si>
  <si>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</si>
  <si>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</si>
  <si>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</si>
  <si>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</si>
  <si>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</si>
  <si>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</si>
  <si>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</si>
  <si>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</si>
  <si>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</si>
  <si>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</si>
  <si>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</si>
  <si>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</si>
  <si>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</si>
  <si>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</si>
  <si>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</si>
  <si>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</si>
  <si>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</si>
  <si>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</si>
  <si>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</si>
  <si>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</si>
  <si>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</si>
  <si>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</si>
  <si>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</si>
  <si>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</si>
  <si>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</si>
  <si>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</si>
  <si>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</si>
  <si>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</si>
  <si>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</si>
  <si>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</si>
  <si>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</si>
  <si>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</si>
  <si>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</si>
  <si>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</si>
  <si>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</si>
  <si>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</si>
  <si>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</si>
  <si>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</si>
  <si>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</si>
  <si>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</si>
  <si>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</si>
  <si>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</si>
  <si>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</si>
  <si>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</si>
  <si>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</si>
  <si>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</si>
  <si>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</si>
  <si>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</si>
  <si>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</si>
  <si>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</si>
  <si>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</si>
  <si>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</si>
  <si>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</si>
  <si>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</si>
  <si>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</si>
  <si>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</si>
  <si>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</si>
  <si>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</si>
  <si>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</si>
  <si>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</si>
  <si>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</si>
  <si>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</si>
  <si>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</si>
  <si>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</si>
  <si>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</si>
  <si>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</si>
  <si>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</si>
  <si>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</si>
  <si>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</si>
  <si>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</si>
  <si>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</si>
  <si>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</si>
  <si>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</si>
  <si>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</si>
  <si>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</si>
  <si>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</si>
  <si>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</si>
  <si>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</si>
  <si>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</si>
  <si>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</si>
  <si>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</si>
  <si>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</si>
  <si>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</si>
  <si>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</si>
  <si>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</si>
  <si>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</si>
  <si>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</si>
  <si>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</si>
  <si>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</si>
  <si>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</si>
  <si>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</si>
  <si>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</si>
  <si>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</si>
  <si>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</si>
  <si>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</si>
  <si>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</si>
  <si>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</si>
  <si>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</si>
  <si>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</si>
  <si>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</si>
  <si>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</si>
  <si>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</si>
  <si>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</si>
  <si>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</si>
  <si>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</si>
  <si>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</si>
  <si>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</si>
  <si>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</si>
  <si>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</si>
  <si>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</si>
  <si>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</si>
  <si>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</si>
  <si>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</si>
  <si>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</si>
  <si>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</si>
  <si>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</si>
  <si>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</si>
  <si>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</si>
  <si>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</si>
  <si>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</si>
  <si>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</si>
  <si>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</si>
  <si>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</si>
  <si>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</si>
  <si>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</si>
  <si>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</si>
  <si>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</si>
  <si>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</si>
  <si>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</si>
  <si>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</si>
  <si>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</si>
  <si>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</si>
  <si>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</si>
  <si>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</si>
  <si>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</si>
  <si>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</si>
  <si>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</si>
  <si>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</si>
  <si>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</si>
  <si>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</si>
  <si>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</si>
  <si>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</si>
  <si>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</si>
  <si>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</si>
  <si>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</si>
  <si>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</si>
  <si>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</si>
  <si>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</si>
  <si>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</si>
  <si>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</si>
  <si>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</si>
  <si>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</si>
  <si>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</si>
  <si>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</si>
  <si>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</si>
  <si>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</si>
  <si>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</si>
  <si>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</si>
  <si>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</si>
  <si>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</si>
  <si>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</si>
  <si>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</si>
  <si>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</si>
  <si>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</si>
  <si>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</si>
  <si>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</si>
  <si>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</si>
  <si>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</si>
  <si>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</si>
  <si>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</si>
  <si>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</si>
  <si>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</si>
  <si>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</si>
  <si>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</si>
  <si>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</si>
  <si>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</si>
  <si>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</si>
  <si>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</si>
  <si>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</si>
  <si>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</si>
  <si>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</si>
  <si>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</si>
  <si>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</si>
  <si>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</si>
  <si>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</si>
  <si>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</si>
  <si>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</si>
  <si>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</si>
  <si>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</si>
  <si>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</si>
  <si>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</si>
  <si>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</si>
  <si>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</si>
  <si>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</si>
  <si>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</si>
  <si>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</si>
  <si>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</si>
  <si>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</si>
  <si>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</si>
  <si>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</si>
  <si>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</si>
  <si>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</si>
  <si>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</si>
  <si>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</si>
  <si>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</si>
  <si>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</si>
  <si>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</si>
  <si>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</si>
  <si>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</si>
  <si>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</si>
  <si>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</si>
  <si>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</si>
  <si>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</si>
  <si>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</si>
  <si>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</si>
  <si>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</si>
  <si>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</si>
  <si>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</si>
  <si>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</si>
  <si>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</si>
  <si>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</si>
  <si>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</si>
  <si>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</si>
  <si>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</si>
  <si>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</si>
  <si>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</si>
  <si>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</si>
  <si>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</si>
  <si>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</si>
  <si>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</si>
  <si>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</si>
  <si>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</si>
  <si>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</si>
  <si>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</si>
  <si>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</si>
  <si>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</si>
  <si>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</si>
  <si>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</si>
  <si>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</si>
  <si>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</si>
  <si>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</si>
  <si>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</si>
  <si>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</si>
  <si>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</si>
  <si>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</si>
  <si>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</si>
  <si>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</si>
  <si>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</si>
  <si>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</si>
  <si>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</si>
  <si>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</si>
  <si>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</si>
  <si>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</si>
  <si>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</si>
  <si>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</si>
  <si>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</si>
  <si>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</si>
  <si>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</si>
  <si>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</si>
  <si>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</si>
  <si>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</si>
  <si>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</si>
  <si>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</si>
  <si>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</si>
  <si>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</si>
  <si>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</si>
  <si>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</si>
  <si>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</si>
  <si>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</si>
  <si>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</si>
  <si>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</si>
  <si>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</si>
  <si>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</si>
  <si>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</si>
  <si>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</si>
  <si>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</si>
  <si>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</si>
  <si>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</si>
  <si>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</si>
  <si>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</si>
  <si>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</si>
  <si>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</si>
  <si>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</si>
  <si>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</si>
  <si>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</si>
  <si>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</si>
  <si>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</si>
  <si>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</si>
  <si>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</si>
  <si>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</si>
  <si>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</si>
  <si>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</si>
  <si>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</si>
  <si>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</si>
  <si>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</si>
  <si>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</si>
  <si>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</si>
  <si>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</si>
  <si>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</si>
  <si>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</si>
  <si>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</si>
  <si>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</si>
  <si>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</si>
  <si>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</si>
  <si>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</si>
  <si>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</si>
  <si>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</si>
  <si>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</si>
  <si>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</si>
  <si>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</si>
  <si>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</si>
  <si>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</si>
  <si>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</si>
  <si>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</si>
  <si>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</si>
  <si>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</si>
  <si>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</si>
  <si>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</si>
  <si>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</si>
  <si>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</si>
  <si>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</si>
  <si>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</si>
  <si>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</si>
  <si>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</si>
  <si>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</si>
  <si>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</si>
  <si>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</si>
  <si>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</si>
  <si>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</si>
  <si>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</si>
  <si>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</si>
  <si>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</si>
  <si>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</si>
  <si>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</si>
  <si>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</si>
  <si>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</si>
  <si>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</si>
  <si>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</si>
  <si>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</si>
  <si>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</si>
  <si>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</si>
  <si>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</si>
  <si>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</si>
  <si>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</si>
  <si>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</si>
  <si>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</si>
  <si>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</si>
  <si>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</si>
  <si>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</si>
  <si>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</si>
  <si>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</si>
  <si>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</si>
  <si>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</si>
  <si>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</si>
  <si>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</si>
  <si>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</si>
  <si>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</si>
  <si>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</si>
  <si>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</si>
  <si>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</si>
  <si>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</si>
  <si>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</si>
  <si>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</si>
  <si>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</si>
  <si>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</si>
  <si>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</si>
  <si>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</si>
  <si>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</si>
  <si>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</si>
  <si>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</si>
  <si>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</si>
  <si>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</si>
  <si>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</si>
  <si>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</si>
  <si>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</si>
  <si>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</si>
  <si>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</si>
  <si>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</si>
  <si>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</si>
  <si>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</si>
  <si>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</si>
  <si>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</si>
  <si>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</si>
  <si>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</si>
  <si>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</si>
  <si>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</si>
  <si>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</si>
  <si>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</si>
  <si>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</si>
  <si>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</si>
  <si>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</si>
  <si>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</si>
  <si>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</si>
  <si>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</si>
  <si>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</si>
  <si>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</si>
  <si>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</si>
  <si>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</si>
  <si>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</si>
  <si>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</si>
  <si>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</si>
  <si>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</si>
  <si>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</si>
  <si>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</si>
  <si>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</si>
  <si>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</si>
  <si>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</si>
  <si>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</si>
  <si>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</si>
  <si>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</si>
  <si>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</si>
  <si>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</si>
  <si>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</si>
  <si>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</si>
  <si>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</si>
  <si>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</si>
  <si>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</si>
  <si>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</si>
  <si>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</si>
  <si>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</si>
  <si>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</si>
  <si>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</si>
  <si>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</si>
  <si>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</si>
  <si>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</si>
  <si>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</si>
  <si>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</si>
  <si>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</si>
  <si>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</si>
  <si>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</si>
  <si>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</si>
  <si>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</si>
  <si>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</si>
  <si>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</si>
  <si>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</si>
  <si>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</si>
  <si>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</si>
  <si>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</si>
  <si>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</si>
  <si>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</si>
  <si>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</si>
  <si>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</si>
  <si>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</si>
  <si>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</si>
  <si>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</si>
  <si>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</si>
  <si>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</si>
  <si>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</si>
  <si>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</si>
  <si>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</si>
  <si>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</si>
  <si>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</si>
  <si>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</si>
  <si>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</si>
  <si>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</si>
  <si>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</si>
  <si>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</si>
  <si>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</si>
  <si>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</si>
  <si>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</si>
  <si>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</si>
  <si>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</si>
  <si>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</si>
  <si>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</si>
  <si>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</si>
  <si>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</si>
  <si>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</si>
  <si>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</si>
  <si>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</si>
  <si>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</si>
  <si>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</si>
  <si>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</si>
  <si>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</si>
  <si>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</si>
  <si>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</si>
  <si>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</si>
  <si>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</si>
  <si>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</si>
  <si>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</si>
  <si>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</si>
  <si>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</si>
  <si>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</si>
  <si>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</si>
  <si>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</si>
  <si>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</si>
  <si>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</si>
  <si>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</si>
  <si>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</si>
  <si>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</si>
  <si>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</si>
  <si>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</si>
  <si>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</si>
  <si>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</si>
  <si>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</si>
  <si>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</si>
  <si>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</si>
  <si>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</si>
  <si>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</si>
  <si>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</si>
  <si>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</si>
  <si>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</si>
  <si>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</si>
  <si>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</si>
  <si>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</si>
  <si>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</si>
  <si>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</si>
  <si>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</si>
  <si>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</si>
  <si>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</si>
  <si>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</si>
  <si>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</si>
  <si>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</si>
  <si>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</si>
  <si>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</si>
  <si>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</si>
  <si>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</si>
  <si>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</si>
  <si>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</si>
  <si>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</si>
  <si>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</si>
  <si>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</si>
  <si>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</si>
  <si>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</si>
  <si>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</si>
  <si>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</si>
  <si>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</si>
  <si>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</si>
  <si>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</si>
  <si>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</si>
  <si>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</si>
  <si>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</si>
  <si>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</si>
  <si>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</si>
  <si>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</si>
  <si>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</si>
  <si>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</si>
  <si>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</si>
  <si>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</si>
  <si>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</si>
  <si>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</si>
  <si>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</si>
  <si>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</si>
  <si>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</si>
  <si>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</si>
  <si>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</si>
  <si>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</si>
  <si>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</si>
  <si>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</si>
  <si>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</si>
  <si>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</si>
  <si>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</si>
  <si>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</si>
  <si>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</si>
  <si>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</si>
  <si>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</si>
  <si>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</si>
  <si>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</si>
  <si>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</si>
  <si>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</si>
  <si>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</si>
  <si>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</si>
  <si>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</si>
  <si>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</si>
  <si>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</si>
  <si>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</si>
  <si>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</si>
  <si>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</si>
  <si>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</si>
  <si>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</si>
  <si>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</si>
  <si>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</si>
  <si>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</si>
  <si>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</si>
  <si>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</si>
  <si>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</si>
  <si>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</si>
  <si>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</si>
  <si>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</si>
  <si>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</si>
  <si>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</si>
  <si>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</si>
  <si>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</si>
  <si>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</si>
  <si>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</si>
  <si>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</si>
  <si>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</si>
  <si>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</si>
  <si>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</si>
  <si>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</si>
  <si>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</si>
  <si>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</si>
  <si>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</si>
  <si>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</si>
  <si>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</si>
  <si>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</si>
  <si>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</si>
  <si>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</si>
  <si>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</si>
  <si>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</si>
  <si>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</si>
  <si>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</si>
  <si>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</si>
  <si>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</si>
  <si>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</si>
  <si>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</si>
  <si>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</si>
  <si>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</si>
  <si>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</si>
  <si>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</si>
  <si>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</si>
  <si>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</si>
  <si>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</si>
  <si>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</si>
  <si>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</si>
  <si>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</si>
  <si>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</si>
  <si>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</si>
  <si>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</si>
  <si>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</si>
  <si>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</si>
  <si>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</si>
  <si>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</si>
  <si>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</si>
  <si>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</si>
  <si>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</si>
  <si>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</si>
  <si>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</si>
  <si>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</si>
  <si>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</si>
  <si>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</si>
  <si>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</si>
  <si>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</si>
  <si>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</si>
  <si>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</si>
  <si>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</si>
  <si>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</si>
  <si>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</si>
  <si>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</si>
  <si>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</si>
  <si>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</si>
  <si>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</si>
  <si>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</si>
  <si>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</si>
  <si>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</si>
  <si>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</si>
  <si>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</si>
  <si>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</si>
  <si>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</si>
  <si>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</si>
  <si>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</si>
  <si>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</si>
  <si>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</si>
  <si>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</si>
  <si>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</si>
  <si>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</si>
  <si>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</si>
  <si>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</si>
  <si>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</si>
  <si>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</si>
  <si>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</si>
  <si>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</si>
  <si>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</si>
  <si>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</si>
  <si>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</si>
  <si>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</si>
  <si>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</si>
  <si>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</si>
  <si>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</si>
  <si>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</si>
  <si>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</si>
  <si>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</si>
  <si>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</si>
  <si>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</si>
  <si>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</si>
  <si>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</si>
  <si>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</si>
  <si>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</si>
  <si>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</si>
  <si>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</si>
  <si>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</si>
  <si>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</si>
  <si>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</si>
  <si>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</si>
  <si>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</si>
  <si>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</si>
  <si>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</si>
  <si>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</si>
  <si>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</si>
  <si>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</si>
  <si>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</si>
  <si>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</si>
  <si>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</si>
  <si>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</si>
  <si>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</si>
  <si>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</si>
  <si>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</si>
  <si>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</si>
  <si>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</si>
  <si>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</si>
  <si>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</si>
  <si>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</si>
  <si>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</si>
  <si>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</si>
  <si>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</si>
  <si>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</si>
  <si>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</si>
  <si>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</si>
  <si>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</si>
  <si>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</si>
  <si>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</si>
  <si>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</si>
  <si>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</si>
  <si>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</si>
  <si>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</si>
  <si>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</si>
  <si>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</si>
  <si>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</si>
  <si>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</si>
  <si>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</si>
  <si>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</si>
  <si>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</si>
  <si>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</si>
  <si>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</si>
  <si>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</si>
  <si>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</si>
  <si>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</si>
  <si>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</si>
  <si>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</si>
  <si>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</si>
  <si>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</si>
  <si>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</si>
  <si>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</si>
  <si>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</si>
  <si>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</si>
  <si>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</si>
  <si>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</si>
  <si>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</si>
  <si>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</si>
  <si>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</si>
  <si>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</si>
  <si>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</si>
  <si>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</si>
  <si>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</si>
  <si>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</si>
  <si>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</si>
  <si>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</si>
  <si>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</si>
  <si>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</si>
  <si>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</si>
  <si>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</si>
  <si>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</si>
  <si>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</si>
  <si>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</si>
  <si>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</si>
  <si>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</si>
  <si>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</si>
  <si>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</si>
  <si>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</si>
  <si>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</si>
  <si>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</si>
  <si>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</si>
  <si>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</si>
  <si>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</si>
  <si>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</si>
  <si>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</si>
  <si>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</si>
  <si>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</si>
  <si>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</si>
  <si>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</si>
  <si>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</si>
  <si>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</si>
  <si>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</si>
  <si>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</si>
  <si>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</si>
  <si>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</si>
  <si>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</si>
  <si>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</si>
  <si>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</si>
  <si>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</si>
  <si>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</si>
  <si>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</si>
  <si>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</si>
  <si>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</si>
  <si>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</si>
  <si>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</si>
  <si>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</si>
  <si>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</si>
  <si>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</si>
  <si>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</si>
  <si>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</si>
  <si>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</si>
  <si>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</si>
  <si>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</si>
  <si>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</si>
  <si>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</si>
  <si>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</si>
  <si>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</si>
  <si>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</si>
  <si>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</si>
  <si>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</si>
  <si>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</si>
  <si>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</si>
  <si>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</si>
  <si>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</si>
  <si>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</si>
  <si>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</si>
  <si>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</si>
  <si>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</si>
  <si>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</si>
  <si>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</si>
  <si>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</si>
  <si>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</si>
  <si>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</si>
  <si>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</si>
  <si>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</si>
  <si>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</si>
  <si>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</si>
  <si>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</si>
  <si>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</si>
  <si>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</si>
  <si>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</si>
  <si>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</si>
  <si>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</si>
  <si>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</si>
  <si>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</si>
  <si>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</si>
  <si>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</si>
  <si>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</si>
  <si>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</si>
  <si>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</si>
  <si>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</si>
  <si>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</si>
  <si>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</si>
  <si>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</si>
  <si>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</si>
  <si>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</si>
  <si>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</si>
  <si>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</si>
  <si>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</si>
  <si>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</si>
  <si>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</si>
  <si>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</si>
  <si>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</si>
  <si>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</si>
  <si>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</si>
  <si>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</si>
  <si>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</si>
  <si>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</si>
  <si>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</si>
  <si>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</si>
  <si>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</si>
  <si>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</si>
  <si>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</si>
  <si>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</si>
  <si>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</si>
  <si>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</si>
  <si>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</si>
  <si>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</si>
  <si>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</si>
  <si>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</si>
  <si>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</si>
  <si>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</si>
  <si>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</si>
  <si>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</si>
  <si>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</si>
  <si>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</si>
  <si>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</si>
  <si>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</si>
  <si>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</si>
  <si>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</si>
  <si>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</si>
  <si>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</si>
  <si>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</si>
  <si>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</si>
  <si>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</si>
  <si>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</si>
  <si>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</si>
  <si>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</si>
  <si>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</si>
  <si>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</si>
  <si>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</si>
  <si>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</si>
  <si>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</si>
  <si>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</si>
  <si>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</si>
  <si>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</si>
  <si>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</si>
  <si>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</si>
  <si>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</si>
  <si>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</si>
  <si>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</si>
  <si>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</si>
  <si>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</si>
  <si>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</si>
  <si>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</si>
  <si>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</si>
  <si>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</si>
  <si>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</si>
  <si>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</si>
  <si>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</si>
  <si>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</si>
  <si>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</si>
  <si>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</si>
  <si>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</si>
  <si>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</si>
  <si>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</si>
  <si>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</si>
  <si>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</si>
  <si>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</si>
  <si>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</si>
  <si>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</si>
  <si>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</si>
  <si>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</si>
  <si>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</si>
  <si>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</si>
  <si>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</si>
  <si>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</si>
  <si>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</si>
  <si>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</si>
  <si>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</si>
  <si>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</si>
  <si>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</si>
  <si>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</si>
  <si>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</si>
  <si>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</si>
  <si>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</si>
  <si>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</si>
  <si>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</si>
  <si>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</si>
  <si>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</si>
  <si>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</si>
  <si>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</si>
  <si>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</si>
  <si>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</si>
  <si>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</si>
  <si>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</si>
  <si>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</si>
  <si>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</si>
  <si>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</si>
  <si>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</si>
  <si>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</si>
  <si>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</si>
  <si>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</si>
  <si>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</si>
  <si>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</si>
  <si>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</si>
  <si>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</si>
  <si>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</si>
  <si>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</si>
  <si>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</si>
  <si>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</si>
  <si>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</si>
  <si>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</si>
  <si>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</si>
  <si>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</si>
  <si>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</si>
  <si>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</si>
  <si>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</si>
  <si>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</si>
  <si>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</si>
  <si>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</si>
  <si>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</si>
  <si>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</si>
  <si>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</si>
  <si>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</si>
  <si>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</si>
  <si>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</si>
  <si>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</si>
  <si>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</si>
  <si>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</si>
  <si>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</si>
  <si>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</si>
  <si>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</si>
  <si>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</si>
  <si>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</si>
  <si>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</si>
  <si>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</si>
  <si>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</si>
  <si>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</si>
  <si>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</si>
  <si>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</si>
  <si>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</si>
  <si>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</si>
  <si>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</si>
  <si>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</si>
  <si>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</si>
  <si>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</si>
  <si>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</si>
  <si>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</si>
  <si>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</si>
  <si>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</si>
  <si>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</si>
  <si>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</si>
  <si>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</si>
  <si>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</si>
  <si>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</si>
  <si>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</si>
  <si>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</si>
  <si>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</si>
  <si>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</si>
  <si>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</si>
  <si>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</si>
  <si>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</si>
  <si>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</si>
  <si>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</si>
  <si>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</si>
  <si>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</si>
  <si>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</si>
  <si>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</si>
  <si>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</si>
  <si>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</si>
  <si>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</si>
  <si>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</si>
  <si>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</si>
  <si>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</si>
  <si>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</si>
  <si>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</si>
  <si>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</si>
  <si>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</si>
  <si>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</si>
  <si>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</si>
  <si>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</si>
  <si>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</si>
  <si>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</si>
  <si>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</si>
  <si>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</si>
  <si>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</si>
  <si>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</si>
  <si>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</si>
  <si>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</si>
  <si>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</si>
  <si>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</si>
  <si>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</si>
  <si>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</si>
  <si>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</si>
  <si>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</si>
  <si>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</si>
  <si>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</si>
  <si>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</si>
  <si>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</si>
  <si>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</si>
  <si>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</si>
  <si>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</si>
  <si>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</si>
  <si>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</si>
  <si>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</si>
  <si>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</si>
  <si>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</si>
  <si>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</si>
  <si>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</si>
  <si>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</si>
  <si>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</si>
  <si>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</si>
  <si>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</si>
  <si>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</si>
  <si>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</si>
  <si>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</si>
  <si>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</si>
  <si>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</si>
  <si>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</si>
  <si>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</si>
  <si>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</si>
  <si>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</si>
  <si>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</si>
  <si>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</si>
  <si>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</si>
  <si>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</si>
  <si>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</si>
  <si>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</si>
  <si>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</si>
  <si>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</si>
  <si>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</si>
  <si>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</si>
  <si>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</si>
  <si>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</si>
  <si>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</si>
  <si>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</si>
  <si>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</si>
  <si>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</si>
  <si>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</si>
  <si>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</si>
  <si>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</si>
  <si>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</si>
  <si>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</si>
  <si>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</si>
  <si>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</si>
  <si>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</si>
  <si>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</si>
  <si>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</si>
  <si>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</si>
  <si>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</si>
  <si>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</si>
  <si>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</si>
  <si>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</si>
  <si>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</si>
  <si>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</si>
  <si>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</si>
  <si>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</si>
  <si>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</si>
  <si>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</si>
  <si>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</si>
  <si>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</si>
  <si>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</si>
  <si>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</si>
  <si>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</si>
  <si>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</si>
  <si>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</si>
  <si>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</si>
  <si>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</si>
  <si>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</si>
  <si>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</si>
  <si>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</si>
  <si>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</si>
  <si>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</si>
  <si>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</si>
  <si>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</si>
  <si>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</si>
  <si>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</si>
  <si>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</si>
  <si>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</si>
  <si>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</si>
  <si>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</si>
  <si>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</si>
  <si>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</si>
  <si>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</si>
  <si>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</si>
  <si>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</si>
  <si>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</si>
  <si>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</si>
  <si>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</si>
  <si>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</si>
  <si>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</si>
  <si>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</si>
  <si>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</si>
  <si>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</si>
  <si>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</si>
  <si>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</si>
  <si>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</si>
  <si>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</si>
  <si>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</si>
  <si>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</si>
  <si>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</si>
  <si>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</si>
  <si>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</si>
  <si>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</si>
  <si>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</si>
  <si>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</si>
  <si>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</si>
  <si>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</si>
  <si>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</si>
  <si>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</si>
  <si>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</si>
  <si>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</si>
  <si>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</si>
  <si>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</si>
  <si>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</si>
  <si>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</si>
  <si>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</si>
  <si>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</si>
  <si>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</si>
  <si>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</si>
  <si>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</si>
  <si>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</si>
  <si>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</si>
  <si>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</si>
  <si>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</si>
  <si>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</si>
  <si>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</si>
  <si>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</si>
  <si>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</si>
  <si>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</si>
  <si>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</si>
  <si>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</si>
  <si>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</si>
  <si>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</si>
  <si>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</si>
  <si>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</si>
  <si>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</si>
  <si>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</si>
  <si>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</si>
  <si>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</si>
  <si>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</si>
  <si>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</si>
  <si>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</si>
  <si>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</si>
  <si>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</si>
  <si>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</si>
  <si>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</si>
  <si>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</si>
  <si>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</si>
  <si>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</si>
  <si>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</si>
  <si>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</si>
  <si>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</si>
  <si>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</si>
  <si>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</si>
  <si>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</si>
  <si>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</si>
  <si>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</si>
  <si>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</si>
  <si>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</si>
  <si>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</si>
  <si>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</si>
  <si>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</si>
  <si>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</si>
  <si>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</si>
  <si>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</si>
  <si>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</si>
  <si>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</si>
  <si>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</si>
  <si>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</si>
  <si>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</si>
  <si>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</si>
  <si>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</si>
  <si>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</si>
  <si>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</si>
  <si>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</si>
  <si>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</si>
  <si>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</si>
  <si>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</si>
  <si>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</si>
  <si>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</si>
  <si>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</si>
  <si>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</si>
  <si>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</si>
  <si>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</si>
  <si>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</si>
  <si>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</si>
  <si>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</si>
  <si>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</si>
  <si>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</si>
  <si>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</si>
  <si>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</si>
  <si>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</si>
  <si>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</si>
  <si>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</si>
  <si>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</si>
  <si>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</si>
  <si>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</si>
  <si>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</si>
  <si>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</si>
  <si>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</si>
  <si>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</si>
  <si>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</si>
  <si>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</si>
  <si>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</si>
  <si>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</si>
  <si>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</si>
  <si>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</si>
  <si>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</si>
  <si>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</si>
  <si>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</si>
  <si>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</si>
  <si>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</si>
  <si>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</si>
  <si>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</si>
  <si>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</si>
  <si>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</si>
  <si>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</si>
  <si>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</si>
  <si>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</si>
  <si>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</si>
  <si>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</si>
  <si>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</si>
  <si>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</si>
  <si>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</si>
  <si>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</si>
  <si>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</si>
  <si>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</si>
  <si>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</si>
  <si>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</si>
  <si>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</si>
  <si>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</si>
  <si>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</si>
  <si>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</si>
  <si>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</si>
  <si>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</si>
  <si>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</si>
  <si>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</si>
  <si>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</si>
  <si>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</si>
  <si>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</si>
  <si>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</si>
  <si>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</si>
  <si>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</si>
  <si>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</si>
  <si>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</si>
  <si>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</si>
  <si>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</si>
  <si>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</si>
  <si>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</si>
  <si>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</si>
  <si>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</si>
  <si>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</si>
  <si>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</si>
  <si>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</si>
  <si>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</si>
  <si>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</si>
  <si>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</si>
  <si>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</si>
  <si>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</si>
  <si>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</si>
  <si>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</si>
  <si>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</si>
  <si>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</si>
  <si>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</si>
  <si>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</si>
  <si>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</si>
  <si>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</si>
  <si>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</si>
  <si>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</si>
  <si>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</si>
  <si>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</si>
  <si>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</si>
  <si>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</si>
  <si>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</si>
  <si>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</si>
  <si>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</si>
  <si>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</si>
  <si>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</si>
  <si>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</si>
  <si>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</si>
  <si>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</si>
  <si>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</si>
  <si>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</si>
  <si>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</si>
  <si>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</si>
  <si>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</si>
  <si>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</si>
  <si>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</si>
  <si>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</si>
  <si>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</si>
  <si>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</si>
  <si>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</si>
  <si>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</si>
  <si>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</si>
  <si>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</si>
  <si>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</si>
  <si>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</si>
  <si>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</si>
  <si>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</si>
  <si>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</si>
  <si>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</si>
  <si>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</si>
  <si>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</si>
  <si>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</si>
  <si>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</si>
  <si>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</si>
  <si>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</si>
  <si>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</si>
  <si>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</si>
  <si>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</si>
  <si>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</si>
  <si>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</si>
  <si>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</si>
  <si>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</si>
  <si>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</si>
  <si>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</si>
  <si>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</si>
  <si>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</si>
  <si>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</si>
  <si>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</si>
  <si>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</si>
  <si>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</si>
  <si>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</si>
  <si>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</si>
  <si>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</si>
  <si>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</si>
  <si>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</si>
  <si>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</si>
  <si>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</si>
  <si>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</si>
  <si>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</si>
  <si>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</si>
  <si>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</si>
  <si>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</si>
  <si>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</si>
  <si>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</si>
  <si>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</si>
  <si>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</si>
  <si>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</si>
  <si>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</si>
  <si>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</si>
  <si>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</si>
  <si>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</si>
  <si>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</si>
  <si>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</si>
  <si>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</si>
  <si>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</si>
  <si>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</si>
  <si>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</si>
  <si>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</si>
  <si>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</si>
  <si>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</si>
  <si>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</si>
  <si>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</si>
  <si>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</si>
  <si>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</si>
  <si>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</si>
  <si>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</si>
  <si>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</si>
  <si>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</si>
  <si>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</si>
  <si>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</si>
  <si>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</si>
  <si>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</si>
  <si>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</si>
  <si>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</si>
  <si>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</si>
  <si>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</si>
  <si>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</si>
  <si>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</si>
  <si>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</si>
  <si>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</si>
  <si>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</si>
  <si>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</si>
  <si>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</si>
  <si>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</si>
  <si>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</si>
  <si>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</si>
  <si>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</si>
  <si>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</si>
  <si>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</si>
  <si>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</si>
  <si>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</si>
  <si>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</si>
  <si>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</si>
  <si>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</si>
  <si>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</si>
  <si>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</si>
  <si>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</si>
  <si>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</si>
  <si>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</si>
  <si>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</si>
  <si>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</si>
  <si>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</si>
  <si>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</si>
  <si>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</si>
  <si>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</si>
  <si>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</si>
  <si>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</si>
  <si>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</si>
  <si>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</si>
  <si>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</si>
  <si>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</si>
  <si>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</si>
  <si>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</si>
  <si>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</si>
  <si>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</si>
  <si>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</si>
  <si>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</si>
  <si>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</si>
  <si>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</si>
  <si>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</si>
  <si>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</si>
  <si>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</si>
  <si>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</si>
  <si>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</si>
  <si>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</si>
  <si>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</si>
  <si>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</si>
  <si>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</si>
  <si>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</si>
  <si>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</si>
  <si>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</si>
  <si>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</si>
  <si>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</si>
  <si>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</si>
  <si>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</si>
  <si>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</si>
  <si>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</si>
  <si>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</si>
  <si>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</si>
  <si>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</si>
  <si>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</si>
  <si>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</si>
  <si>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</si>
  <si>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</si>
  <si>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</si>
  <si>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</si>
  <si>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</si>
  <si>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</si>
  <si>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</si>
  <si>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</si>
  <si>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</si>
  <si>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</si>
  <si>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</si>
  <si>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</si>
  <si>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</si>
  <si>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</si>
  <si>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</si>
  <si>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</si>
  <si>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</si>
  <si>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</si>
  <si>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</si>
  <si>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</si>
  <si>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</si>
  <si>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</si>
  <si>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</si>
  <si>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</si>
  <si>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</si>
  <si>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</si>
  <si>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</si>
  <si>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</si>
  <si>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</si>
  <si>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</si>
  <si>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</si>
  <si>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</si>
  <si>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</si>
  <si>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</si>
  <si>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</si>
  <si>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</si>
  <si>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</si>
  <si>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</si>
  <si>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</si>
  <si>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</si>
  <si>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</si>
  <si>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</si>
  <si>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</si>
  <si>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</si>
  <si>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</si>
  <si>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</si>
  <si>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</si>
  <si>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</si>
  <si>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</si>
  <si>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</si>
  <si>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</si>
  <si>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</si>
  <si>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</si>
  <si>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</si>
  <si>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</si>
  <si>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</si>
  <si>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</si>
  <si>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</si>
  <si>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</si>
  <si>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</si>
  <si>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</si>
  <si>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</si>
  <si>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</si>
  <si>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</si>
  <si>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</si>
  <si>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</si>
  <si>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</si>
  <si>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</si>
  <si>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</si>
  <si>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</si>
  <si>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</si>
  <si>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</si>
  <si>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</si>
  <si>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</si>
  <si>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</si>
  <si>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</si>
  <si>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</si>
  <si>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</si>
  <si>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</si>
  <si>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</si>
  <si>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</si>
  <si>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</si>
  <si>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</si>
  <si>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</si>
  <si>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</si>
  <si>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</si>
  <si>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</si>
  <si>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</si>
  <si>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</si>
  <si>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</si>
  <si>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</si>
  <si>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</si>
  <si>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</si>
  <si>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</si>
  <si>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</si>
  <si>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</si>
  <si>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</si>
  <si>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</si>
  <si>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</si>
  <si>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</si>
  <si>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</si>
  <si>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</si>
  <si>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</si>
  <si>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</si>
  <si>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</si>
  <si>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</si>
  <si>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</si>
  <si>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</si>
  <si>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</si>
  <si>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</si>
  <si>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</si>
  <si>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</si>
  <si>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</si>
  <si>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</si>
  <si>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</si>
  <si>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</si>
  <si>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</si>
  <si>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</si>
  <si>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</si>
  <si>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</si>
  <si>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</si>
  <si>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</si>
  <si>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</si>
  <si>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</si>
  <si>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</si>
  <si>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</si>
  <si>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</si>
  <si>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</si>
  <si>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</si>
  <si>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</si>
  <si>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</si>
  <si>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</si>
  <si>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</si>
  <si>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</si>
  <si>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</si>
  <si>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</si>
  <si>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</si>
  <si>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</si>
  <si>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</si>
  <si>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</si>
  <si>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</si>
  <si>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</si>
  <si>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</si>
  <si>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</si>
  <si>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</si>
  <si>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</si>
  <si>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</si>
  <si>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</si>
  <si>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</si>
  <si>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</si>
  <si>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</si>
  <si>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</si>
  <si>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</si>
  <si>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</si>
  <si>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</si>
  <si>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</si>
  <si>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</si>
  <si>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</si>
  <si>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</si>
  <si>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</si>
  <si>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</si>
  <si>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</si>
  <si>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</si>
  <si>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</si>
  <si>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</si>
  <si>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</si>
  <si>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</si>
  <si>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</si>
  <si>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</si>
  <si>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</si>
  <si>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</si>
  <si>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</si>
  <si>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</si>
  <si>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</si>
  <si>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</si>
  <si>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</si>
  <si>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</si>
  <si>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</si>
  <si>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</si>
  <si>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</si>
  <si>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</si>
  <si>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</si>
  <si>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</si>
  <si>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</si>
  <si>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</si>
  <si>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</si>
  <si>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</si>
  <si>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</si>
  <si>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</si>
  <si>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</si>
  <si>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</si>
  <si>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</si>
  <si>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</si>
  <si>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</si>
  <si>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</si>
  <si>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</si>
  <si>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</si>
  <si>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</si>
  <si>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</si>
  <si>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</si>
  <si>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</si>
  <si>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</si>
  <si>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</si>
  <si>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</si>
  <si>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</si>
  <si>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</si>
  <si>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</si>
  <si>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</si>
  <si>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</si>
  <si>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</si>
  <si>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</si>
  <si>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</si>
  <si>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</si>
  <si>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</si>
  <si>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</si>
  <si>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</si>
  <si>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</si>
  <si>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</si>
  <si>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</si>
  <si>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</si>
  <si>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</si>
  <si>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</si>
  <si>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</si>
  <si>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</si>
  <si>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</si>
  <si>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</si>
  <si>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</si>
  <si>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</si>
  <si>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</si>
  <si>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</si>
  <si>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</si>
  <si>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</si>
  <si>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</si>
  <si>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</si>
  <si>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</si>
  <si>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</si>
  <si>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</si>
  <si>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</si>
  <si>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</si>
  <si>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</si>
  <si>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</si>
  <si>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</si>
  <si>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</si>
  <si>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</si>
  <si>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</si>
  <si>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</si>
  <si>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</si>
  <si>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</si>
  <si>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</si>
  <si>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</si>
  <si>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</si>
  <si>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</si>
  <si>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</si>
  <si>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</si>
  <si>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</si>
  <si>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</si>
  <si>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</si>
  <si>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</si>
  <si>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</si>
  <si>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</si>
  <si>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</si>
  <si>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</si>
  <si>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</si>
  <si>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</si>
  <si>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</si>
  <si>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</si>
  <si>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</si>
  <si>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</si>
  <si>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</si>
  <si>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</si>
  <si>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</si>
  <si>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</si>
  <si>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</si>
  <si>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</si>
  <si>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</si>
  <si>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</si>
  <si>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</si>
  <si>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</si>
  <si>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</si>
  <si>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</si>
  <si>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</si>
  <si>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</si>
  <si>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</si>
  <si>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</si>
  <si>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</si>
  <si>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</si>
  <si>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</si>
  <si>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</si>
  <si>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</si>
  <si>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</si>
  <si>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</si>
  <si>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</si>
  <si>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</si>
  <si>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</si>
  <si>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</si>
  <si>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</si>
  <si>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</si>
  <si>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</si>
  <si>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</si>
  <si>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</si>
  <si>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</si>
  <si>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</si>
  <si>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</si>
  <si>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</si>
  <si>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</si>
  <si>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</si>
  <si>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</si>
  <si>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</si>
  <si>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</si>
  <si>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</si>
  <si>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</si>
  <si>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</si>
  <si>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</si>
  <si>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</si>
  <si>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</si>
  <si>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</si>
  <si>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</si>
  <si>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</si>
  <si>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</si>
  <si>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</si>
  <si>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</si>
  <si>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</si>
  <si>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</si>
  <si>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</si>
  <si>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</si>
  <si>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</si>
  <si>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</si>
  <si>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</si>
  <si>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</si>
  <si>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</si>
  <si>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</si>
  <si>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</si>
  <si>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</si>
  <si>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</si>
  <si>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</si>
  <si>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</si>
  <si>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</si>
  <si>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</si>
  <si>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</si>
  <si>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</si>
  <si>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</si>
  <si>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</si>
  <si>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</si>
  <si>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</si>
  <si>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</si>
  <si>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</si>
  <si>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</si>
  <si>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</si>
  <si>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</si>
  <si>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</si>
  <si>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</si>
  <si>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</si>
  <si>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</si>
  <si>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</si>
  <si>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</si>
  <si>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</si>
  <si>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</si>
  <si>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</si>
  <si>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</si>
  <si>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</si>
  <si>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</si>
  <si>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</si>
  <si>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</si>
  <si>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</si>
  <si>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</si>
  <si>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</si>
  <si>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</si>
  <si>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</si>
  <si>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</si>
  <si>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</si>
  <si>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</si>
  <si>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</si>
  <si>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</si>
  <si>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</si>
  <si>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</si>
  <si>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</si>
  <si>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</si>
  <si>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</si>
  <si>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</si>
  <si>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</si>
  <si>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</si>
  <si>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</si>
  <si>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</si>
  <si>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</si>
  <si>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</si>
  <si>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</si>
  <si>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</si>
  <si>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</si>
  <si>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</si>
  <si>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</si>
  <si>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</si>
  <si>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</si>
  <si>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</si>
  <si>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</si>
  <si>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</si>
  <si>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</si>
  <si>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</si>
  <si>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</si>
  <si>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</si>
  <si>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</si>
  <si>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</si>
  <si>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</si>
  <si>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</si>
  <si>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</si>
  <si>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</si>
  <si>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</si>
  <si>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</si>
  <si>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</si>
  <si>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</si>
  <si>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</si>
  <si>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</si>
  <si>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</si>
  <si>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</si>
  <si>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</si>
  <si>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</si>
  <si>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</si>
  <si>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</si>
  <si>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</si>
  <si>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</si>
  <si>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</si>
  <si>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</si>
  <si>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</si>
  <si>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</si>
  <si>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</si>
  <si>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</si>
  <si>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</si>
  <si>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</si>
  <si>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</si>
  <si>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</si>
  <si>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</si>
  <si>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</si>
  <si>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</si>
  <si>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</si>
  <si>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</si>
  <si>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</si>
  <si>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</si>
  <si>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</si>
  <si>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</si>
  <si>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</si>
  <si>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</si>
  <si>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</si>
  <si>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</si>
  <si>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</si>
  <si>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</si>
  <si>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</si>
  <si>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</si>
  <si>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</si>
  <si>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</si>
  <si>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</si>
  <si>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</si>
  <si>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</si>
  <si>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</si>
  <si>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</si>
  <si>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</si>
  <si>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</si>
  <si>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</si>
  <si>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</si>
  <si>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</si>
  <si>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</si>
  <si>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</si>
  <si>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</si>
  <si>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</si>
  <si>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</si>
  <si>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</si>
  <si>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</si>
  <si>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</si>
  <si>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</si>
  <si>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</si>
  <si>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</si>
  <si>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</si>
  <si>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</si>
  <si>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</si>
  <si>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</si>
  <si>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</si>
  <si>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</si>
  <si>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</si>
  <si>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</si>
  <si>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</si>
  <si>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</si>
  <si>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</si>
  <si>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</si>
  <si>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</si>
  <si>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</si>
  <si>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</si>
  <si>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</si>
  <si>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</si>
  <si>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</si>
  <si>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</si>
  <si>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</si>
  <si>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</si>
  <si>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</si>
  <si>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</si>
  <si>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</si>
  <si>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</si>
  <si>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</si>
  <si>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</si>
  <si>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</si>
  <si>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</si>
  <si>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</si>
  <si>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</si>
  <si>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</si>
  <si>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</si>
  <si>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</si>
  <si>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</si>
  <si>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</si>
  <si>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</si>
  <si>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</si>
  <si>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</si>
  <si>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</si>
  <si>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</si>
  <si>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</si>
  <si>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</si>
  <si>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</si>
  <si>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</si>
  <si>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</si>
  <si>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</si>
  <si>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</si>
  <si>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</si>
  <si>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</si>
  <si>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</si>
  <si>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</si>
  <si>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</si>
  <si>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</si>
  <si>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</si>
  <si>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</si>
  <si>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</si>
  <si>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</si>
  <si>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</si>
  <si>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</si>
  <si>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</si>
  <si>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</si>
  <si>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</si>
  <si>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</si>
  <si>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</si>
  <si>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</si>
  <si>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</si>
  <si>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</si>
  <si>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</si>
  <si>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</si>
  <si>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</si>
  <si>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</si>
  <si>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</si>
  <si>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</si>
  <si>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</si>
  <si>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</si>
  <si>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</si>
  <si>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</si>
  <si>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</si>
  <si>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</si>
  <si>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</si>
  <si>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</si>
  <si>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</si>
  <si>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</si>
  <si>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</si>
  <si>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</si>
  <si>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</si>
  <si>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</si>
  <si>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</si>
  <si>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</si>
  <si>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</si>
  <si>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</si>
  <si>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</si>
  <si>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</si>
  <si>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</si>
  <si>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</si>
  <si>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</si>
  <si>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</si>
  <si>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</si>
  <si>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</si>
  <si>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</si>
  <si>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</si>
  <si>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</si>
  <si>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</si>
  <si>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</si>
  <si>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</si>
  <si>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</si>
  <si>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</si>
  <si>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</si>
  <si>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</si>
  <si>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</si>
  <si>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</si>
  <si>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</si>
  <si>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</si>
  <si>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</si>
  <si>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</si>
  <si>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</si>
  <si>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</si>
  <si>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</si>
  <si>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</si>
  <si>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</si>
  <si>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</si>
  <si>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</si>
  <si>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</si>
  <si>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</si>
  <si>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</si>
  <si>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</si>
  <si>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</si>
  <si>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</si>
  <si>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</si>
  <si>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</si>
  <si>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</si>
  <si>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</si>
  <si>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</si>
  <si>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</si>
  <si>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</si>
  <si>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</si>
  <si>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</si>
  <si>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</si>
  <si>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</si>
  <si>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</si>
  <si>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</si>
  <si>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</si>
  <si>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</si>
  <si>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</si>
  <si>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</si>
  <si>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</si>
  <si>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</si>
  <si>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</si>
  <si>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</si>
  <si>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</si>
  <si>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</si>
  <si>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</si>
  <si>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</si>
  <si>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</si>
  <si>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</si>
  <si>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</si>
  <si>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</si>
  <si>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</si>
  <si>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</si>
  <si>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</si>
  <si>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</si>
  <si>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</si>
  <si>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</si>
  <si>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</si>
  <si>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</si>
  <si>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</si>
  <si>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</si>
  <si>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</si>
  <si>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</si>
  <si>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</si>
  <si>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</si>
  <si>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</si>
  <si>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</si>
  <si>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</si>
  <si>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</si>
  <si>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</si>
  <si>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</si>
  <si>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</si>
  <si>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</si>
  <si>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</si>
  <si>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</si>
  <si>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</si>
  <si>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</si>
  <si>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</si>
  <si>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</si>
  <si>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</si>
  <si>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</si>
  <si>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</si>
  <si>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</si>
  <si>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</si>
  <si>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</si>
  <si>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</si>
  <si>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</si>
  <si>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</si>
  <si>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</si>
  <si>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</si>
  <si>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</si>
  <si>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</si>
  <si>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</si>
  <si>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</si>
  <si>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</si>
  <si>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</si>
  <si>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</si>
  <si>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</si>
  <si>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</si>
  <si>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</si>
  <si>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</si>
  <si>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</si>
  <si>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</si>
  <si>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</si>
  <si>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</si>
  <si>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</si>
  <si>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</si>
  <si>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</si>
  <si>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</si>
  <si>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</si>
  <si>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</si>
  <si>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</si>
  <si>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</si>
  <si>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</si>
  <si>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</si>
  <si>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</si>
  <si>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</si>
  <si>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</si>
  <si>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</si>
  <si>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</si>
  <si>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</si>
  <si>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</si>
  <si>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</si>
  <si>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</si>
  <si>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</si>
  <si>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</si>
  <si>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</si>
  <si>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</si>
  <si>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</si>
  <si>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</si>
  <si>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</si>
  <si>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</si>
  <si>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</si>
  <si>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</si>
  <si>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</si>
  <si>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</si>
  <si>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</si>
  <si>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</si>
  <si>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</si>
  <si>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</si>
  <si>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</si>
  <si>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</si>
  <si>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</si>
  <si>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</si>
  <si>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</si>
  <si>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</si>
  <si>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</si>
  <si>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</si>
  <si>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</si>
  <si>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</si>
  <si>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</si>
  <si>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</si>
  <si>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</si>
  <si>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</si>
  <si>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</si>
  <si>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</si>
  <si>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</si>
  <si>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</si>
  <si>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</si>
  <si>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</si>
  <si>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</si>
  <si>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</si>
  <si>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</si>
  <si>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</si>
  <si>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</si>
  <si>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</si>
  <si>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</si>
  <si>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</si>
  <si>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</si>
  <si>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</si>
  <si>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</si>
  <si>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</si>
  <si>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</si>
  <si>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</si>
  <si>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</si>
  <si>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</si>
  <si>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</si>
  <si>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</si>
  <si>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</si>
  <si>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</si>
  <si>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</si>
  <si>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</si>
  <si>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</si>
  <si>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</si>
  <si>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</si>
  <si>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</si>
  <si>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</si>
  <si>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</si>
  <si>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</si>
  <si>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</si>
  <si>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</si>
  <si>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</si>
  <si>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</si>
  <si>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</si>
  <si>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</si>
  <si>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</si>
  <si>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</si>
  <si>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</si>
  <si>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</si>
  <si>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</si>
  <si>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</si>
  <si>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</si>
  <si>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</si>
  <si>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</si>
  <si>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</si>
  <si>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</si>
  <si>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</si>
  <si>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</si>
  <si>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</si>
  <si>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</si>
  <si>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</si>
  <si>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</si>
  <si>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</si>
  <si>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</si>
  <si>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</si>
  <si>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</si>
  <si>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</si>
  <si>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</si>
  <si>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</si>
  <si>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</si>
  <si>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</si>
  <si>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</si>
  <si>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</si>
  <si>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</si>
  <si>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</si>
  <si>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</si>
  <si>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</si>
  <si>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</si>
  <si>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</si>
  <si>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</si>
  <si>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</si>
  <si>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</si>
  <si>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</si>
  <si>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</si>
  <si>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</si>
  <si>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</si>
  <si>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</si>
  <si>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</si>
  <si>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</si>
  <si>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</si>
  <si>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</si>
  <si>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</si>
  <si>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</si>
  <si>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</si>
  <si>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</si>
  <si>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</si>
  <si>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</si>
  <si>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</si>
  <si>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</si>
  <si>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</si>
  <si>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</si>
  <si>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</si>
  <si>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</si>
  <si>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</si>
  <si>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</si>
  <si>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</si>
  <si>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</si>
  <si>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</si>
  <si>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</si>
  <si>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</si>
  <si>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</si>
  <si>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</si>
  <si>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</si>
  <si>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</si>
  <si>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</si>
  <si>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</si>
  <si>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</si>
  <si>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</si>
  <si>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</si>
  <si>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</si>
  <si>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</si>
  <si>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</si>
  <si>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</si>
  <si>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</si>
  <si>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</si>
  <si>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</si>
  <si>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</si>
  <si>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</si>
  <si>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</si>
  <si>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</si>
  <si>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</si>
  <si>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</si>
  <si>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</si>
  <si>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</si>
  <si>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</si>
  <si>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</si>
  <si>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</si>
  <si>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</si>
  <si>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</si>
  <si>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</si>
  <si>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</si>
  <si>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</si>
  <si>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</si>
  <si>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</si>
  <si>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</si>
  <si>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</si>
  <si>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</si>
  <si>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</si>
  <si>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</si>
  <si>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</si>
  <si>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</si>
  <si>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</si>
  <si>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</si>
  <si>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</si>
  <si>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</si>
  <si>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</si>
  <si>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</si>
  <si>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</si>
  <si>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</si>
  <si>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</si>
  <si>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</si>
  <si>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</si>
  <si>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</si>
  <si>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</si>
  <si>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</si>
  <si>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</si>
  <si>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</si>
  <si>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</si>
  <si>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</si>
  <si>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</si>
  <si>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</si>
  <si>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</si>
  <si>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</si>
  <si>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</si>
  <si>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</si>
  <si>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</si>
  <si>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</si>
  <si>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</si>
  <si>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</si>
  <si>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</si>
  <si>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</si>
  <si>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</si>
  <si>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</si>
  <si>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</si>
  <si>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</si>
  <si>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</si>
  <si>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</si>
  <si>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</si>
  <si>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</si>
  <si>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</si>
  <si>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</si>
  <si>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</si>
  <si>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</si>
  <si>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</si>
  <si>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</si>
  <si>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</si>
  <si>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</si>
  <si>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</si>
  <si>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</si>
  <si>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</si>
  <si>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</si>
  <si>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</si>
  <si>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</si>
  <si>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</si>
  <si>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</si>
  <si>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</si>
  <si>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</si>
  <si>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</si>
  <si>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</si>
  <si>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</si>
  <si>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</si>
  <si>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</si>
  <si>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</si>
  <si>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</si>
  <si>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</si>
  <si>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</si>
  <si>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</si>
  <si>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</si>
  <si>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</si>
  <si>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</si>
  <si>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</si>
  <si>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</si>
  <si>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</si>
  <si>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</si>
  <si>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</si>
  <si>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</si>
  <si>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</si>
  <si>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</si>
  <si>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</si>
  <si>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</si>
  <si>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</si>
  <si>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</si>
  <si>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</si>
  <si>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</si>
  <si>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</si>
  <si>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</si>
  <si>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</si>
  <si>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</si>
  <si>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</si>
  <si>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</si>
  <si>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</si>
  <si>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</si>
  <si>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</si>
  <si>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</si>
  <si>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</si>
  <si>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</si>
  <si>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</si>
  <si>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</si>
  <si>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</si>
  <si>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</si>
  <si>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</si>
  <si>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</si>
  <si>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</si>
  <si>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</si>
  <si>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</si>
  <si>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</si>
  <si>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</si>
  <si>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</si>
  <si>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</si>
  <si>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</si>
  <si>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</si>
  <si>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</si>
  <si>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</si>
  <si>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</si>
  <si>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</si>
  <si>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</si>
  <si>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</si>
  <si>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</si>
  <si>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</si>
  <si>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</si>
  <si>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</si>
  <si>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</si>
  <si>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</si>
  <si>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</si>
  <si>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</si>
  <si>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</si>
  <si>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</si>
  <si>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</si>
  <si>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</si>
  <si>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</si>
  <si>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</si>
  <si>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</si>
  <si>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</si>
  <si>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</si>
  <si>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</si>
  <si>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</si>
  <si>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</si>
  <si>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</si>
  <si>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</si>
  <si>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</si>
  <si>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</si>
  <si>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</si>
  <si>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</si>
  <si>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</si>
  <si>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</si>
  <si>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</si>
  <si>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</si>
  <si>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</si>
  <si>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</si>
  <si>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</si>
  <si>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</si>
  <si>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</si>
  <si>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</si>
  <si>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</si>
  <si>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</si>
  <si>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</si>
  <si>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</si>
  <si>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</si>
  <si>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</si>
  <si>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</si>
  <si>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</si>
  <si>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</si>
  <si>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</si>
  <si>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</si>
  <si>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</si>
  <si>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</si>
  <si>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</si>
  <si>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</si>
  <si>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</si>
  <si>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</si>
  <si>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</si>
  <si>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</si>
  <si>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</si>
  <si>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</si>
  <si>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</si>
  <si>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</si>
  <si>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</si>
  <si>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</si>
  <si>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</si>
  <si>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</si>
  <si>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</si>
  <si>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</si>
  <si>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</si>
  <si>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</si>
  <si>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</si>
  <si>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</si>
  <si>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</si>
  <si>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</si>
  <si>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</si>
  <si>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</si>
  <si>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</si>
  <si>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</si>
  <si>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</si>
  <si>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</si>
  <si>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</si>
  <si>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</si>
  <si>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</si>
  <si>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</si>
  <si>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</si>
  <si>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</si>
  <si>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</si>
  <si>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</si>
  <si>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</si>
  <si>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</si>
  <si>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</si>
  <si>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</si>
  <si>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</si>
  <si>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</si>
  <si>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</si>
  <si>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</si>
  <si>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</si>
  <si>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</si>
  <si>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</si>
  <si>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</si>
  <si>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</si>
  <si>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</si>
  <si>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</si>
  <si>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</si>
  <si>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</si>
  <si>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</si>
  <si>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</si>
  <si>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</si>
  <si>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</si>
  <si>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</si>
  <si>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</si>
  <si>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</si>
  <si>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</si>
  <si>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</si>
  <si>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</si>
  <si>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</si>
  <si>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</si>
  <si>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</si>
  <si>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</si>
  <si>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</si>
  <si>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</si>
  <si>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</si>
  <si>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</si>
  <si>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</si>
  <si>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</si>
  <si>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</si>
  <si>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</si>
  <si>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</si>
  <si>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</si>
  <si>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</si>
  <si>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</si>
  <si>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</si>
  <si>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</si>
  <si>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</si>
  <si>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</si>
  <si>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</si>
  <si>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</si>
  <si>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</si>
  <si>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</si>
  <si>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</si>
  <si>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</si>
  <si>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</si>
  <si>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</si>
  <si>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</si>
  <si>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</si>
  <si>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</si>
  <si>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</si>
  <si>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</si>
  <si>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</si>
  <si>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</si>
  <si>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</si>
  <si>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</si>
  <si>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</si>
  <si>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</si>
  <si>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</si>
  <si>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</si>
  <si>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</si>
  <si>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</si>
  <si>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</si>
  <si>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</si>
  <si>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</si>
  <si>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</si>
  <si>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</si>
  <si>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</si>
  <si>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</si>
  <si>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</si>
  <si>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</si>
  <si>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</si>
  <si>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</si>
  <si>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</si>
  <si>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</si>
  <si>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</si>
  <si>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</si>
  <si>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</si>
  <si>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</si>
  <si>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</si>
  <si>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</si>
  <si>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</si>
  <si>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</si>
  <si>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</si>
  <si>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</si>
  <si>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</si>
  <si>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</si>
  <si>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</si>
  <si>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</si>
  <si>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</si>
  <si>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</si>
  <si>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</si>
  <si>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</si>
  <si>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</si>
  <si>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</si>
  <si>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</si>
  <si>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</si>
  <si>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</si>
  <si>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</si>
  <si>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</si>
  <si>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</si>
  <si>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</si>
  <si>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</si>
  <si>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</si>
  <si>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</si>
  <si>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</si>
  <si>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</si>
  <si>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</si>
  <si>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</si>
  <si>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</si>
  <si>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</si>
  <si>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</si>
  <si>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</si>
  <si>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</si>
  <si>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</si>
  <si>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</si>
  <si>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</si>
  <si>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</si>
  <si>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</si>
  <si>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</si>
  <si>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</si>
  <si>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</si>
  <si>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</si>
  <si>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</si>
  <si>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</si>
  <si>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</si>
  <si>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</si>
  <si>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</si>
  <si>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</si>
  <si>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</si>
  <si>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</si>
  <si>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</si>
  <si>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</si>
  <si>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</si>
  <si>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</si>
  <si>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</si>
  <si>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</si>
  <si>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</si>
  <si>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</si>
  <si>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</si>
  <si>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</si>
  <si>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</si>
  <si>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</si>
  <si>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</si>
  <si>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</si>
  <si>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</si>
  <si>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</si>
  <si>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</si>
  <si>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</si>
  <si>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</si>
  <si>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</si>
  <si>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</si>
  <si>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</si>
  <si>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</si>
  <si>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</si>
  <si>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</si>
  <si>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</si>
  <si>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</si>
  <si>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</si>
  <si>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</si>
  <si>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</si>
  <si>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</si>
  <si>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</si>
  <si>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</si>
  <si>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</si>
  <si>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</si>
  <si>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</si>
  <si>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</si>
  <si>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</si>
  <si>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</si>
  <si>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</si>
  <si>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</si>
  <si>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</si>
  <si>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</si>
  <si>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</si>
  <si>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</si>
  <si>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</si>
  <si>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</si>
  <si>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</si>
  <si>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</si>
  <si>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</si>
  <si>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</si>
  <si>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</si>
  <si>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</si>
  <si>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</si>
  <si>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</si>
  <si>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</si>
  <si>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</si>
  <si>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</si>
  <si>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</si>
  <si>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</si>
  <si>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</si>
  <si>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</si>
  <si>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</si>
  <si>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</si>
  <si>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</si>
  <si>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</si>
  <si>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</si>
  <si>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</si>
  <si>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</si>
  <si>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</si>
  <si>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</si>
  <si>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</si>
  <si>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</si>
  <si>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</si>
  <si>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</si>
  <si>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</si>
  <si>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</si>
  <si>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</si>
  <si>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</si>
  <si>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</si>
  <si>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</si>
  <si>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</si>
  <si>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</si>
  <si>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</si>
  <si>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</si>
  <si>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</si>
  <si>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</si>
  <si>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</si>
  <si>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</si>
  <si>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</si>
  <si>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</si>
  <si>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</si>
  <si>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</si>
  <si>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</si>
  <si>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</si>
  <si>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</si>
  <si>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</si>
  <si>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</si>
  <si>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</si>
  <si>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</si>
  <si>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</si>
  <si>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</si>
  <si>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</si>
  <si>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</si>
  <si>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</si>
  <si>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</si>
  <si>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</si>
  <si>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</si>
  <si>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</si>
  <si>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</si>
  <si>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</si>
  <si>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</si>
  <si>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</si>
  <si>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</si>
  <si>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</si>
  <si>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</si>
  <si>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</si>
  <si>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</si>
  <si>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</si>
  <si>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</si>
  <si>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</si>
  <si>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</si>
  <si>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</si>
  <si>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</si>
  <si>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</si>
  <si>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</si>
  <si>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</si>
  <si>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</si>
  <si>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</si>
  <si>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</si>
  <si>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</si>
  <si>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</si>
  <si>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</si>
  <si>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</si>
  <si>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</si>
  <si>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</si>
  <si>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</si>
  <si>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</si>
  <si>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</si>
  <si>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</si>
  <si>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</si>
  <si>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</si>
  <si>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</si>
  <si>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</si>
  <si>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</si>
  <si>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</si>
  <si>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</si>
  <si>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</si>
  <si>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</si>
  <si>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</si>
  <si>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</si>
  <si>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</si>
  <si>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</si>
  <si>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</si>
  <si>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</si>
  <si>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</si>
  <si>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</si>
  <si>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</si>
  <si>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</si>
  <si>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</si>
  <si>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</si>
  <si>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</si>
  <si>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</si>
  <si>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</si>
  <si>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</si>
  <si>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</si>
  <si>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</si>
  <si>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</si>
  <si>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</si>
  <si>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</si>
  <si>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</si>
  <si>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</si>
  <si>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</si>
  <si>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</si>
  <si>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</si>
  <si>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</si>
  <si>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</si>
  <si>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</si>
  <si>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</si>
  <si>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</si>
  <si>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</si>
  <si>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</si>
  <si>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</si>
  <si>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</si>
  <si>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</si>
  <si>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</si>
  <si>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</si>
  <si>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</si>
  <si>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</si>
  <si>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</si>
  <si>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</si>
  <si>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</si>
  <si>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</si>
  <si>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</si>
  <si>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</si>
  <si>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</si>
  <si>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</si>
  <si>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</si>
  <si>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</si>
  <si>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</si>
  <si>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</si>
  <si>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</si>
  <si>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</si>
  <si>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</si>
  <si>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</si>
  <si>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</si>
  <si>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</si>
  <si>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</si>
  <si>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</si>
  <si>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</si>
  <si>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</si>
  <si>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</si>
  <si>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</si>
  <si>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</si>
  <si>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</si>
  <si>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</si>
  <si>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</si>
  <si>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</si>
  <si>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</si>
  <si>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</si>
  <si>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</si>
  <si>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</si>
  <si>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</si>
  <si>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</si>
  <si>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</si>
  <si>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</si>
  <si>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</si>
  <si>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</si>
  <si>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</si>
  <si>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</si>
  <si>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</si>
  <si>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</si>
  <si>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</si>
  <si>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</si>
  <si>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</si>
  <si>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</si>
  <si>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</si>
  <si>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</si>
  <si>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</si>
  <si>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</si>
  <si>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</si>
  <si>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</si>
  <si>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</si>
  <si>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</si>
  <si>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</si>
  <si>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</si>
  <si>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</si>
  <si>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</si>
  <si>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</si>
  <si>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</si>
  <si>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</si>
  <si>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</si>
  <si>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</si>
  <si>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</si>
  <si>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</si>
  <si>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</si>
  <si>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</si>
  <si>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</si>
  <si>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</si>
  <si>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</si>
  <si>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</si>
  <si>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</si>
  <si>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</si>
  <si>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</si>
  <si>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</si>
  <si>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</si>
  <si>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</si>
  <si>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</si>
  <si>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</si>
  <si>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</si>
  <si>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</si>
  <si>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</si>
  <si>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</si>
  <si>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</si>
  <si>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</si>
  <si>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</si>
  <si>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</si>
  <si>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</si>
  <si>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</si>
  <si>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</si>
  <si>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</si>
  <si>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</si>
  <si>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</si>
  <si>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</si>
  <si>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</si>
  <si>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</si>
  <si>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</si>
  <si>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</si>
  <si>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</si>
  <si>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</si>
  <si>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</si>
  <si>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</si>
  <si>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</si>
  <si>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</si>
  <si>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</si>
  <si>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</si>
  <si>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</si>
  <si>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</si>
  <si>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</si>
  <si>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</si>
  <si>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</si>
  <si>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</si>
  <si>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</si>
  <si>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</si>
  <si>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</si>
  <si>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</si>
  <si>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</si>
  <si>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</si>
  <si>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</si>
  <si>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</si>
  <si>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</si>
  <si>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</si>
  <si>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</si>
  <si>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</si>
  <si>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</si>
  <si>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</si>
  <si>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</si>
  <si>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</si>
  <si>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</si>
  <si>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</si>
  <si>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</si>
  <si>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</si>
  <si>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</si>
  <si>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</si>
  <si>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</si>
  <si>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</si>
  <si>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</si>
  <si>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</si>
  <si>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</si>
  <si>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</si>
  <si>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</si>
  <si>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</si>
  <si>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</si>
  <si>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</si>
  <si>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</si>
  <si>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</si>
  <si>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</si>
  <si>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</si>
  <si>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</si>
  <si>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</si>
  <si>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</si>
  <si>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</si>
  <si>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</si>
  <si>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</si>
  <si>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</si>
  <si>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</si>
  <si>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</si>
  <si>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</si>
  <si>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</si>
  <si>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</si>
  <si>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</si>
  <si>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</si>
  <si>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</si>
  <si>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</si>
  <si>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</si>
  <si>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</si>
  <si>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</si>
  <si>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</si>
  <si>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</si>
  <si>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</si>
  <si>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</si>
  <si>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</si>
  <si>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</si>
  <si>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</si>
  <si>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</si>
  <si>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</si>
  <si>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</si>
  <si>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</si>
  <si>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</si>
  <si>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</si>
  <si>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</si>
  <si>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</si>
  <si>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</si>
  <si>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</si>
  <si>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</si>
  <si>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</si>
  <si>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</si>
  <si>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</si>
  <si>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</si>
  <si>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</si>
  <si>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</si>
  <si>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</si>
  <si>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</si>
  <si>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</si>
  <si>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</si>
  <si>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</si>
  <si>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</si>
  <si>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</si>
  <si>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</si>
  <si>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</si>
  <si>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</si>
  <si>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</si>
  <si>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</si>
  <si>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</si>
  <si>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</si>
  <si>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</si>
  <si>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</si>
  <si>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</si>
  <si>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</si>
  <si>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</si>
  <si>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</si>
  <si>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</si>
  <si>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</si>
  <si>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</si>
  <si>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</si>
  <si>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</si>
  <si>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</si>
  <si>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</si>
  <si>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</si>
  <si>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</si>
  <si>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</si>
  <si>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</si>
  <si>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</si>
  <si>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</si>
  <si>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</si>
  <si>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</si>
  <si>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</si>
  <si>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</si>
  <si>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</si>
  <si>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</si>
  <si>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</si>
  <si>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</si>
  <si>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</si>
  <si>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</si>
  <si>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</si>
  <si>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</si>
  <si>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</si>
  <si>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</si>
  <si>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</si>
  <si>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</si>
  <si>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</si>
  <si>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</si>
  <si>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</si>
  <si>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</si>
  <si>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</si>
  <si>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</si>
  <si>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</si>
  <si>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</si>
  <si>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</si>
  <si>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</si>
  <si>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</si>
  <si>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</si>
  <si>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</si>
  <si>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</si>
  <si>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</si>
  <si>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</si>
  <si>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</si>
  <si>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</si>
  <si>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</si>
  <si>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</si>
  <si>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</si>
  <si>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</si>
  <si>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</si>
  <si>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</si>
  <si>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</si>
  <si>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</si>
  <si>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</si>
  <si>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</si>
  <si>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</si>
  <si>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</si>
  <si>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</si>
  <si>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</si>
  <si>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</si>
  <si>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</si>
  <si>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</si>
  <si>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</si>
  <si>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</si>
  <si>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</si>
  <si>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</si>
  <si>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</si>
  <si>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</si>
  <si>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</si>
  <si>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</si>
  <si>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</si>
  <si>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</si>
  <si>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</si>
  <si>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</si>
  <si>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</si>
  <si>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</si>
  <si>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</si>
  <si>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</si>
  <si>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</si>
  <si>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</si>
  <si>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</si>
  <si>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</si>
  <si>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</si>
  <si>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</si>
  <si>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</si>
  <si>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</si>
  <si>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</si>
  <si>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</si>
  <si>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</si>
  <si>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</si>
  <si>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</si>
  <si>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</si>
  <si>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</si>
  <si>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</si>
  <si>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</si>
  <si>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</si>
  <si>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</si>
  <si>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</si>
  <si>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</si>
  <si>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</si>
  <si>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</si>
  <si>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</si>
  <si>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</si>
  <si>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</si>
  <si>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</si>
  <si>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</si>
  <si>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</si>
  <si>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</si>
  <si>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</si>
  <si>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</si>
  <si>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</si>
  <si>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</si>
  <si>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</si>
  <si>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</si>
  <si>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</si>
  <si>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</si>
  <si>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</si>
  <si>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</si>
  <si>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</si>
  <si>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</si>
  <si>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</si>
  <si>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</si>
  <si>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</si>
  <si>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</si>
  <si>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</si>
  <si>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</si>
  <si>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</si>
  <si>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</si>
  <si>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</si>
  <si>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</si>
  <si>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</si>
  <si>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</si>
  <si>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</si>
  <si>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</si>
  <si>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</si>
  <si>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</si>
  <si>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</si>
  <si>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</si>
  <si>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</si>
  <si>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</si>
  <si>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</si>
  <si>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</si>
  <si>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</si>
  <si>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</si>
  <si>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</si>
  <si>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</si>
  <si>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</si>
  <si>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</si>
  <si>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</si>
  <si>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</si>
  <si>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</si>
  <si>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</si>
  <si>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</si>
  <si>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</si>
  <si>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</si>
  <si>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</si>
  <si>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</si>
  <si>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</si>
  <si>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</si>
  <si>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</si>
  <si>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</si>
  <si>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</si>
  <si>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</si>
  <si>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</si>
  <si>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</si>
  <si>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</si>
  <si>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</si>
  <si>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</si>
  <si>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</si>
  <si>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</si>
  <si>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</si>
  <si>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</si>
  <si>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</si>
  <si>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</si>
  <si>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</si>
  <si>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</si>
  <si>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</si>
  <si>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</si>
  <si>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</si>
  <si>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</si>
  <si>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</si>
  <si>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</si>
  <si>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</si>
  <si>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</si>
  <si>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</si>
  <si>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</si>
  <si>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</si>
  <si>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</si>
  <si>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</si>
  <si>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</si>
  <si>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</si>
  <si>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</si>
  <si>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</si>
  <si>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</si>
  <si>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</si>
  <si>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</si>
  <si>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</si>
  <si>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</si>
  <si>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</si>
  <si>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</si>
  <si>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</si>
  <si>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</si>
  <si>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</si>
  <si>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</si>
  <si>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</si>
  <si>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</si>
  <si>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</si>
  <si>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</si>
  <si>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</si>
  <si>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</si>
  <si>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</si>
  <si>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</si>
  <si>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</si>
  <si>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</si>
  <si>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</si>
  <si>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</si>
  <si>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</si>
  <si>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</si>
  <si>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</si>
  <si>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</si>
  <si>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</si>
  <si>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</si>
  <si>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</si>
  <si>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</si>
  <si>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</si>
  <si>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</si>
  <si>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</si>
  <si>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</si>
  <si>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</si>
  <si>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</si>
  <si>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</si>
  <si>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</si>
  <si>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</si>
  <si>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</si>
  <si>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</si>
  <si>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</si>
  <si>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</si>
  <si>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</si>
  <si>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</si>
  <si>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</si>
  <si>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</si>
  <si>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</si>
  <si>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</si>
  <si>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</si>
  <si>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</si>
  <si>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</si>
  <si>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</si>
  <si>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</si>
  <si>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</si>
  <si>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</si>
  <si>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</si>
  <si>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</si>
  <si>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</si>
  <si>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</si>
  <si>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</si>
  <si>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</si>
  <si>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</si>
  <si>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</si>
  <si>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</si>
  <si>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</si>
  <si>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</si>
  <si>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</si>
  <si>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</si>
  <si>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</si>
  <si>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</si>
  <si>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</si>
  <si>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</si>
  <si>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</si>
  <si>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</si>
  <si>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</si>
  <si>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</si>
  <si>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</si>
  <si>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</si>
  <si>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</si>
  <si>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</si>
  <si>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</si>
  <si>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</si>
  <si>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</si>
  <si>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</si>
  <si>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</si>
  <si>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</si>
  <si>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</si>
  <si>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</si>
  <si>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</si>
  <si>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</si>
  <si>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</si>
  <si>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</si>
  <si>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</si>
  <si>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</si>
  <si>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</si>
  <si>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</si>
  <si>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</si>
  <si>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</si>
  <si>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</si>
  <si>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</si>
  <si>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</si>
  <si>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</si>
  <si>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</si>
  <si>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</si>
  <si>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</si>
  <si>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</si>
  <si>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</si>
  <si>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</si>
  <si>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</si>
  <si>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</si>
  <si>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</si>
  <si>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</si>
  <si>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</si>
  <si>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</si>
  <si>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</si>
  <si>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</si>
  <si>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</si>
  <si>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</si>
  <si>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</si>
  <si>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</si>
  <si>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</si>
  <si>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</si>
  <si>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</si>
  <si>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</si>
  <si>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</si>
  <si>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</si>
  <si>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</si>
  <si>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</si>
  <si>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</si>
  <si>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</si>
  <si>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</si>
  <si>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</si>
  <si>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</si>
  <si>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</si>
  <si>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</si>
  <si>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</si>
  <si>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</si>
  <si>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</si>
  <si>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</si>
  <si>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</si>
  <si>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</si>
  <si>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</si>
  <si>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</si>
  <si>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</si>
  <si>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</si>
  <si>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</si>
  <si>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</si>
  <si>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</si>
  <si>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</si>
  <si>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</si>
  <si>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</si>
  <si>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</si>
  <si>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</si>
  <si>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</si>
  <si>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</si>
  <si>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</si>
  <si>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</si>
  <si>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</si>
  <si>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</si>
  <si>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</si>
  <si>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</si>
  <si>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</si>
  <si>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</si>
  <si>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</si>
  <si>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</si>
  <si>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</si>
  <si>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</si>
  <si>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</si>
  <si>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</si>
  <si>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</si>
  <si>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</si>
  <si>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</si>
  <si>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</si>
  <si>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</si>
  <si>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</si>
  <si>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</si>
  <si>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</si>
  <si>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</si>
  <si>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</si>
  <si>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</si>
  <si>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</si>
  <si>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</si>
  <si>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</si>
  <si>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</si>
  <si>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</si>
  <si>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</si>
  <si>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</si>
  <si>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</si>
  <si>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</si>
  <si>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</si>
  <si>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</si>
  <si>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</si>
  <si>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</si>
  <si>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</si>
  <si>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</si>
  <si>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</si>
  <si>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</si>
  <si>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</si>
  <si>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</si>
  <si>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</si>
  <si>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</si>
  <si>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</si>
  <si>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</si>
  <si>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</si>
  <si>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</si>
  <si>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</si>
  <si>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</si>
  <si>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</si>
  <si>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</si>
  <si>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</si>
  <si>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</si>
  <si>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</si>
  <si>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</si>
  <si>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</si>
  <si>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</si>
  <si>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</si>
  <si>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</si>
  <si>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</si>
  <si>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</si>
  <si>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</si>
  <si>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</si>
  <si>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</si>
  <si>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</si>
  <si>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</si>
  <si>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</si>
  <si>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</si>
  <si>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</si>
  <si>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</si>
  <si>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</si>
  <si>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</si>
  <si>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</si>
  <si>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</si>
  <si>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</si>
  <si>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</si>
  <si>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</si>
  <si>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</si>
  <si>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</si>
  <si>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</si>
  <si>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</si>
  <si>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</si>
  <si>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</si>
  <si>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</si>
  <si>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</si>
  <si>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</si>
  <si>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</si>
  <si>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</si>
  <si>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</si>
  <si>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</si>
  <si>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</si>
  <si>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</si>
  <si>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</si>
  <si>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</si>
  <si>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</si>
  <si>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</si>
  <si>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</si>
  <si>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</si>
  <si>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</si>
  <si>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</si>
  <si>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</si>
  <si>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</si>
  <si>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</si>
  <si>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</si>
  <si>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</si>
  <si>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</si>
  <si>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</si>
  <si>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</si>
  <si>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</si>
  <si>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</si>
  <si>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</si>
  <si>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</si>
  <si>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</si>
  <si>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</si>
  <si>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</si>
  <si>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</si>
  <si>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</si>
  <si>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</si>
  <si>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</si>
  <si>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</si>
  <si>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</si>
  <si>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</si>
  <si>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</si>
  <si>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</si>
  <si>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</si>
  <si>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</si>
  <si>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</si>
  <si>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</si>
  <si>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</si>
  <si>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</si>
  <si>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</si>
  <si>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</si>
  <si>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</si>
  <si>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</si>
  <si>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</si>
  <si>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</si>
  <si>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</si>
  <si>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</si>
  <si>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</si>
  <si>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</si>
  <si>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</si>
  <si>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</si>
  <si>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</si>
  <si>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</si>
  <si>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</si>
  <si>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</si>
  <si>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</si>
  <si>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</si>
  <si>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</si>
  <si>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</si>
  <si>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</si>
  <si>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</si>
  <si>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</si>
  <si>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</si>
  <si>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</si>
  <si>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</si>
  <si>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</si>
  <si>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</si>
  <si>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</si>
  <si>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</si>
  <si>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</si>
  <si>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</si>
  <si>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</si>
  <si>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</si>
  <si>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</si>
  <si>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</si>
  <si>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</si>
  <si>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</si>
  <si>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</si>
  <si>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</si>
  <si>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</si>
  <si>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</si>
  <si>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</si>
  <si>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</si>
  <si>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</si>
  <si>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</si>
  <si>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</si>
  <si>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</si>
  <si>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</si>
  <si>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</si>
  <si>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</si>
  <si>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</si>
  <si>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</si>
  <si>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</si>
  <si>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</si>
  <si>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</si>
  <si>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</si>
  <si>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</si>
  <si>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</si>
  <si>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</si>
  <si>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</si>
  <si>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</si>
  <si>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</si>
  <si>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</si>
  <si>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</si>
  <si>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</si>
  <si>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</si>
  <si>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</si>
  <si>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</si>
  <si>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</si>
  <si>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</si>
  <si>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</si>
  <si>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</si>
  <si>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</si>
  <si>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</si>
  <si>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</si>
  <si>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</si>
  <si>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</si>
  <si>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</si>
  <si>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</si>
  <si>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</si>
  <si>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</si>
  <si>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</si>
  <si>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</si>
  <si>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</si>
  <si>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</si>
  <si>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</si>
  <si>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</si>
  <si>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</si>
  <si>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</si>
  <si>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</si>
  <si>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</si>
  <si>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</si>
  <si>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</si>
  <si>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</si>
  <si>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new time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</si>
  <si>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</si>
  <si>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</si>
  <si>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</si>
  <si>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</si>
  <si>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</si>
  <si>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</si>
  <si>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</si>
  <si>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</si>
  <si>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</si>
  <si>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</si>
  <si>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</si>
  <si>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</si>
  <si>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</si>
  <si>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blrub</t>
  </si>
  <si>
    <t>Goal</t>
  </si>
  <si>
    <t>Pledged</t>
  </si>
  <si>
    <t>Average</t>
  </si>
  <si>
    <t>Number of backers</t>
  </si>
  <si>
    <t>Successful</t>
  </si>
  <si>
    <t>Failed</t>
  </si>
  <si>
    <t>Mean Goal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</si>
  <si>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</si>
  <si>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</si>
  <si>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</si>
  <si>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</si>
  <si>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</si>
  <si>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</si>
  <si>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 xml:space="preserve">Mean Pledged </t>
  </si>
  <si>
    <t>Standard Deviation of Pledged</t>
  </si>
  <si>
    <t>Lower Quartile of Pledged</t>
  </si>
  <si>
    <t>Upper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</si>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</sst>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32E-49BF-A52A-1B7C672A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3136512"/>
        <c:axId val="673145664"/>
      </c:barChart>
      <c:catAx>
        <c:axId val="6731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45664"/>
        <c:crosses val="autoZero"/>
        <c:auto val="1"/>
        <c:lblAlgn val="ctr"/>
        <c:lblOffset val="100"/>
        <c:noMultiLvlLbl val="0"/>
      </c:catAx>
      <c:valAx>
        <c:axId val="6731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7-4F77-AC57-03771BF570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7-4F77-AC57-03771BF570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7-4F77-AC57-03771BF5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494832"/>
        <c:axId val="428485264"/>
      </c:barChart>
      <c:catAx>
        <c:axId val="4284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85264"/>
        <c:crosses val="autoZero"/>
        <c:auto val="1"/>
        <c:lblAlgn val="ctr"/>
        <c:lblOffset val="100"/>
        <c:noMultiLvlLbl val="0"/>
      </c:catAx>
      <c:valAx>
        <c:axId val="42848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9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B-4DAB-A5C2-404E978FA2E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B-4DAB-A5C2-404E978FA2E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B-4DAB-A5C2-404E978FA2E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1B-4DAB-A5C2-404E978FA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244848"/>
        <c:axId val="895516272"/>
      </c:lineChart>
      <c:catAx>
        <c:axId val="5262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516272"/>
        <c:crosses val="autoZero"/>
        <c:auto val="1"/>
        <c:lblAlgn val="ctr"/>
        <c:lblOffset val="100"/>
        <c:noMultiLvlLbl val="0"/>
      </c:catAx>
      <c:valAx>
        <c:axId val="8955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F-4603-BA22-77F8F183D6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F-4603-BA22-77F8F183D6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F-4603-BA22-77F8F183D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795072"/>
        <c:axId val="608796320"/>
      </c:lineChart>
      <c:catAx>
        <c:axId val="60879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320"/>
        <c:crosses val="autoZero"/>
        <c:auto val="1"/>
        <c:lblAlgn val="ctr"/>
        <c:lblOffset val="100"/>
        <c:noMultiLvlLbl val="0"/>
      </c:catAx>
      <c:valAx>
        <c:axId val="6087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0.67119301648884577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96-47B3-BB6D-0CC5F6125D2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0.32880698351115423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96-47B3-BB6D-0CC5F6125D2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96-47B3-BB6D-0CC5F612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760560"/>
        <c:axId val="1817754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96-47B3-BB6D-0CC5F6125D2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96-47B3-BB6D-0CC5F6125D2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196-47B3-BB6D-0CC5F6125D2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1031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196-47B3-BB6D-0CC5F6125D26}"/>
                  </c:ext>
                </c:extLst>
              </c15:ser>
            </c15:filteredLineSeries>
          </c:ext>
        </c:extLst>
      </c:lineChart>
      <c:catAx>
        <c:axId val="181776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754320"/>
        <c:crosses val="autoZero"/>
        <c:auto val="1"/>
        <c:lblAlgn val="ctr"/>
        <c:lblOffset val="100"/>
        <c:noMultiLvlLbl val="0"/>
      </c:catAx>
      <c:valAx>
        <c:axId val="181775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76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</xdr:colOff>
      <xdr:row>21</xdr:row>
      <xdr:rowOff>80962</xdr:rowOff>
    </xdr:from>
    <xdr:to>
      <xdr:col>19</xdr:col>
      <xdr:colOff>361950</xdr:colOff>
      <xdr:row>36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18E9A-9817-4740-8C3D-D6FE578C7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560070</xdr:colOff>
      <xdr:row>21</xdr:row>
      <xdr:rowOff>82867</xdr:rowOff>
    </xdr:from>
    <xdr:to>
      <xdr:col>24</xdr:col>
      <xdr:colOff>381000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38DAB-74E0-42A9-AC58-0E7CC3409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76199</xdr:colOff>
      <xdr:row>16</xdr:row>
      <xdr:rowOff>163830</xdr:rowOff>
    </xdr:from>
    <xdr:to>
      <xdr:col>21</xdr:col>
      <xdr:colOff>276224</xdr:colOff>
      <xdr:row>36</xdr:row>
      <xdr:rowOff>105727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A7231-9679-45C1-89DF-8C778B674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12</xdr:row>
      <xdr:rowOff>38100</xdr:rowOff>
    </xdr:from>
    <xdr:to>
      <xdr:col>18</xdr:col>
      <xdr:colOff>472440</xdr:colOff>
      <xdr:row>36</xdr:row>
      <xdr:rowOff>107632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176BA-5F28-43B5-B7DD-597E8D2A6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1040130</xdr:colOff>
      <xdr:row>21</xdr:row>
      <xdr:rowOff>82866</xdr:rowOff>
    </xdr:from>
    <xdr:to>
      <xdr:col>18</xdr:col>
      <xdr:colOff>0</xdr:colOff>
      <xdr:row>39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84134-CB2F-45E5-A0B5-125A69B97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56" refreshedDate="44559.956070949076" createdVersion="7" refreshedVersion="7" minRefreshableVersion="3" recordCount="4114" xr:uid="{EA0FCE64-F144-42DE-B35F-C3AA679358D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cell 01" numFmtId="1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56" refreshedDate="44560.550893518521" createdVersion="7" refreshedVersion="7" minRefreshableVersion="3" recordCount="4116" xr:uid="{A2B173CB-AE06-4F96-8021-C8771F77746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1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new time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2156" refreshedDate="44560.917279513887" createdVersion="7" refreshedVersion="7" minRefreshableVersion="3" recordCount="4114" xr:uid="{0B9582C8-CD58-4AB7-AAB3-070C35AFB71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ell 01" numFmtId="1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new time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C084F-9BD5-4CDC-B8CB-EC0E9363F0A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8" firstHeaderRow="1" firstDataRow="2" firstDataCol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numFmtId="10" showAll="0"/>
    <pivotField showAll="0"/>
    <pivotField axis="axisCol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16"/>
  </colFields>
  <colItems count="2">
    <i>
      <x v="8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F5DB3-E6F9-4C8C-8852-130DF053233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86333-B30C-4467-AE43-85D46A85E951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481E9-B644-4DDF-89C9-6643E56C2AFB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48C6E-D300-41ED-AA76-BCF265893B62}">
  <sheetPr codeName="Sheet1"/>
  <dimension ref="A3:C8"/>
  <sheetViews>
    <sheetView workbookViewId="0">
      <selection activeCell="G5" sqref="G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9.6640625" bestFit="1" customWidth="1"/>
    <col min="13" max="13" width="19.6640625" bestFit="1" customWidth="1"/>
    <col min="14" max="14" width="21.109375" bestFit="1" customWidth="1"/>
    <col min="15" max="15" width="18.44140625" bestFit="1" customWidth="1"/>
    <col min="16" max="16" width="11.21875" bestFit="1" customWidth="1"/>
    <col min="17" max="17" width="16" bestFit="1" customWidth="1"/>
    <col min="18" max="18" width="15" bestFit="1" customWidth="1"/>
    <col min="19" max="19" width="19.44140625" bestFit="1" customWidth="1"/>
    <col min="20" max="20" width="21.21875" bestFit="1" customWidth="1"/>
    <col min="21" max="21" width="10.77734375" bestFit="1" customWidth="1"/>
    <col min="22" max="22" width="15.44140625" bestFit="1" customWidth="1"/>
    <col min="23" max="23" width="10" bestFit="1" customWidth="1"/>
    <col min="24" max="24" width="11.77734375" bestFit="1" customWidth="1"/>
    <col min="25" max="25" width="10.109375" bestFit="1" customWidth="1"/>
    <col min="26" max="26" width="10.44140625" bestFit="1" customWidth="1"/>
    <col min="27" max="27" width="17.44140625" bestFit="1" customWidth="1"/>
    <col min="28" max="28" width="10.6640625" bestFit="1" customWidth="1"/>
    <col min="29" max="29" width="18.77734375" bestFit="1" customWidth="1"/>
    <col min="30" max="30" width="19.109375" bestFit="1" customWidth="1"/>
    <col min="31" max="31" width="23.44140625" bestFit="1" customWidth="1"/>
    <col min="32" max="32" width="18.44140625" bestFit="1" customWidth="1"/>
    <col min="33" max="33" width="16.88671875" bestFit="1" customWidth="1"/>
    <col min="34" max="34" width="19" bestFit="1" customWidth="1"/>
    <col min="35" max="35" width="25.44140625" bestFit="1" customWidth="1"/>
    <col min="36" max="36" width="16.5546875" bestFit="1" customWidth="1"/>
    <col min="37" max="37" width="20" bestFit="1" customWidth="1"/>
    <col min="38" max="38" width="25.6640625" bestFit="1" customWidth="1"/>
    <col min="39" max="39" width="21.33203125" bestFit="1" customWidth="1"/>
    <col min="40" max="40" width="14.88671875" bestFit="1" customWidth="1"/>
    <col min="41" max="41" width="18.33203125" bestFit="1" customWidth="1"/>
    <col min="42" max="42" width="19.88671875" bestFit="1" customWidth="1"/>
    <col min="43" max="43" width="22.88671875" bestFit="1" customWidth="1"/>
    <col min="44" max="44" width="27.21875" bestFit="1" customWidth="1"/>
    <col min="45" max="45" width="20.5546875" bestFit="1" customWidth="1"/>
    <col min="46" max="46" width="15.21875" bestFit="1" customWidth="1"/>
    <col min="47" max="47" width="15.44140625" bestFit="1" customWidth="1"/>
    <col min="48" max="48" width="14.88671875" bestFit="1" customWidth="1"/>
    <col min="49" max="49" width="12.77734375" bestFit="1" customWidth="1"/>
    <col min="50" max="50" width="14" bestFit="1" customWidth="1"/>
    <col min="51" max="51" width="12.109375" bestFit="1" customWidth="1"/>
    <col min="52" max="52" width="11" bestFit="1" customWidth="1"/>
  </cols>
  <sheetData>
    <row r="3" spans="1:3" x14ac:dyDescent="0.3">
      <c r="A3" s="13" t="s">
        <v>8364</v>
      </c>
      <c r="B3" s="13" t="s">
        <v>8362</v>
      </c>
    </row>
    <row r="4" spans="1:3" x14ac:dyDescent="0.3">
      <c r="A4" s="13" t="s">
        <v>8360</v>
      </c>
      <c r="B4" t="s">
        <v>8323</v>
      </c>
      <c r="C4" t="s">
        <v>8361</v>
      </c>
    </row>
    <row r="5" spans="1:3" x14ac:dyDescent="0.3">
      <c r="A5" s="14" t="s">
        <v>8303</v>
      </c>
      <c r="B5" s="15">
        <v>140</v>
      </c>
      <c r="C5" s="15">
        <v>140</v>
      </c>
    </row>
    <row r="6" spans="1:3" x14ac:dyDescent="0.3">
      <c r="A6" s="14" t="s">
        <v>8269</v>
      </c>
      <c r="B6" s="15">
        <v>1066</v>
      </c>
      <c r="C6" s="15">
        <v>1066</v>
      </c>
    </row>
    <row r="7" spans="1:3" x14ac:dyDescent="0.3">
      <c r="A7" s="14" t="s">
        <v>8301</v>
      </c>
      <c r="B7" s="15">
        <v>187</v>
      </c>
      <c r="C7" s="15">
        <v>187</v>
      </c>
    </row>
    <row r="8" spans="1:3" x14ac:dyDescent="0.3">
      <c r="A8" s="14" t="s">
        <v>8361</v>
      </c>
      <c r="B8" s="15">
        <v>1393</v>
      </c>
      <c r="C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65F4-AA9B-4C59-95CE-7A2DB88DF4EB}">
  <sheetPr codeName="Sheet2"/>
  <dimension ref="A1:E7"/>
  <sheetViews>
    <sheetView workbookViewId="0">
      <selection activeCell="T37" sqref="T3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8326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CC23D-D32F-42F9-993C-F158356A313A}">
  <sheetPr codeName="Sheet3"/>
  <dimension ref="A1:F18"/>
  <sheetViews>
    <sheetView workbookViewId="0">
      <selection activeCell="B23" sqref="B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3" t="s">
        <v>8358</v>
      </c>
      <c r="B1" t="s">
        <v>8323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8364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1669E-A2AC-4FFC-B945-949AD3A2C5E6}">
  <sheetPr codeName="Sheet5"/>
  <dimension ref="A1:E18"/>
  <sheetViews>
    <sheetView tabSelected="1" workbookViewId="0">
      <selection activeCell="V31" sqref="V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8323</v>
      </c>
    </row>
    <row r="2" spans="1:5" x14ac:dyDescent="0.3">
      <c r="A2" s="13" t="s">
        <v>8379</v>
      </c>
      <c r="B2" t="s">
        <v>8363</v>
      </c>
    </row>
    <row r="4" spans="1:5" x14ac:dyDescent="0.3">
      <c r="A4" s="13" t="s">
        <v>8364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A2B6-0B00-4502-808B-587655F07995}">
  <sheetPr codeName="Sheet6"/>
  <dimension ref="A1:J14"/>
  <sheetViews>
    <sheetView workbookViewId="0">
      <selection activeCell="C13" sqref="C13"/>
    </sheetView>
  </sheetViews>
  <sheetFormatPr defaultRowHeight="14.4" x14ac:dyDescent="0.3"/>
  <cols>
    <col min="1" max="1" width="21.21875" customWidth="1"/>
    <col min="2" max="2" width="17.33203125" customWidth="1"/>
    <col min="3" max="3" width="17.6640625" customWidth="1"/>
    <col min="4" max="4" width="16.77734375" customWidth="1"/>
    <col min="5" max="5" width="14" customWidth="1"/>
    <col min="6" max="6" width="20.44140625" style="20" customWidth="1"/>
    <col min="7" max="7" width="18.44140625" style="20" customWidth="1"/>
    <col min="8" max="8" width="18.77734375" style="10" customWidth="1"/>
  </cols>
  <sheetData>
    <row r="1" spans="1:10" x14ac:dyDescent="0.3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0" t="s">
        <v>8404</v>
      </c>
      <c r="H1" s="10" t="s">
        <v>8405</v>
      </c>
    </row>
    <row r="2" spans="1:10" x14ac:dyDescent="0.3">
      <c r="A2" t="s">
        <v>8406</v>
      </c>
      <c r="B2">
        <f>COUNTIFS(Kickstarter!$D:$D, "&lt;1000", Kickstarter!$F:$F,"successful", Kickstarter!$R:$R,"plays")</f>
        <v>141</v>
      </c>
      <c r="C2">
        <f>COUNTIFS(Kickstarter!$D:$D,"&lt;1000", Kickstarter!$F:$F,"failed", 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0">
        <f>SUM(B2/E2)</f>
        <v>0.75806451612903225</v>
      </c>
      <c r="G2" s="20">
        <f>SUM(C2/E2)</f>
        <v>0.24193548387096775</v>
      </c>
      <c r="H2" s="20">
        <f>SUM(D2/E2)</f>
        <v>0</v>
      </c>
    </row>
    <row r="3" spans="1:10" x14ac:dyDescent="0.3">
      <c r="A3" t="s">
        <v>8407</v>
      </c>
      <c r="B3">
        <f>COUNTIFS(Kickstarter!$D:$D, "&gt;=1000", Kickstarter!$F:$F,"successful",Kickstarter!$D:$D,"&lt;=4999", Kickstarter!$R:$R,"plays")</f>
        <v>388</v>
      </c>
      <c r="C3">
        <f>COUNTIFS(Kickstarter!$D:$D,"&gt;=1000", Kickstarter!$F:$F,"failed",Kickstarter!$D:$D,"&lt;=4999", 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SUM(B3,C3,D3)</f>
        <v>534</v>
      </c>
      <c r="F3" s="20">
        <f t="shared" ref="F3:F13" si="0">SUM(B3/E3)</f>
        <v>0.72659176029962547</v>
      </c>
      <c r="G3" s="20">
        <f t="shared" ref="G3:G13" si="1">SUM(C3/E3)</f>
        <v>0.27340823970037453</v>
      </c>
      <c r="H3" s="20">
        <f t="shared" ref="H3:H13" si="2">SUM(D3/E3)</f>
        <v>0</v>
      </c>
    </row>
    <row r="4" spans="1:10" x14ac:dyDescent="0.3">
      <c r="A4" t="s">
        <v>8408</v>
      </c>
      <c r="B4">
        <f>COUNTIFS(Kickstarter!$D:$D, "&gt;=5000", Kickstarter!$F:$F,"successful",Kickstarter!$D:$D,"&lt;=9999", Kickstarter!$R:$R,"plays")</f>
        <v>93</v>
      </c>
      <c r="C4">
        <f>COUNTIFS(Kickstarter!$D:$D,"&gt;=5000", Kickstarter!$F:$F,"failed",Kickstarter!$D:$D,"&lt;=9999", Kickstarter!$R:$R,"plays")</f>
        <v>76</v>
      </c>
      <c r="D4">
        <f>COUNTIFS(Kickstarter!$D:$D,"&gt;=5000",Kickstarter!$F:$F,"canceled",Kickstarter!$D:$D,"&lt;=9999",Kickstarter!$R:$R,"plays")</f>
        <v>0</v>
      </c>
      <c r="E4">
        <f>SUM(B4,C4,D4)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10" x14ac:dyDescent="0.3">
      <c r="A5" t="s">
        <v>8409</v>
      </c>
      <c r="B5">
        <f>COUNTIFS(Kickstarter!$D:$D, "&gt;=10000", Kickstarter!$F:$F,"successful",Kickstarter!$D:$D,"&lt;=14999", Kickstarter!$R:$R,"plays")</f>
        <v>39</v>
      </c>
      <c r="C5">
        <f>COUNTIFS(Kickstarter!$D:$D,"&gt;=10000", Kickstarter!$F:$F,"failed",Kickstarter!$D:$D,"&lt;=14999", Kickstarter!$R:$R,"plays")</f>
        <v>33</v>
      </c>
      <c r="D5">
        <f>COUNTIFS(Kickstarter!$D:$D,"&gt;=10000",Kickstarter!$F:$F,"canceled",Kickstarter!$D:$D,"&lt;=14999",Kickstarter!$R:$R,"plays")</f>
        <v>0</v>
      </c>
      <c r="E5">
        <f>SUM(B5,C5,D5)</f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10" x14ac:dyDescent="0.3">
      <c r="A6" t="s">
        <v>8410</v>
      </c>
      <c r="B6">
        <f>COUNTIFS(Kickstarter!$D:$D, "&gt;=15000", Kickstarter!$F:$F,"successful",Kickstarter!$D:$D,"&lt;=19999", Kickstarter!$R:$R,"plays")</f>
        <v>12</v>
      </c>
      <c r="C6">
        <f>COUNTIFS(Kickstarter!$D:$D,"&gt;=15000", Kickstarter!$F:$F,"failed",Kickstarter!$D:$D,"&lt;=19999", Kickstarter!$R:$R,"plays")</f>
        <v>12</v>
      </c>
      <c r="D6">
        <f>COUNTIFS(Kickstarter!$D:$D,"&gt;=15000",Kickstarter!$F:$F,"canceled",Kickstarter!$D:$D,"&lt;=19999",Kickstarter!$R:$R,"plays")</f>
        <v>0</v>
      </c>
      <c r="E6">
        <f>SUM(B6,C6,D6)</f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10" x14ac:dyDescent="0.3">
      <c r="A7" t="s">
        <v>8411</v>
      </c>
      <c r="B7">
        <f>COUNTIFS(Kickstarter!$D:$D, "&gt;=20000", Kickstarter!$F:$F,"successful",Kickstarter!$D:$D,"&lt;=24999", Kickstarter!$R:$R,"plays")</f>
        <v>9</v>
      </c>
      <c r="C7">
        <f>COUNTIFS(Kickstarter!$D:$D,"&gt;=20000", Kickstarter!$F:$F,"failed",Kickstarter!$D:$D,"&lt;=24999", Kickstarter!$R:$R,"plays")</f>
        <v>11</v>
      </c>
      <c r="D7">
        <f>COUNTIFS(Kickstarter!$D:$D,"&gt;=20000",Kickstarter!$F:$F,"canceled",Kickstarter!$D:$D,"&lt;=24999",Kickstarter!$R:$R,"plays")</f>
        <v>0</v>
      </c>
      <c r="E7">
        <f>SUM(B7,C7,D7)</f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10" x14ac:dyDescent="0.3">
      <c r="A8" t="s">
        <v>8412</v>
      </c>
      <c r="B8">
        <f>COUNTIFS(Kickstarter!$D:$D, "&gt;=25000", Kickstarter!$F:$F,"successful",Kickstarter!$D:$D,"&lt;=29999", Kickstarter!$R:$R,"plays")</f>
        <v>1</v>
      </c>
      <c r="C8">
        <f>COUNTIFS(Kickstarter!$D:$D,"&gt;=25000", Kickstarter!$F:$F,"failed",Kickstarter!$D:$D,"&lt;=29999", Kickstarter!$R:$R,"plays")</f>
        <v>4</v>
      </c>
      <c r="D8">
        <f>COUNTIFS(Kickstarter!$D:$D,"&gt;=25000",Kickstarter!$F:$F,"canceled",Kickstarter!$D:$D,"&lt;=29999",Kickstarter!$R:$R,"plays")</f>
        <v>0</v>
      </c>
      <c r="E8">
        <f>SUM(B8,C8,D8)</f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10" x14ac:dyDescent="0.3">
      <c r="A9" t="s">
        <v>8413</v>
      </c>
      <c r="B9">
        <f>COUNTIFS(Kickstarter!$D:$D, "&gt;=30000", Kickstarter!$F:$F,"successful",Kickstarter!$D:$D,"&lt;=34999", Kickstarter!$R:$R,"plays")</f>
        <v>3</v>
      </c>
      <c r="C9">
        <f>COUNTIFS(Kickstarter!$D:$D,"&gt;=30000", Kickstarter!$F:$F,"failed",Kickstarter!$D:$D,"&lt;=34999", Kickstarter!$R:$R,"plays")</f>
        <v>8</v>
      </c>
      <c r="D9">
        <f>COUNTIFS(Kickstarter!$D:$D,"&gt;=30000",Kickstarter!$F:$F,"canceled",Kickstarter!$D:$D,"&lt;=34999",Kickstarter!$R:$R,"plays")</f>
        <v>0</v>
      </c>
      <c r="E9">
        <f>SUM(B9,C9,D9)</f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10" x14ac:dyDescent="0.3">
      <c r="A10" t="s">
        <v>8414</v>
      </c>
      <c r="B10">
        <f>COUNTIFS(Kickstarter!$D:$D, "&gt;=35000", Kickstarter!$F:$F,"successful",Kickstarter!$D:$D,"&lt;=39999", Kickstarter!$R:$R,"plays")</f>
        <v>4</v>
      </c>
      <c r="C10">
        <f>COUNTIFS(Kickstarter!$D:$D,"&gt;=35000", Kickstarter!$F:$F,"failed",Kickstarter!$D:$D,"&lt;=39999", Kickstarter!$R:$R,"plays")</f>
        <v>2</v>
      </c>
      <c r="D10">
        <f>COUNTIFS(Kickstarter!$D:$D,"&gt;=35000",Kickstarter!$F:$F,"canceled",Kickstarter!$D:$D,"&lt;=39999",Kickstarter!$R:$R,"plays")</f>
        <v>0</v>
      </c>
      <c r="E10">
        <f>SUM(B10,C10,D10)</f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10" x14ac:dyDescent="0.3">
      <c r="A11" t="s">
        <v>8415</v>
      </c>
      <c r="B11">
        <f>COUNTIFS(Kickstarter!$D:$D, "&gt;=40000", Kickstarter!$F:$F,"successful",Kickstarter!$D:$D,"&lt;=44999", Kickstarter!$R:$R,"plays")</f>
        <v>2</v>
      </c>
      <c r="C11">
        <f>COUNTIFS(Kickstarter!$D:$D,"&gt;=40000", Kickstarter!$F:$F,"failed",Kickstarter!$D:$D,"&lt;=44999", Kickstarter!$R:$R,"plays")</f>
        <v>1</v>
      </c>
      <c r="D11">
        <f>COUNTIFS(Kickstarter!$D:$D,"&gt;=40000",Kickstarter!$F:$F,"canceled",Kickstarter!$D:$D,"&lt;=44999",Kickstarter!$R:$R,"plays")</f>
        <v>0</v>
      </c>
      <c r="E11">
        <f>SUM(B11,C11,D11)</f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10" x14ac:dyDescent="0.3">
      <c r="A12" t="s">
        <v>8416</v>
      </c>
      <c r="B12">
        <f>COUNTIFS(Kickstarter!$D:$D, "&gt;=45000", Kickstarter!$F:$F,"successful",Kickstarter!$D:$D,"&lt;=49999", Kickstarter!$R:$R,"plays")</f>
        <v>0</v>
      </c>
      <c r="C12">
        <f>COUNTIFS(Kickstarter!$D:$D,"&gt;=45000", Kickstarter!$F:$F,"failed",Kickstarter!$D:$D,"&lt;=49999", Kickstarter!$R:$R,"plays")</f>
        <v>1</v>
      </c>
      <c r="D12">
        <f>COUNTIFS(Kickstarter!$D:$D,"&gt;=45000",Kickstarter!$F:$F,"canceled",Kickstarter!$D:$D,"&lt;=49999",Kickstarter!$R:$R,"plays")</f>
        <v>0</v>
      </c>
      <c r="E12">
        <f>SUM(B12,C12,D12)</f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10" x14ac:dyDescent="0.3">
      <c r="A13" t="s">
        <v>8417</v>
      </c>
      <c r="B13">
        <f>COUNTIFS(Kickstarter!$D:$D, "&lt;50000", Kickstarter!$F:$F,"successful", Kickstarter!$R:$R,"plays")</f>
        <v>692</v>
      </c>
      <c r="C13">
        <f>COUNTIFS(Kickstarter!$D:$D,"&lt;50000", Kickstarter!$F:$F,"failed", Kickstarter!$R:$R,"plays")</f>
        <v>339</v>
      </c>
      <c r="D13">
        <f>COUNTIFS(Kickstarter!$D:$D,"&lt;50000",Kickstarter!$F:$F,"canceled",Kickstarter!$R:$R,"plays")</f>
        <v>0</v>
      </c>
      <c r="E13">
        <f>SUM(B13,C13,D13)</f>
        <v>1031</v>
      </c>
      <c r="F13" s="20">
        <f t="shared" si="0"/>
        <v>0.67119301648884577</v>
      </c>
      <c r="G13" s="20">
        <f t="shared" si="1"/>
        <v>0.32880698351115423</v>
      </c>
      <c r="H13" s="20">
        <f t="shared" si="2"/>
        <v>0</v>
      </c>
      <c r="I13" s="20"/>
      <c r="J13" s="20"/>
    </row>
    <row r="14" spans="1:10" x14ac:dyDescent="0.3">
      <c r="E14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 filterMode="1"/>
  <dimension ref="A1:U4115"/>
  <sheetViews>
    <sheetView zoomScale="95" zoomScaleNormal="95" workbookViewId="0">
      <selection activeCell="F4115" sqref="F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4.88671875" customWidth="1"/>
    <col min="7" max="7" width="12.33203125" customWidth="1"/>
    <col min="8" max="8" width="12" customWidth="1"/>
    <col min="9" max="9" width="16.44140625" customWidth="1"/>
    <col min="10" max="10" width="17.77734375" customWidth="1"/>
    <col min="11" max="11" width="15.44140625" customWidth="1"/>
    <col min="12" max="12" width="12.33203125" customWidth="1"/>
    <col min="13" max="13" width="22.109375" customWidth="1"/>
    <col min="14" max="14" width="27.5546875" customWidth="1"/>
    <col min="15" max="15" width="11.21875" style="10" bestFit="1" customWidth="1"/>
    <col min="16" max="16" width="16.77734375" customWidth="1"/>
    <col min="17" max="17" width="19.33203125" customWidth="1"/>
    <col min="18" max="18" width="14.88671875" customWidth="1"/>
    <col min="19" max="19" width="17.44140625" style="17" customWidth="1"/>
    <col min="20" max="20" width="10.6640625" style="17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7" t="s">
        <v>8366</v>
      </c>
      <c r="U1" t="s">
        <v>8379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ROUND(E2/L2,2)</f>
        <v>88.6</v>
      </c>
      <c r="Q2" s="12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ROUND(E3/L3,2)</f>
        <v>1389.36</v>
      </c>
      <c r="Q3" s="12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>
        <f t="shared" ref="P67:P130" si="6">ROUND(E67/L67,2)</f>
        <v>61.38</v>
      </c>
      <c r="Q67" s="12" t="s">
        <v>8308</v>
      </c>
      <c r="R67" t="s">
        <v>8309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ROUND(E131/D131*100,0)</f>
        <v>120</v>
      </c>
      <c r="P131">
        <f t="shared" ref="P131:P194" si="11">ROUND(E131/L131,2)</f>
        <v>118.45</v>
      </c>
      <c r="Q131" s="12" t="s">
        <v>8308</v>
      </c>
      <c r="R131" t="s">
        <v>8309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5">ROUND(E195/D195*100,0)</f>
        <v>104</v>
      </c>
      <c r="P195">
        <f t="shared" ref="P195:P258" si="16">ROUND(E195/L195,2)</f>
        <v>922.22</v>
      </c>
      <c r="Q195" s="12" t="s">
        <v>8323</v>
      </c>
      <c r="R195" t="s">
        <v>8324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6"/>
        <v>134.26</v>
      </c>
      <c r="Q258" s="12" t="s">
        <v>8323</v>
      </c>
      <c r="R258" t="s">
        <v>8326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0">ROUND(E259/D259*100,0)</f>
        <v>265</v>
      </c>
      <c r="P259">
        <f t="shared" ref="P259:P322" si="21">ROUND(E259/L259,2)</f>
        <v>57.63</v>
      </c>
      <c r="Q259" s="12" t="s">
        <v>8323</v>
      </c>
      <c r="R259" t="s">
        <v>8324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0"/>
        <v>101</v>
      </c>
      <c r="P322">
        <f t="shared" si="21"/>
        <v>201.22</v>
      </c>
      <c r="Q322" s="12" t="s">
        <v>8321</v>
      </c>
      <c r="R322" t="s">
        <v>8322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5">ROUND(E323/D323*100,0)</f>
        <v>29</v>
      </c>
      <c r="P323">
        <f t="shared" ref="P323:P386" si="26">ROUND(E323/L323,2)</f>
        <v>85</v>
      </c>
      <c r="Q323" s="12" t="s">
        <v>8308</v>
      </c>
      <c r="R323" t="s">
        <v>8310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5"/>
        <v>108</v>
      </c>
      <c r="P386">
        <f t="shared" si="26"/>
        <v>106.8</v>
      </c>
      <c r="Q386" s="12" t="s">
        <v>8323</v>
      </c>
      <c r="R386" t="s">
        <v>8326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0">ROUND(E387/D387*100,0)</f>
        <v>107</v>
      </c>
      <c r="P387">
        <f t="shared" ref="P387:P450" si="31">ROUND(E387/L387,2)</f>
        <v>97.64</v>
      </c>
      <c r="Q387" s="12" t="s">
        <v>8321</v>
      </c>
      <c r="R387" t="s">
        <v>8322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0"/>
        <v>355</v>
      </c>
      <c r="P450">
        <f t="shared" si="31"/>
        <v>89.1</v>
      </c>
      <c r="Q450" s="12" t="s">
        <v>8308</v>
      </c>
      <c r="R450" t="s">
        <v>8315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5">ROUND(E451/D451*100,0)</f>
        <v>118</v>
      </c>
      <c r="P451">
        <f t="shared" ref="P451:P514" si="36">ROUND(E451/L451,2)</f>
        <v>180.41</v>
      </c>
      <c r="Q451" s="12" t="s">
        <v>8313</v>
      </c>
      <c r="R451" t="s">
        <v>8314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5"/>
        <v>102</v>
      </c>
      <c r="P514">
        <f t="shared" si="36"/>
        <v>136.85</v>
      </c>
      <c r="Q514" s="12" t="s">
        <v>8323</v>
      </c>
      <c r="R514" t="s">
        <v>8326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0">ROUND(E515/D515*100,0)</f>
        <v>102</v>
      </c>
      <c r="P515">
        <f t="shared" ref="P515:P578" si="41">ROUND(E515/L515,2)</f>
        <v>88.04</v>
      </c>
      <c r="Q515" s="12" t="s">
        <v>8327</v>
      </c>
      <c r="R515" t="s">
        <v>8331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0"/>
        <v>120</v>
      </c>
      <c r="P578">
        <f t="shared" si="41"/>
        <v>108.24</v>
      </c>
      <c r="Q578" s="12" t="s">
        <v>8323</v>
      </c>
      <c r="R578" t="s">
        <v>8324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5">ROUND(E579/D579*100,0)</f>
        <v>127</v>
      </c>
      <c r="P579">
        <f t="shared" ref="P579:P642" si="46">ROUND(E579/L579,2)</f>
        <v>69.569999999999993</v>
      </c>
      <c r="Q579" s="12" t="s">
        <v>8323</v>
      </c>
      <c r="R579" t="s">
        <v>8326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5"/>
        <v>315</v>
      </c>
      <c r="P642">
        <f t="shared" si="46"/>
        <v>105.05</v>
      </c>
      <c r="Q642" s="12" t="s">
        <v>8311</v>
      </c>
      <c r="R642" t="s">
        <v>8333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0">ROUND(E643/D643*100,0)</f>
        <v>119</v>
      </c>
      <c r="P643">
        <f t="shared" ref="P643:P706" si="51">ROUND(E643/L643,2)</f>
        <v>50.16</v>
      </c>
      <c r="Q643" s="12" t="s">
        <v>8323</v>
      </c>
      <c r="R643" t="s">
        <v>8326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0"/>
        <v>102</v>
      </c>
      <c r="P706">
        <f t="shared" si="51"/>
        <v>141.29</v>
      </c>
      <c r="Q706" s="12" t="s">
        <v>8323</v>
      </c>
      <c r="R706" t="s">
        <v>8326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5">ROUND(E707/D707*100,0)</f>
        <v>102</v>
      </c>
      <c r="P707">
        <f t="shared" ref="P707:P770" si="56">ROUND(E707/L707,2)</f>
        <v>137.24</v>
      </c>
      <c r="Q707" s="12" t="s">
        <v>8323</v>
      </c>
      <c r="R707" t="s">
        <v>8326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5"/>
        <v>110</v>
      </c>
      <c r="P770">
        <f t="shared" si="56"/>
        <v>65.91</v>
      </c>
      <c r="Q770" s="12" t="s">
        <v>8327</v>
      </c>
      <c r="R770" t="s">
        <v>8331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0">ROUND(E771/D771*100,0)</f>
        <v>15</v>
      </c>
      <c r="P771">
        <f t="shared" ref="P771:P834" si="61">ROUND(E771/L771,2)</f>
        <v>93.9</v>
      </c>
      <c r="Q771" s="12" t="s">
        <v>8308</v>
      </c>
      <c r="R771" t="s">
        <v>8310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0"/>
        <v>108</v>
      </c>
      <c r="P834">
        <f t="shared" si="61"/>
        <v>74.23</v>
      </c>
      <c r="Q834" s="12" t="s">
        <v>8319</v>
      </c>
      <c r="R834" t="s">
        <v>8320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5">ROUND(E835/D835*100,0)</f>
        <v>101</v>
      </c>
      <c r="P835">
        <f t="shared" ref="P835:P898" si="66">ROUND(E835/L835,2)</f>
        <v>104.99</v>
      </c>
      <c r="Q835" s="12" t="s">
        <v>8323</v>
      </c>
      <c r="R835" t="s">
        <v>8326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5"/>
        <v>105</v>
      </c>
      <c r="P898">
        <f t="shared" si="66"/>
        <v>98.2</v>
      </c>
      <c r="Q898" s="12" t="s">
        <v>8323</v>
      </c>
      <c r="R898" t="s">
        <v>8326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0">ROUND(E899/D899*100,0)</f>
        <v>29</v>
      </c>
      <c r="P899">
        <f t="shared" ref="P899:P962" si="71">ROUND(E899/L899,2)</f>
        <v>43.98</v>
      </c>
      <c r="Q899" s="12" t="s">
        <v>8316</v>
      </c>
      <c r="R899" t="s">
        <v>8334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>
        <f t="shared" si="71"/>
        <v>162.27000000000001</v>
      </c>
      <c r="Q912" s="12" t="s">
        <v>8327</v>
      </c>
      <c r="R912" t="s">
        <v>8331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>
        <f t="shared" si="71"/>
        <v>66.11</v>
      </c>
      <c r="Q913" s="12" t="s">
        <v>8323</v>
      </c>
      <c r="R913" t="s">
        <v>8326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0"/>
        <v>21</v>
      </c>
      <c r="P962">
        <f t="shared" si="71"/>
        <v>108.05</v>
      </c>
      <c r="Q962" s="12" t="s">
        <v>8311</v>
      </c>
      <c r="R962" t="s">
        <v>8349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5">ROUND(E963/D963*100,0)</f>
        <v>106</v>
      </c>
      <c r="P963">
        <f t="shared" ref="P963:P1026" si="76">ROUND(E963/L963,2)</f>
        <v>108.02</v>
      </c>
      <c r="Q963" s="12" t="s">
        <v>8327</v>
      </c>
      <c r="R963" t="s">
        <v>8331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>
        <f t="shared" si="76"/>
        <v>80.33</v>
      </c>
      <c r="Q1008" s="12" t="s">
        <v>8321</v>
      </c>
      <c r="R1008" t="s">
        <v>8332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>
        <f t="shared" si="76"/>
        <v>89.93</v>
      </c>
      <c r="Q1009" s="12" t="s">
        <v>8313</v>
      </c>
      <c r="R1009" t="s">
        <v>8314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>
        <f t="shared" si="76"/>
        <v>98.36</v>
      </c>
      <c r="Q1016" s="12" t="s">
        <v>8321</v>
      </c>
      <c r="R1016" t="s">
        <v>8332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>
        <f t="shared" si="76"/>
        <v>41.38</v>
      </c>
      <c r="Q1017" s="12" t="s">
        <v>8321</v>
      </c>
      <c r="R1017" t="s">
        <v>8322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>
        <f t="shared" si="76"/>
        <v>600</v>
      </c>
      <c r="Q1018" s="12" t="s">
        <v>8327</v>
      </c>
      <c r="R1018" t="s">
        <v>8328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>
        <f t="shared" si="76"/>
        <v>63.83</v>
      </c>
      <c r="Q1019" s="12" t="s">
        <v>8323</v>
      </c>
      <c r="R1019" t="s">
        <v>8326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>
        <f t="shared" si="76"/>
        <v>72.290000000000006</v>
      </c>
      <c r="Q1020" s="12" t="s">
        <v>8323</v>
      </c>
      <c r="R1020" t="s">
        <v>8326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5"/>
        <v>148</v>
      </c>
      <c r="P1026">
        <f t="shared" si="76"/>
        <v>95.23</v>
      </c>
      <c r="Q1026" s="12" t="s">
        <v>8321</v>
      </c>
      <c r="R1026" t="s">
        <v>8322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0">ROUND(E1027/D1027*100,0)</f>
        <v>49</v>
      </c>
      <c r="P1027">
        <f t="shared" ref="P1027:P1090" si="81">ROUND(E1027/L1027,2)</f>
        <v>42.16</v>
      </c>
      <c r="Q1027" s="12" t="s">
        <v>8313</v>
      </c>
      <c r="R1027" t="s">
        <v>8314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>
        <f t="shared" si="81"/>
        <v>37.479999999999997</v>
      </c>
      <c r="Q1073" s="12" t="s">
        <v>8316</v>
      </c>
      <c r="R1073" t="s">
        <v>8317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>
        <f t="shared" si="81"/>
        <v>68.86</v>
      </c>
      <c r="Q1074" s="12" t="s">
        <v>8319</v>
      </c>
      <c r="R1074" t="s">
        <v>8320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0"/>
        <v>109</v>
      </c>
      <c r="P1090">
        <f t="shared" si="81"/>
        <v>54.3</v>
      </c>
      <c r="Q1090" s="12" t="s">
        <v>8323</v>
      </c>
      <c r="R1090" t="s">
        <v>8326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5">ROUND(E1091/D1091*100,0)</f>
        <v>15</v>
      </c>
      <c r="P1091">
        <f t="shared" ref="P1091:P1154" si="86">ROUND(E1091/L1091,2)</f>
        <v>71.34</v>
      </c>
      <c r="Q1091" s="12" t="s">
        <v>8313</v>
      </c>
      <c r="R1091" t="s">
        <v>8314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>
        <f t="shared" si="86"/>
        <v>102.08</v>
      </c>
      <c r="Q1093" s="12" t="s">
        <v>8321</v>
      </c>
      <c r="R1093" t="s">
        <v>8343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>
        <f t="shared" si="86"/>
        <v>94.91</v>
      </c>
      <c r="Q1094" s="12" t="s">
        <v>8323</v>
      </c>
      <c r="R1094" t="s">
        <v>8335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>
        <f t="shared" si="86"/>
        <v>43.55</v>
      </c>
      <c r="Q1132" s="12" t="s">
        <v>8311</v>
      </c>
      <c r="R1132" t="s">
        <v>8333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>
        <f t="shared" si="86"/>
        <v>80.400000000000006</v>
      </c>
      <c r="Q1133" s="12" t="s">
        <v>8323</v>
      </c>
      <c r="R1133" t="s">
        <v>8326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5"/>
        <v>128</v>
      </c>
      <c r="P1154">
        <f t="shared" si="86"/>
        <v>82.26</v>
      </c>
      <c r="Q1154" s="12" t="s">
        <v>8323</v>
      </c>
      <c r="R1154" t="s">
        <v>8326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0">ROUND(E1155/D1155*100,0)</f>
        <v>102</v>
      </c>
      <c r="P1155">
        <f t="shared" ref="P1155:P1218" si="91">ROUND(E1155/L1155,2)</f>
        <v>51.47</v>
      </c>
      <c r="Q1155" s="12" t="s">
        <v>8311</v>
      </c>
      <c r="R1155" t="s">
        <v>8333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90"/>
        <v>31</v>
      </c>
      <c r="P1218">
        <f t="shared" si="91"/>
        <v>231.75</v>
      </c>
      <c r="Q1218" s="12" t="s">
        <v>8327</v>
      </c>
      <c r="R1218" t="s">
        <v>8350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95">ROUND(E1219/D1219*100,0)</f>
        <v>4</v>
      </c>
      <c r="P1219">
        <f t="shared" ref="P1219:P1282" si="96">ROUND(E1219/L1219,2)</f>
        <v>125.27</v>
      </c>
      <c r="Q1219" s="12" t="s">
        <v>8323</v>
      </c>
      <c r="R1219" t="s">
        <v>8324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>
        <f t="shared" si="96"/>
        <v>136.91</v>
      </c>
      <c r="Q1235" s="12" t="s">
        <v>8327</v>
      </c>
      <c r="R1235" t="s">
        <v>8341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>
        <f t="shared" si="96"/>
        <v>74.069999999999993</v>
      </c>
      <c r="Q1236" s="12" t="s">
        <v>8327</v>
      </c>
      <c r="R1236" t="s">
        <v>8341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5"/>
        <v>105</v>
      </c>
      <c r="P1282">
        <f t="shared" si="96"/>
        <v>42.72</v>
      </c>
      <c r="Q1282" s="12" t="s">
        <v>8327</v>
      </c>
      <c r="R1282" t="s">
        <v>8336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0">ROUND(E1283/D1283*100,0)</f>
        <v>119</v>
      </c>
      <c r="P1283">
        <f t="shared" ref="P1283:P1346" si="101">ROUND(E1283/L1283,2)</f>
        <v>44.96</v>
      </c>
      <c r="Q1283" s="12" t="s">
        <v>8327</v>
      </c>
      <c r="R1283" t="s">
        <v>8338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>
        <f t="shared" si="101"/>
        <v>62.33</v>
      </c>
      <c r="Q1285" s="12" t="s">
        <v>8323</v>
      </c>
      <c r="R1285" t="s">
        <v>8326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>
        <f t="shared" si="101"/>
        <v>174</v>
      </c>
      <c r="Q1286" s="12" t="s">
        <v>8323</v>
      </c>
      <c r="R1286" t="s">
        <v>8335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>
        <f t="shared" si="101"/>
        <v>168.75</v>
      </c>
      <c r="Q1312" s="12" t="s">
        <v>8323</v>
      </c>
      <c r="R1312" t="s">
        <v>8326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>
        <f t="shared" si="101"/>
        <v>176.09</v>
      </c>
      <c r="Q1313" s="12" t="s">
        <v>8323</v>
      </c>
      <c r="R1313" t="s">
        <v>8326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>
        <f t="shared" si="101"/>
        <v>85.96</v>
      </c>
      <c r="Q1315" s="12" t="s">
        <v>8321</v>
      </c>
      <c r="R1315" t="s">
        <v>8343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>
        <f t="shared" si="101"/>
        <v>98.54</v>
      </c>
      <c r="Q1316" s="12" t="s">
        <v>8323</v>
      </c>
      <c r="R1316" t="s">
        <v>8326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>
        <f t="shared" si="101"/>
        <v>74.069999999999993</v>
      </c>
      <c r="Q1332" s="12" t="s">
        <v>8323</v>
      </c>
      <c r="R1332" t="s">
        <v>8324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>
        <f t="shared" si="101"/>
        <v>307.69</v>
      </c>
      <c r="Q1333" s="12" t="s">
        <v>8323</v>
      </c>
      <c r="R1333" t="s">
        <v>8326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0"/>
        <v>78</v>
      </c>
      <c r="P1346">
        <f t="shared" si="101"/>
        <v>105.54</v>
      </c>
      <c r="Q1346" s="12" t="s">
        <v>8323</v>
      </c>
      <c r="R1346" t="s">
        <v>8326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5">ROUND(E1347/D1347*100,0)</f>
        <v>118</v>
      </c>
      <c r="P1347">
        <f t="shared" ref="P1347:P1410" si="106">ROUND(E1347/L1347,2)</f>
        <v>100.06</v>
      </c>
      <c r="Q1347" s="12" t="s">
        <v>8323</v>
      </c>
      <c r="R1347" t="s">
        <v>8326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>
        <f t="shared" si="106"/>
        <v>88.25</v>
      </c>
      <c r="Q1396" s="12" t="s">
        <v>8323</v>
      </c>
      <c r="R1396" t="s">
        <v>8326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>
        <f t="shared" si="106"/>
        <v>106.97</v>
      </c>
      <c r="Q1397" s="12" t="s">
        <v>8323</v>
      </c>
      <c r="R1397" t="s">
        <v>8326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>
        <f t="shared" si="106"/>
        <v>175</v>
      </c>
      <c r="Q1405" s="12" t="s">
        <v>8327</v>
      </c>
      <c r="R1405" t="s">
        <v>8331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>
        <f t="shared" si="106"/>
        <v>62.5</v>
      </c>
      <c r="Q1406" s="12" t="s">
        <v>8327</v>
      </c>
      <c r="R1406" t="s">
        <v>8338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5"/>
        <v>108</v>
      </c>
      <c r="P1410">
        <f t="shared" si="106"/>
        <v>46.89</v>
      </c>
      <c r="Q1410" s="12" t="s">
        <v>8323</v>
      </c>
      <c r="R1410" t="s">
        <v>8326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110">ROUND(E1411/D1411*100,0)</f>
        <v>139</v>
      </c>
      <c r="P1411">
        <f t="shared" ref="P1411:P1474" si="111">ROUND(E1411/L1411,2)</f>
        <v>29.62</v>
      </c>
      <c r="Q1411" s="12" t="s">
        <v>8327</v>
      </c>
      <c r="R1411" t="s">
        <v>8331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>
        <f t="shared" si="111"/>
        <v>115.53</v>
      </c>
      <c r="Q1412" s="12" t="s">
        <v>8319</v>
      </c>
      <c r="R1412" t="s">
        <v>8345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>
        <f t="shared" si="111"/>
        <v>94.03</v>
      </c>
      <c r="Q1435" s="12" t="s">
        <v>8327</v>
      </c>
      <c r="R1435" t="s">
        <v>8328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>
        <f t="shared" si="111"/>
        <v>49.06</v>
      </c>
      <c r="Q1436" s="12" t="s">
        <v>8323</v>
      </c>
      <c r="R1436" t="s">
        <v>8326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>
        <f t="shared" si="111"/>
        <v>68.37</v>
      </c>
      <c r="Q1445" s="12" t="s">
        <v>8311</v>
      </c>
      <c r="R1445" t="s">
        <v>8333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>
        <f t="shared" si="111"/>
        <v>119.64</v>
      </c>
      <c r="Q1447" s="12" t="s">
        <v>8323</v>
      </c>
      <c r="R1447" t="s">
        <v>8326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>
        <f t="shared" si="111"/>
        <v>53.41</v>
      </c>
      <c r="Q1469" s="12" t="s">
        <v>8319</v>
      </c>
      <c r="R1469" t="s">
        <v>8320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>
        <f t="shared" si="111"/>
        <v>85.74</v>
      </c>
      <c r="Q1470" s="12" t="s">
        <v>8323</v>
      </c>
      <c r="R1470" t="s">
        <v>8335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0"/>
        <v>108</v>
      </c>
      <c r="P1474">
        <f t="shared" si="111"/>
        <v>40.96</v>
      </c>
      <c r="Q1474" s="12" t="s">
        <v>8327</v>
      </c>
      <c r="R1474" t="s">
        <v>8328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5">ROUND(E1475/D1475*100,0)</f>
        <v>108</v>
      </c>
      <c r="P1475">
        <f t="shared" ref="P1475:P1538" si="116">ROUND(E1475/L1475,2)</f>
        <v>41.96</v>
      </c>
      <c r="Q1475" s="12" t="s">
        <v>8327</v>
      </c>
      <c r="R1475" t="s">
        <v>8328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>
        <f t="shared" si="116"/>
        <v>44.44</v>
      </c>
      <c r="Q1487" s="12" t="s">
        <v>8327</v>
      </c>
      <c r="R1487" t="s">
        <v>8328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>
        <f t="shared" si="116"/>
        <v>640</v>
      </c>
      <c r="Q1488" s="12" t="s">
        <v>8319</v>
      </c>
      <c r="R1488" t="s">
        <v>8345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>
        <f t="shared" si="116"/>
        <v>50.9</v>
      </c>
      <c r="Q1511" s="12" t="s">
        <v>8323</v>
      </c>
      <c r="R1511" t="s">
        <v>8326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>
        <f t="shared" si="116"/>
        <v>70.569999999999993</v>
      </c>
      <c r="Q1512" s="12" t="s">
        <v>8323</v>
      </c>
      <c r="R1512" t="s">
        <v>8326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>
        <f t="shared" si="116"/>
        <v>88.57</v>
      </c>
      <c r="Q1513" s="12" t="s">
        <v>8321</v>
      </c>
      <c r="R1513" t="s">
        <v>8343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>
        <f t="shared" si="116"/>
        <v>129.16999999999999</v>
      </c>
      <c r="Q1514" s="12" t="s">
        <v>8308</v>
      </c>
      <c r="R1514" t="s">
        <v>8310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>
        <f t="shared" si="116"/>
        <v>160.79</v>
      </c>
      <c r="Q1528" s="12" t="s">
        <v>8327</v>
      </c>
      <c r="R1528" t="s">
        <v>8331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>
        <f t="shared" si="116"/>
        <v>33.94</v>
      </c>
      <c r="Q1529" s="12" t="s">
        <v>8323</v>
      </c>
      <c r="R1529" t="s">
        <v>8326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>
        <f t="shared" si="116"/>
        <v>49.11</v>
      </c>
      <c r="Q1532" s="12" t="s">
        <v>8327</v>
      </c>
      <c r="R1532" t="s">
        <v>8331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>
        <f t="shared" si="116"/>
        <v>179.12</v>
      </c>
      <c r="Q1534" s="12" t="s">
        <v>8323</v>
      </c>
      <c r="R1534" t="s">
        <v>8326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5"/>
        <v>101</v>
      </c>
      <c r="P1538">
        <f t="shared" si="116"/>
        <v>178.53</v>
      </c>
      <c r="Q1538" s="12" t="s">
        <v>8323</v>
      </c>
      <c r="R1538" t="s">
        <v>8324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0">ROUND(E1539/D1539*100,0)</f>
        <v>101</v>
      </c>
      <c r="P1539">
        <f t="shared" ref="P1539:P1602" si="121">ROUND(E1539/L1539,2)</f>
        <v>116.73</v>
      </c>
      <c r="Q1539" s="12" t="s">
        <v>8323</v>
      </c>
      <c r="R1539" t="s">
        <v>8324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0"/>
        <v>103</v>
      </c>
      <c r="P1602">
        <f t="shared" si="121"/>
        <v>88.33</v>
      </c>
      <c r="Q1602" s="12" t="s">
        <v>8327</v>
      </c>
      <c r="R1602" t="s">
        <v>8331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5">ROUND(E1603/D1603*100,0)</f>
        <v>47</v>
      </c>
      <c r="P1603">
        <f t="shared" ref="P1603:P1666" si="126">ROUND(E1603/L1603,2)</f>
        <v>166.06</v>
      </c>
      <c r="Q1603" s="12" t="s">
        <v>8323</v>
      </c>
      <c r="R1603" t="s">
        <v>8326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>
        <f t="shared" si="126"/>
        <v>56</v>
      </c>
      <c r="Q1606" s="12" t="s">
        <v>8308</v>
      </c>
      <c r="R1606" t="s">
        <v>8315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>
        <f t="shared" si="126"/>
        <v>96.55</v>
      </c>
      <c r="Q1607" s="12" t="s">
        <v>8323</v>
      </c>
      <c r="R1607" t="s">
        <v>8326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>
        <f t="shared" si="126"/>
        <v>34.18</v>
      </c>
      <c r="Q1626" s="12" t="s">
        <v>8327</v>
      </c>
      <c r="R1626" t="s">
        <v>8350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>
        <f t="shared" si="126"/>
        <v>72.97</v>
      </c>
      <c r="Q1627" s="12" t="s">
        <v>8323</v>
      </c>
      <c r="R1627" t="s">
        <v>8335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>
        <f t="shared" si="126"/>
        <v>450</v>
      </c>
      <c r="Q1628" s="12" t="s">
        <v>8323</v>
      </c>
      <c r="R1628" t="s">
        <v>8326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>
        <f t="shared" si="126"/>
        <v>70.55</v>
      </c>
      <c r="Q1632" s="12" t="s">
        <v>8327</v>
      </c>
      <c r="R1632" t="s">
        <v>8331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>
        <f t="shared" si="126"/>
        <v>81.239999999999995</v>
      </c>
      <c r="Q1633" s="12" t="s">
        <v>8323</v>
      </c>
      <c r="R1633" t="s">
        <v>8335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>
        <f t="shared" si="126"/>
        <v>77.349999999999994</v>
      </c>
      <c r="Q1643" s="12" t="s">
        <v>8327</v>
      </c>
      <c r="R1643" t="s">
        <v>8328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>
        <f t="shared" si="126"/>
        <v>97.41</v>
      </c>
      <c r="Q1644" s="12" t="s">
        <v>8308</v>
      </c>
      <c r="R1644" t="s">
        <v>8342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>
        <f t="shared" si="126"/>
        <v>66.87</v>
      </c>
      <c r="Q1651" s="12" t="s">
        <v>8327</v>
      </c>
      <c r="R1651" t="s">
        <v>8336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>
        <f t="shared" si="126"/>
        <v>49.21</v>
      </c>
      <c r="Q1652" s="12" t="s">
        <v>8323</v>
      </c>
      <c r="R1652" t="s">
        <v>8335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5"/>
        <v>103</v>
      </c>
      <c r="P1666">
        <f t="shared" si="126"/>
        <v>52.55</v>
      </c>
      <c r="Q1666" s="12" t="s">
        <v>8323</v>
      </c>
      <c r="R1666" t="s">
        <v>8326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30">ROUND(E1667/D1667*100,0)</f>
        <v>103</v>
      </c>
      <c r="P1667">
        <f t="shared" ref="P1667:P1730" si="131">ROUND(E1667/L1667,2)</f>
        <v>47.57</v>
      </c>
      <c r="Q1667" s="12" t="s">
        <v>8323</v>
      </c>
      <c r="R1667" t="s">
        <v>8335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>
        <f t="shared" si="131"/>
        <v>60.95</v>
      </c>
      <c r="Q1673" s="12" t="s">
        <v>8323</v>
      </c>
      <c r="R1673" t="s">
        <v>8326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>
        <f t="shared" si="131"/>
        <v>47.41</v>
      </c>
      <c r="Q1674" s="12" t="s">
        <v>8323</v>
      </c>
      <c r="R1674" t="s">
        <v>8326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>
        <f t="shared" si="131"/>
        <v>134.21</v>
      </c>
      <c r="Q1678" s="12" t="s">
        <v>8311</v>
      </c>
      <c r="R1678" t="s">
        <v>8333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>
        <f t="shared" si="131"/>
        <v>110.87</v>
      </c>
      <c r="Q1679" s="12" t="s">
        <v>8308</v>
      </c>
      <c r="R1679" t="s">
        <v>8310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>
        <f t="shared" si="131"/>
        <v>70.83</v>
      </c>
      <c r="Q1680" s="12" t="s">
        <v>8323</v>
      </c>
      <c r="R1680" t="s">
        <v>8335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>
        <f t="shared" si="131"/>
        <v>50</v>
      </c>
      <c r="Q1706" s="12" t="s">
        <v>8323</v>
      </c>
      <c r="R1706" t="s">
        <v>8326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>
        <f t="shared" si="131"/>
        <v>113.64</v>
      </c>
      <c r="Q1707" s="12" t="s">
        <v>8327</v>
      </c>
      <c r="R1707" t="s">
        <v>8328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48.08</v>
      </c>
      <c r="Q1708" s="12" t="s">
        <v>8327</v>
      </c>
      <c r="R1708" t="s">
        <v>8328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>
        <f t="shared" si="131"/>
        <v>73.53</v>
      </c>
      <c r="Q1709" s="12" t="s">
        <v>8323</v>
      </c>
      <c r="R1709" t="s">
        <v>8326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227.27</v>
      </c>
      <c r="Q1710" s="12" t="s">
        <v>8323</v>
      </c>
      <c r="R1710" t="s">
        <v>8326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104.17</v>
      </c>
      <c r="Q1711" s="12" t="s">
        <v>8323</v>
      </c>
      <c r="R1711" t="s">
        <v>8326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>
        <f t="shared" si="131"/>
        <v>100</v>
      </c>
      <c r="Q1712" s="12" t="s">
        <v>8323</v>
      </c>
      <c r="R1712" t="s">
        <v>8335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>
        <f t="shared" si="131"/>
        <v>1250</v>
      </c>
      <c r="Q1713" s="12" t="s">
        <v>8323</v>
      </c>
      <c r="R1713" t="s">
        <v>8326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0"/>
        <v>100</v>
      </c>
      <c r="P1730">
        <f t="shared" si="131"/>
        <v>171.43</v>
      </c>
      <c r="Q1730" s="12" t="s">
        <v>8323</v>
      </c>
      <c r="R1730" t="s">
        <v>8326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5">ROUND(E1731/D1731*100,0)</f>
        <v>160</v>
      </c>
      <c r="P1731">
        <f t="shared" ref="P1731:P1794" si="136">ROUND(E1731/L1731,2)</f>
        <v>25</v>
      </c>
      <c r="Q1731" s="12" t="s">
        <v>8327</v>
      </c>
      <c r="R1731" t="s">
        <v>8331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>
        <f t="shared" si="136"/>
        <v>79.31</v>
      </c>
      <c r="Q1759" s="12" t="s">
        <v>8323</v>
      </c>
      <c r="R1759" t="s">
        <v>8326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>
        <f t="shared" si="136"/>
        <v>383.33</v>
      </c>
      <c r="Q1760" s="12" t="s">
        <v>8323</v>
      </c>
      <c r="R1760" t="s">
        <v>8326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>
        <f t="shared" si="136"/>
        <v>63.49</v>
      </c>
      <c r="Q1778" s="12" t="s">
        <v>8327</v>
      </c>
      <c r="R1778" t="s">
        <v>8331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>
        <f t="shared" si="136"/>
        <v>51.67</v>
      </c>
      <c r="Q1779" s="12" t="s">
        <v>8327</v>
      </c>
      <c r="R1779" t="s">
        <v>8328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>
        <f t="shared" si="136"/>
        <v>147.33000000000001</v>
      </c>
      <c r="Q1781" s="12" t="s">
        <v>8323</v>
      </c>
      <c r="R1781" t="s">
        <v>8326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>
        <f t="shared" si="136"/>
        <v>110.5</v>
      </c>
      <c r="Q1782" s="12" t="s">
        <v>8323</v>
      </c>
      <c r="R1782" t="s">
        <v>8326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5"/>
        <v>145</v>
      </c>
      <c r="P1794">
        <f t="shared" si="136"/>
        <v>35.74</v>
      </c>
      <c r="Q1794" s="12" t="s">
        <v>8327</v>
      </c>
      <c r="R1794" t="s">
        <v>8329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0">ROUND(E1795/D1795*100,0)</f>
        <v>109</v>
      </c>
      <c r="P1795">
        <f t="shared" ref="P1795:P1858" si="141">ROUND(E1795/L1795,2)</f>
        <v>63.97</v>
      </c>
      <c r="Q1795" s="12" t="s">
        <v>8313</v>
      </c>
      <c r="R1795" t="s">
        <v>8314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>
        <f t="shared" si="141"/>
        <v>164.62</v>
      </c>
      <c r="Q1813" s="12" t="s">
        <v>8323</v>
      </c>
      <c r="R1813" t="s">
        <v>8326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>
        <f t="shared" si="141"/>
        <v>164.62</v>
      </c>
      <c r="Q1814" s="12" t="s">
        <v>8323</v>
      </c>
      <c r="R1814" t="s">
        <v>8326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>
        <f t="shared" si="141"/>
        <v>150</v>
      </c>
      <c r="Q1832" s="12" t="s">
        <v>8327</v>
      </c>
      <c r="R1832" t="s">
        <v>8341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>
        <f t="shared" si="141"/>
        <v>91.3</v>
      </c>
      <c r="Q1833" s="12" t="s">
        <v>8308</v>
      </c>
      <c r="R1833" t="s">
        <v>8315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>
        <f t="shared" si="141"/>
        <v>43.02</v>
      </c>
      <c r="Q1850" s="12" t="s">
        <v>8321</v>
      </c>
      <c r="R1850" t="s">
        <v>8322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>
        <f t="shared" si="141"/>
        <v>50.37</v>
      </c>
      <c r="Q1851" s="12" t="s">
        <v>8327</v>
      </c>
      <c r="R1851" t="s">
        <v>8328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0"/>
        <v>103</v>
      </c>
      <c r="P1858">
        <f t="shared" si="141"/>
        <v>40.29</v>
      </c>
      <c r="Q1858" s="12" t="s">
        <v>8323</v>
      </c>
      <c r="R1858" t="s">
        <v>8326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45">ROUND(E1859/D1859*100,0)</f>
        <v>205</v>
      </c>
      <c r="P1859">
        <f t="shared" ref="P1859:P1922" si="146">ROUND(E1859/L1859,2)</f>
        <v>45.62</v>
      </c>
      <c r="Q1859" s="12" t="s">
        <v>8327</v>
      </c>
      <c r="R1859" t="s">
        <v>8331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>
        <f t="shared" si="146"/>
        <v>39.479999999999997</v>
      </c>
      <c r="Q1860" s="12" t="s">
        <v>8308</v>
      </c>
      <c r="R1860" t="s">
        <v>8315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>
        <f t="shared" si="146"/>
        <v>65.16</v>
      </c>
      <c r="Q1883" s="12" t="s">
        <v>8323</v>
      </c>
      <c r="R1883" t="s">
        <v>8326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>
        <f t="shared" si="146"/>
        <v>673.33</v>
      </c>
      <c r="Q1884" s="12" t="s">
        <v>8311</v>
      </c>
      <c r="R1884" t="s">
        <v>8348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>
        <f t="shared" si="146"/>
        <v>55.97</v>
      </c>
      <c r="Q1892" s="12" t="s">
        <v>8323</v>
      </c>
      <c r="R1892" t="s">
        <v>8326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>
        <f t="shared" si="146"/>
        <v>61.06</v>
      </c>
      <c r="Q1893" s="12" t="s">
        <v>8323</v>
      </c>
      <c r="R1893" t="s">
        <v>8326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>
        <f t="shared" si="146"/>
        <v>45.57</v>
      </c>
      <c r="Q1898" s="12" t="s">
        <v>8311</v>
      </c>
      <c r="R1898" t="s">
        <v>8333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>
        <f t="shared" si="146"/>
        <v>501.25</v>
      </c>
      <c r="Q1899" s="12" t="s">
        <v>8319</v>
      </c>
      <c r="R1899" t="s">
        <v>8345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>
        <f t="shared" si="146"/>
        <v>86.96</v>
      </c>
      <c r="Q1910" s="12" t="s">
        <v>8327</v>
      </c>
      <c r="R1910" t="s">
        <v>8331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>
        <f t="shared" si="146"/>
        <v>285.70999999999998</v>
      </c>
      <c r="Q1911" s="12" t="s">
        <v>8327</v>
      </c>
      <c r="R1911" t="s">
        <v>8329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42.55</v>
      </c>
      <c r="Q1912" s="12" t="s">
        <v>8327</v>
      </c>
      <c r="R1912" t="s">
        <v>8328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>
        <f t="shared" si="146"/>
        <v>250</v>
      </c>
      <c r="Q1913" s="12" t="s">
        <v>8327</v>
      </c>
      <c r="R1913" t="s">
        <v>8328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28.8" hidden="1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>
        <f t="shared" si="146"/>
        <v>36.36</v>
      </c>
      <c r="Q1914" s="12" t="s">
        <v>8323</v>
      </c>
      <c r="R1914" t="s">
        <v>8335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133.33000000000001</v>
      </c>
      <c r="Q1915" s="12" t="s">
        <v>8323</v>
      </c>
      <c r="R1915" t="s">
        <v>8326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117.65</v>
      </c>
      <c r="Q1916" s="12" t="s">
        <v>8323</v>
      </c>
      <c r="R1916" t="s">
        <v>8326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95.24</v>
      </c>
      <c r="Q1917" s="12" t="s">
        <v>8323</v>
      </c>
      <c r="R1917" t="s">
        <v>8326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>
        <f t="shared" si="146"/>
        <v>64.52</v>
      </c>
      <c r="Q1918" s="12" t="s">
        <v>8323</v>
      </c>
      <c r="R1918" t="s">
        <v>8326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>
        <f t="shared" si="146"/>
        <v>68.97</v>
      </c>
      <c r="Q1919" s="12" t="s">
        <v>8323</v>
      </c>
      <c r="R1919" t="s">
        <v>8326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3.2" hidden="1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>
        <f t="shared" si="146"/>
        <v>100</v>
      </c>
      <c r="Q1920" s="12" t="s">
        <v>8323</v>
      </c>
      <c r="R1920" t="s">
        <v>8335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5"/>
        <v>40</v>
      </c>
      <c r="P1922">
        <f t="shared" si="146"/>
        <v>60.24</v>
      </c>
      <c r="Q1922" s="12" t="s">
        <v>8313</v>
      </c>
      <c r="R1922" t="s">
        <v>8314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0">ROUND(E1923/D1923*100,0)</f>
        <v>7</v>
      </c>
      <c r="P1923">
        <f t="shared" ref="P1923:P1986" si="151">ROUND(E1923/L1923,2)</f>
        <v>82.58</v>
      </c>
      <c r="Q1923" s="12" t="s">
        <v>8327</v>
      </c>
      <c r="R1923" t="s">
        <v>8350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>
        <f t="shared" si="151"/>
        <v>23.17</v>
      </c>
      <c r="Q1941" s="12" t="s">
        <v>8311</v>
      </c>
      <c r="R1941" t="s">
        <v>8312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>
        <f t="shared" si="151"/>
        <v>98.79</v>
      </c>
      <c r="Q1942" s="12" t="s">
        <v>8313</v>
      </c>
      <c r="R1942" t="s">
        <v>8314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>
        <f t="shared" si="151"/>
        <v>94.74</v>
      </c>
      <c r="Q1969" s="12" t="s">
        <v>8327</v>
      </c>
      <c r="R1969" t="s">
        <v>8331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>
        <f t="shared" si="151"/>
        <v>300</v>
      </c>
      <c r="Q1970" s="12" t="s">
        <v>8323</v>
      </c>
      <c r="R1970" t="s">
        <v>8335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>
        <f t="shared" si="151"/>
        <v>36.24</v>
      </c>
      <c r="Q1978" s="12" t="s">
        <v>8327</v>
      </c>
      <c r="R1978" t="s">
        <v>8338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>
        <f t="shared" si="151"/>
        <v>35.520000000000003</v>
      </c>
      <c r="Q1979" s="12" t="s">
        <v>8308</v>
      </c>
      <c r="R1979" t="s">
        <v>8315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0"/>
        <v>4</v>
      </c>
      <c r="P1986">
        <f t="shared" si="151"/>
        <v>65.11</v>
      </c>
      <c r="Q1986" s="12" t="s">
        <v>8323</v>
      </c>
      <c r="R1986" t="s">
        <v>8324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5">ROUND(E1987/D1987*100,0)</f>
        <v>293</v>
      </c>
      <c r="P1987">
        <f t="shared" ref="P1987:P2050" si="156">ROUND(E1987/L1987,2)</f>
        <v>73.13</v>
      </c>
      <c r="Q1987" s="12" t="s">
        <v>8327</v>
      </c>
      <c r="R1987" t="s">
        <v>8329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>
        <f t="shared" si="156"/>
        <v>94.28</v>
      </c>
      <c r="Q2003" s="12" t="s">
        <v>8313</v>
      </c>
      <c r="R2003" t="s">
        <v>8314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>
        <f t="shared" si="156"/>
        <v>188.56</v>
      </c>
      <c r="Q2004" s="12" t="s">
        <v>8323</v>
      </c>
      <c r="R2004" t="s">
        <v>8326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>
        <f t="shared" si="156"/>
        <v>35.130000000000003</v>
      </c>
      <c r="Q2007" s="12" t="s">
        <v>8308</v>
      </c>
      <c r="R2007" t="s">
        <v>8310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>
        <f t="shared" si="156"/>
        <v>29.07</v>
      </c>
      <c r="Q2008" s="12" t="s">
        <v>8323</v>
      </c>
      <c r="R2008" t="s">
        <v>8326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>
        <f t="shared" si="156"/>
        <v>34.409999999999997</v>
      </c>
      <c r="Q2009" s="12" t="s">
        <v>8323</v>
      </c>
      <c r="R2009" t="s">
        <v>8326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>
        <f t="shared" si="156"/>
        <v>92.22</v>
      </c>
      <c r="Q2017" s="12" t="s">
        <v>8308</v>
      </c>
      <c r="R2017" t="s">
        <v>8340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>
        <f t="shared" si="156"/>
        <v>55.33</v>
      </c>
      <c r="Q2018" s="12" t="s">
        <v>8323</v>
      </c>
      <c r="R2018" t="s">
        <v>8326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>
        <f t="shared" si="156"/>
        <v>31.83</v>
      </c>
      <c r="Q2020" s="12" t="s">
        <v>8327</v>
      </c>
      <c r="R2020" t="s">
        <v>8328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>
        <f t="shared" si="156"/>
        <v>45.97</v>
      </c>
      <c r="Q2021" s="12" t="s">
        <v>8311</v>
      </c>
      <c r="R2021" t="s">
        <v>8356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>
        <f t="shared" si="156"/>
        <v>76.86</v>
      </c>
      <c r="Q2034" s="12" t="s">
        <v>8327</v>
      </c>
      <c r="R2034" t="s">
        <v>8331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>
        <f t="shared" si="156"/>
        <v>43.62</v>
      </c>
      <c r="Q2035" s="12" t="s">
        <v>8327</v>
      </c>
      <c r="R2035" t="s">
        <v>8341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>
        <f t="shared" si="156"/>
        <v>58.33</v>
      </c>
      <c r="Q2047" s="12" t="s">
        <v>8327</v>
      </c>
      <c r="R2047" t="s">
        <v>8331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>
        <f t="shared" si="156"/>
        <v>225</v>
      </c>
      <c r="Q2049" s="12" t="s">
        <v>8311</v>
      </c>
      <c r="R2049" t="s">
        <v>8348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55"/>
        <v>315</v>
      </c>
      <c r="P2050">
        <f t="shared" si="156"/>
        <v>35.799999999999997</v>
      </c>
      <c r="Q2050" s="12" t="s">
        <v>8323</v>
      </c>
      <c r="R2050" t="s">
        <v>8326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0">ROUND(E2051/D2051*100,0)</f>
        <v>26</v>
      </c>
      <c r="P2051">
        <f t="shared" ref="P2051:P2114" si="161">ROUND(E2051/L2051,2)</f>
        <v>87.31</v>
      </c>
      <c r="Q2051" s="12" t="s">
        <v>8321</v>
      </c>
      <c r="R2051" t="s">
        <v>8325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>
        <f t="shared" si="161"/>
        <v>60.38</v>
      </c>
      <c r="Q2053" s="12" t="s">
        <v>8321</v>
      </c>
      <c r="R2053" t="s">
        <v>8343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>
        <f t="shared" si="161"/>
        <v>34.130000000000003</v>
      </c>
      <c r="Q2054" s="12" t="s">
        <v>8323</v>
      </c>
      <c r="R2054" t="s">
        <v>8324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>
        <f t="shared" si="161"/>
        <v>54.14</v>
      </c>
      <c r="Q2055" s="12" t="s">
        <v>8323</v>
      </c>
      <c r="R2055" t="s">
        <v>8326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>
        <f t="shared" si="161"/>
        <v>86.94</v>
      </c>
      <c r="Q2056" s="12" t="s">
        <v>8323</v>
      </c>
      <c r="R2056" t="s">
        <v>8326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>
        <f t="shared" si="161"/>
        <v>55.89</v>
      </c>
      <c r="Q2057" s="12" t="s">
        <v>8323</v>
      </c>
      <c r="R2057" t="s">
        <v>8326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>
        <f t="shared" si="161"/>
        <v>77.75</v>
      </c>
      <c r="Q2062" s="12" t="s">
        <v>8327</v>
      </c>
      <c r="R2062" t="s">
        <v>8331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>
        <f t="shared" si="161"/>
        <v>25.49</v>
      </c>
      <c r="Q2063" s="12" t="s">
        <v>8319</v>
      </c>
      <c r="R2063" t="s">
        <v>8320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>
        <f t="shared" si="161"/>
        <v>67.39</v>
      </c>
      <c r="Q2065" s="12" t="s">
        <v>8311</v>
      </c>
      <c r="R2065" t="s">
        <v>8333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>
        <f t="shared" si="161"/>
        <v>775</v>
      </c>
      <c r="Q2066" s="12" t="s">
        <v>8323</v>
      </c>
      <c r="R2066" t="s">
        <v>8324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>
        <f t="shared" si="161"/>
        <v>69.77</v>
      </c>
      <c r="Q2072" s="12" t="s">
        <v>8321</v>
      </c>
      <c r="R2072" t="s">
        <v>8322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>
        <f t="shared" si="161"/>
        <v>59.04</v>
      </c>
      <c r="Q2073" s="12" t="s">
        <v>8323</v>
      </c>
      <c r="R2073" t="s">
        <v>8335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>
        <f t="shared" si="161"/>
        <v>48.71</v>
      </c>
      <c r="Q2088" s="12" t="s">
        <v>8327</v>
      </c>
      <c r="R2088" t="s">
        <v>8331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35.950000000000003</v>
      </c>
      <c r="Q2089" s="12" t="s">
        <v>8323</v>
      </c>
      <c r="R2089" t="s">
        <v>8326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>
        <f t="shared" si="161"/>
        <v>75.5</v>
      </c>
      <c r="Q2090" s="12" t="s">
        <v>8323</v>
      </c>
      <c r="R2090" t="s">
        <v>8326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>
        <f t="shared" si="161"/>
        <v>71.709999999999994</v>
      </c>
      <c r="Q2091" s="12" t="s">
        <v>8321</v>
      </c>
      <c r="R2091" t="s">
        <v>8343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>
        <f t="shared" si="161"/>
        <v>30.12</v>
      </c>
      <c r="Q2092" s="12" t="s">
        <v>8323</v>
      </c>
      <c r="R2092" t="s">
        <v>8324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>
        <f t="shared" si="161"/>
        <v>31.91</v>
      </c>
      <c r="Q2099" s="12" t="s">
        <v>8327</v>
      </c>
      <c r="R2099" t="s">
        <v>8336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>
        <f t="shared" si="161"/>
        <v>50</v>
      </c>
      <c r="Q2101" s="12" t="s">
        <v>8323</v>
      </c>
      <c r="R2101" t="s">
        <v>8326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51.72</v>
      </c>
      <c r="Q2103" s="12" t="s">
        <v>8323</v>
      </c>
      <c r="R2103" t="s">
        <v>8326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>
        <f t="shared" si="161"/>
        <v>33.33</v>
      </c>
      <c r="Q2104" s="12" t="s">
        <v>8323</v>
      </c>
      <c r="R2104" t="s">
        <v>8326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>
        <f t="shared" si="161"/>
        <v>55.56</v>
      </c>
      <c r="Q2105" s="12" t="s">
        <v>8323</v>
      </c>
      <c r="R2105" t="s">
        <v>8335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>
        <f t="shared" si="161"/>
        <v>150</v>
      </c>
      <c r="Q2106" s="12" t="s">
        <v>8323</v>
      </c>
      <c r="R2106" t="s">
        <v>8335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>
        <f t="shared" si="161"/>
        <v>77.11</v>
      </c>
      <c r="Q2112" s="12" t="s">
        <v>8321</v>
      </c>
      <c r="R2112" t="s">
        <v>8325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>
        <f t="shared" si="161"/>
        <v>61.04</v>
      </c>
      <c r="Q2113" s="12" t="s">
        <v>8327</v>
      </c>
      <c r="R2113" t="s">
        <v>8354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60"/>
        <v>49</v>
      </c>
      <c r="P2114">
        <f t="shared" si="161"/>
        <v>47.26</v>
      </c>
      <c r="Q2114" s="12" t="s">
        <v>8323</v>
      </c>
      <c r="R2114" t="s">
        <v>8326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5">ROUND(E2115/D2115*100,0)</f>
        <v>1</v>
      </c>
      <c r="P2115">
        <f t="shared" ref="P2115:P2178" si="166">ROUND(E2115/L2115,2)</f>
        <v>292.2</v>
      </c>
      <c r="Q2115" s="12" t="s">
        <v>8308</v>
      </c>
      <c r="R2115" t="s">
        <v>8342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>
        <f t="shared" si="166"/>
        <v>40.42</v>
      </c>
      <c r="Q2117" s="12" t="s">
        <v>8321</v>
      </c>
      <c r="R2117" t="s">
        <v>8322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>
        <f t="shared" si="166"/>
        <v>90.94</v>
      </c>
      <c r="Q2118" s="12" t="s">
        <v>8316</v>
      </c>
      <c r="R2118" t="s">
        <v>8344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>
        <f t="shared" si="166"/>
        <v>38.6</v>
      </c>
      <c r="Q2156" s="12" t="s">
        <v>8321</v>
      </c>
      <c r="R2156" t="s">
        <v>8343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>
        <f t="shared" si="166"/>
        <v>46.59</v>
      </c>
      <c r="Q2157" s="12" t="s">
        <v>8327</v>
      </c>
      <c r="R2157" t="s">
        <v>8350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>
        <f t="shared" si="166"/>
        <v>51.96</v>
      </c>
      <c r="Q2158" s="12" t="s">
        <v>8327</v>
      </c>
      <c r="R2158" t="s">
        <v>8328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>
        <f t="shared" si="166"/>
        <v>44.33</v>
      </c>
      <c r="Q2166" s="12" t="s">
        <v>8323</v>
      </c>
      <c r="R2166" t="s">
        <v>8326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>
        <f t="shared" si="166"/>
        <v>25.58</v>
      </c>
      <c r="Q2167" s="12" t="s">
        <v>8313</v>
      </c>
      <c r="R2167" t="s">
        <v>8314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5"/>
        <v>65</v>
      </c>
      <c r="P2178">
        <f t="shared" si="166"/>
        <v>118.36</v>
      </c>
      <c r="Q2178" s="12" t="s">
        <v>8327</v>
      </c>
      <c r="R2178" t="s">
        <v>8330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ROUND(E2179/L2179,2)</f>
        <v>50.04</v>
      </c>
      <c r="Q2179" s="12" t="s">
        <v>8327</v>
      </c>
      <c r="R2179" t="s">
        <v>8331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>
        <f t="shared" si="171"/>
        <v>59.52</v>
      </c>
      <c r="Q2205" s="12" t="s">
        <v>8323</v>
      </c>
      <c r="R2205" t="s">
        <v>8326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>
        <f t="shared" si="171"/>
        <v>62.5</v>
      </c>
      <c r="Q2206" s="12" t="s">
        <v>8323</v>
      </c>
      <c r="R2206" t="s">
        <v>8326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>
        <f t="shared" si="171"/>
        <v>42.24</v>
      </c>
      <c r="Q2212" s="12" t="s">
        <v>8327</v>
      </c>
      <c r="R2212" t="s">
        <v>8328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>
        <f t="shared" si="171"/>
        <v>68.06</v>
      </c>
      <c r="Q2213" s="12" t="s">
        <v>8323</v>
      </c>
      <c r="R2213" t="s">
        <v>8326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>
        <f t="shared" si="171"/>
        <v>175</v>
      </c>
      <c r="Q2214" s="12" t="s">
        <v>8323</v>
      </c>
      <c r="R2214" t="s">
        <v>8326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>
        <f t="shared" si="171"/>
        <v>71.59</v>
      </c>
      <c r="Q2219" s="12" t="s">
        <v>8316</v>
      </c>
      <c r="R2219" t="s">
        <v>8344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>
        <f t="shared" si="171"/>
        <v>202.83</v>
      </c>
      <c r="Q2220" s="12" t="s">
        <v>8319</v>
      </c>
      <c r="R2220" t="s">
        <v>8345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>
        <f t="shared" si="171"/>
        <v>52.17</v>
      </c>
      <c r="Q2226" s="12" t="s">
        <v>8323</v>
      </c>
      <c r="R2226" t="s">
        <v>8326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>
        <f t="shared" si="171"/>
        <v>42.86</v>
      </c>
      <c r="Q2227" s="12" t="s">
        <v>8327</v>
      </c>
      <c r="R2227" t="s">
        <v>8338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>
        <f t="shared" si="171"/>
        <v>28.57</v>
      </c>
      <c r="Q2228" s="12" t="s">
        <v>8327</v>
      </c>
      <c r="R2228" t="s">
        <v>8328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>
        <f t="shared" si="171"/>
        <v>66.67</v>
      </c>
      <c r="Q2229" s="12" t="s">
        <v>8323</v>
      </c>
      <c r="R2229" t="s">
        <v>8326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>
        <f t="shared" si="171"/>
        <v>52.17</v>
      </c>
      <c r="Q2230" s="12" t="s">
        <v>8323</v>
      </c>
      <c r="R2230" t="s">
        <v>8326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>
        <f t="shared" si="171"/>
        <v>31.58</v>
      </c>
      <c r="Q2231" s="12" t="s">
        <v>8323</v>
      </c>
      <c r="R2231" t="s">
        <v>8326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>
        <f t="shared" si="171"/>
        <v>27.56</v>
      </c>
      <c r="Q2234" s="12" t="s">
        <v>8327</v>
      </c>
      <c r="R2234" t="s">
        <v>8328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>
        <f t="shared" si="171"/>
        <v>237</v>
      </c>
      <c r="Q2235" s="12" t="s">
        <v>8323</v>
      </c>
      <c r="R2235" t="s">
        <v>8324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>
        <f t="shared" si="171"/>
        <v>79</v>
      </c>
      <c r="Q2236" s="12" t="s">
        <v>8323</v>
      </c>
      <c r="R2236" t="s">
        <v>8326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0"/>
        <v>39</v>
      </c>
      <c r="P2242">
        <f t="shared" si="171"/>
        <v>83.57</v>
      </c>
      <c r="Q2242" s="12" t="s">
        <v>8319</v>
      </c>
      <c r="R2242" t="s">
        <v>8345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5">ROUND(E2243/D2243*100,0)</f>
        <v>117</v>
      </c>
      <c r="P2243">
        <f t="shared" ref="P2243:P2306" si="176">ROUND(E2243/L2243,2)</f>
        <v>44.92</v>
      </c>
      <c r="Q2243" s="12" t="s">
        <v>8323</v>
      </c>
      <c r="R2243" t="s">
        <v>8326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>
        <f t="shared" si="176"/>
        <v>57.25</v>
      </c>
      <c r="Q2252" s="12" t="s">
        <v>8327</v>
      </c>
      <c r="R2252" t="s">
        <v>8328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>
        <f t="shared" si="176"/>
        <v>163.57</v>
      </c>
      <c r="Q2253" s="12" t="s">
        <v>8323</v>
      </c>
      <c r="R2253" t="s">
        <v>8324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>
        <f t="shared" si="176"/>
        <v>18.77</v>
      </c>
      <c r="Q2254" s="12" t="s">
        <v>8323</v>
      </c>
      <c r="R2254" t="s">
        <v>8326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>
        <f t="shared" si="176"/>
        <v>286.25</v>
      </c>
      <c r="Q2255" s="12" t="s">
        <v>8323</v>
      </c>
      <c r="R2255" t="s">
        <v>8335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>
        <f t="shared" si="176"/>
        <v>66.47</v>
      </c>
      <c r="Q2261" s="12" t="s">
        <v>8327</v>
      </c>
      <c r="R2261" t="s">
        <v>8331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>
        <f t="shared" si="176"/>
        <v>33.24</v>
      </c>
      <c r="Q2262" s="12" t="s">
        <v>8327</v>
      </c>
      <c r="R2262" t="s">
        <v>8329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>
        <f t="shared" si="176"/>
        <v>100</v>
      </c>
      <c r="Q2280" s="12" t="s">
        <v>8327</v>
      </c>
      <c r="R2280" t="s">
        <v>8341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>
        <f t="shared" si="176"/>
        <v>550</v>
      </c>
      <c r="Q2281" s="12" t="s">
        <v>8308</v>
      </c>
      <c r="R2281" t="s">
        <v>8340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>
        <f t="shared" si="176"/>
        <v>73.33</v>
      </c>
      <c r="Q2282" s="12" t="s">
        <v>8323</v>
      </c>
      <c r="R2282" t="s">
        <v>8335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>
        <f t="shared" si="176"/>
        <v>31.82</v>
      </c>
      <c r="Q2289" s="12" t="s">
        <v>8327</v>
      </c>
      <c r="R2289" t="s">
        <v>8331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>
        <f t="shared" si="176"/>
        <v>43.28</v>
      </c>
      <c r="Q2290" s="12" t="s">
        <v>8323</v>
      </c>
      <c r="R2290" t="s">
        <v>8326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75"/>
        <v>18</v>
      </c>
      <c r="P2306">
        <f t="shared" si="176"/>
        <v>81.540000000000006</v>
      </c>
      <c r="Q2306" s="12" t="s">
        <v>8323</v>
      </c>
      <c r="R2306" t="s">
        <v>8326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0">ROUND(E2307/D2307*100,0)</f>
        <v>50</v>
      </c>
      <c r="P2307">
        <f t="shared" ref="P2307:P2370" si="181">ROUND(E2307/L2307,2)</f>
        <v>117.56</v>
      </c>
      <c r="Q2307" s="12" t="s">
        <v>8308</v>
      </c>
      <c r="R2307" t="s">
        <v>8340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>
        <f t="shared" si="181"/>
        <v>38.89</v>
      </c>
      <c r="Q2312" s="12" t="s">
        <v>8327</v>
      </c>
      <c r="R2312" t="s">
        <v>8331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>
        <f t="shared" si="181"/>
        <v>525</v>
      </c>
      <c r="Q2313" s="12" t="s">
        <v>8327</v>
      </c>
      <c r="R2313" t="s">
        <v>8330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>
        <f t="shared" si="181"/>
        <v>38.520000000000003</v>
      </c>
      <c r="Q2320" s="12" t="s">
        <v>8327</v>
      </c>
      <c r="R2320" t="s">
        <v>8331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>
        <f t="shared" si="181"/>
        <v>86.67</v>
      </c>
      <c r="Q2321" s="12" t="s">
        <v>8327</v>
      </c>
      <c r="R2321" t="s">
        <v>8331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>
        <f t="shared" si="181"/>
        <v>346.67</v>
      </c>
      <c r="Q2322" s="12" t="s">
        <v>8327</v>
      </c>
      <c r="R2322" t="s">
        <v>8350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>
        <f t="shared" si="181"/>
        <v>61.18</v>
      </c>
      <c r="Q2323" s="12" t="s">
        <v>8323</v>
      </c>
      <c r="R2323" t="s">
        <v>8324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>
        <f t="shared" si="181"/>
        <v>32.340000000000003</v>
      </c>
      <c r="Q2325" s="12" t="s">
        <v>8313</v>
      </c>
      <c r="R2325" t="s">
        <v>8314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38.33</v>
      </c>
      <c r="Q2326" s="12" t="s">
        <v>8323</v>
      </c>
      <c r="R2326" t="s">
        <v>8326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43.13</v>
      </c>
      <c r="Q2327" s="12" t="s">
        <v>8323</v>
      </c>
      <c r="R2327" t="s">
        <v>8326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>
        <f t="shared" si="181"/>
        <v>36.96</v>
      </c>
      <c r="Q2328" s="12" t="s">
        <v>8323</v>
      </c>
      <c r="R2328" t="s">
        <v>8326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>
        <f t="shared" si="181"/>
        <v>114</v>
      </c>
      <c r="Q2332" s="12" t="s">
        <v>8316</v>
      </c>
      <c r="R2332" t="s">
        <v>8334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>
        <f t="shared" si="181"/>
        <v>44.61</v>
      </c>
      <c r="Q2333" s="12" t="s">
        <v>8327</v>
      </c>
      <c r="R2333" t="s">
        <v>8338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>
        <f t="shared" si="181"/>
        <v>342</v>
      </c>
      <c r="Q2334" s="12" t="s">
        <v>8308</v>
      </c>
      <c r="R2334" t="s">
        <v>8342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102.5</v>
      </c>
      <c r="Q2335" s="12" t="s">
        <v>8327</v>
      </c>
      <c r="R2335" t="s">
        <v>8331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>
        <f t="shared" si="181"/>
        <v>37.96</v>
      </c>
      <c r="Q2336" s="12" t="s">
        <v>8323</v>
      </c>
      <c r="R2336" t="s">
        <v>8326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>
        <f t="shared" si="181"/>
        <v>205</v>
      </c>
      <c r="Q2337" s="12" t="s">
        <v>8323</v>
      </c>
      <c r="R2337" t="s">
        <v>8335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>
        <f t="shared" si="181"/>
        <v>340</v>
      </c>
      <c r="Q2339" s="12" t="s">
        <v>8319</v>
      </c>
      <c r="R2339" t="s">
        <v>8345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>
        <f t="shared" si="181"/>
        <v>510</v>
      </c>
      <c r="Q2340" s="12" t="s">
        <v>8313</v>
      </c>
      <c r="R2340" t="s">
        <v>8351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>
        <f t="shared" si="181"/>
        <v>59.41</v>
      </c>
      <c r="Q2346" s="12" t="s">
        <v>8323</v>
      </c>
      <c r="R2346" t="s">
        <v>8326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>
        <f t="shared" si="181"/>
        <v>63.13</v>
      </c>
      <c r="Q2347" s="12" t="s">
        <v>8323</v>
      </c>
      <c r="R2347" t="s">
        <v>8326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>
        <f t="shared" si="181"/>
        <v>27.86</v>
      </c>
      <c r="Q2352" s="12" t="s">
        <v>8327</v>
      </c>
      <c r="R2352" t="s">
        <v>8338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>
        <f t="shared" si="181"/>
        <v>45.59</v>
      </c>
      <c r="Q2353" s="12" t="s">
        <v>8323</v>
      </c>
      <c r="R2353" t="s">
        <v>8324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>
        <f t="shared" si="181"/>
        <v>37.07</v>
      </c>
      <c r="Q2356" s="12" t="s">
        <v>8327</v>
      </c>
      <c r="R2356" t="s">
        <v>8331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>
        <f t="shared" si="181"/>
        <v>52.68</v>
      </c>
      <c r="Q2357" s="12" t="s">
        <v>8327</v>
      </c>
      <c r="R2357" t="s">
        <v>8331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>
        <f t="shared" si="181"/>
        <v>40.04</v>
      </c>
      <c r="Q2358" s="12" t="s">
        <v>8327</v>
      </c>
      <c r="R2358" t="s">
        <v>8331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>
        <f t="shared" si="181"/>
        <v>40.04</v>
      </c>
      <c r="Q2359" s="12" t="s">
        <v>8327</v>
      </c>
      <c r="R2359" t="s">
        <v>8328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>
        <f t="shared" si="181"/>
        <v>91</v>
      </c>
      <c r="Q2360" s="12" t="s">
        <v>8308</v>
      </c>
      <c r="R2360" t="s">
        <v>8340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>
        <f t="shared" si="181"/>
        <v>71.430000000000007</v>
      </c>
      <c r="Q2363" s="12" t="s">
        <v>8321</v>
      </c>
      <c r="R2363" t="s">
        <v>8322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>
        <f t="shared" si="181"/>
        <v>52.63</v>
      </c>
      <c r="Q2364" s="12" t="s">
        <v>8327</v>
      </c>
      <c r="R2364" t="s">
        <v>8331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>
        <f t="shared" si="181"/>
        <v>76.92</v>
      </c>
      <c r="Q2365" s="12" t="s">
        <v>8327</v>
      </c>
      <c r="R2365" t="s">
        <v>8331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>
        <f t="shared" si="181"/>
        <v>35.71</v>
      </c>
      <c r="Q2366" s="12" t="s">
        <v>8319</v>
      </c>
      <c r="R2366" t="s">
        <v>8357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>
        <f t="shared" si="181"/>
        <v>28.57</v>
      </c>
      <c r="Q2367" s="12" t="s">
        <v>8323</v>
      </c>
      <c r="R2367" t="s">
        <v>8326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>
        <f t="shared" si="181"/>
        <v>41.67</v>
      </c>
      <c r="Q2368" s="12" t="s">
        <v>8323</v>
      </c>
      <c r="R2368" t="s">
        <v>8335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>
        <f t="shared" si="181"/>
        <v>35.71</v>
      </c>
      <c r="Q2369" s="12" t="s">
        <v>8323</v>
      </c>
      <c r="R2369" t="s">
        <v>8324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80"/>
        <v>100</v>
      </c>
      <c r="P2370">
        <f t="shared" si="181"/>
        <v>41.67</v>
      </c>
      <c r="Q2370" s="12" t="s">
        <v>8323</v>
      </c>
      <c r="R2370" t="s">
        <v>8326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85">ROUND(E2371/D2371*100,0)</f>
        <v>100</v>
      </c>
      <c r="P2371">
        <f t="shared" ref="P2371:P2434" si="186">ROUND(E2371/L2371,2)</f>
        <v>125</v>
      </c>
      <c r="Q2371" s="12" t="s">
        <v>8323</v>
      </c>
      <c r="R2371" t="s">
        <v>8326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58.82</v>
      </c>
      <c r="Q2372" s="12" t="s">
        <v>8323</v>
      </c>
      <c r="R2372" t="s">
        <v>8326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41.67</v>
      </c>
      <c r="Q2373" s="12" t="s">
        <v>8323</v>
      </c>
      <c r="R2373" t="s">
        <v>8326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>
        <f t="shared" si="186"/>
        <v>142.86000000000001</v>
      </c>
      <c r="Q2374" s="12" t="s">
        <v>8323</v>
      </c>
      <c r="R2374" t="s">
        <v>8326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>
        <f t="shared" si="186"/>
        <v>75.38</v>
      </c>
      <c r="Q2379" s="12" t="s">
        <v>8327</v>
      </c>
      <c r="R2379" t="s">
        <v>8331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>
        <f t="shared" si="186"/>
        <v>57.65</v>
      </c>
      <c r="Q2380" s="12" t="s">
        <v>8323</v>
      </c>
      <c r="R2380" t="s">
        <v>8335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>
        <f t="shared" si="186"/>
        <v>44.1</v>
      </c>
      <c r="Q2389" s="12" t="s">
        <v>8308</v>
      </c>
      <c r="R2389" t="s">
        <v>8315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>
        <f t="shared" si="186"/>
        <v>66.14</v>
      </c>
      <c r="Q2390" s="12" t="s">
        <v>8323</v>
      </c>
      <c r="R2390" t="s">
        <v>8335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>
        <f t="shared" si="186"/>
        <v>27.61</v>
      </c>
      <c r="Q2395" s="12" t="s">
        <v>8327</v>
      </c>
      <c r="R2395" t="s">
        <v>8331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>
        <f t="shared" si="186"/>
        <v>60.73</v>
      </c>
      <c r="Q2396" s="12" t="s">
        <v>8319</v>
      </c>
      <c r="R2396" t="s">
        <v>8345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>
        <f t="shared" si="186"/>
        <v>47.11</v>
      </c>
      <c r="Q2407" s="12" t="s">
        <v>8311</v>
      </c>
      <c r="R2407" t="s">
        <v>8352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>
        <f t="shared" si="186"/>
        <v>35.799999999999997</v>
      </c>
      <c r="Q2408" s="12" t="s">
        <v>8313</v>
      </c>
      <c r="R2408" t="s">
        <v>8314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>
        <f t="shared" si="186"/>
        <v>35.4</v>
      </c>
      <c r="Q2414" s="12" t="s">
        <v>8313</v>
      </c>
      <c r="R2414" t="s">
        <v>8314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>
        <f t="shared" si="186"/>
        <v>80.45</v>
      </c>
      <c r="Q2415" s="12" t="s">
        <v>8308</v>
      </c>
      <c r="R2415" t="s">
        <v>8315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>
        <f t="shared" si="186"/>
        <v>51.82</v>
      </c>
      <c r="Q2416" s="12" t="s">
        <v>8308</v>
      </c>
      <c r="R2416" t="s">
        <v>8310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>
        <f t="shared" si="186"/>
        <v>55.06</v>
      </c>
      <c r="Q2417" s="12" t="s">
        <v>8323</v>
      </c>
      <c r="R2417" t="s">
        <v>8335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>
        <f t="shared" si="186"/>
        <v>62.5</v>
      </c>
      <c r="Q2422" s="12" t="s">
        <v>8327</v>
      </c>
      <c r="R2422" t="s">
        <v>8331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>
        <f t="shared" si="186"/>
        <v>46.05</v>
      </c>
      <c r="Q2423" s="12" t="s">
        <v>8323</v>
      </c>
      <c r="R2423" t="s">
        <v>8326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>
        <f t="shared" si="186"/>
        <v>61.5</v>
      </c>
      <c r="Q2427" s="12" t="s">
        <v>8321</v>
      </c>
      <c r="R2427" t="s">
        <v>8339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>
        <f t="shared" si="186"/>
        <v>50.65</v>
      </c>
      <c r="Q2428" s="12" t="s">
        <v>8308</v>
      </c>
      <c r="R2428" t="s">
        <v>8310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85"/>
        <v>34</v>
      </c>
      <c r="P2434">
        <f t="shared" si="186"/>
        <v>121.43</v>
      </c>
      <c r="Q2434" s="12" t="s">
        <v>8308</v>
      </c>
      <c r="R2434" t="s">
        <v>8342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90">ROUND(E2435/D2435*100,0)</f>
        <v>39</v>
      </c>
      <c r="P2435">
        <f t="shared" ref="P2435:P2498" si="191">ROUND(E2435/L2435,2)</f>
        <v>40.479999999999997</v>
      </c>
      <c r="Q2435" s="12" t="s">
        <v>8316</v>
      </c>
      <c r="R2435" t="s">
        <v>8334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>
        <f t="shared" si="191"/>
        <v>56.67</v>
      </c>
      <c r="Q2436" s="12" t="s">
        <v>8327</v>
      </c>
      <c r="R2436" t="s">
        <v>8330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>
        <f t="shared" si="191"/>
        <v>34</v>
      </c>
      <c r="Q2437" s="12" t="s">
        <v>8327</v>
      </c>
      <c r="R2437" t="s">
        <v>8328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>
        <f t="shared" si="191"/>
        <v>40.479999999999997</v>
      </c>
      <c r="Q2438" s="12" t="s">
        <v>8323</v>
      </c>
      <c r="R2438" t="s">
        <v>8326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>
        <f t="shared" si="191"/>
        <v>54.27</v>
      </c>
      <c r="Q2451" s="12" t="s">
        <v>8311</v>
      </c>
      <c r="R2451" t="s">
        <v>8333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>
        <f t="shared" si="191"/>
        <v>50.88</v>
      </c>
      <c r="Q2452" s="12" t="s">
        <v>8323</v>
      </c>
      <c r="R2452" t="s">
        <v>8326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>
        <f t="shared" si="191"/>
        <v>53.4</v>
      </c>
      <c r="Q2461" s="12" t="s">
        <v>8319</v>
      </c>
      <c r="R2461" t="s">
        <v>8320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>
        <f t="shared" si="191"/>
        <v>42.16</v>
      </c>
      <c r="Q2462" s="12" t="s">
        <v>8311</v>
      </c>
      <c r="R2462" t="s">
        <v>8356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>
        <f t="shared" si="191"/>
        <v>57.14</v>
      </c>
      <c r="Q2463" s="12" t="s">
        <v>8321</v>
      </c>
      <c r="R2463" t="s">
        <v>8332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>
        <f t="shared" si="191"/>
        <v>160</v>
      </c>
      <c r="Q2464" s="12" t="s">
        <v>8321</v>
      </c>
      <c r="R2464" t="s">
        <v>8325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>
        <f t="shared" si="191"/>
        <v>88.89</v>
      </c>
      <c r="Q2465" s="12" t="s">
        <v>8311</v>
      </c>
      <c r="R2465" t="s">
        <v>8348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>
        <f t="shared" si="191"/>
        <v>200</v>
      </c>
      <c r="Q2466" s="12" t="s">
        <v>8319</v>
      </c>
      <c r="R2466" t="s">
        <v>8345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>
        <f t="shared" si="191"/>
        <v>800</v>
      </c>
      <c r="Q2468" s="12" t="s">
        <v>8323</v>
      </c>
      <c r="R2468" t="s">
        <v>8326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>
        <f t="shared" si="191"/>
        <v>88.33</v>
      </c>
      <c r="Q2471" s="12" t="s">
        <v>8323</v>
      </c>
      <c r="R2471" t="s">
        <v>8335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>
        <f t="shared" si="191"/>
        <v>56.79</v>
      </c>
      <c r="Q2472" s="12" t="s">
        <v>8323</v>
      </c>
      <c r="R2472" t="s">
        <v>8324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>
        <f t="shared" si="191"/>
        <v>88.33</v>
      </c>
      <c r="Q2473" s="12" t="s">
        <v>8323</v>
      </c>
      <c r="R2473" t="s">
        <v>8326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>
        <f t="shared" si="191"/>
        <v>23.64</v>
      </c>
      <c r="Q2478" s="12" t="s">
        <v>8323</v>
      </c>
      <c r="R2478" t="s">
        <v>8326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28.89</v>
      </c>
      <c r="Q2479" s="12" t="s">
        <v>8323</v>
      </c>
      <c r="R2479" t="s">
        <v>8326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>
        <f t="shared" si="191"/>
        <v>97.5</v>
      </c>
      <c r="Q2480" s="12" t="s">
        <v>8323</v>
      </c>
      <c r="R2480" t="s">
        <v>8326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>
        <f t="shared" si="191"/>
        <v>35.71</v>
      </c>
      <c r="Q2493" s="12" t="s">
        <v>8327</v>
      </c>
      <c r="R2493" t="s">
        <v>8328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>
        <f t="shared" si="191"/>
        <v>83.33</v>
      </c>
      <c r="Q2495" s="12" t="s">
        <v>8323</v>
      </c>
      <c r="R2495" t="s">
        <v>8326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0"/>
        <v>27</v>
      </c>
      <c r="P2498">
        <f t="shared" si="191"/>
        <v>35</v>
      </c>
      <c r="Q2498" s="12" t="s">
        <v>8323</v>
      </c>
      <c r="R2498" t="s">
        <v>8326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5">ROUND(E2499/D2499*100,0)</f>
        <v>3</v>
      </c>
      <c r="P2499">
        <f t="shared" ref="P2499:P2562" si="196">ROUND(E2499/L2499,2)</f>
        <v>34.880000000000003</v>
      </c>
      <c r="Q2499" s="12" t="s">
        <v>8316</v>
      </c>
      <c r="R2499" t="s">
        <v>8334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>
        <f t="shared" si="196"/>
        <v>36.5</v>
      </c>
      <c r="Q2502" s="12" t="s">
        <v>8323</v>
      </c>
      <c r="R2502" t="s">
        <v>8326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>
        <f t="shared" si="196"/>
        <v>91.25</v>
      </c>
      <c r="Q2503" s="12" t="s">
        <v>8323</v>
      </c>
      <c r="R2503" t="s">
        <v>8326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>
        <f t="shared" si="196"/>
        <v>65</v>
      </c>
      <c r="Q2512" s="12" t="s">
        <v>8323</v>
      </c>
      <c r="R2512" t="s">
        <v>8324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>
        <f t="shared" si="196"/>
        <v>27.5</v>
      </c>
      <c r="Q2513" s="12" t="s">
        <v>8323</v>
      </c>
      <c r="R2513" t="s">
        <v>8326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>
        <f t="shared" si="196"/>
        <v>59.58</v>
      </c>
      <c r="Q2514" s="12" t="s">
        <v>8323</v>
      </c>
      <c r="R2514" t="s">
        <v>8326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>
        <f t="shared" si="196"/>
        <v>45.6</v>
      </c>
      <c r="Q2525" s="12" t="s">
        <v>8321</v>
      </c>
      <c r="R2525" t="s">
        <v>8322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>
        <f t="shared" si="196"/>
        <v>27.36</v>
      </c>
      <c r="Q2526" s="12" t="s">
        <v>8308</v>
      </c>
      <c r="R2526" t="s">
        <v>8310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>
        <f t="shared" si="196"/>
        <v>65.099999999999994</v>
      </c>
      <c r="Q2543" s="12" t="s">
        <v>8313</v>
      </c>
      <c r="R2543" t="s">
        <v>8314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>
        <f t="shared" si="196"/>
        <v>93</v>
      </c>
      <c r="Q2544" s="12" t="s">
        <v>8323</v>
      </c>
      <c r="R2544" t="s">
        <v>8326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>
        <f t="shared" si="196"/>
        <v>65</v>
      </c>
      <c r="Q2545" s="12" t="s">
        <v>8311</v>
      </c>
      <c r="R2545" t="s">
        <v>8349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>
        <f t="shared" si="196"/>
        <v>216.67</v>
      </c>
      <c r="Q2546" s="12" t="s">
        <v>8327</v>
      </c>
      <c r="R2546" t="s">
        <v>8330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>
        <f t="shared" si="196"/>
        <v>108.33</v>
      </c>
      <c r="Q2547" s="12" t="s">
        <v>8323</v>
      </c>
      <c r="R2547" t="s">
        <v>8326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>
        <f t="shared" si="196"/>
        <v>50</v>
      </c>
      <c r="Q2548" s="12" t="s">
        <v>8323</v>
      </c>
      <c r="R2548" t="s">
        <v>8326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46.43</v>
      </c>
      <c r="Q2549" s="12" t="s">
        <v>8323</v>
      </c>
      <c r="R2549" t="s">
        <v>8326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>
        <f t="shared" si="196"/>
        <v>46.43</v>
      </c>
      <c r="Q2550" s="12" t="s">
        <v>8323</v>
      </c>
      <c r="R2550" t="s">
        <v>8326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>
        <f t="shared" si="196"/>
        <v>21.37</v>
      </c>
      <c r="Q2554" s="12" t="s">
        <v>8327</v>
      </c>
      <c r="R2554" t="s">
        <v>8329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>
        <f t="shared" si="196"/>
        <v>45.79</v>
      </c>
      <c r="Q2557" s="12" t="s">
        <v>8323</v>
      </c>
      <c r="R2557" t="s">
        <v>8326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5"/>
        <v>128</v>
      </c>
      <c r="P2562">
        <f t="shared" si="196"/>
        <v>29.05</v>
      </c>
      <c r="Q2562" s="12" t="s">
        <v>8323</v>
      </c>
      <c r="R2562" t="s">
        <v>8326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0">ROUND(E2563/D2563*100,0)</f>
        <v>1</v>
      </c>
      <c r="P2563">
        <f t="shared" ref="P2563:P2626" si="201">ROUND(E2563/L2563,2)</f>
        <v>24.5</v>
      </c>
      <c r="Q2563" s="12" t="s">
        <v>8308</v>
      </c>
      <c r="R2563" t="s">
        <v>8318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>
        <f t="shared" si="201"/>
        <v>37.409999999999997</v>
      </c>
      <c r="Q2564" s="12" t="s">
        <v>8321</v>
      </c>
      <c r="R2564" t="s">
        <v>8343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>
        <f t="shared" si="201"/>
        <v>90.86</v>
      </c>
      <c r="Q2565" s="12" t="s">
        <v>8308</v>
      </c>
      <c r="R2565" t="s">
        <v>8310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>
        <f t="shared" si="201"/>
        <v>70.67</v>
      </c>
      <c r="Q2566" s="12" t="s">
        <v>8323</v>
      </c>
      <c r="R2566" t="s">
        <v>8324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>
        <f t="shared" si="201"/>
        <v>33.32</v>
      </c>
      <c r="Q2568" s="12" t="s">
        <v>8327</v>
      </c>
      <c r="R2568" t="s">
        <v>8331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>
        <f t="shared" si="201"/>
        <v>22.61</v>
      </c>
      <c r="Q2569" s="12" t="s">
        <v>8323</v>
      </c>
      <c r="R2569" t="s">
        <v>8326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>
        <f t="shared" si="201"/>
        <v>38.75</v>
      </c>
      <c r="Q2579" s="12" t="s">
        <v>8327</v>
      </c>
      <c r="R2579" t="s">
        <v>8331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>
        <f t="shared" si="201"/>
        <v>56.36</v>
      </c>
      <c r="Q2580" s="12" t="s">
        <v>8327</v>
      </c>
      <c r="R2580" t="s">
        <v>8328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>
        <f t="shared" si="201"/>
        <v>51.67</v>
      </c>
      <c r="Q2581" s="12" t="s">
        <v>8323</v>
      </c>
      <c r="R2581" t="s">
        <v>8326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>
        <f t="shared" si="201"/>
        <v>62</v>
      </c>
      <c r="Q2582" s="12" t="s">
        <v>8323</v>
      </c>
      <c r="R2582" t="s">
        <v>8326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>
        <f t="shared" si="201"/>
        <v>27.73</v>
      </c>
      <c r="Q2586" s="12" t="s">
        <v>8323</v>
      </c>
      <c r="R2586" t="s">
        <v>8326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>
        <f t="shared" si="201"/>
        <v>67.78</v>
      </c>
      <c r="Q2588" s="12" t="s">
        <v>8323</v>
      </c>
      <c r="R2588" t="s">
        <v>8324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>
        <f t="shared" si="201"/>
        <v>24.2</v>
      </c>
      <c r="Q2593" s="12" t="s">
        <v>8323</v>
      </c>
      <c r="R2593" t="s">
        <v>8326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43.21</v>
      </c>
      <c r="Q2594" s="12" t="s">
        <v>8323</v>
      </c>
      <c r="R2594" t="s">
        <v>8326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>
        <f t="shared" si="201"/>
        <v>201.67</v>
      </c>
      <c r="Q2595" s="12" t="s">
        <v>8323</v>
      </c>
      <c r="R2595" t="s">
        <v>8324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>
        <f t="shared" si="201"/>
        <v>46.23</v>
      </c>
      <c r="Q2596" s="12" t="s">
        <v>8321</v>
      </c>
      <c r="R2596" t="s">
        <v>8322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>
        <f t="shared" si="201"/>
        <v>50.08</v>
      </c>
      <c r="Q2597" s="12" t="s">
        <v>8316</v>
      </c>
      <c r="R2597" t="s">
        <v>8334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>
        <f t="shared" si="201"/>
        <v>27.27</v>
      </c>
      <c r="Q2598" s="12" t="s">
        <v>8321</v>
      </c>
      <c r="R2598" t="s">
        <v>8332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>
        <f t="shared" si="201"/>
        <v>60</v>
      </c>
      <c r="Q2599" s="12" t="s">
        <v>8321</v>
      </c>
      <c r="R2599" t="s">
        <v>8343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>
        <f t="shared" si="201"/>
        <v>42.86</v>
      </c>
      <c r="Q2600" s="12" t="s">
        <v>8321</v>
      </c>
      <c r="R2600" t="s">
        <v>8322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>
        <f t="shared" si="201"/>
        <v>75</v>
      </c>
      <c r="Q2601" s="12" t="s">
        <v>8311</v>
      </c>
      <c r="R2601" t="s">
        <v>8348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>
        <f t="shared" si="201"/>
        <v>25.52</v>
      </c>
      <c r="Q2609" s="12" t="s">
        <v>8323</v>
      </c>
      <c r="R2609" t="s">
        <v>8324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3.2" hidden="1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>
        <f t="shared" si="201"/>
        <v>24.46</v>
      </c>
      <c r="Q2610" s="12" t="s">
        <v>8323</v>
      </c>
      <c r="R2610" t="s">
        <v>8335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200"/>
        <v>22</v>
      </c>
      <c r="P2626">
        <f t="shared" si="201"/>
        <v>56</v>
      </c>
      <c r="Q2626" s="12" t="s">
        <v>8321</v>
      </c>
      <c r="R2626" t="s">
        <v>8325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5">ROUND(E2627/D2627*100,0)</f>
        <v>10</v>
      </c>
      <c r="P2627">
        <f t="shared" ref="P2627:P2690" si="206">ROUND(E2627/L2627,2)</f>
        <v>62.22</v>
      </c>
      <c r="Q2627" s="12" t="s">
        <v>8327</v>
      </c>
      <c r="R2627" t="s">
        <v>8330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>
        <f t="shared" si="206"/>
        <v>50.91</v>
      </c>
      <c r="Q2628" s="12" t="s">
        <v>8316</v>
      </c>
      <c r="R2628" t="s">
        <v>8334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>
        <f t="shared" si="206"/>
        <v>55.3</v>
      </c>
      <c r="Q2632" s="12" t="s">
        <v>8308</v>
      </c>
      <c r="R2632" t="s">
        <v>8310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>
        <f t="shared" si="206"/>
        <v>69.13</v>
      </c>
      <c r="Q2633" s="12" t="s">
        <v>8313</v>
      </c>
      <c r="R2633" t="s">
        <v>8314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>
        <f t="shared" si="206"/>
        <v>50</v>
      </c>
      <c r="Q2635" s="12" t="s">
        <v>8327</v>
      </c>
      <c r="R2635" t="s">
        <v>8331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>
        <f t="shared" si="206"/>
        <v>39.29</v>
      </c>
      <c r="Q2636" s="12" t="s">
        <v>8311</v>
      </c>
      <c r="R2636" t="s">
        <v>8356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>
        <f t="shared" si="206"/>
        <v>183.33</v>
      </c>
      <c r="Q2637" s="12" t="s">
        <v>8323</v>
      </c>
      <c r="R2637" t="s">
        <v>8326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>
        <f t="shared" si="206"/>
        <v>55</v>
      </c>
      <c r="Q2638" s="12" t="s">
        <v>8323</v>
      </c>
      <c r="R2638" t="s">
        <v>8326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>
        <f t="shared" si="206"/>
        <v>45.83</v>
      </c>
      <c r="Q2639" s="12" t="s">
        <v>8323</v>
      </c>
      <c r="R2639" t="s">
        <v>8326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>
        <f t="shared" si="206"/>
        <v>28.68</v>
      </c>
      <c r="Q2641" s="12" t="s">
        <v>8327</v>
      </c>
      <c r="R2641" t="s">
        <v>8331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>
        <f t="shared" si="206"/>
        <v>19.46</v>
      </c>
      <c r="Q2642" s="12" t="s">
        <v>8327</v>
      </c>
      <c r="R2642" t="s">
        <v>8336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>
        <f t="shared" si="206"/>
        <v>36.33</v>
      </c>
      <c r="Q2643" s="12" t="s">
        <v>8323</v>
      </c>
      <c r="R2643" t="s">
        <v>8326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>
        <f t="shared" si="206"/>
        <v>29.17</v>
      </c>
      <c r="Q2656" s="12" t="s">
        <v>8323</v>
      </c>
      <c r="R2656" t="s">
        <v>8326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>
        <f t="shared" si="206"/>
        <v>75</v>
      </c>
      <c r="Q2657" s="12" t="s">
        <v>8323</v>
      </c>
      <c r="R2657" t="s">
        <v>8335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>
        <f t="shared" si="206"/>
        <v>32.5</v>
      </c>
      <c r="Q2659" s="12" t="s">
        <v>8327</v>
      </c>
      <c r="R2659" t="s">
        <v>8331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>
        <f t="shared" si="206"/>
        <v>65</v>
      </c>
      <c r="Q2660" s="12" t="s">
        <v>8327</v>
      </c>
      <c r="R2660" t="s">
        <v>8350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47.27</v>
      </c>
      <c r="Q2661" s="12" t="s">
        <v>8327</v>
      </c>
      <c r="R2661" t="s">
        <v>8331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>
        <f t="shared" si="206"/>
        <v>57.78</v>
      </c>
      <c r="Q2662" s="12" t="s">
        <v>8323</v>
      </c>
      <c r="R2662" t="s">
        <v>8326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>
        <f t="shared" si="206"/>
        <v>47.27</v>
      </c>
      <c r="Q2663" s="12" t="s">
        <v>8323</v>
      </c>
      <c r="R2663" t="s">
        <v>8326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>
        <f t="shared" si="206"/>
        <v>71.430000000000007</v>
      </c>
      <c r="Q2676" s="12" t="s">
        <v>8321</v>
      </c>
      <c r="R2676" t="s">
        <v>8343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>
        <f t="shared" si="206"/>
        <v>500</v>
      </c>
      <c r="Q2677" s="12" t="s">
        <v>8321</v>
      </c>
      <c r="R2677" t="s">
        <v>8337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>
        <f t="shared" si="206"/>
        <v>25</v>
      </c>
      <c r="Q2678" s="12" t="s">
        <v>8327</v>
      </c>
      <c r="R2678" t="s">
        <v>8331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>
        <f t="shared" si="206"/>
        <v>29.41</v>
      </c>
      <c r="Q2679" s="12" t="s">
        <v>8323</v>
      </c>
      <c r="R2679" t="s">
        <v>8326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>
        <f t="shared" si="206"/>
        <v>500</v>
      </c>
      <c r="Q2687" s="12" t="s">
        <v>8323</v>
      </c>
      <c r="R2687" t="s">
        <v>8335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5"/>
        <v>2</v>
      </c>
      <c r="P2690">
        <f t="shared" si="206"/>
        <v>163.33000000000001</v>
      </c>
      <c r="Q2690" s="12" t="s">
        <v>8323</v>
      </c>
      <c r="R2690" t="s">
        <v>8326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0">ROUND(E2691/D2691*100,0)</f>
        <v>10</v>
      </c>
      <c r="P2691">
        <f t="shared" ref="P2691:P2754" si="211">ROUND(E2691/L2691,2)</f>
        <v>37.54</v>
      </c>
      <c r="Q2691" s="12" t="s">
        <v>8323</v>
      </c>
      <c r="R2691" t="s">
        <v>8326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>
        <f t="shared" si="211"/>
        <v>40</v>
      </c>
      <c r="Q2698" s="12" t="s">
        <v>8321</v>
      </c>
      <c r="R2698" t="s">
        <v>8339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>
        <f t="shared" si="211"/>
        <v>60</v>
      </c>
      <c r="Q2699" s="12" t="s">
        <v>8308</v>
      </c>
      <c r="R2699" t="s">
        <v>8310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>
        <f t="shared" si="211"/>
        <v>35.619999999999997</v>
      </c>
      <c r="Q2705" s="12" t="s">
        <v>8327</v>
      </c>
      <c r="R2705" t="s">
        <v>8331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>
        <f t="shared" si="211"/>
        <v>57.88</v>
      </c>
      <c r="Q2706" s="12" t="s">
        <v>8308</v>
      </c>
      <c r="R2706" t="s">
        <v>8342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>
        <f t="shared" si="211"/>
        <v>30.67</v>
      </c>
      <c r="Q2707" s="12" t="s">
        <v>8321</v>
      </c>
      <c r="R2707" t="s">
        <v>8343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>
        <f t="shared" si="211"/>
        <v>21.9</v>
      </c>
      <c r="Q2708" s="12" t="s">
        <v>8321</v>
      </c>
      <c r="R2708" t="s">
        <v>8343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>
        <f t="shared" si="211"/>
        <v>76.67</v>
      </c>
      <c r="Q2709" s="12" t="s">
        <v>8319</v>
      </c>
      <c r="R2709" t="s">
        <v>8345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>
        <f t="shared" si="211"/>
        <v>35.380000000000003</v>
      </c>
      <c r="Q2710" s="12" t="s">
        <v>8319</v>
      </c>
      <c r="R2710" t="s">
        <v>8345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>
        <f t="shared" si="211"/>
        <v>30.67</v>
      </c>
      <c r="Q2711" s="12" t="s">
        <v>8323</v>
      </c>
      <c r="R2711" t="s">
        <v>8326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>
        <f t="shared" si="211"/>
        <v>38.33</v>
      </c>
      <c r="Q2712" s="12" t="s">
        <v>8323</v>
      </c>
      <c r="R2712" t="s">
        <v>8326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>
        <f t="shared" si="211"/>
        <v>30</v>
      </c>
      <c r="Q2718" s="12" t="s">
        <v>8323</v>
      </c>
      <c r="R2718" t="s">
        <v>8326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>
        <f t="shared" si="211"/>
        <v>64.290000000000006</v>
      </c>
      <c r="Q2719" s="12" t="s">
        <v>8323</v>
      </c>
      <c r="R2719" t="s">
        <v>8326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>
        <f t="shared" si="211"/>
        <v>24.44</v>
      </c>
      <c r="Q2722" s="12" t="s">
        <v>8323</v>
      </c>
      <c r="R2722" t="s">
        <v>8326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>
        <f t="shared" si="211"/>
        <v>44</v>
      </c>
      <c r="Q2723" s="12" t="s">
        <v>8323</v>
      </c>
      <c r="R2723" t="s">
        <v>8326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>
        <f t="shared" si="211"/>
        <v>43.5</v>
      </c>
      <c r="Q2725" s="12" t="s">
        <v>8321</v>
      </c>
      <c r="R2725" t="s">
        <v>8325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>
        <f t="shared" si="211"/>
        <v>31.07</v>
      </c>
      <c r="Q2726" s="12" t="s">
        <v>8327</v>
      </c>
      <c r="R2726" t="s">
        <v>8331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>
        <f t="shared" si="211"/>
        <v>145</v>
      </c>
      <c r="Q2727" s="12" t="s">
        <v>8308</v>
      </c>
      <c r="R2727" t="s">
        <v>8342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>
        <f t="shared" si="211"/>
        <v>47.78</v>
      </c>
      <c r="Q2730" s="12" t="s">
        <v>8319</v>
      </c>
      <c r="R2730" t="s">
        <v>8320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>
        <f t="shared" si="211"/>
        <v>30.71</v>
      </c>
      <c r="Q2732" s="12" t="s">
        <v>8323</v>
      </c>
      <c r="R2732" t="s">
        <v>8326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>
        <f t="shared" si="211"/>
        <v>21.5</v>
      </c>
      <c r="Q2733" s="12" t="s">
        <v>8323</v>
      </c>
      <c r="R2733" t="s">
        <v>8326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>
        <f t="shared" si="211"/>
        <v>33.08</v>
      </c>
      <c r="Q2734" s="12" t="s">
        <v>8323</v>
      </c>
      <c r="R2734" t="s">
        <v>8326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>
        <f t="shared" si="211"/>
        <v>53.13</v>
      </c>
      <c r="Q2738" s="12" t="s">
        <v>8321</v>
      </c>
      <c r="R2738" t="s">
        <v>8343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>
        <f t="shared" si="211"/>
        <v>60.71</v>
      </c>
      <c r="Q2740" s="12" t="s">
        <v>8316</v>
      </c>
      <c r="R2740" t="s">
        <v>8344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>
        <f t="shared" si="211"/>
        <v>53.13</v>
      </c>
      <c r="Q2742" s="12" t="s">
        <v>8323</v>
      </c>
      <c r="R2742" t="s">
        <v>8326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>
        <f t="shared" si="211"/>
        <v>51.25</v>
      </c>
      <c r="Q2751" s="12" t="s">
        <v>8321</v>
      </c>
      <c r="R2751" t="s">
        <v>8332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>
        <f t="shared" si="211"/>
        <v>410</v>
      </c>
      <c r="Q2752" s="12" t="s">
        <v>8316</v>
      </c>
      <c r="R2752" t="s">
        <v>8334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>
        <f t="shared" si="211"/>
        <v>41</v>
      </c>
      <c r="Q2753" s="12" t="s">
        <v>8323</v>
      </c>
      <c r="R2753" t="s">
        <v>8326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0"/>
        <v>136</v>
      </c>
      <c r="P2754">
        <f t="shared" si="211"/>
        <v>15.15</v>
      </c>
      <c r="Q2754" s="12" t="s">
        <v>8323</v>
      </c>
      <c r="R2754" t="s">
        <v>8326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5">ROUND(E2755/D2755*100,0)</f>
        <v>1</v>
      </c>
      <c r="P2755">
        <f t="shared" ref="P2755:P2818" si="216">ROUND(E2755/L2755,2)</f>
        <v>45.33</v>
      </c>
      <c r="Q2755" s="12" t="s">
        <v>8308</v>
      </c>
      <c r="R2755" t="s">
        <v>8310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>
        <f t="shared" si="216"/>
        <v>80.599999999999994</v>
      </c>
      <c r="Q2757" s="12" t="s">
        <v>8321</v>
      </c>
      <c r="R2757" t="s">
        <v>8337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>
        <f t="shared" si="216"/>
        <v>13</v>
      </c>
      <c r="Q2758" s="12" t="s">
        <v>8308</v>
      </c>
      <c r="R2758" t="s">
        <v>8310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>
        <f t="shared" si="216"/>
        <v>80.599999999999994</v>
      </c>
      <c r="Q2759" s="12" t="s">
        <v>8311</v>
      </c>
      <c r="R2759" t="s">
        <v>8348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>
        <f t="shared" si="216"/>
        <v>30.77</v>
      </c>
      <c r="Q2766" s="12" t="s">
        <v>8323</v>
      </c>
      <c r="R2766" t="s">
        <v>8326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>
        <f t="shared" si="216"/>
        <v>80</v>
      </c>
      <c r="Q2768" s="12" t="s">
        <v>8323</v>
      </c>
      <c r="R2768" t="s">
        <v>8326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>
        <f t="shared" si="216"/>
        <v>27.5</v>
      </c>
      <c r="Q2772" s="12" t="s">
        <v>8323</v>
      </c>
      <c r="R2772" t="s">
        <v>8326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>
        <f t="shared" si="216"/>
        <v>64.17</v>
      </c>
      <c r="Q2773" s="12" t="s">
        <v>8323</v>
      </c>
      <c r="R2773" t="s">
        <v>8326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>
        <f t="shared" si="216"/>
        <v>54.29</v>
      </c>
      <c r="Q2776" s="12" t="s">
        <v>8321</v>
      </c>
      <c r="R2776" t="s">
        <v>8325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>
        <f t="shared" si="216"/>
        <v>42.22</v>
      </c>
      <c r="Q2777" s="12" t="s">
        <v>8313</v>
      </c>
      <c r="R2777" t="s">
        <v>8314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>
        <f t="shared" si="216"/>
        <v>47.5</v>
      </c>
      <c r="Q2778" s="12" t="s">
        <v>8311</v>
      </c>
      <c r="R2778" t="s">
        <v>8356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>
        <f t="shared" si="216"/>
        <v>41.78</v>
      </c>
      <c r="Q2780" s="12" t="s">
        <v>8321</v>
      </c>
      <c r="R2780" t="s">
        <v>8322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>
        <f t="shared" si="216"/>
        <v>53.71</v>
      </c>
      <c r="Q2781" s="12" t="s">
        <v>8323</v>
      </c>
      <c r="R2781" t="s">
        <v>8324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>
        <f t="shared" si="216"/>
        <v>41.67</v>
      </c>
      <c r="Q2782" s="12" t="s">
        <v>8327</v>
      </c>
      <c r="R2782" t="s">
        <v>8350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>
        <f t="shared" si="216"/>
        <v>53.57</v>
      </c>
      <c r="Q2783" s="12" t="s">
        <v>8311</v>
      </c>
      <c r="R2783" t="s">
        <v>8333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>
        <f t="shared" si="216"/>
        <v>93.75</v>
      </c>
      <c r="Q2784" s="12" t="s">
        <v>8323</v>
      </c>
      <c r="R2784" t="s">
        <v>8326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>
        <f t="shared" si="216"/>
        <v>35</v>
      </c>
      <c r="Q2803" s="12" t="s">
        <v>8323</v>
      </c>
      <c r="R2803" t="s">
        <v>8326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>
        <f t="shared" si="216"/>
        <v>29.17</v>
      </c>
      <c r="Q2804" s="12" t="s">
        <v>8323</v>
      </c>
      <c r="R2804" t="s">
        <v>8326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>
        <f t="shared" si="216"/>
        <v>67</v>
      </c>
      <c r="Q2811" s="12" t="s">
        <v>8321</v>
      </c>
      <c r="R2811" t="s">
        <v>8339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>
        <f t="shared" si="216"/>
        <v>83.75</v>
      </c>
      <c r="Q2812" s="12" t="s">
        <v>8313</v>
      </c>
      <c r="R2812" t="s">
        <v>8314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>
        <f t="shared" si="216"/>
        <v>55.83</v>
      </c>
      <c r="Q2813" s="12" t="s">
        <v>8319</v>
      </c>
      <c r="R2813" t="s">
        <v>8345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>
        <f t="shared" si="216"/>
        <v>55.83</v>
      </c>
      <c r="Q2814" s="12" t="s">
        <v>8323</v>
      </c>
      <c r="R2814" t="s">
        <v>8324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5"/>
        <v>11</v>
      </c>
      <c r="P2818">
        <f t="shared" si="216"/>
        <v>81.58</v>
      </c>
      <c r="Q2818" s="12" t="s">
        <v>8308</v>
      </c>
      <c r="R2818" t="s">
        <v>8342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220">ROUND(E2819/D2819*100,0)</f>
        <v>4</v>
      </c>
      <c r="P2819">
        <f t="shared" ref="P2819:P2882" si="221">ROUND(E2819/L2819,2)</f>
        <v>108.33</v>
      </c>
      <c r="Q2819" s="12" t="s">
        <v>8321</v>
      </c>
      <c r="R2819" t="s">
        <v>8325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>
        <f t="shared" si="221"/>
        <v>32.5</v>
      </c>
      <c r="Q2820" s="12" t="s">
        <v>8321</v>
      </c>
      <c r="R2820" t="s">
        <v>8325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>
        <f t="shared" si="221"/>
        <v>40</v>
      </c>
      <c r="Q2824" s="12" t="s">
        <v>8323</v>
      </c>
      <c r="R2824" t="s">
        <v>8326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>
        <f t="shared" si="221"/>
        <v>29.09</v>
      </c>
      <c r="Q2825" s="12" t="s">
        <v>8323</v>
      </c>
      <c r="R2825" t="s">
        <v>8326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>
        <f t="shared" si="221"/>
        <v>28.18</v>
      </c>
      <c r="Q2830" s="12" t="s">
        <v>8327</v>
      </c>
      <c r="R2830" t="s">
        <v>8331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>
        <f t="shared" si="221"/>
        <v>103.33</v>
      </c>
      <c r="Q2831" s="12" t="s">
        <v>8316</v>
      </c>
      <c r="R2831" t="s">
        <v>8334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>
        <f t="shared" si="221"/>
        <v>34.44</v>
      </c>
      <c r="Q2832" s="12" t="s">
        <v>8319</v>
      </c>
      <c r="R2832" t="s">
        <v>8345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>
        <f t="shared" si="221"/>
        <v>37.630000000000003</v>
      </c>
      <c r="Q2838" s="12" t="s">
        <v>8327</v>
      </c>
      <c r="R2838" t="s">
        <v>8331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>
        <f t="shared" si="221"/>
        <v>23.15</v>
      </c>
      <c r="Q2839" s="12" t="s">
        <v>8327</v>
      </c>
      <c r="R2839" t="s">
        <v>8328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>
        <f t="shared" si="221"/>
        <v>75.25</v>
      </c>
      <c r="Q2840" s="12" t="s">
        <v>8323</v>
      </c>
      <c r="R2840" t="s">
        <v>8326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>
        <f t="shared" si="221"/>
        <v>18.75</v>
      </c>
      <c r="Q2842" s="12" t="s">
        <v>8327</v>
      </c>
      <c r="R2842" t="s">
        <v>8336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>
        <f t="shared" si="221"/>
        <v>30</v>
      </c>
      <c r="Q2843" s="12" t="s">
        <v>8327</v>
      </c>
      <c r="R2843" t="s">
        <v>8336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>
        <f t="shared" si="221"/>
        <v>27.27</v>
      </c>
      <c r="Q2844" s="12" t="s">
        <v>8327</v>
      </c>
      <c r="R2844" t="s">
        <v>8331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>
        <f t="shared" si="221"/>
        <v>27.27</v>
      </c>
      <c r="Q2845" s="12" t="s">
        <v>8327</v>
      </c>
      <c r="R2845" t="s">
        <v>8328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>
        <f t="shared" si="221"/>
        <v>300</v>
      </c>
      <c r="Q2846" s="12" t="s">
        <v>8308</v>
      </c>
      <c r="R2846" t="s">
        <v>8342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>
        <f t="shared" si="221"/>
        <v>60</v>
      </c>
      <c r="Q2847" s="12" t="s">
        <v>8323</v>
      </c>
      <c r="R2847" t="s">
        <v>8326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>
        <f t="shared" si="221"/>
        <v>30</v>
      </c>
      <c r="Q2848" s="12" t="s">
        <v>8323</v>
      </c>
      <c r="R2848" t="s">
        <v>8335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>
        <f t="shared" si="221"/>
        <v>25</v>
      </c>
      <c r="Q2849" s="12" t="s">
        <v>8323</v>
      </c>
      <c r="R2849" t="s">
        <v>8324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>
        <f t="shared" si="221"/>
        <v>300</v>
      </c>
      <c r="Q2850" s="12" t="s">
        <v>8323</v>
      </c>
      <c r="R2850" t="s">
        <v>8324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>
        <f t="shared" si="221"/>
        <v>60</v>
      </c>
      <c r="Q2851" s="12" t="s">
        <v>8323</v>
      </c>
      <c r="R2851" t="s">
        <v>8326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>
        <f t="shared" si="221"/>
        <v>71.25</v>
      </c>
      <c r="Q2860" s="12" t="s">
        <v>8323</v>
      </c>
      <c r="R2860" t="s">
        <v>8326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>
        <f t="shared" si="221"/>
        <v>57</v>
      </c>
      <c r="Q2861" s="12" t="s">
        <v>8323</v>
      </c>
      <c r="R2861" t="s">
        <v>8326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>
        <f t="shared" si="221"/>
        <v>35</v>
      </c>
      <c r="Q2864" s="12" t="s">
        <v>8327</v>
      </c>
      <c r="R2864" t="s">
        <v>8328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>
        <f t="shared" si="221"/>
        <v>40</v>
      </c>
      <c r="Q2866" s="12" t="s">
        <v>8313</v>
      </c>
      <c r="R2866" t="s">
        <v>8351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>
        <f t="shared" si="221"/>
        <v>93.33</v>
      </c>
      <c r="Q2868" s="12" t="s">
        <v>8323</v>
      </c>
      <c r="R2868" t="s">
        <v>8324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>
        <f t="shared" si="221"/>
        <v>45</v>
      </c>
      <c r="Q2880" s="12" t="s">
        <v>8316</v>
      </c>
      <c r="R2880" t="s">
        <v>8344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>
        <f t="shared" si="221"/>
        <v>54</v>
      </c>
      <c r="Q2881" s="12" t="s">
        <v>8308</v>
      </c>
      <c r="R2881" t="s">
        <v>8342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220"/>
        <v>18</v>
      </c>
      <c r="P2882">
        <f t="shared" si="221"/>
        <v>45</v>
      </c>
      <c r="Q2882" s="12" t="s">
        <v>8323</v>
      </c>
      <c r="R2882" t="s">
        <v>8326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225">ROUND(E2883/D2883*100,0)</f>
        <v>108</v>
      </c>
      <c r="P2883">
        <f t="shared" ref="P2883:P2946" si="226">ROUND(E2883/L2883,2)</f>
        <v>38.57</v>
      </c>
      <c r="Q2883" s="12" t="s">
        <v>8323</v>
      </c>
      <c r="R2883" t="s">
        <v>8326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>
        <f t="shared" si="226"/>
        <v>21.67</v>
      </c>
      <c r="Q2889" s="12" t="s">
        <v>8321</v>
      </c>
      <c r="R2889" t="s">
        <v>8343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>
        <f t="shared" si="226"/>
        <v>26</v>
      </c>
      <c r="Q2890" s="12" t="s">
        <v>8308</v>
      </c>
      <c r="R2890" t="s">
        <v>8310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>
        <f t="shared" si="226"/>
        <v>28.89</v>
      </c>
      <c r="Q2892" s="12" t="s">
        <v>8308</v>
      </c>
      <c r="R2892" t="s">
        <v>8318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>
        <f t="shared" si="226"/>
        <v>17.329999999999998</v>
      </c>
      <c r="Q2893" s="12" t="s">
        <v>8311</v>
      </c>
      <c r="R2893" t="s">
        <v>8356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>
        <f t="shared" si="226"/>
        <v>65</v>
      </c>
      <c r="Q2894" s="12" t="s">
        <v>8323</v>
      </c>
      <c r="R2894" t="s">
        <v>8326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>
        <f t="shared" si="226"/>
        <v>37.14</v>
      </c>
      <c r="Q2895" s="12" t="s">
        <v>8323</v>
      </c>
      <c r="R2895" t="s">
        <v>8326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>
        <f t="shared" si="226"/>
        <v>31.38</v>
      </c>
      <c r="Q2901" s="12" t="s">
        <v>8323</v>
      </c>
      <c r="R2901" t="s">
        <v>8326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>
        <f t="shared" si="226"/>
        <v>50.2</v>
      </c>
      <c r="Q2902" s="12" t="s">
        <v>8323</v>
      </c>
      <c r="R2902" t="s">
        <v>8326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>
        <f t="shared" si="226"/>
        <v>83.33</v>
      </c>
      <c r="Q2903" s="12" t="s">
        <v>8321</v>
      </c>
      <c r="R2903" t="s">
        <v>8325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>
        <f t="shared" si="226"/>
        <v>125</v>
      </c>
      <c r="Q2904" s="12" t="s">
        <v>8321</v>
      </c>
      <c r="R2904" t="s">
        <v>8325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>
        <f t="shared" si="226"/>
        <v>50</v>
      </c>
      <c r="Q2905" s="12" t="s">
        <v>8321</v>
      </c>
      <c r="R2905" t="s">
        <v>8325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>
        <f t="shared" si="226"/>
        <v>250</v>
      </c>
      <c r="Q2906" s="12" t="s">
        <v>8321</v>
      </c>
      <c r="R2906" t="s">
        <v>8339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>
        <f t="shared" si="226"/>
        <v>250</v>
      </c>
      <c r="Q2907" s="12" t="s">
        <v>8308</v>
      </c>
      <c r="R2907" t="s">
        <v>8342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>
        <f t="shared" si="226"/>
        <v>250</v>
      </c>
      <c r="Q2908" s="12" t="s">
        <v>8308</v>
      </c>
      <c r="R2908" t="s">
        <v>8310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>
        <f t="shared" si="226"/>
        <v>250</v>
      </c>
      <c r="Q2909" s="12" t="s">
        <v>8346</v>
      </c>
      <c r="R2909" t="s">
        <v>8347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>
        <f t="shared" si="226"/>
        <v>62.5</v>
      </c>
      <c r="Q2910" s="12" t="s">
        <v>8319</v>
      </c>
      <c r="R2910" t="s">
        <v>8345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>
        <f t="shared" si="226"/>
        <v>41.67</v>
      </c>
      <c r="Q2911" s="12" t="s">
        <v>8323</v>
      </c>
      <c r="R2911" t="s">
        <v>8335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>
        <f t="shared" si="226"/>
        <v>27.78</v>
      </c>
      <c r="Q2912" s="12" t="s">
        <v>8323</v>
      </c>
      <c r="R2912" t="s">
        <v>8326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>
        <f t="shared" si="226"/>
        <v>31.25</v>
      </c>
      <c r="Q2913" s="12" t="s">
        <v>8323</v>
      </c>
      <c r="R2913" t="s">
        <v>8326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11.36</v>
      </c>
      <c r="Q2914" s="12" t="s">
        <v>8323</v>
      </c>
      <c r="R2914" t="s">
        <v>8326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>
        <f t="shared" si="226"/>
        <v>62.5</v>
      </c>
      <c r="Q2915" s="12" t="s">
        <v>8323</v>
      </c>
      <c r="R2915" t="s">
        <v>8326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>
        <f t="shared" si="226"/>
        <v>35.71</v>
      </c>
      <c r="Q2916" s="12" t="s">
        <v>8323</v>
      </c>
      <c r="R2916" t="s">
        <v>8326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>
        <f t="shared" si="226"/>
        <v>30.13</v>
      </c>
      <c r="Q2919" s="12" t="s">
        <v>8327</v>
      </c>
      <c r="R2919" t="s">
        <v>8354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>
        <f t="shared" si="226"/>
        <v>48.2</v>
      </c>
      <c r="Q2920" s="12" t="s">
        <v>8311</v>
      </c>
      <c r="R2920" t="s">
        <v>8348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>
        <f t="shared" si="226"/>
        <v>75</v>
      </c>
      <c r="Q2939" s="12" t="s">
        <v>8323</v>
      </c>
      <c r="R2939" t="s">
        <v>8326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>
        <f t="shared" si="226"/>
        <v>56.25</v>
      </c>
      <c r="Q2940" s="12" t="s">
        <v>8323</v>
      </c>
      <c r="R2940" t="s">
        <v>8326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>
        <f t="shared" si="226"/>
        <v>24.78</v>
      </c>
      <c r="Q2941" s="12" t="s">
        <v>8308</v>
      </c>
      <c r="R2941" t="s">
        <v>8342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>
        <f t="shared" si="226"/>
        <v>74.33</v>
      </c>
      <c r="Q2942" s="12" t="s">
        <v>8311</v>
      </c>
      <c r="R2942" t="s">
        <v>8349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225"/>
        <v>11</v>
      </c>
      <c r="P2946">
        <f t="shared" si="226"/>
        <v>72</v>
      </c>
      <c r="Q2946" s="12" t="s">
        <v>8323</v>
      </c>
      <c r="R2946" t="s">
        <v>8326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230">ROUND(E2947/D2947*100,0)</f>
        <v>0</v>
      </c>
      <c r="P2947">
        <f t="shared" ref="P2947:P3010" si="231">ROUND(E2947/L2947,2)</f>
        <v>71.67</v>
      </c>
      <c r="Q2947" s="12" t="s">
        <v>8321</v>
      </c>
      <c r="R2947" t="s">
        <v>8339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>
        <f t="shared" si="231"/>
        <v>30.29</v>
      </c>
      <c r="Q2951" s="12" t="s">
        <v>8308</v>
      </c>
      <c r="R2951" t="s">
        <v>8310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>
        <f t="shared" si="231"/>
        <v>16.309999999999999</v>
      </c>
      <c r="Q2953" s="12" t="s">
        <v>8316</v>
      </c>
      <c r="R2953" t="s">
        <v>8344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>
        <f t="shared" si="231"/>
        <v>35</v>
      </c>
      <c r="Q2956" s="12" t="s">
        <v>8327</v>
      </c>
      <c r="R2956" t="s">
        <v>8354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>
        <f t="shared" si="231"/>
        <v>52.5</v>
      </c>
      <c r="Q2957" s="12" t="s">
        <v>8319</v>
      </c>
      <c r="R2957" t="s">
        <v>8357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>
        <f t="shared" si="231"/>
        <v>15.77</v>
      </c>
      <c r="Q2958" s="12" t="s">
        <v>8321</v>
      </c>
      <c r="R2958" t="s">
        <v>8343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>
        <f t="shared" si="231"/>
        <v>68.33</v>
      </c>
      <c r="Q2960" s="12" t="s">
        <v>8308</v>
      </c>
      <c r="R2960" t="s">
        <v>8310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>
        <f t="shared" si="231"/>
        <v>29.29</v>
      </c>
      <c r="Q2961" s="12" t="s">
        <v>8327</v>
      </c>
      <c r="R2961" t="s">
        <v>8328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>
        <f t="shared" si="231"/>
        <v>51.25</v>
      </c>
      <c r="Q2962" s="12" t="s">
        <v>8311</v>
      </c>
      <c r="R2962" t="s">
        <v>8349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>
        <f t="shared" si="231"/>
        <v>20.5</v>
      </c>
      <c r="Q2963" s="12" t="s">
        <v>8313</v>
      </c>
      <c r="R2963" t="s">
        <v>8351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>
        <f t="shared" si="231"/>
        <v>16.829999999999998</v>
      </c>
      <c r="Q2966" s="12" t="s">
        <v>8319</v>
      </c>
      <c r="R2966" t="s">
        <v>8345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>
        <f t="shared" si="231"/>
        <v>202</v>
      </c>
      <c r="Q2967" s="12" t="s">
        <v>8323</v>
      </c>
      <c r="R2967" t="s">
        <v>8326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>
        <f t="shared" si="231"/>
        <v>18.27</v>
      </c>
      <c r="Q2969" s="12" t="s">
        <v>8323</v>
      </c>
      <c r="R2969" t="s">
        <v>8326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>
        <f t="shared" si="231"/>
        <v>100.5</v>
      </c>
      <c r="Q2970" s="12" t="s">
        <v>8323</v>
      </c>
      <c r="R2970" t="s">
        <v>8326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>
        <f t="shared" si="231"/>
        <v>100</v>
      </c>
      <c r="Q2971" s="12" t="s">
        <v>8321</v>
      </c>
      <c r="R2971" t="s">
        <v>8325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>
        <f t="shared" si="231"/>
        <v>200</v>
      </c>
      <c r="Q2972" s="12" t="s">
        <v>8308</v>
      </c>
      <c r="R2972" t="s">
        <v>8342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>
        <f t="shared" si="231"/>
        <v>40</v>
      </c>
      <c r="Q2973" s="12" t="s">
        <v>8327</v>
      </c>
      <c r="R2973" t="s">
        <v>8328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>
        <f t="shared" si="231"/>
        <v>40</v>
      </c>
      <c r="Q2974" s="12" t="s">
        <v>8311</v>
      </c>
      <c r="R2974" t="s">
        <v>8333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>
        <f t="shared" si="231"/>
        <v>100</v>
      </c>
      <c r="Q2975" s="12" t="s">
        <v>8311</v>
      </c>
      <c r="R2975" t="s">
        <v>8348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>
        <f t="shared" si="231"/>
        <v>200</v>
      </c>
      <c r="Q2976" s="12" t="s">
        <v>8323</v>
      </c>
      <c r="R2976" t="s">
        <v>8324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22.22</v>
      </c>
      <c r="Q2977" s="12" t="s">
        <v>8323</v>
      </c>
      <c r="R2977" t="s">
        <v>8326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>
        <f t="shared" si="231"/>
        <v>100</v>
      </c>
      <c r="Q2978" s="12" t="s">
        <v>8323</v>
      </c>
      <c r="R2978" t="s">
        <v>8326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>
        <f t="shared" si="231"/>
        <v>16.25</v>
      </c>
      <c r="Q2983" s="12" t="s">
        <v>8323</v>
      </c>
      <c r="R2983" t="s">
        <v>8326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>
        <f t="shared" si="231"/>
        <v>39</v>
      </c>
      <c r="Q2984" s="12" t="s">
        <v>8323</v>
      </c>
      <c r="R2984" t="s">
        <v>8326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>
        <f t="shared" si="231"/>
        <v>25.71</v>
      </c>
      <c r="Q2994" s="12" t="s">
        <v>8321</v>
      </c>
      <c r="R2994" t="s">
        <v>8325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>
        <f t="shared" si="231"/>
        <v>22.5</v>
      </c>
      <c r="Q2996" s="12" t="s">
        <v>8327</v>
      </c>
      <c r="R2996" t="s">
        <v>8331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>
        <f t="shared" si="231"/>
        <v>30</v>
      </c>
      <c r="Q2997" s="12" t="s">
        <v>8308</v>
      </c>
      <c r="R2997" t="s">
        <v>8342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>
        <f t="shared" si="231"/>
        <v>59</v>
      </c>
      <c r="Q3001" s="12" t="s">
        <v>8311</v>
      </c>
      <c r="R3001" t="s">
        <v>8352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>
        <f t="shared" si="231"/>
        <v>35.4</v>
      </c>
      <c r="Q3002" s="12" t="s">
        <v>8323</v>
      </c>
      <c r="R3002" t="s">
        <v>8326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>
        <f t="shared" si="231"/>
        <v>35</v>
      </c>
      <c r="Q3003" s="12" t="s">
        <v>8308</v>
      </c>
      <c r="R3003" t="s">
        <v>8342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>
        <f t="shared" si="231"/>
        <v>87.5</v>
      </c>
      <c r="Q3004" s="12" t="s">
        <v>8323</v>
      </c>
      <c r="R3004" t="s">
        <v>8324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>
        <f t="shared" si="231"/>
        <v>34</v>
      </c>
      <c r="Q3006" s="12" t="s">
        <v>8311</v>
      </c>
      <c r="R3006" t="s">
        <v>8352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>
        <f t="shared" si="231"/>
        <v>42.5</v>
      </c>
      <c r="Q3007" s="12" t="s">
        <v>8327</v>
      </c>
      <c r="R3007" t="s">
        <v>8350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>
        <f t="shared" si="231"/>
        <v>28.33</v>
      </c>
      <c r="Q3008" s="12" t="s">
        <v>8313</v>
      </c>
      <c r="R3008" t="s">
        <v>8355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>
        <f t="shared" si="231"/>
        <v>42.5</v>
      </c>
      <c r="Q3009" s="12" t="s">
        <v>8323</v>
      </c>
      <c r="R3009" t="s">
        <v>8326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230"/>
        <v>20</v>
      </c>
      <c r="P3010">
        <f t="shared" si="231"/>
        <v>34</v>
      </c>
      <c r="Q3010" s="12" t="s">
        <v>8323</v>
      </c>
      <c r="R3010" t="s">
        <v>8326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235">ROUND(E3011/D3011*100,0)</f>
        <v>41</v>
      </c>
      <c r="P3011">
        <f t="shared" ref="P3011:P3074" si="236">ROUND(E3011/L3011,2)</f>
        <v>23.57</v>
      </c>
      <c r="Q3011" s="12" t="s">
        <v>8316</v>
      </c>
      <c r="R3011" t="s">
        <v>8334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>
        <f t="shared" si="236"/>
        <v>27.5</v>
      </c>
      <c r="Q3012" s="12" t="s">
        <v>8323</v>
      </c>
      <c r="R3012" t="s">
        <v>8326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>
        <f t="shared" si="236"/>
        <v>40</v>
      </c>
      <c r="Q3014" s="12" t="s">
        <v>8327</v>
      </c>
      <c r="R3014" t="s">
        <v>8350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>
        <f t="shared" si="236"/>
        <v>32</v>
      </c>
      <c r="Q3015" s="12" t="s">
        <v>8327</v>
      </c>
      <c r="R3015" t="s">
        <v>8350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>
        <f t="shared" si="236"/>
        <v>21.86</v>
      </c>
      <c r="Q3019" s="12" t="s">
        <v>8327</v>
      </c>
      <c r="R3019" t="s">
        <v>8331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>
        <f t="shared" si="236"/>
        <v>38.25</v>
      </c>
      <c r="Q3020" s="12" t="s">
        <v>8323</v>
      </c>
      <c r="R3020" t="s">
        <v>8326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>
        <f t="shared" si="236"/>
        <v>50.33</v>
      </c>
      <c r="Q3023" s="12" t="s">
        <v>8319</v>
      </c>
      <c r="R3023" t="s">
        <v>8345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>
        <f t="shared" si="236"/>
        <v>50.33</v>
      </c>
      <c r="Q3024" s="12" t="s">
        <v>8319</v>
      </c>
      <c r="R3024" t="s">
        <v>8345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>
        <f t="shared" si="236"/>
        <v>30</v>
      </c>
      <c r="Q3027" s="12" t="s">
        <v>8321</v>
      </c>
      <c r="R3027" t="s">
        <v>8339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>
        <f t="shared" si="236"/>
        <v>50</v>
      </c>
      <c r="Q3028" s="12" t="s">
        <v>8311</v>
      </c>
      <c r="R3028" t="s">
        <v>8352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>
        <f t="shared" si="236"/>
        <v>50</v>
      </c>
      <c r="Q3029" s="12" t="s">
        <v>8327</v>
      </c>
      <c r="R3029" t="s">
        <v>8330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>
        <f t="shared" si="236"/>
        <v>75</v>
      </c>
      <c r="Q3030" s="12" t="s">
        <v>8311</v>
      </c>
      <c r="R3030" t="s">
        <v>8356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>
        <f t="shared" si="236"/>
        <v>48.33</v>
      </c>
      <c r="Q3034" s="12" t="s">
        <v>8311</v>
      </c>
      <c r="R3034" t="s">
        <v>8348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>
        <f t="shared" si="236"/>
        <v>72.5</v>
      </c>
      <c r="Q3035" s="12" t="s">
        <v>8319</v>
      </c>
      <c r="R3035" t="s">
        <v>8345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>
        <f t="shared" si="236"/>
        <v>28.2</v>
      </c>
      <c r="Q3038" s="12" t="s">
        <v>8321</v>
      </c>
      <c r="R3038" t="s">
        <v>8339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>
        <f t="shared" si="236"/>
        <v>20.14</v>
      </c>
      <c r="Q3039" s="12" t="s">
        <v>8323</v>
      </c>
      <c r="R3039" t="s">
        <v>8324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>
        <f t="shared" si="236"/>
        <v>27</v>
      </c>
      <c r="Q3047" s="12" t="s">
        <v>8323</v>
      </c>
      <c r="R3047" t="s">
        <v>8326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>
        <f t="shared" si="236"/>
        <v>33.75</v>
      </c>
      <c r="Q3048" s="12" t="s">
        <v>8323</v>
      </c>
      <c r="R3048" t="s">
        <v>8326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>
        <f t="shared" si="236"/>
        <v>45</v>
      </c>
      <c r="Q3049" s="12" t="s">
        <v>8323</v>
      </c>
      <c r="R3049" t="s">
        <v>8326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>
        <f t="shared" si="236"/>
        <v>15</v>
      </c>
      <c r="Q3050" s="12" t="s">
        <v>8323</v>
      </c>
      <c r="R3050" t="s">
        <v>8326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>
        <f t="shared" si="236"/>
        <v>44</v>
      </c>
      <c r="Q3052" s="12" t="s">
        <v>8327</v>
      </c>
      <c r="R3052" t="s">
        <v>8354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>
        <f t="shared" si="236"/>
        <v>44</v>
      </c>
      <c r="Q3053" s="12" t="s">
        <v>8308</v>
      </c>
      <c r="R3053" t="s">
        <v>8340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>
        <f t="shared" si="236"/>
        <v>65</v>
      </c>
      <c r="Q3057" s="12" t="s">
        <v>8321</v>
      </c>
      <c r="R3057" t="s">
        <v>8325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>
        <f t="shared" si="236"/>
        <v>13</v>
      </c>
      <c r="Q3058" s="12" t="s">
        <v>8316</v>
      </c>
      <c r="R3058" t="s">
        <v>8334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>
        <f t="shared" si="236"/>
        <v>26</v>
      </c>
      <c r="Q3059" s="12" t="s">
        <v>8323</v>
      </c>
      <c r="R3059" t="s">
        <v>8326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3.2" hidden="1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>
        <f t="shared" si="236"/>
        <v>14.44</v>
      </c>
      <c r="Q3060" s="12" t="s">
        <v>8323</v>
      </c>
      <c r="R3060" t="s">
        <v>8335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>
        <f t="shared" si="236"/>
        <v>32.5</v>
      </c>
      <c r="Q3061" s="12" t="s">
        <v>8323</v>
      </c>
      <c r="R3061" t="s">
        <v>8326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>
        <f t="shared" si="236"/>
        <v>10.67</v>
      </c>
      <c r="Q3063" s="12" t="s">
        <v>8316</v>
      </c>
      <c r="R3063" t="s">
        <v>8334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>
        <f t="shared" si="236"/>
        <v>12.8</v>
      </c>
      <c r="Q3064" s="12" t="s">
        <v>8323</v>
      </c>
      <c r="R3064" t="s">
        <v>8324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>
        <f t="shared" si="236"/>
        <v>25.2</v>
      </c>
      <c r="Q3065" s="12" t="s">
        <v>8308</v>
      </c>
      <c r="R3065" t="s">
        <v>8310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>
        <f t="shared" si="236"/>
        <v>42</v>
      </c>
      <c r="Q3066" s="12" t="s">
        <v>8323</v>
      </c>
      <c r="R3066" t="s">
        <v>8324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>
        <f t="shared" si="236"/>
        <v>62.5</v>
      </c>
      <c r="Q3068" s="12" t="s">
        <v>8321</v>
      </c>
      <c r="R3068" t="s">
        <v>8339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>
        <f t="shared" si="236"/>
        <v>31.25</v>
      </c>
      <c r="Q3069" s="12" t="s">
        <v>8327</v>
      </c>
      <c r="R3069" t="s">
        <v>8328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>
        <f t="shared" si="236"/>
        <v>31.25</v>
      </c>
      <c r="Q3070" s="12" t="s">
        <v>8316</v>
      </c>
      <c r="R3070" t="s">
        <v>8344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>
        <f t="shared" si="236"/>
        <v>41.67</v>
      </c>
      <c r="Q3071" s="12" t="s">
        <v>8311</v>
      </c>
      <c r="R3071" t="s">
        <v>8349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>
        <f t="shared" si="236"/>
        <v>62.5</v>
      </c>
      <c r="Q3072" s="12" t="s">
        <v>8316</v>
      </c>
      <c r="R3072" t="s">
        <v>8344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>
        <f t="shared" si="236"/>
        <v>62.5</v>
      </c>
      <c r="Q3073" s="12" t="s">
        <v>8323</v>
      </c>
      <c r="R3073" t="s">
        <v>8324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235"/>
        <v>1</v>
      </c>
      <c r="P3074">
        <f t="shared" si="236"/>
        <v>62.5</v>
      </c>
      <c r="Q3074" s="12" t="s">
        <v>8323</v>
      </c>
      <c r="R3074" t="s">
        <v>8326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240">ROUND(E3075/D3075*100,0)</f>
        <v>1</v>
      </c>
      <c r="P3075">
        <f t="shared" ref="P3075:P3138" si="241">ROUND(E3075/L3075,2)</f>
        <v>62.5</v>
      </c>
      <c r="Q3075" s="12" t="s">
        <v>8323</v>
      </c>
      <c r="R3075" t="s">
        <v>8326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>
        <f t="shared" si="241"/>
        <v>60</v>
      </c>
      <c r="Q3080" s="12" t="s">
        <v>8327</v>
      </c>
      <c r="R3080" t="s">
        <v>8350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>
        <f t="shared" si="241"/>
        <v>30</v>
      </c>
      <c r="Q3081" s="12" t="s">
        <v>8319</v>
      </c>
      <c r="R3081" t="s">
        <v>8320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>
        <f t="shared" si="241"/>
        <v>60</v>
      </c>
      <c r="Q3082" s="12" t="s">
        <v>8308</v>
      </c>
      <c r="R3082" t="s">
        <v>8342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>
        <f t="shared" si="241"/>
        <v>60</v>
      </c>
      <c r="Q3083" s="12" t="s">
        <v>8319</v>
      </c>
      <c r="R3083" t="s">
        <v>8345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>
        <f t="shared" si="241"/>
        <v>8.57</v>
      </c>
      <c r="Q3084" s="12" t="s">
        <v>8323</v>
      </c>
      <c r="R3084" t="s">
        <v>8326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>
        <f t="shared" si="241"/>
        <v>40</v>
      </c>
      <c r="Q3085" s="12" t="s">
        <v>8323</v>
      </c>
      <c r="R3085" t="s">
        <v>8326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>
        <f t="shared" si="241"/>
        <v>19.329999999999998</v>
      </c>
      <c r="Q3088" s="12" t="s">
        <v>8327</v>
      </c>
      <c r="R3088" t="s">
        <v>8354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>
        <f t="shared" si="241"/>
        <v>58</v>
      </c>
      <c r="Q3089" s="12" t="s">
        <v>8323</v>
      </c>
      <c r="R3089" t="s">
        <v>8324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3.2" hidden="1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>
        <f t="shared" si="241"/>
        <v>29</v>
      </c>
      <c r="Q3090" s="12" t="s">
        <v>8323</v>
      </c>
      <c r="R3090" t="s">
        <v>8335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>
        <f t="shared" si="241"/>
        <v>16.43</v>
      </c>
      <c r="Q3092" s="12" t="s">
        <v>8308</v>
      </c>
      <c r="R3092" t="s">
        <v>8342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>
        <f t="shared" si="241"/>
        <v>23</v>
      </c>
      <c r="Q3094" s="12" t="s">
        <v>8316</v>
      </c>
      <c r="R3094" t="s">
        <v>8334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>
        <f t="shared" si="241"/>
        <v>15.71</v>
      </c>
      <c r="Q3097" s="12" t="s">
        <v>8321</v>
      </c>
      <c r="R3097" t="s">
        <v>8325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>
        <f t="shared" si="241"/>
        <v>55</v>
      </c>
      <c r="Q3098" s="12" t="s">
        <v>8327</v>
      </c>
      <c r="R3098" t="s">
        <v>8330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>
        <f t="shared" si="241"/>
        <v>55</v>
      </c>
      <c r="Q3099" s="12" t="s">
        <v>8311</v>
      </c>
      <c r="R3099" t="s">
        <v>8356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>
        <f t="shared" si="241"/>
        <v>36.67</v>
      </c>
      <c r="Q3100" s="12" t="s">
        <v>8323</v>
      </c>
      <c r="R3100" t="s">
        <v>8335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>
        <f t="shared" si="241"/>
        <v>18.329999999999998</v>
      </c>
      <c r="Q3101" s="12" t="s">
        <v>8323</v>
      </c>
      <c r="R3101" t="s">
        <v>8326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>
        <f t="shared" si="241"/>
        <v>27.5</v>
      </c>
      <c r="Q3102" s="12" t="s">
        <v>8323</v>
      </c>
      <c r="R3102" t="s">
        <v>8326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>
        <f t="shared" si="241"/>
        <v>108</v>
      </c>
      <c r="Q3105" s="12" t="s">
        <v>8319</v>
      </c>
      <c r="R3105" t="s">
        <v>8320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>
        <f t="shared" si="241"/>
        <v>15.43</v>
      </c>
      <c r="Q3106" s="12" t="s">
        <v>8308</v>
      </c>
      <c r="R3106" t="s">
        <v>8342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>
        <f t="shared" si="241"/>
        <v>53</v>
      </c>
      <c r="Q3108" s="12" t="s">
        <v>8308</v>
      </c>
      <c r="R3108" t="s">
        <v>8342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>
        <f t="shared" si="241"/>
        <v>26.5</v>
      </c>
      <c r="Q3109" s="12" t="s">
        <v>8308</v>
      </c>
      <c r="R3109" t="s">
        <v>8310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>
        <f t="shared" si="241"/>
        <v>35.33</v>
      </c>
      <c r="Q3110" s="12" t="s">
        <v>8308</v>
      </c>
      <c r="R3110" t="s">
        <v>8310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>
        <f t="shared" si="241"/>
        <v>26.5</v>
      </c>
      <c r="Q3111" s="12" t="s">
        <v>8308</v>
      </c>
      <c r="R3111" t="s">
        <v>8310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>
        <f t="shared" si="241"/>
        <v>21.2</v>
      </c>
      <c r="Q3112" s="12" t="s">
        <v>8327</v>
      </c>
      <c r="R3112" t="s">
        <v>8331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>
        <f t="shared" si="241"/>
        <v>17.670000000000002</v>
      </c>
      <c r="Q3113" s="12" t="s">
        <v>8308</v>
      </c>
      <c r="R3113" t="s">
        <v>8315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>
        <f t="shared" si="241"/>
        <v>17.5</v>
      </c>
      <c r="Q3116" s="12" t="s">
        <v>8311</v>
      </c>
      <c r="R3116" t="s">
        <v>8352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>
        <f t="shared" si="241"/>
        <v>52.5</v>
      </c>
      <c r="Q3117" s="12" t="s">
        <v>8311</v>
      </c>
      <c r="R3117" t="s">
        <v>8356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>
        <f t="shared" si="241"/>
        <v>52.5</v>
      </c>
      <c r="Q3118" s="12" t="s">
        <v>8323</v>
      </c>
      <c r="R3118" t="s">
        <v>8324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>
        <f t="shared" si="241"/>
        <v>52.5</v>
      </c>
      <c r="Q3119" s="12" t="s">
        <v>8323</v>
      </c>
      <c r="R3119" t="s">
        <v>8326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>
        <f t="shared" si="241"/>
        <v>50.5</v>
      </c>
      <c r="Q3123" s="12" t="s">
        <v>8308</v>
      </c>
      <c r="R3123" t="s">
        <v>8310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>
        <f t="shared" si="241"/>
        <v>50.5</v>
      </c>
      <c r="Q3124" s="12" t="s">
        <v>8327</v>
      </c>
      <c r="R3124" t="s">
        <v>8350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>
        <f t="shared" si="241"/>
        <v>50.5</v>
      </c>
      <c r="Q3126" s="12" t="s">
        <v>8323</v>
      </c>
      <c r="R3126" t="s">
        <v>8326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>
        <f t="shared" si="241"/>
        <v>100</v>
      </c>
      <c r="Q3127" s="12" t="s">
        <v>8321</v>
      </c>
      <c r="R3127" t="s">
        <v>8325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>
        <f t="shared" si="241"/>
        <v>100</v>
      </c>
      <c r="Q3128" s="12" t="s">
        <v>8308</v>
      </c>
      <c r="R3128" t="s">
        <v>8342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>
        <f t="shared" si="241"/>
        <v>100</v>
      </c>
      <c r="Q3129" s="12" t="s">
        <v>8327</v>
      </c>
      <c r="R3129" t="s">
        <v>8350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>
        <f t="shared" si="241"/>
        <v>10</v>
      </c>
      <c r="Q3130" s="12" t="s">
        <v>8316</v>
      </c>
      <c r="R3130" t="s">
        <v>8334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>
        <f t="shared" si="241"/>
        <v>100</v>
      </c>
      <c r="Q3131" s="12" t="s">
        <v>8319</v>
      </c>
      <c r="R3131" t="s">
        <v>8345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>
        <f t="shared" si="241"/>
        <v>50</v>
      </c>
      <c r="Q3132" s="12" t="s">
        <v>8319</v>
      </c>
      <c r="R3132" t="s">
        <v>8345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>
        <f t="shared" si="241"/>
        <v>33.33</v>
      </c>
      <c r="Q3133" s="12" t="s">
        <v>8319</v>
      </c>
      <c r="R3133" t="s">
        <v>8345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>
        <f t="shared" si="241"/>
        <v>100</v>
      </c>
      <c r="Q3134" s="12" t="s">
        <v>8308</v>
      </c>
      <c r="R3134" t="s">
        <v>8310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>
        <f t="shared" si="241"/>
        <v>100</v>
      </c>
      <c r="Q3135" s="12" t="s">
        <v>8311</v>
      </c>
      <c r="R3135" t="s">
        <v>8348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>
        <f t="shared" si="241"/>
        <v>100</v>
      </c>
      <c r="Q3136" s="12" t="s">
        <v>8311</v>
      </c>
      <c r="R3136" t="s">
        <v>8348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>
        <f t="shared" si="241"/>
        <v>100</v>
      </c>
      <c r="Q3137" s="12" t="s">
        <v>8311</v>
      </c>
      <c r="R3137" t="s">
        <v>8352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240"/>
        <v>4</v>
      </c>
      <c r="P3138">
        <f t="shared" si="241"/>
        <v>100</v>
      </c>
      <c r="Q3138" s="12" t="s">
        <v>8313</v>
      </c>
      <c r="R3138" t="s">
        <v>8355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245">ROUND(E3139/D3139*100,0)</f>
        <v>3</v>
      </c>
      <c r="P3139">
        <f t="shared" ref="P3139:P3202" si="246">ROUND(E3139/L3139,2)</f>
        <v>100</v>
      </c>
      <c r="Q3139" s="12" t="s">
        <v>8311</v>
      </c>
      <c r="R3139" t="s">
        <v>8349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>
        <f t="shared" si="246"/>
        <v>50</v>
      </c>
      <c r="Q3140" s="12" t="s">
        <v>8308</v>
      </c>
      <c r="R3140" t="s">
        <v>8342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>
        <f t="shared" si="246"/>
        <v>100</v>
      </c>
      <c r="Q3141" s="12" t="s">
        <v>8319</v>
      </c>
      <c r="R3141" t="s">
        <v>8345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>
        <f t="shared" si="246"/>
        <v>25</v>
      </c>
      <c r="Q3142" s="12" t="s">
        <v>8311</v>
      </c>
      <c r="R3142" t="s">
        <v>8356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>
        <f t="shared" si="246"/>
        <v>100</v>
      </c>
      <c r="Q3143" s="12" t="s">
        <v>8323</v>
      </c>
      <c r="R3143" t="s">
        <v>8324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>
        <f t="shared" si="246"/>
        <v>20</v>
      </c>
      <c r="Q3144" s="12" t="s">
        <v>8323</v>
      </c>
      <c r="R3144" t="s">
        <v>8326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3.2" hidden="1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>
        <f t="shared" si="246"/>
        <v>100</v>
      </c>
      <c r="Q3145" s="12" t="s">
        <v>8323</v>
      </c>
      <c r="R3145" t="s">
        <v>8335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>
        <f t="shared" si="246"/>
        <v>25</v>
      </c>
      <c r="Q3147" s="12" t="s">
        <v>8323</v>
      </c>
      <c r="R3147" t="s">
        <v>8326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>
        <f t="shared" si="246"/>
        <v>100</v>
      </c>
      <c r="Q3148" s="12" t="s">
        <v>8323</v>
      </c>
      <c r="R3148" t="s">
        <v>8326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>
        <f t="shared" si="246"/>
        <v>100</v>
      </c>
      <c r="Q3149" s="12" t="s">
        <v>8323</v>
      </c>
      <c r="R3149" t="s">
        <v>8326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>
        <f t="shared" si="246"/>
        <v>33.33</v>
      </c>
      <c r="Q3150" s="12" t="s">
        <v>8323</v>
      </c>
      <c r="R3150" t="s">
        <v>8326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>
        <f t="shared" si="246"/>
        <v>16.670000000000002</v>
      </c>
      <c r="Q3151" s="12" t="s">
        <v>8323</v>
      </c>
      <c r="R3151" t="s">
        <v>8326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>
        <f t="shared" si="246"/>
        <v>9.5</v>
      </c>
      <c r="Q3155" s="12" t="s">
        <v>8323</v>
      </c>
      <c r="R3155" t="s">
        <v>8326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>
        <f t="shared" si="246"/>
        <v>23.75</v>
      </c>
      <c r="Q3156" s="12" t="s">
        <v>8323</v>
      </c>
      <c r="R3156" t="s">
        <v>8326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>
        <f t="shared" si="246"/>
        <v>23.5</v>
      </c>
      <c r="Q3157" s="12" t="s">
        <v>8313</v>
      </c>
      <c r="R3157" t="s">
        <v>8355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>
        <f t="shared" si="246"/>
        <v>15.67</v>
      </c>
      <c r="Q3158" s="12" t="s">
        <v>8323</v>
      </c>
      <c r="R3158" t="s">
        <v>8326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>
        <f t="shared" si="246"/>
        <v>22.5</v>
      </c>
      <c r="Q3163" s="12" t="s">
        <v>8308</v>
      </c>
      <c r="R3163" t="s">
        <v>8310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>
        <f t="shared" si="246"/>
        <v>18</v>
      </c>
      <c r="Q3164" s="12" t="s">
        <v>8327</v>
      </c>
      <c r="R3164" t="s">
        <v>8350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>
        <f t="shared" si="246"/>
        <v>30</v>
      </c>
      <c r="Q3165" s="12" t="s">
        <v>8327</v>
      </c>
      <c r="R3165" t="s">
        <v>8350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>
        <f t="shared" si="246"/>
        <v>30</v>
      </c>
      <c r="Q3167" s="12" t="s">
        <v>8311</v>
      </c>
      <c r="R3167" t="s">
        <v>8356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>
        <f t="shared" si="246"/>
        <v>30</v>
      </c>
      <c r="Q3168" s="12" t="s">
        <v>8323</v>
      </c>
      <c r="R3168" t="s">
        <v>8326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>
        <f t="shared" si="246"/>
        <v>42.5</v>
      </c>
      <c r="Q3171" s="12" t="s">
        <v>8311</v>
      </c>
      <c r="R3171" t="s">
        <v>8349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>
        <f t="shared" si="246"/>
        <v>21.25</v>
      </c>
      <c r="Q3172" s="12" t="s">
        <v>8327</v>
      </c>
      <c r="R3172" t="s">
        <v>8330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>
        <f t="shared" si="246"/>
        <v>21.25</v>
      </c>
      <c r="Q3173" s="12" t="s">
        <v>8308</v>
      </c>
      <c r="R3173" t="s">
        <v>8318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>
        <f t="shared" si="246"/>
        <v>21.25</v>
      </c>
      <c r="Q3174" s="12" t="s">
        <v>8316</v>
      </c>
      <c r="R3174" t="s">
        <v>8334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>
        <f t="shared" si="246"/>
        <v>5.31</v>
      </c>
      <c r="Q3175" s="12" t="s">
        <v>8316</v>
      </c>
      <c r="R3175" t="s">
        <v>8334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>
        <f t="shared" si="246"/>
        <v>21.25</v>
      </c>
      <c r="Q3176" s="12" t="s">
        <v>8319</v>
      </c>
      <c r="R3176" t="s">
        <v>8320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>
        <f t="shared" si="246"/>
        <v>16.399999999999999</v>
      </c>
      <c r="Q3180" s="12" t="s">
        <v>8321</v>
      </c>
      <c r="R3180" t="s">
        <v>8339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>
        <f t="shared" si="246"/>
        <v>20.5</v>
      </c>
      <c r="Q3181" s="12" t="s">
        <v>8308</v>
      </c>
      <c r="R3181" t="s">
        <v>8342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>
        <f t="shared" si="246"/>
        <v>20</v>
      </c>
      <c r="Q3184" s="12" t="s">
        <v>8308</v>
      </c>
      <c r="R3184" t="s">
        <v>8342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>
        <f t="shared" si="246"/>
        <v>20</v>
      </c>
      <c r="Q3185" s="12" t="s">
        <v>8311</v>
      </c>
      <c r="R3185" t="s">
        <v>8349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>
        <f t="shared" si="246"/>
        <v>26.67</v>
      </c>
      <c r="Q3187" s="12" t="s">
        <v>8323</v>
      </c>
      <c r="R3187" t="s">
        <v>8326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>
        <f t="shared" si="246"/>
        <v>40</v>
      </c>
      <c r="Q3188" s="12" t="s">
        <v>8323</v>
      </c>
      <c r="R3188" t="s">
        <v>8326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>
        <f t="shared" si="246"/>
        <v>75</v>
      </c>
      <c r="Q3193" s="12" t="s">
        <v>8308</v>
      </c>
      <c r="R3193" t="s">
        <v>8310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>
        <f t="shared" si="246"/>
        <v>25</v>
      </c>
      <c r="Q3195" s="12" t="s">
        <v>8311</v>
      </c>
      <c r="R3195" t="s">
        <v>8348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>
        <f t="shared" si="246"/>
        <v>25</v>
      </c>
      <c r="Q3196" s="12" t="s">
        <v>8313</v>
      </c>
      <c r="R3196" t="s">
        <v>8351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>
        <f t="shared" si="246"/>
        <v>37.5</v>
      </c>
      <c r="Q3198" s="12" t="s">
        <v>8308</v>
      </c>
      <c r="R3198" t="s">
        <v>8342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>
        <f t="shared" si="246"/>
        <v>37.5</v>
      </c>
      <c r="Q3199" s="12" t="s">
        <v>8319</v>
      </c>
      <c r="R3199" t="s">
        <v>8357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>
        <f t="shared" si="246"/>
        <v>25</v>
      </c>
      <c r="Q3200" s="12" t="s">
        <v>8319</v>
      </c>
      <c r="R3200" t="s">
        <v>8345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>
        <f t="shared" si="246"/>
        <v>25</v>
      </c>
      <c r="Q3201" s="12" t="s">
        <v>8323</v>
      </c>
      <c r="R3201" t="s">
        <v>8326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245"/>
        <v>5</v>
      </c>
      <c r="P3202">
        <f t="shared" si="246"/>
        <v>18.75</v>
      </c>
      <c r="Q3202" s="12" t="s">
        <v>8323</v>
      </c>
      <c r="R3202" t="s">
        <v>8326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50">ROUND(E3203/D3203*100,0)</f>
        <v>0</v>
      </c>
      <c r="P3203">
        <f t="shared" ref="P3203:P3266" si="251">ROUND(E3203/L3203,2)</f>
        <v>37.5</v>
      </c>
      <c r="Q3203" s="12" t="s">
        <v>8323</v>
      </c>
      <c r="R3203" t="s">
        <v>8324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>
        <f t="shared" si="251"/>
        <v>25</v>
      </c>
      <c r="Q3204" s="12" t="s">
        <v>8323</v>
      </c>
      <c r="R3204" t="s">
        <v>8326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>
        <f t="shared" si="251"/>
        <v>23.67</v>
      </c>
      <c r="Q3209" s="12" t="s">
        <v>8319</v>
      </c>
      <c r="R3209" t="s">
        <v>8345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>
        <f t="shared" si="251"/>
        <v>23.67</v>
      </c>
      <c r="Q3210" s="12" t="s">
        <v>8323</v>
      </c>
      <c r="R3210" t="s">
        <v>8324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>
        <f t="shared" si="251"/>
        <v>11.67</v>
      </c>
      <c r="Q3211" s="12" t="s">
        <v>8321</v>
      </c>
      <c r="R3211" t="s">
        <v>8337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>
        <f t="shared" si="251"/>
        <v>35</v>
      </c>
      <c r="Q3213" s="12" t="s">
        <v>8327</v>
      </c>
      <c r="R3213" t="s">
        <v>8328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>
        <f t="shared" si="251"/>
        <v>35</v>
      </c>
      <c r="Q3214" s="12" t="s">
        <v>8316</v>
      </c>
      <c r="R3214" t="s">
        <v>8334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>
        <f t="shared" si="251"/>
        <v>17.5</v>
      </c>
      <c r="Q3215" s="12" t="s">
        <v>8319</v>
      </c>
      <c r="R3215" t="s">
        <v>8345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>
        <f t="shared" si="251"/>
        <v>23.33</v>
      </c>
      <c r="Q3216" s="12" t="s">
        <v>8323</v>
      </c>
      <c r="R3216" t="s">
        <v>8326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>
        <f t="shared" si="251"/>
        <v>23.33</v>
      </c>
      <c r="Q3217" s="12" t="s">
        <v>8323</v>
      </c>
      <c r="R3217" t="s">
        <v>8326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>
        <f t="shared" si="251"/>
        <v>10</v>
      </c>
      <c r="Q3219" s="12" t="s">
        <v>8323</v>
      </c>
      <c r="R3219" t="s">
        <v>8326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>
        <f t="shared" si="251"/>
        <v>8.5</v>
      </c>
      <c r="Q3222" s="12" t="s">
        <v>8308</v>
      </c>
      <c r="R3222" t="s">
        <v>8342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>
        <f t="shared" si="251"/>
        <v>34</v>
      </c>
      <c r="Q3223" s="12" t="s">
        <v>8308</v>
      </c>
      <c r="R3223" t="s">
        <v>8342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>
        <f t="shared" si="251"/>
        <v>32.5</v>
      </c>
      <c r="Q3225" s="12" t="s">
        <v>8327</v>
      </c>
      <c r="R3225" t="s">
        <v>8350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>
        <f t="shared" si="251"/>
        <v>13</v>
      </c>
      <c r="Q3227" s="12" t="s">
        <v>8308</v>
      </c>
      <c r="R3227" t="s">
        <v>8310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>
        <f t="shared" si="251"/>
        <v>16.25</v>
      </c>
      <c r="Q3229" s="12" t="s">
        <v>8319</v>
      </c>
      <c r="R3229" t="s">
        <v>8357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>
        <f t="shared" si="251"/>
        <v>21.67</v>
      </c>
      <c r="Q3230" s="12" t="s">
        <v>8323</v>
      </c>
      <c r="R3230" t="s">
        <v>8326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>
        <f t="shared" si="251"/>
        <v>16.25</v>
      </c>
      <c r="Q3231" s="12" t="s">
        <v>8323</v>
      </c>
      <c r="R3231" t="s">
        <v>8326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>
        <f t="shared" si="251"/>
        <v>20.329999999999998</v>
      </c>
      <c r="Q3235" s="12" t="s">
        <v>8321</v>
      </c>
      <c r="R3235" t="s">
        <v>8339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>
        <f t="shared" si="251"/>
        <v>30.5</v>
      </c>
      <c r="Q3236" s="12" t="s">
        <v>8308</v>
      </c>
      <c r="R3236" t="s">
        <v>8342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>
        <f t="shared" si="251"/>
        <v>30.5</v>
      </c>
      <c r="Q3237" s="12" t="s">
        <v>8308</v>
      </c>
      <c r="R3237" t="s">
        <v>8310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>
        <f t="shared" si="251"/>
        <v>20</v>
      </c>
      <c r="Q3240" s="12" t="s">
        <v>8308</v>
      </c>
      <c r="R3240" t="s">
        <v>8342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>
        <f t="shared" si="251"/>
        <v>60</v>
      </c>
      <c r="Q3241" s="12" t="s">
        <v>8313</v>
      </c>
      <c r="R3241" t="s">
        <v>8355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>
        <f t="shared" si="251"/>
        <v>30</v>
      </c>
      <c r="Q3242" s="12" t="s">
        <v>8308</v>
      </c>
      <c r="R3242" t="s">
        <v>8318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>
        <f t="shared" si="251"/>
        <v>20</v>
      </c>
      <c r="Q3243" s="12" t="s">
        <v>8323</v>
      </c>
      <c r="R3243" t="s">
        <v>8326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>
        <f t="shared" si="251"/>
        <v>15</v>
      </c>
      <c r="Q3244" s="12" t="s">
        <v>8323</v>
      </c>
      <c r="R3244" t="s">
        <v>8326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>
        <f t="shared" si="251"/>
        <v>15</v>
      </c>
      <c r="Q3245" s="12" t="s">
        <v>8323</v>
      </c>
      <c r="R3245" t="s">
        <v>8326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>
        <f t="shared" si="251"/>
        <v>14</v>
      </c>
      <c r="Q3249" s="12" t="s">
        <v>8308</v>
      </c>
      <c r="R3249" t="s">
        <v>8342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>
        <f t="shared" si="251"/>
        <v>18.670000000000002</v>
      </c>
      <c r="Q3250" s="12" t="s">
        <v>8316</v>
      </c>
      <c r="R3250" t="s">
        <v>8334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>
        <f t="shared" si="251"/>
        <v>18.670000000000002</v>
      </c>
      <c r="Q3251" s="12" t="s">
        <v>8323</v>
      </c>
      <c r="R3251" t="s">
        <v>8324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>
        <f t="shared" si="251"/>
        <v>27.5</v>
      </c>
      <c r="Q3253" s="12" t="s">
        <v>8311</v>
      </c>
      <c r="R3253" t="s">
        <v>8348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>
        <f t="shared" si="251"/>
        <v>27.5</v>
      </c>
      <c r="Q3254" s="12" t="s">
        <v>8311</v>
      </c>
      <c r="R3254" t="s">
        <v>8349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>
        <f t="shared" si="251"/>
        <v>27.5</v>
      </c>
      <c r="Q3255" s="12" t="s">
        <v>8308</v>
      </c>
      <c r="R3255" t="s">
        <v>8342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>
        <f t="shared" si="251"/>
        <v>18.329999999999998</v>
      </c>
      <c r="Q3256" s="12" t="s">
        <v>8308</v>
      </c>
      <c r="R3256" t="s">
        <v>8342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>
        <f t="shared" si="251"/>
        <v>18.329999999999998</v>
      </c>
      <c r="Q3258" s="12" t="s">
        <v>8323</v>
      </c>
      <c r="R3258" t="s">
        <v>8326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>
        <f t="shared" si="251"/>
        <v>3.71</v>
      </c>
      <c r="Q3264" s="12" t="s">
        <v>8321</v>
      </c>
      <c r="R3264" t="s">
        <v>8339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>
        <f t="shared" si="251"/>
        <v>26</v>
      </c>
      <c r="Q3265" s="12" t="s">
        <v>8308</v>
      </c>
      <c r="R3265" t="s">
        <v>8342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50"/>
        <v>0</v>
      </c>
      <c r="P3266">
        <f t="shared" si="251"/>
        <v>52</v>
      </c>
      <c r="Q3266" s="12" t="s">
        <v>8319</v>
      </c>
      <c r="R3266" t="s">
        <v>8345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55">ROUND(E3267/D3267*100,0)</f>
        <v>3</v>
      </c>
      <c r="P3267">
        <f t="shared" ref="P3267:P3330" si="256">ROUND(E3267/L3267,2)</f>
        <v>25.5</v>
      </c>
      <c r="Q3267" s="12" t="s">
        <v>8321</v>
      </c>
      <c r="R3267" t="s">
        <v>8325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>
        <f t="shared" si="256"/>
        <v>25.5</v>
      </c>
      <c r="Q3268" s="12" t="s">
        <v>8321</v>
      </c>
      <c r="R3268" t="s">
        <v>8339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>
        <f t="shared" si="256"/>
        <v>12.75</v>
      </c>
      <c r="Q3269" s="12" t="s">
        <v>8316</v>
      </c>
      <c r="R3269" t="s">
        <v>8334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>
        <f t="shared" si="256"/>
        <v>25.5</v>
      </c>
      <c r="Q3270" s="12" t="s">
        <v>8327</v>
      </c>
      <c r="R3270" t="s">
        <v>8330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>
        <f t="shared" si="256"/>
        <v>17</v>
      </c>
      <c r="Q3271" s="12" t="s">
        <v>8316</v>
      </c>
      <c r="R3271" t="s">
        <v>8344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>
        <f t="shared" si="256"/>
        <v>12.75</v>
      </c>
      <c r="Q3272" s="12" t="s">
        <v>8313</v>
      </c>
      <c r="R3272" t="s">
        <v>8353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>
        <f t="shared" si="256"/>
        <v>25.5</v>
      </c>
      <c r="Q3273" s="12" t="s">
        <v>8319</v>
      </c>
      <c r="R3273" t="s">
        <v>8345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>
        <f t="shared" si="256"/>
        <v>8.5</v>
      </c>
      <c r="Q3274" s="12" t="s">
        <v>8308</v>
      </c>
      <c r="R3274" t="s">
        <v>8315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>
        <f t="shared" si="256"/>
        <v>50</v>
      </c>
      <c r="Q3276" s="12" t="s">
        <v>8321</v>
      </c>
      <c r="R3276" t="s">
        <v>8325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>
        <f t="shared" si="256"/>
        <v>50</v>
      </c>
      <c r="Q3277" s="12" t="s">
        <v>8321</v>
      </c>
      <c r="R3277" t="s">
        <v>8325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>
        <f t="shared" si="256"/>
        <v>50</v>
      </c>
      <c r="Q3278" s="12" t="s">
        <v>8321</v>
      </c>
      <c r="R3278" t="s">
        <v>8339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>
        <f t="shared" si="256"/>
        <v>50</v>
      </c>
      <c r="Q3279" s="12" t="s">
        <v>8321</v>
      </c>
      <c r="R3279" t="s">
        <v>8339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>
        <f t="shared" si="256"/>
        <v>16.670000000000002</v>
      </c>
      <c r="Q3280" s="12" t="s">
        <v>8321</v>
      </c>
      <c r="R3280" t="s">
        <v>8339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>
        <f t="shared" si="256"/>
        <v>50</v>
      </c>
      <c r="Q3281" s="12" t="s">
        <v>8308</v>
      </c>
      <c r="R3281" t="s">
        <v>8342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>
        <f t="shared" si="256"/>
        <v>50</v>
      </c>
      <c r="Q3282" s="12" t="s">
        <v>8311</v>
      </c>
      <c r="R3282" t="s">
        <v>8352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>
        <f t="shared" si="256"/>
        <v>50</v>
      </c>
      <c r="Q3283" s="12" t="s">
        <v>8327</v>
      </c>
      <c r="R3283" t="s">
        <v>8350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>
        <f t="shared" si="256"/>
        <v>25</v>
      </c>
      <c r="Q3284" s="12" t="s">
        <v>8327</v>
      </c>
      <c r="R3284" t="s">
        <v>8350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>
        <f t="shared" si="256"/>
        <v>50</v>
      </c>
      <c r="Q3285" s="12" t="s">
        <v>8346</v>
      </c>
      <c r="R3285" t="s">
        <v>8347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>
        <f t="shared" si="256"/>
        <v>50</v>
      </c>
      <c r="Q3286" s="12" t="s">
        <v>8316</v>
      </c>
      <c r="R3286" t="s">
        <v>8344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>
        <f t="shared" si="256"/>
        <v>50</v>
      </c>
      <c r="Q3287" s="12" t="s">
        <v>8319</v>
      </c>
      <c r="R3287" t="s">
        <v>8345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>
        <f t="shared" si="256"/>
        <v>25</v>
      </c>
      <c r="Q3288" s="12" t="s">
        <v>8311</v>
      </c>
      <c r="R3288" t="s">
        <v>8352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>
        <f t="shared" si="256"/>
        <v>50</v>
      </c>
      <c r="Q3289" s="12" t="s">
        <v>8313</v>
      </c>
      <c r="R3289" t="s">
        <v>8355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>
        <f t="shared" si="256"/>
        <v>50</v>
      </c>
      <c r="Q3290" s="12" t="s">
        <v>8327</v>
      </c>
      <c r="R3290" t="s">
        <v>8330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>
        <f t="shared" si="256"/>
        <v>25</v>
      </c>
      <c r="Q3291" s="12" t="s">
        <v>8308</v>
      </c>
      <c r="R3291" t="s">
        <v>8318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>
        <f t="shared" si="256"/>
        <v>50</v>
      </c>
      <c r="Q3292" s="12" t="s">
        <v>8313</v>
      </c>
      <c r="R3292" t="s">
        <v>8353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>
        <f t="shared" si="256"/>
        <v>10</v>
      </c>
      <c r="Q3293" s="12" t="s">
        <v>8316</v>
      </c>
      <c r="R3293" t="s">
        <v>8334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>
        <f t="shared" si="256"/>
        <v>12.5</v>
      </c>
      <c r="Q3294" s="12" t="s">
        <v>8316</v>
      </c>
      <c r="R3294" t="s">
        <v>8334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>
        <f t="shared" si="256"/>
        <v>50</v>
      </c>
      <c r="Q3295" s="12" t="s">
        <v>8308</v>
      </c>
      <c r="R3295" t="s">
        <v>8342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>
        <f t="shared" si="256"/>
        <v>50</v>
      </c>
      <c r="Q3296" s="12" t="s">
        <v>8308</v>
      </c>
      <c r="R3296" t="s">
        <v>8342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>
        <f t="shared" si="256"/>
        <v>50</v>
      </c>
      <c r="Q3297" s="12" t="s">
        <v>8319</v>
      </c>
      <c r="R3297" t="s">
        <v>8345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>
        <f t="shared" si="256"/>
        <v>50</v>
      </c>
      <c r="Q3298" s="12" t="s">
        <v>8319</v>
      </c>
      <c r="R3298" t="s">
        <v>8345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>
        <f t="shared" si="256"/>
        <v>50</v>
      </c>
      <c r="Q3299" s="12" t="s">
        <v>8319</v>
      </c>
      <c r="R3299" t="s">
        <v>8345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>
        <f t="shared" si="256"/>
        <v>50</v>
      </c>
      <c r="Q3300" s="12" t="s">
        <v>8319</v>
      </c>
      <c r="R3300" t="s">
        <v>8345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>
        <f t="shared" si="256"/>
        <v>16.670000000000002</v>
      </c>
      <c r="Q3301" s="12" t="s">
        <v>8323</v>
      </c>
      <c r="R3301" t="s">
        <v>8324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>
        <f t="shared" si="256"/>
        <v>50</v>
      </c>
      <c r="Q3302" s="12" t="s">
        <v>8323</v>
      </c>
      <c r="R3302" t="s">
        <v>8324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3.2" hidden="1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>
        <f t="shared" si="256"/>
        <v>50</v>
      </c>
      <c r="Q3304" s="12" t="s">
        <v>8323</v>
      </c>
      <c r="R3304" t="s">
        <v>8335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>
        <f t="shared" si="256"/>
        <v>50</v>
      </c>
      <c r="Q3305" s="12" t="s">
        <v>8323</v>
      </c>
      <c r="R3305" t="s">
        <v>8326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>
        <f t="shared" si="256"/>
        <v>25</v>
      </c>
      <c r="Q3306" s="12" t="s">
        <v>8323</v>
      </c>
      <c r="R3306" t="s">
        <v>8326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>
        <f t="shared" si="256"/>
        <v>50</v>
      </c>
      <c r="Q3307" s="12" t="s">
        <v>8323</v>
      </c>
      <c r="R3307" t="s">
        <v>8326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>
        <f t="shared" si="256"/>
        <v>9</v>
      </c>
      <c r="Q3312" s="12" t="s">
        <v>8321</v>
      </c>
      <c r="R3312" t="s">
        <v>8339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>
        <f t="shared" si="256"/>
        <v>22.5</v>
      </c>
      <c r="Q3314" s="12" t="s">
        <v>8327</v>
      </c>
      <c r="R3314" t="s">
        <v>8350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>
        <f t="shared" si="256"/>
        <v>9</v>
      </c>
      <c r="Q3315" s="12" t="s">
        <v>8327</v>
      </c>
      <c r="R3315" t="s">
        <v>8350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>
        <f t="shared" si="256"/>
        <v>11.25</v>
      </c>
      <c r="Q3316" s="12" t="s">
        <v>8316</v>
      </c>
      <c r="R3316" t="s">
        <v>8334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>
        <f t="shared" si="256"/>
        <v>15</v>
      </c>
      <c r="Q3317" s="12" t="s">
        <v>8316</v>
      </c>
      <c r="R3317" t="s">
        <v>8334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>
        <f t="shared" si="256"/>
        <v>9</v>
      </c>
      <c r="Q3318" s="12" t="s">
        <v>8316</v>
      </c>
      <c r="R3318" t="s">
        <v>8334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>
        <f t="shared" si="256"/>
        <v>15</v>
      </c>
      <c r="Q3319" s="12" t="s">
        <v>8316</v>
      </c>
      <c r="R3319" t="s">
        <v>8334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>
        <f t="shared" si="256"/>
        <v>15</v>
      </c>
      <c r="Q3320" s="12" t="s">
        <v>8311</v>
      </c>
      <c r="R3320" t="s">
        <v>8348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>
        <f t="shared" si="256"/>
        <v>22.5</v>
      </c>
      <c r="Q3321" s="12" t="s">
        <v>8319</v>
      </c>
      <c r="R3321" t="s">
        <v>8345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>
        <f t="shared" si="256"/>
        <v>11.25</v>
      </c>
      <c r="Q3322" s="12" t="s">
        <v>8311</v>
      </c>
      <c r="R3322" t="s">
        <v>8356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>
        <f t="shared" si="256"/>
        <v>22.5</v>
      </c>
      <c r="Q3323" s="12" t="s">
        <v>8323</v>
      </c>
      <c r="R3323" t="s">
        <v>8326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>
        <f t="shared" si="256"/>
        <v>15</v>
      </c>
      <c r="Q3324" s="12" t="s">
        <v>8323</v>
      </c>
      <c r="R3324" t="s">
        <v>8326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11.25</v>
      </c>
      <c r="Q3325" s="12" t="s">
        <v>8323</v>
      </c>
      <c r="R3325" t="s">
        <v>8326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>
        <f t="shared" si="256"/>
        <v>15</v>
      </c>
      <c r="Q3326" s="12" t="s">
        <v>8323</v>
      </c>
      <c r="R3326" t="s">
        <v>8326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>
        <f t="shared" si="256"/>
        <v>22.5</v>
      </c>
      <c r="Q3327" s="12" t="s">
        <v>8323</v>
      </c>
      <c r="R3327" t="s">
        <v>8326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>
        <f t="shared" si="256"/>
        <v>10.5</v>
      </c>
      <c r="Q3329" s="12" t="s">
        <v>8319</v>
      </c>
      <c r="R3329" t="s">
        <v>8345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55"/>
        <v>0</v>
      </c>
      <c r="P3330">
        <f t="shared" si="256"/>
        <v>10.5</v>
      </c>
      <c r="Q3330" s="12" t="s">
        <v>8308</v>
      </c>
      <c r="R3330" t="s">
        <v>8318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60">ROUND(E3331/D3331*100,0)</f>
        <v>0</v>
      </c>
      <c r="P3331">
        <f t="shared" ref="P3331:P3394" si="261">ROUND(E3331/L3331,2)</f>
        <v>6.83</v>
      </c>
      <c r="Q3331" s="12" t="s">
        <v>8316</v>
      </c>
      <c r="R3331" t="s">
        <v>8334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>
        <f t="shared" si="261"/>
        <v>10.25</v>
      </c>
      <c r="Q3332" s="12" t="s">
        <v>8323</v>
      </c>
      <c r="R3332" t="s">
        <v>8324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>
        <f t="shared" si="261"/>
        <v>10.25</v>
      </c>
      <c r="Q3333" s="12" t="s">
        <v>8323</v>
      </c>
      <c r="R3333" t="s">
        <v>8326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>
        <f t="shared" si="261"/>
        <v>20</v>
      </c>
      <c r="Q3334" s="12" t="s">
        <v>8321</v>
      </c>
      <c r="R3334" t="s">
        <v>8337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>
        <f t="shared" si="261"/>
        <v>13.33</v>
      </c>
      <c r="Q3335" s="12" t="s">
        <v>8321</v>
      </c>
      <c r="R3335" t="s">
        <v>8337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>
        <f t="shared" si="261"/>
        <v>20</v>
      </c>
      <c r="Q3336" s="12" t="s">
        <v>8327</v>
      </c>
      <c r="R3336" t="s">
        <v>8350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>
        <f t="shared" si="261"/>
        <v>20</v>
      </c>
      <c r="Q3337" s="12" t="s">
        <v>8327</v>
      </c>
      <c r="R3337" t="s">
        <v>8350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>
        <f t="shared" si="261"/>
        <v>10</v>
      </c>
      <c r="Q3339" s="12" t="s">
        <v>8313</v>
      </c>
      <c r="R3339" t="s">
        <v>8314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>
        <f t="shared" si="261"/>
        <v>20</v>
      </c>
      <c r="Q3340" s="12" t="s">
        <v>8313</v>
      </c>
      <c r="R3340" t="s">
        <v>8314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>
        <f t="shared" si="261"/>
        <v>1.54</v>
      </c>
      <c r="Q3341" s="12" t="s">
        <v>8313</v>
      </c>
      <c r="R3341" t="s">
        <v>8314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>
        <f t="shared" si="261"/>
        <v>13.33</v>
      </c>
      <c r="Q3342" s="12" t="s">
        <v>8319</v>
      </c>
      <c r="R3342" t="s">
        <v>8345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>
        <f t="shared" si="261"/>
        <v>13.33</v>
      </c>
      <c r="Q3343" s="12" t="s">
        <v>8323</v>
      </c>
      <c r="R3343" t="s">
        <v>8326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>
        <f t="shared" si="261"/>
        <v>13.33</v>
      </c>
      <c r="Q3344" s="12" t="s">
        <v>8323</v>
      </c>
      <c r="R3344" t="s">
        <v>8324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>
        <f t="shared" si="261"/>
        <v>13.33</v>
      </c>
      <c r="Q3345" s="12" t="s">
        <v>8323</v>
      </c>
      <c r="R3345" t="s">
        <v>8335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>
        <f t="shared" si="261"/>
        <v>20</v>
      </c>
      <c r="Q3346" s="12" t="s">
        <v>8323</v>
      </c>
      <c r="R3346" t="s">
        <v>8326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>
        <f t="shared" si="261"/>
        <v>18</v>
      </c>
      <c r="Q3351" s="12" t="s">
        <v>8316</v>
      </c>
      <c r="R3351" t="s">
        <v>8344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>
        <f t="shared" si="261"/>
        <v>12</v>
      </c>
      <c r="Q3352" s="12" t="s">
        <v>8308</v>
      </c>
      <c r="R3352" t="s">
        <v>8315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>
        <f t="shared" si="261"/>
        <v>12</v>
      </c>
      <c r="Q3353" s="12" t="s">
        <v>8319</v>
      </c>
      <c r="R3353" t="s">
        <v>8345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>
        <f t="shared" si="261"/>
        <v>9</v>
      </c>
      <c r="Q3354" s="12" t="s">
        <v>8311</v>
      </c>
      <c r="R3354" t="s">
        <v>8356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>
        <f t="shared" si="261"/>
        <v>8.75</v>
      </c>
      <c r="Q3355" s="12" t="s">
        <v>8308</v>
      </c>
      <c r="R3355" t="s">
        <v>8342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11.67</v>
      </c>
      <c r="Q3356" s="12" t="s">
        <v>8319</v>
      </c>
      <c r="R3356" t="s">
        <v>8345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>
        <f t="shared" si="261"/>
        <v>17.5</v>
      </c>
      <c r="Q3357" s="12" t="s">
        <v>8319</v>
      </c>
      <c r="R3357" t="s">
        <v>8345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>
        <f t="shared" si="261"/>
        <v>11.67</v>
      </c>
      <c r="Q3358" s="12" t="s">
        <v>8313</v>
      </c>
      <c r="R3358" t="s">
        <v>8355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>
        <f t="shared" si="261"/>
        <v>11.67</v>
      </c>
      <c r="Q3359" s="12" t="s">
        <v>8327</v>
      </c>
      <c r="R3359" t="s">
        <v>8330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>
        <f t="shared" si="261"/>
        <v>17.5</v>
      </c>
      <c r="Q3361" s="12" t="s">
        <v>8319</v>
      </c>
      <c r="R3361" t="s">
        <v>8345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>
        <f t="shared" si="261"/>
        <v>8.75</v>
      </c>
      <c r="Q3362" s="12" t="s">
        <v>8311</v>
      </c>
      <c r="R3362" t="s">
        <v>8356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>
        <f t="shared" si="261"/>
        <v>17.5</v>
      </c>
      <c r="Q3364" s="12" t="s">
        <v>8323</v>
      </c>
      <c r="R3364" t="s">
        <v>8335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>
        <f t="shared" si="261"/>
        <v>17.5</v>
      </c>
      <c r="Q3365" s="12" t="s">
        <v>8323</v>
      </c>
      <c r="R3365" t="s">
        <v>8335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>
        <f t="shared" si="261"/>
        <v>34</v>
      </c>
      <c r="Q3367" s="12" t="s">
        <v>8327</v>
      </c>
      <c r="R3367" t="s">
        <v>8330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>
        <f t="shared" si="261"/>
        <v>8.5</v>
      </c>
      <c r="Q3368" s="12" t="s">
        <v>8316</v>
      </c>
      <c r="R3368" t="s">
        <v>8334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>
        <f t="shared" si="261"/>
        <v>10.33</v>
      </c>
      <c r="Q3373" s="12" t="s">
        <v>8321</v>
      </c>
      <c r="R3373" t="s">
        <v>8339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>
        <f t="shared" si="261"/>
        <v>15.5</v>
      </c>
      <c r="Q3374" s="12" t="s">
        <v>8308</v>
      </c>
      <c r="R3374" t="s">
        <v>8342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>
        <f t="shared" si="261"/>
        <v>10</v>
      </c>
      <c r="Q3376" s="12" t="s">
        <v>8321</v>
      </c>
      <c r="R3376" t="s">
        <v>8339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>
        <f t="shared" si="261"/>
        <v>30</v>
      </c>
      <c r="Q3377" s="12" t="s">
        <v>8327</v>
      </c>
      <c r="R3377" t="s">
        <v>8328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>
        <f t="shared" si="261"/>
        <v>15</v>
      </c>
      <c r="Q3378" s="12" t="s">
        <v>8327</v>
      </c>
      <c r="R3378" t="s">
        <v>8350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>
        <f t="shared" si="261"/>
        <v>30</v>
      </c>
      <c r="Q3380" s="12" t="s">
        <v>8319</v>
      </c>
      <c r="R3380" t="s">
        <v>8345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>
        <f t="shared" si="261"/>
        <v>15</v>
      </c>
      <c r="Q3381" s="12" t="s">
        <v>8311</v>
      </c>
      <c r="R3381" t="s">
        <v>8352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>
        <f t="shared" si="261"/>
        <v>7.5</v>
      </c>
      <c r="Q3382" s="12" t="s">
        <v>8313</v>
      </c>
      <c r="R3382" t="s">
        <v>8314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>
        <f t="shared" si="261"/>
        <v>30</v>
      </c>
      <c r="Q3383" s="12" t="s">
        <v>8308</v>
      </c>
      <c r="R3383" t="s">
        <v>8342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>
        <f t="shared" si="261"/>
        <v>15</v>
      </c>
      <c r="Q3384" s="12" t="s">
        <v>8319</v>
      </c>
      <c r="R3384" t="s">
        <v>8345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>
        <f t="shared" si="261"/>
        <v>15</v>
      </c>
      <c r="Q3385" s="12" t="s">
        <v>8319</v>
      </c>
      <c r="R3385" t="s">
        <v>8357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>
        <f t="shared" si="261"/>
        <v>30</v>
      </c>
      <c r="Q3386" s="12" t="s">
        <v>8323</v>
      </c>
      <c r="R3386" t="s">
        <v>8326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3.2" hidden="1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>
        <f t="shared" si="261"/>
        <v>15</v>
      </c>
      <c r="Q3387" s="12" t="s">
        <v>8323</v>
      </c>
      <c r="R3387" t="s">
        <v>8335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>
        <f t="shared" si="261"/>
        <v>7.25</v>
      </c>
      <c r="Q3389" s="12" t="s">
        <v>8327</v>
      </c>
      <c r="R3389" t="s">
        <v>8341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>
        <f t="shared" si="261"/>
        <v>29</v>
      </c>
      <c r="Q3390" s="12" t="s">
        <v>8323</v>
      </c>
      <c r="R3390" t="s">
        <v>8326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>
        <f t="shared" si="261"/>
        <v>7.25</v>
      </c>
      <c r="Q3391" s="12" t="s">
        <v>8323</v>
      </c>
      <c r="R3391" t="s">
        <v>8326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0"/>
        <v>1</v>
      </c>
      <c r="P3394">
        <f t="shared" si="261"/>
        <v>6.75</v>
      </c>
      <c r="Q3394" s="12" t="s">
        <v>8323</v>
      </c>
      <c r="R3394" t="s">
        <v>8326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5">ROUND(E3395/D3395*100,0)</f>
        <v>0</v>
      </c>
      <c r="P3395">
        <f t="shared" ref="P3395:P3458" si="266">ROUND(E3395/L3395,2)</f>
        <v>13.01</v>
      </c>
      <c r="Q3395" s="12" t="s">
        <v>8319</v>
      </c>
      <c r="R3395" t="s">
        <v>8345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>
        <f t="shared" si="266"/>
        <v>13</v>
      </c>
      <c r="Q3396" s="12" t="s">
        <v>8321</v>
      </c>
      <c r="R3396" t="s">
        <v>8339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>
        <f t="shared" si="266"/>
        <v>13</v>
      </c>
      <c r="Q3397" s="12" t="s">
        <v>8308</v>
      </c>
      <c r="R3397" t="s">
        <v>8342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>
        <f t="shared" si="266"/>
        <v>13</v>
      </c>
      <c r="Q3398" s="12" t="s">
        <v>8308</v>
      </c>
      <c r="R3398" t="s">
        <v>8310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>
        <f t="shared" si="266"/>
        <v>13</v>
      </c>
      <c r="Q3399" s="12" t="s">
        <v>8311</v>
      </c>
      <c r="R3399" t="s">
        <v>8348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>
        <f t="shared" si="266"/>
        <v>13</v>
      </c>
      <c r="Q3400" s="12" t="s">
        <v>8316</v>
      </c>
      <c r="R3400" t="s">
        <v>8344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>
        <f t="shared" si="266"/>
        <v>13</v>
      </c>
      <c r="Q3401" s="12" t="s">
        <v>8316</v>
      </c>
      <c r="R3401" t="s">
        <v>8334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>
        <f t="shared" si="266"/>
        <v>13</v>
      </c>
      <c r="Q3402" s="12" t="s">
        <v>8319</v>
      </c>
      <c r="R3402" t="s">
        <v>8345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>
        <f t="shared" si="266"/>
        <v>13</v>
      </c>
      <c r="Q3403" s="12" t="s">
        <v>8319</v>
      </c>
      <c r="R3403" t="s">
        <v>8345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>
        <f t="shared" si="266"/>
        <v>13</v>
      </c>
      <c r="Q3404" s="12" t="s">
        <v>8323</v>
      </c>
      <c r="R3404" t="s">
        <v>8324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>
        <f t="shared" si="266"/>
        <v>6.5</v>
      </c>
      <c r="Q3405" s="12" t="s">
        <v>8323</v>
      </c>
      <c r="R3405" t="s">
        <v>8324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>
        <f t="shared" si="266"/>
        <v>13</v>
      </c>
      <c r="Q3406" s="12" t="s">
        <v>8323</v>
      </c>
      <c r="R3406" t="s">
        <v>8326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>
        <f t="shared" si="266"/>
        <v>13</v>
      </c>
      <c r="Q3407" s="12" t="s">
        <v>8323</v>
      </c>
      <c r="R3407" t="s">
        <v>8326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>
        <f t="shared" si="266"/>
        <v>25</v>
      </c>
      <c r="Q3408" s="12" t="s">
        <v>8321</v>
      </c>
      <c r="R3408" t="s">
        <v>8339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>
        <f t="shared" si="266"/>
        <v>12.5</v>
      </c>
      <c r="Q3409" s="12" t="s">
        <v>8321</v>
      </c>
      <c r="R3409" t="s">
        <v>8339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>
        <f t="shared" si="266"/>
        <v>25</v>
      </c>
      <c r="Q3410" s="12" t="s">
        <v>8308</v>
      </c>
      <c r="R3410" t="s">
        <v>8342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>
        <f t="shared" si="266"/>
        <v>25</v>
      </c>
      <c r="Q3411" s="12" t="s">
        <v>8327</v>
      </c>
      <c r="R3411" t="s">
        <v>8350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>
        <f t="shared" si="266"/>
        <v>12.5</v>
      </c>
      <c r="Q3412" s="12" t="s">
        <v>8316</v>
      </c>
      <c r="R3412" t="s">
        <v>8334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>
        <f t="shared" si="266"/>
        <v>25</v>
      </c>
      <c r="Q3413" s="12" t="s">
        <v>8316</v>
      </c>
      <c r="R3413" t="s">
        <v>8334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>
        <f t="shared" si="266"/>
        <v>25</v>
      </c>
      <c r="Q3414" s="12" t="s">
        <v>8319</v>
      </c>
      <c r="R3414" t="s">
        <v>8345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>
        <f t="shared" si="266"/>
        <v>25</v>
      </c>
      <c r="Q3415" s="12" t="s">
        <v>8327</v>
      </c>
      <c r="R3415" t="s">
        <v>8354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>
        <f t="shared" si="266"/>
        <v>6.25</v>
      </c>
      <c r="Q3416" s="12" t="s">
        <v>8313</v>
      </c>
      <c r="R3416" t="s">
        <v>8314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>
        <f t="shared" si="266"/>
        <v>25</v>
      </c>
      <c r="Q3417" s="12" t="s">
        <v>8313</v>
      </c>
      <c r="R3417" t="s">
        <v>8353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>
        <f t="shared" si="266"/>
        <v>25</v>
      </c>
      <c r="Q3418" s="12" t="s">
        <v>8316</v>
      </c>
      <c r="R3418" t="s">
        <v>8334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>
        <f t="shared" si="266"/>
        <v>8.33</v>
      </c>
      <c r="Q3419" s="12" t="s">
        <v>8316</v>
      </c>
      <c r="R3419" t="s">
        <v>8334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>
        <f t="shared" si="266"/>
        <v>25</v>
      </c>
      <c r="Q3420" s="12" t="s">
        <v>8308</v>
      </c>
      <c r="R3420" t="s">
        <v>8342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>
        <f t="shared" si="266"/>
        <v>25</v>
      </c>
      <c r="Q3421" s="12" t="s">
        <v>8308</v>
      </c>
      <c r="R3421" t="s">
        <v>8342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>
        <f t="shared" si="266"/>
        <v>8.33</v>
      </c>
      <c r="Q3422" s="12" t="s">
        <v>8319</v>
      </c>
      <c r="R3422" t="s">
        <v>8345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>
        <f t="shared" si="266"/>
        <v>25</v>
      </c>
      <c r="Q3423" s="12" t="s">
        <v>8319</v>
      </c>
      <c r="R3423" t="s">
        <v>8345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>
        <f t="shared" si="266"/>
        <v>25</v>
      </c>
      <c r="Q3424" s="12" t="s">
        <v>8311</v>
      </c>
      <c r="R3424" t="s">
        <v>8356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>
        <f t="shared" si="266"/>
        <v>12.5</v>
      </c>
      <c r="Q3425" s="12" t="s">
        <v>8323</v>
      </c>
      <c r="R3425" t="s">
        <v>8326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>
        <f t="shared" si="266"/>
        <v>25</v>
      </c>
      <c r="Q3426" s="12" t="s">
        <v>8323</v>
      </c>
      <c r="R3426" t="s">
        <v>8326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>
        <f t="shared" si="266"/>
        <v>12.5</v>
      </c>
      <c r="Q3427" s="12" t="s">
        <v>8323</v>
      </c>
      <c r="R3427" t="s">
        <v>8324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25</v>
      </c>
      <c r="Q3428" s="12" t="s">
        <v>8323</v>
      </c>
      <c r="R3428" t="s">
        <v>8324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3.2" hidden="1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>
        <f t="shared" si="266"/>
        <v>12.5</v>
      </c>
      <c r="Q3429" s="12" t="s">
        <v>8323</v>
      </c>
      <c r="R3429" t="s">
        <v>8335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>
        <f t="shared" si="266"/>
        <v>25</v>
      </c>
      <c r="Q3430" s="12" t="s">
        <v>8323</v>
      </c>
      <c r="R3430" t="s">
        <v>8326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>
        <f t="shared" si="266"/>
        <v>25</v>
      </c>
      <c r="Q3431" s="12" t="s">
        <v>8323</v>
      </c>
      <c r="R3431" t="s">
        <v>8326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>
        <f t="shared" si="266"/>
        <v>25</v>
      </c>
      <c r="Q3432" s="12" t="s">
        <v>8323</v>
      </c>
      <c r="R3432" t="s">
        <v>8335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>
        <f t="shared" si="266"/>
        <v>25</v>
      </c>
      <c r="Q3433" s="12" t="s">
        <v>8323</v>
      </c>
      <c r="R3433" t="s">
        <v>8326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>
        <f t="shared" si="266"/>
        <v>12.5</v>
      </c>
      <c r="Q3434" s="12" t="s">
        <v>8323</v>
      </c>
      <c r="R3434" t="s">
        <v>8326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>
        <f t="shared" si="266"/>
        <v>25</v>
      </c>
      <c r="Q3435" s="12" t="s">
        <v>8323</v>
      </c>
      <c r="R3435" t="s">
        <v>8326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>
        <f t="shared" si="266"/>
        <v>25</v>
      </c>
      <c r="Q3436" s="12" t="s">
        <v>8323</v>
      </c>
      <c r="R3436" t="s">
        <v>8326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>
        <f t="shared" si="266"/>
        <v>25</v>
      </c>
      <c r="Q3437" s="12" t="s">
        <v>8323</v>
      </c>
      <c r="R3437" t="s">
        <v>8326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>
        <f t="shared" si="266"/>
        <v>4.8</v>
      </c>
      <c r="Q3438" s="12" t="s">
        <v>8321</v>
      </c>
      <c r="R3438" t="s">
        <v>8339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>
        <f t="shared" si="266"/>
        <v>2.67</v>
      </c>
      <c r="Q3439" s="12" t="s">
        <v>8323</v>
      </c>
      <c r="R3439" t="s">
        <v>8324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>
        <f t="shared" si="266"/>
        <v>5.75</v>
      </c>
      <c r="Q3440" s="12" t="s">
        <v>8323</v>
      </c>
      <c r="R3440" t="s">
        <v>8326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>
        <f t="shared" si="266"/>
        <v>5.75</v>
      </c>
      <c r="Q3441" s="12" t="s">
        <v>8323</v>
      </c>
      <c r="R3441" t="s">
        <v>8326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>
        <f t="shared" si="266"/>
        <v>22</v>
      </c>
      <c r="Q3442" s="12" t="s">
        <v>8327</v>
      </c>
      <c r="R3442" t="s">
        <v>8330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>
        <f t="shared" si="266"/>
        <v>7.33</v>
      </c>
      <c r="Q3443" s="12" t="s">
        <v>8323</v>
      </c>
      <c r="R3443" t="s">
        <v>8324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>
        <f t="shared" si="266"/>
        <v>7</v>
      </c>
      <c r="Q3444" s="12" t="s">
        <v>8311</v>
      </c>
      <c r="R3444" t="s">
        <v>8352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>
        <f t="shared" si="266"/>
        <v>10.5</v>
      </c>
      <c r="Q3445" s="12" t="s">
        <v>8327</v>
      </c>
      <c r="R3445" t="s">
        <v>8350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>
        <f t="shared" si="266"/>
        <v>3</v>
      </c>
      <c r="Q3446" s="12" t="s">
        <v>8316</v>
      </c>
      <c r="R3446" t="s">
        <v>8334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>
        <f t="shared" si="266"/>
        <v>10.5</v>
      </c>
      <c r="Q3447" s="12" t="s">
        <v>8316</v>
      </c>
      <c r="R3447" t="s">
        <v>8344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>
        <f t="shared" si="266"/>
        <v>10.5</v>
      </c>
      <c r="Q3448" s="12" t="s">
        <v>8319</v>
      </c>
      <c r="R3448" t="s">
        <v>8345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>
        <f t="shared" si="266"/>
        <v>7</v>
      </c>
      <c r="Q3449" s="12" t="s">
        <v>8323</v>
      </c>
      <c r="R3449" t="s">
        <v>8326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>
        <f t="shared" si="266"/>
        <v>10.5</v>
      </c>
      <c r="Q3450" s="12" t="s">
        <v>8323</v>
      </c>
      <c r="R3450" t="s">
        <v>8326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>
        <f t="shared" si="266"/>
        <v>10.5</v>
      </c>
      <c r="Q3451" s="12" t="s">
        <v>8323</v>
      </c>
      <c r="R3451" t="s">
        <v>8326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>
        <f t="shared" si="266"/>
        <v>7</v>
      </c>
      <c r="Q3452" s="12" t="s">
        <v>8323</v>
      </c>
      <c r="R3452" t="s">
        <v>8326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>
        <f t="shared" si="266"/>
        <v>20</v>
      </c>
      <c r="Q3453" s="12" t="s">
        <v>8321</v>
      </c>
      <c r="R3453" t="s">
        <v>8325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>
        <f t="shared" si="266"/>
        <v>20</v>
      </c>
      <c r="Q3454" s="12" t="s">
        <v>8308</v>
      </c>
      <c r="R3454" t="s">
        <v>8342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>
        <f t="shared" si="266"/>
        <v>10</v>
      </c>
      <c r="Q3455" s="12" t="s">
        <v>8308</v>
      </c>
      <c r="R3455" t="s">
        <v>8342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>
        <f t="shared" si="266"/>
        <v>10</v>
      </c>
      <c r="Q3456" s="12" t="s">
        <v>8327</v>
      </c>
      <c r="R3456" t="s">
        <v>8328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>
        <f t="shared" si="266"/>
        <v>20</v>
      </c>
      <c r="Q3457" s="12" t="s">
        <v>8316</v>
      </c>
      <c r="R3457" t="s">
        <v>8344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65"/>
        <v>4</v>
      </c>
      <c r="P3458">
        <f t="shared" si="266"/>
        <v>20</v>
      </c>
      <c r="Q3458" s="12" t="s">
        <v>8313</v>
      </c>
      <c r="R3458" t="s">
        <v>8355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70">ROUND(E3459/D3459*100,0)</f>
        <v>0</v>
      </c>
      <c r="P3459">
        <f t="shared" ref="P3459:P3522" si="271">ROUND(E3459/L3459,2)</f>
        <v>20</v>
      </c>
      <c r="Q3459" s="12" t="s">
        <v>8327</v>
      </c>
      <c r="R3459" t="s">
        <v>8330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>
        <f t="shared" si="271"/>
        <v>20</v>
      </c>
      <c r="Q3460" s="12" t="s">
        <v>8323</v>
      </c>
      <c r="R3460" t="s">
        <v>8326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>
        <f t="shared" si="271"/>
        <v>20</v>
      </c>
      <c r="Q3461" s="12" t="s">
        <v>8323</v>
      </c>
      <c r="R3461" t="s">
        <v>8326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>
        <f t="shared" si="271"/>
        <v>10</v>
      </c>
      <c r="Q3462" s="12" t="s">
        <v>8323</v>
      </c>
      <c r="R3462" t="s">
        <v>8326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>
        <f t="shared" si="271"/>
        <v>10</v>
      </c>
      <c r="Q3463" s="12" t="s">
        <v>8323</v>
      </c>
      <c r="R3463" t="s">
        <v>8326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>
        <f t="shared" si="271"/>
        <v>20</v>
      </c>
      <c r="Q3464" s="12" t="s">
        <v>8323</v>
      </c>
      <c r="R3464" t="s">
        <v>8326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>
        <f t="shared" si="271"/>
        <v>5.33</v>
      </c>
      <c r="Q3471" s="12" t="s">
        <v>8316</v>
      </c>
      <c r="R3471" t="s">
        <v>8334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>
        <f t="shared" si="271"/>
        <v>16</v>
      </c>
      <c r="Q3472" s="12" t="s">
        <v>8323</v>
      </c>
      <c r="R3472" t="s">
        <v>8326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>
        <f t="shared" si="271"/>
        <v>15</v>
      </c>
      <c r="Q3474" s="12" t="s">
        <v>8346</v>
      </c>
      <c r="R3474" t="s">
        <v>8347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>
        <f t="shared" si="271"/>
        <v>5</v>
      </c>
      <c r="Q3476" s="12" t="s">
        <v>8311</v>
      </c>
      <c r="R3476" t="s">
        <v>8348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>
        <f t="shared" si="271"/>
        <v>7.5</v>
      </c>
      <c r="Q3477" s="12" t="s">
        <v>8311</v>
      </c>
      <c r="R3477" t="s">
        <v>8348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>
        <f t="shared" si="271"/>
        <v>7.5</v>
      </c>
      <c r="Q3478" s="12" t="s">
        <v>8311</v>
      </c>
      <c r="R3478" t="s">
        <v>8348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>
        <f t="shared" si="271"/>
        <v>15</v>
      </c>
      <c r="Q3479" s="12" t="s">
        <v>8311</v>
      </c>
      <c r="R3479" t="s">
        <v>8348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>
        <f t="shared" si="271"/>
        <v>15</v>
      </c>
      <c r="Q3480" s="12" t="s">
        <v>8313</v>
      </c>
      <c r="R3480" t="s">
        <v>8351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>
        <f t="shared" si="271"/>
        <v>7.5</v>
      </c>
      <c r="Q3481" s="12" t="s">
        <v>8313</v>
      </c>
      <c r="R3481" t="s">
        <v>8314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>
        <f t="shared" si="271"/>
        <v>15</v>
      </c>
      <c r="Q3482" s="12" t="s">
        <v>8308</v>
      </c>
      <c r="R3482" t="s">
        <v>8342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>
        <f t="shared" si="271"/>
        <v>15</v>
      </c>
      <c r="Q3483" s="12" t="s">
        <v>8308</v>
      </c>
      <c r="R3483" t="s">
        <v>8315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>
        <f t="shared" si="271"/>
        <v>5</v>
      </c>
      <c r="Q3485" s="12" t="s">
        <v>8323</v>
      </c>
      <c r="R3485" t="s">
        <v>8326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>
        <f t="shared" si="271"/>
        <v>15</v>
      </c>
      <c r="Q3486" s="12" t="s">
        <v>8323</v>
      </c>
      <c r="R3486" t="s">
        <v>8326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>
        <f t="shared" si="271"/>
        <v>5.5</v>
      </c>
      <c r="Q3495" s="12" t="s">
        <v>8321</v>
      </c>
      <c r="R3495" t="s">
        <v>8339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>
        <f t="shared" si="271"/>
        <v>2.75</v>
      </c>
      <c r="Q3496" s="12" t="s">
        <v>8308</v>
      </c>
      <c r="R3496" t="s">
        <v>8310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>
        <f t="shared" si="271"/>
        <v>3.67</v>
      </c>
      <c r="Q3497" s="12" t="s">
        <v>8316</v>
      </c>
      <c r="R3497" t="s">
        <v>8334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>
        <f t="shared" si="271"/>
        <v>3.67</v>
      </c>
      <c r="Q3498" s="12" t="s">
        <v>8316</v>
      </c>
      <c r="R3498" t="s">
        <v>8344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>
        <f t="shared" si="271"/>
        <v>5.5</v>
      </c>
      <c r="Q3499" s="12" t="s">
        <v>8327</v>
      </c>
      <c r="R3499" t="s">
        <v>8330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>
        <f t="shared" si="271"/>
        <v>5.5</v>
      </c>
      <c r="Q3500" s="12" t="s">
        <v>8323</v>
      </c>
      <c r="R3500" t="s">
        <v>8324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>
        <f t="shared" si="271"/>
        <v>5.5</v>
      </c>
      <c r="Q3501" s="12" t="s">
        <v>8323</v>
      </c>
      <c r="R3501" t="s">
        <v>8326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>
        <f t="shared" si="271"/>
        <v>5.5</v>
      </c>
      <c r="Q3502" s="12" t="s">
        <v>8323</v>
      </c>
      <c r="R3502" t="s">
        <v>8326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>
        <f t="shared" si="271"/>
        <v>5.5</v>
      </c>
      <c r="Q3503" s="12" t="s">
        <v>8323</v>
      </c>
      <c r="R3503" t="s">
        <v>8326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>
        <f t="shared" si="271"/>
        <v>10</v>
      </c>
      <c r="Q3505" s="12" t="s">
        <v>8321</v>
      </c>
      <c r="R3505" t="s">
        <v>8337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>
        <f t="shared" si="271"/>
        <v>10</v>
      </c>
      <c r="Q3507" s="12" t="s">
        <v>8321</v>
      </c>
      <c r="R3507" t="s">
        <v>8325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>
        <f t="shared" si="271"/>
        <v>5</v>
      </c>
      <c r="Q3508" s="12" t="s">
        <v>8321</v>
      </c>
      <c r="R3508" t="s">
        <v>8339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>
        <f t="shared" si="271"/>
        <v>10</v>
      </c>
      <c r="Q3509" s="12" t="s">
        <v>8321</v>
      </c>
      <c r="R3509" t="s">
        <v>8339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>
        <f t="shared" si="271"/>
        <v>10</v>
      </c>
      <c r="Q3510" s="12" t="s">
        <v>8321</v>
      </c>
      <c r="R3510" t="s">
        <v>8339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>
        <f t="shared" si="271"/>
        <v>10</v>
      </c>
      <c r="Q3511" s="12" t="s">
        <v>8308</v>
      </c>
      <c r="R3511" t="s">
        <v>8342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>
        <f t="shared" si="271"/>
        <v>5</v>
      </c>
      <c r="Q3512" s="12" t="s">
        <v>8308</v>
      </c>
      <c r="R3512" t="s">
        <v>8342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>
        <f t="shared" si="271"/>
        <v>10</v>
      </c>
      <c r="Q3514" s="12" t="s">
        <v>8308</v>
      </c>
      <c r="R3514" t="s">
        <v>8342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>
        <f t="shared" si="271"/>
        <v>10</v>
      </c>
      <c r="Q3515" s="12" t="s">
        <v>8311</v>
      </c>
      <c r="R3515" t="s">
        <v>8352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>
        <f t="shared" si="271"/>
        <v>10</v>
      </c>
      <c r="Q3516" s="12" t="s">
        <v>8327</v>
      </c>
      <c r="R3516" t="s">
        <v>8336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>
        <f t="shared" si="271"/>
        <v>10</v>
      </c>
      <c r="Q3517" s="12" t="s">
        <v>8346</v>
      </c>
      <c r="R3517" t="s">
        <v>8347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>
        <f t="shared" si="271"/>
        <v>10</v>
      </c>
      <c r="Q3518" s="12" t="s">
        <v>8316</v>
      </c>
      <c r="R3518" t="s">
        <v>8334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>
        <f t="shared" si="271"/>
        <v>3.33</v>
      </c>
      <c r="Q3519" s="12" t="s">
        <v>8316</v>
      </c>
      <c r="R3519" t="s">
        <v>8334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>
        <f t="shared" si="271"/>
        <v>5</v>
      </c>
      <c r="Q3520" s="12" t="s">
        <v>8316</v>
      </c>
      <c r="R3520" t="s">
        <v>8344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>
        <f t="shared" si="271"/>
        <v>10</v>
      </c>
      <c r="Q3521" s="12" t="s">
        <v>8319</v>
      </c>
      <c r="R3521" t="s">
        <v>8345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70"/>
        <v>0</v>
      </c>
      <c r="P3522">
        <f t="shared" si="271"/>
        <v>10</v>
      </c>
      <c r="Q3522" s="12" t="s">
        <v>8313</v>
      </c>
      <c r="R3522" t="s">
        <v>8355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75">ROUND(E3523/D3523*100,0)</f>
        <v>0</v>
      </c>
      <c r="P3523">
        <f t="shared" ref="P3523:P3586" si="276">ROUND(E3523/L3523,2)</f>
        <v>10</v>
      </c>
      <c r="Q3523" s="12" t="s">
        <v>8311</v>
      </c>
      <c r="R3523" t="s">
        <v>8349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>
        <f t="shared" si="276"/>
        <v>5</v>
      </c>
      <c r="Q3524" s="12" t="s">
        <v>8327</v>
      </c>
      <c r="R3524" t="s">
        <v>8330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>
        <f t="shared" si="276"/>
        <v>5</v>
      </c>
      <c r="Q3525" s="12" t="s">
        <v>8316</v>
      </c>
      <c r="R3525" t="s">
        <v>8344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>
        <f t="shared" si="276"/>
        <v>10</v>
      </c>
      <c r="Q3526" s="12" t="s">
        <v>8316</v>
      </c>
      <c r="R3526" t="s">
        <v>8344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>
        <f t="shared" si="276"/>
        <v>10</v>
      </c>
      <c r="Q3527" s="12" t="s">
        <v>8308</v>
      </c>
      <c r="R3527" t="s">
        <v>8318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>
        <f t="shared" si="276"/>
        <v>5</v>
      </c>
      <c r="Q3528" s="12" t="s">
        <v>8316</v>
      </c>
      <c r="R3528" t="s">
        <v>8334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>
        <f t="shared" si="276"/>
        <v>10</v>
      </c>
      <c r="Q3529" s="12" t="s">
        <v>8327</v>
      </c>
      <c r="R3529" t="s">
        <v>8329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>
        <f t="shared" si="276"/>
        <v>10</v>
      </c>
      <c r="Q3530" s="12" t="s">
        <v>8308</v>
      </c>
      <c r="R3530" t="s">
        <v>8342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>
        <f t="shared" si="276"/>
        <v>10</v>
      </c>
      <c r="Q3531" s="12" t="s">
        <v>8308</v>
      </c>
      <c r="R3531" t="s">
        <v>8342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>
        <f t="shared" si="276"/>
        <v>5</v>
      </c>
      <c r="Q3532" s="12" t="s">
        <v>8319</v>
      </c>
      <c r="R3532" t="s">
        <v>8345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>
        <f t="shared" si="276"/>
        <v>10</v>
      </c>
      <c r="Q3533" s="12" t="s">
        <v>8319</v>
      </c>
      <c r="R3533" t="s">
        <v>8345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>
        <f t="shared" si="276"/>
        <v>5</v>
      </c>
      <c r="Q3534" s="12" t="s">
        <v>8311</v>
      </c>
      <c r="R3534" t="s">
        <v>8356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>
        <f t="shared" si="276"/>
        <v>10</v>
      </c>
      <c r="Q3535" s="12" t="s">
        <v>8311</v>
      </c>
      <c r="R3535" t="s">
        <v>8356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>
        <f t="shared" si="276"/>
        <v>10</v>
      </c>
      <c r="Q3536" s="12" t="s">
        <v>8323</v>
      </c>
      <c r="R3536" t="s">
        <v>8326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>
        <f t="shared" si="276"/>
        <v>10</v>
      </c>
      <c r="Q3537" s="12" t="s">
        <v>8323</v>
      </c>
      <c r="R3537" t="s">
        <v>8326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>
        <f t="shared" si="276"/>
        <v>5</v>
      </c>
      <c r="Q3538" s="12" t="s">
        <v>8323</v>
      </c>
      <c r="R3538" t="s">
        <v>8324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>
        <f t="shared" si="276"/>
        <v>10</v>
      </c>
      <c r="Q3539" s="12" t="s">
        <v>8323</v>
      </c>
      <c r="R3539" t="s">
        <v>8324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>
        <f t="shared" si="276"/>
        <v>10</v>
      </c>
      <c r="Q3542" s="12" t="s">
        <v>8323</v>
      </c>
      <c r="R3542" t="s">
        <v>8326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>
        <f t="shared" si="276"/>
        <v>10</v>
      </c>
      <c r="Q3543" s="12" t="s">
        <v>8323</v>
      </c>
      <c r="R3543" t="s">
        <v>8326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>
        <f t="shared" si="276"/>
        <v>10</v>
      </c>
      <c r="Q3544" s="12" t="s">
        <v>8323</v>
      </c>
      <c r="R3544" t="s">
        <v>8326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3.2" hidden="1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>
        <f t="shared" si="276"/>
        <v>5</v>
      </c>
      <c r="Q3545" s="12" t="s">
        <v>8323</v>
      </c>
      <c r="R3545" t="s">
        <v>8335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>
        <f t="shared" si="276"/>
        <v>10</v>
      </c>
      <c r="Q3546" s="12" t="s">
        <v>8323</v>
      </c>
      <c r="R3546" t="s">
        <v>8326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hidden="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>
        <f t="shared" si="276"/>
        <v>10</v>
      </c>
      <c r="Q3547" s="12" t="s">
        <v>8323</v>
      </c>
      <c r="R3547" t="s">
        <v>8335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>
        <f t="shared" si="276"/>
        <v>10</v>
      </c>
      <c r="Q3548" s="12" t="s">
        <v>8323</v>
      </c>
      <c r="R3548" t="s">
        <v>8335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>
        <f t="shared" si="276"/>
        <v>10</v>
      </c>
      <c r="Q3549" s="12" t="s">
        <v>8323</v>
      </c>
      <c r="R3549" t="s">
        <v>8326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>
        <f t="shared" si="276"/>
        <v>10</v>
      </c>
      <c r="Q3550" s="12" t="s">
        <v>8323</v>
      </c>
      <c r="R3550" t="s">
        <v>8326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>
        <f t="shared" si="276"/>
        <v>10</v>
      </c>
      <c r="Q3551" s="12" t="s">
        <v>8323</v>
      </c>
      <c r="R3551" t="s">
        <v>8326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>
        <f t="shared" si="276"/>
        <v>10</v>
      </c>
      <c r="Q3552" s="12" t="s">
        <v>8323</v>
      </c>
      <c r="R3552" t="s">
        <v>8326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>
        <f t="shared" si="276"/>
        <v>10</v>
      </c>
      <c r="Q3553" s="12" t="s">
        <v>8323</v>
      </c>
      <c r="R3553" t="s">
        <v>8326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>
        <f t="shared" si="276"/>
        <v>4</v>
      </c>
      <c r="Q3555" s="12" t="s">
        <v>8321</v>
      </c>
      <c r="R3555" t="s">
        <v>8337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>
        <f t="shared" si="276"/>
        <v>2</v>
      </c>
      <c r="Q3556" s="12" t="s">
        <v>8308</v>
      </c>
      <c r="R3556" t="s">
        <v>8310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>
        <f t="shared" si="276"/>
        <v>2</v>
      </c>
      <c r="Q3557" s="12" t="s">
        <v>8308</v>
      </c>
      <c r="R3557" t="s">
        <v>8318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>
        <f t="shared" si="276"/>
        <v>8</v>
      </c>
      <c r="Q3559" s="12" t="s">
        <v>8319</v>
      </c>
      <c r="R3559" t="s">
        <v>8345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>
        <f t="shared" si="276"/>
        <v>2.33</v>
      </c>
      <c r="Q3560" s="12" t="s">
        <v>8311</v>
      </c>
      <c r="R3560" t="s">
        <v>8348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>
        <f t="shared" si="276"/>
        <v>7</v>
      </c>
      <c r="Q3562" s="12" t="s">
        <v>8323</v>
      </c>
      <c r="R3562" t="s">
        <v>8326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>
        <f t="shared" si="276"/>
        <v>3</v>
      </c>
      <c r="Q3564" s="12" t="s">
        <v>8308</v>
      </c>
      <c r="R3564" t="s">
        <v>8342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>
        <f t="shared" si="276"/>
        <v>3</v>
      </c>
      <c r="Q3565" s="12" t="s">
        <v>8308</v>
      </c>
      <c r="R3565" t="s">
        <v>8342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>
        <f t="shared" si="276"/>
        <v>6</v>
      </c>
      <c r="Q3567" s="12" t="s">
        <v>8311</v>
      </c>
      <c r="R3567" t="s">
        <v>8348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>
        <f t="shared" si="276"/>
        <v>3</v>
      </c>
      <c r="Q3568" s="12" t="s">
        <v>8313</v>
      </c>
      <c r="R3568" t="s">
        <v>8355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>
        <f t="shared" si="276"/>
        <v>3</v>
      </c>
      <c r="Q3569" s="12" t="s">
        <v>8316</v>
      </c>
      <c r="R3569" t="s">
        <v>8344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>
        <f t="shared" si="276"/>
        <v>3</v>
      </c>
      <c r="Q3570" s="12" t="s">
        <v>8323</v>
      </c>
      <c r="R3570" t="s">
        <v>8326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>
        <f t="shared" si="276"/>
        <v>5</v>
      </c>
      <c r="Q3571" s="12" t="s">
        <v>8321</v>
      </c>
      <c r="R3571" t="s">
        <v>8325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>
        <f t="shared" si="276"/>
        <v>5</v>
      </c>
      <c r="Q3572" s="12" t="s">
        <v>8321</v>
      </c>
      <c r="R3572" t="s">
        <v>8339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>
        <f t="shared" si="276"/>
        <v>5</v>
      </c>
      <c r="Q3573" s="12" t="s">
        <v>8321</v>
      </c>
      <c r="R3573" t="s">
        <v>8339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>
        <f t="shared" si="276"/>
        <v>5</v>
      </c>
      <c r="Q3574" s="12" t="s">
        <v>8308</v>
      </c>
      <c r="R3574" t="s">
        <v>8342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>
        <f t="shared" si="276"/>
        <v>5</v>
      </c>
      <c r="Q3575" s="12" t="s">
        <v>8311</v>
      </c>
      <c r="R3575" t="s">
        <v>8352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>
        <f t="shared" si="276"/>
        <v>5</v>
      </c>
      <c r="Q3576" s="12" t="s">
        <v>8316</v>
      </c>
      <c r="R3576" t="s">
        <v>8334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>
        <f t="shared" si="276"/>
        <v>5</v>
      </c>
      <c r="Q3577" s="12" t="s">
        <v>8316</v>
      </c>
      <c r="R3577" t="s">
        <v>8334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>
        <f t="shared" si="276"/>
        <v>5</v>
      </c>
      <c r="Q3578" s="12" t="s">
        <v>8316</v>
      </c>
      <c r="R3578" t="s">
        <v>8334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>
        <f t="shared" si="276"/>
        <v>5</v>
      </c>
      <c r="Q3579" s="12" t="s">
        <v>8316</v>
      </c>
      <c r="R3579" t="s">
        <v>8344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>
        <f t="shared" si="276"/>
        <v>5</v>
      </c>
      <c r="Q3580" s="12" t="s">
        <v>8319</v>
      </c>
      <c r="R3580" t="s">
        <v>8345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>
        <f t="shared" si="276"/>
        <v>5</v>
      </c>
      <c r="Q3581" s="12" t="s">
        <v>8327</v>
      </c>
      <c r="R3581" t="s">
        <v>8354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>
        <f t="shared" si="276"/>
        <v>5</v>
      </c>
      <c r="Q3582" s="12" t="s">
        <v>8311</v>
      </c>
      <c r="R3582" t="s">
        <v>8352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>
        <f t="shared" si="276"/>
        <v>5</v>
      </c>
      <c r="Q3584" s="12" t="s">
        <v>8313</v>
      </c>
      <c r="R3584" t="s">
        <v>8351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>
        <f t="shared" si="276"/>
        <v>5</v>
      </c>
      <c r="Q3585" s="12" t="s">
        <v>8327</v>
      </c>
      <c r="R3585" t="s">
        <v>8330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75"/>
        <v>0</v>
      </c>
      <c r="P3586">
        <f t="shared" si="276"/>
        <v>5</v>
      </c>
      <c r="Q3586" s="12" t="s">
        <v>8319</v>
      </c>
      <c r="R3586" t="s">
        <v>8345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80">ROUND(E3587/D3587*100,0)</f>
        <v>0</v>
      </c>
      <c r="P3587">
        <f t="shared" ref="P3587:P3650" si="281">ROUND(E3587/L3587,2)</f>
        <v>1</v>
      </c>
      <c r="Q3587" s="12" t="s">
        <v>8319</v>
      </c>
      <c r="R3587" t="s">
        <v>8345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>
        <f t="shared" si="281"/>
        <v>1</v>
      </c>
      <c r="Q3588" s="12" t="s">
        <v>8319</v>
      </c>
      <c r="R3588" t="s">
        <v>8345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>
        <f t="shared" si="281"/>
        <v>5</v>
      </c>
      <c r="Q3589" s="12" t="s">
        <v>8319</v>
      </c>
      <c r="R3589" t="s">
        <v>8345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>
        <f t="shared" si="281"/>
        <v>5</v>
      </c>
      <c r="Q3590" s="12" t="s">
        <v>8319</v>
      </c>
      <c r="R3590" t="s">
        <v>8345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>
        <f t="shared" si="281"/>
        <v>5</v>
      </c>
      <c r="Q3591" s="12" t="s">
        <v>8323</v>
      </c>
      <c r="R3591" t="s">
        <v>8326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>
        <f t="shared" si="281"/>
        <v>5</v>
      </c>
      <c r="Q3593" s="12" t="s">
        <v>8323</v>
      </c>
      <c r="R3593" t="s">
        <v>8324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>
        <f t="shared" si="281"/>
        <v>5</v>
      </c>
      <c r="Q3594" s="12" t="s">
        <v>8323</v>
      </c>
      <c r="R3594" t="s">
        <v>8335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>
        <f t="shared" si="281"/>
        <v>5</v>
      </c>
      <c r="Q3595" s="12" t="s">
        <v>8323</v>
      </c>
      <c r="R3595" t="s">
        <v>8326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>
        <f t="shared" si="281"/>
        <v>5</v>
      </c>
      <c r="Q3596" s="12" t="s">
        <v>8323</v>
      </c>
      <c r="R3596" t="s">
        <v>8326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>
        <f t="shared" si="281"/>
        <v>5</v>
      </c>
      <c r="Q3597" s="12" t="s">
        <v>8323</v>
      </c>
      <c r="R3597" t="s">
        <v>8326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>
        <f t="shared" si="281"/>
        <v>5</v>
      </c>
      <c r="Q3598" s="12" t="s">
        <v>8323</v>
      </c>
      <c r="R3598" t="s">
        <v>8326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>
        <f t="shared" si="281"/>
        <v>5</v>
      </c>
      <c r="Q3599" s="12" t="s">
        <v>8323</v>
      </c>
      <c r="R3599" t="s">
        <v>8326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>
        <f t="shared" si="281"/>
        <v>5</v>
      </c>
      <c r="Q3600" s="12" t="s">
        <v>8323</v>
      </c>
      <c r="R3600" t="s">
        <v>8326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>
        <f t="shared" si="281"/>
        <v>4</v>
      </c>
      <c r="Q3601" s="12" t="s">
        <v>8308</v>
      </c>
      <c r="R3601" t="s">
        <v>8342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>
        <f t="shared" si="281"/>
        <v>2</v>
      </c>
      <c r="Q3603" s="12" t="s">
        <v>8316</v>
      </c>
      <c r="R3603" t="s">
        <v>8344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>
        <f t="shared" si="281"/>
        <v>1</v>
      </c>
      <c r="Q3605" s="12" t="s">
        <v>8321</v>
      </c>
      <c r="R3605" t="s">
        <v>8325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>
        <f t="shared" si="281"/>
        <v>1</v>
      </c>
      <c r="Q3607" s="12" t="s">
        <v>8308</v>
      </c>
      <c r="R3607" t="s">
        <v>8310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>
        <f t="shared" si="281"/>
        <v>1</v>
      </c>
      <c r="Q3608" s="12" t="s">
        <v>8311</v>
      </c>
      <c r="R3608" t="s">
        <v>8348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>
        <f t="shared" si="281"/>
        <v>1</v>
      </c>
      <c r="Q3609" s="12" t="s">
        <v>8313</v>
      </c>
      <c r="R3609" t="s">
        <v>8351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>
        <f t="shared" si="281"/>
        <v>1.5</v>
      </c>
      <c r="Q3610" s="12" t="s">
        <v>8308</v>
      </c>
      <c r="R3610" t="s">
        <v>8342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>
        <f t="shared" si="281"/>
        <v>1</v>
      </c>
      <c r="Q3611" s="12" t="s">
        <v>8323</v>
      </c>
      <c r="R3611" t="s">
        <v>8324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>
        <f t="shared" si="281"/>
        <v>1.5</v>
      </c>
      <c r="Q3612" s="12" t="s">
        <v>8323</v>
      </c>
      <c r="R3612" t="s">
        <v>8335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>
        <f t="shared" si="281"/>
        <v>1.5</v>
      </c>
      <c r="Q3613" s="12" t="s">
        <v>8323</v>
      </c>
      <c r="R3613" t="s">
        <v>8326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>
        <f t="shared" si="281"/>
        <v>3</v>
      </c>
      <c r="Q3614" s="12" t="s">
        <v>8323</v>
      </c>
      <c r="R3614" t="s">
        <v>8326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>
        <f t="shared" si="281"/>
        <v>1</v>
      </c>
      <c r="Q3616" s="12" t="s">
        <v>8323</v>
      </c>
      <c r="R3616" t="s">
        <v>8326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>
        <f t="shared" si="281"/>
        <v>1</v>
      </c>
      <c r="Q3617" s="12" t="s">
        <v>8321</v>
      </c>
      <c r="R3617" t="s">
        <v>8339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>
        <f t="shared" si="281"/>
        <v>2</v>
      </c>
      <c r="Q3618" s="12" t="s">
        <v>8308</v>
      </c>
      <c r="R3618" t="s">
        <v>8342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>
        <f t="shared" si="281"/>
        <v>2</v>
      </c>
      <c r="Q3619" s="12" t="s">
        <v>8311</v>
      </c>
      <c r="R3619" t="s">
        <v>8352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>
        <f t="shared" si="281"/>
        <v>1</v>
      </c>
      <c r="Q3620" s="12" t="s">
        <v>8311</v>
      </c>
      <c r="R3620" t="s">
        <v>8348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>
        <f t="shared" si="281"/>
        <v>1</v>
      </c>
      <c r="Q3621" s="12" t="s">
        <v>8313</v>
      </c>
      <c r="R3621" t="s">
        <v>8353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>
        <f t="shared" si="281"/>
        <v>1</v>
      </c>
      <c r="Q3622" s="12" t="s">
        <v>8316</v>
      </c>
      <c r="R3622" t="s">
        <v>8334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>
        <f t="shared" si="281"/>
        <v>1</v>
      </c>
      <c r="Q3623" s="12" t="s">
        <v>8316</v>
      </c>
      <c r="R3623" t="s">
        <v>8334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>
        <f t="shared" si="281"/>
        <v>2</v>
      </c>
      <c r="Q3624" s="12" t="s">
        <v>8308</v>
      </c>
      <c r="R3624" t="s">
        <v>8342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>
        <f t="shared" si="281"/>
        <v>1</v>
      </c>
      <c r="Q3625" s="12" t="s">
        <v>8319</v>
      </c>
      <c r="R3625" t="s">
        <v>8345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>
        <f t="shared" si="281"/>
        <v>1</v>
      </c>
      <c r="Q3626" s="12" t="s">
        <v>8319</v>
      </c>
      <c r="R3626" t="s">
        <v>8345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>
        <f t="shared" si="281"/>
        <v>1</v>
      </c>
      <c r="Q3627" s="12" t="s">
        <v>8311</v>
      </c>
      <c r="R3627" t="s">
        <v>8356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>
        <f t="shared" si="281"/>
        <v>1</v>
      </c>
      <c r="Q3628" s="12" t="s">
        <v>8323</v>
      </c>
      <c r="R3628" t="s">
        <v>8326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>
        <f t="shared" si="281"/>
        <v>1</v>
      </c>
      <c r="Q3629" s="12" t="s">
        <v>8323</v>
      </c>
      <c r="R3629" t="s">
        <v>8326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>
        <f t="shared" si="281"/>
        <v>1</v>
      </c>
      <c r="Q3630" s="12" t="s">
        <v>8323</v>
      </c>
      <c r="R3630" t="s">
        <v>8324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>
        <f t="shared" si="281"/>
        <v>1</v>
      </c>
      <c r="Q3631" s="12" t="s">
        <v>8323</v>
      </c>
      <c r="R3631" t="s">
        <v>8324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>
        <f t="shared" si="281"/>
        <v>2</v>
      </c>
      <c r="Q3633" s="12" t="s">
        <v>8323</v>
      </c>
      <c r="R3633" t="s">
        <v>8326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>
        <f t="shared" si="281"/>
        <v>1</v>
      </c>
      <c r="Q3634" s="12" t="s">
        <v>8321</v>
      </c>
      <c r="R3634" t="s">
        <v>8337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>
        <f t="shared" si="281"/>
        <v>1</v>
      </c>
      <c r="Q3635" s="12" t="s">
        <v>8321</v>
      </c>
      <c r="R3635" t="s">
        <v>8325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>
        <f t="shared" si="281"/>
        <v>1</v>
      </c>
      <c r="Q3636" s="12" t="s">
        <v>8321</v>
      </c>
      <c r="R3636" t="s">
        <v>8325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>
        <f t="shared" si="281"/>
        <v>1</v>
      </c>
      <c r="Q3637" s="12" t="s">
        <v>8321</v>
      </c>
      <c r="R3637" t="s">
        <v>8325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>
        <f t="shared" si="281"/>
        <v>1</v>
      </c>
      <c r="Q3638" s="12" t="s">
        <v>8321</v>
      </c>
      <c r="R3638" t="s">
        <v>8339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>
        <f t="shared" si="281"/>
        <v>1</v>
      </c>
      <c r="Q3639" s="12" t="s">
        <v>8321</v>
      </c>
      <c r="R3639" t="s">
        <v>8339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>
        <f t="shared" si="281"/>
        <v>1</v>
      </c>
      <c r="Q3640" s="12" t="s">
        <v>8321</v>
      </c>
      <c r="R3640" t="s">
        <v>8339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>
        <f t="shared" si="281"/>
        <v>1</v>
      </c>
      <c r="Q3642" s="12" t="s">
        <v>8308</v>
      </c>
      <c r="R3642" t="s">
        <v>8342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>
        <f t="shared" si="281"/>
        <v>1</v>
      </c>
      <c r="Q3643" s="12" t="s">
        <v>8308</v>
      </c>
      <c r="R3643" t="s">
        <v>8342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>
        <f t="shared" si="281"/>
        <v>1</v>
      </c>
      <c r="Q3644" s="12" t="s">
        <v>8308</v>
      </c>
      <c r="R3644" t="s">
        <v>8342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>
        <f t="shared" si="281"/>
        <v>1</v>
      </c>
      <c r="Q3645" s="12" t="s">
        <v>8308</v>
      </c>
      <c r="R3645" t="s">
        <v>8342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>
        <f t="shared" si="281"/>
        <v>1</v>
      </c>
      <c r="Q3646" s="12" t="s">
        <v>8308</v>
      </c>
      <c r="R3646" t="s">
        <v>8342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>
        <f t="shared" si="281"/>
        <v>1</v>
      </c>
      <c r="Q3647" s="12" t="s">
        <v>8308</v>
      </c>
      <c r="R3647" t="s">
        <v>8342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>
        <f t="shared" si="281"/>
        <v>1</v>
      </c>
      <c r="Q3648" s="12" t="s">
        <v>8308</v>
      </c>
      <c r="R3648" t="s">
        <v>8342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>
        <f t="shared" si="281"/>
        <v>1</v>
      </c>
      <c r="Q3649" s="12" t="s">
        <v>8308</v>
      </c>
      <c r="R3649" t="s">
        <v>8342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80"/>
        <v>0</v>
      </c>
      <c r="P3650">
        <f t="shared" si="281"/>
        <v>1</v>
      </c>
      <c r="Q3650" s="12" t="s">
        <v>8308</v>
      </c>
      <c r="R3650" t="s">
        <v>8342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85">ROUND(E3651/D3651*100,0)</f>
        <v>0</v>
      </c>
      <c r="P3651">
        <f t="shared" ref="P3651:P3714" si="286">ROUND(E3651/L3651,2)</f>
        <v>1</v>
      </c>
      <c r="Q3651" s="12" t="s">
        <v>8308</v>
      </c>
      <c r="R3651" t="s">
        <v>8342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>
        <f t="shared" si="286"/>
        <v>1</v>
      </c>
      <c r="Q3652" s="12" t="s">
        <v>8308</v>
      </c>
      <c r="R3652" t="s">
        <v>8310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>
        <f t="shared" si="286"/>
        <v>1</v>
      </c>
      <c r="Q3653" s="12" t="s">
        <v>8308</v>
      </c>
      <c r="R3653" t="s">
        <v>8310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>
        <f t="shared" si="286"/>
        <v>1</v>
      </c>
      <c r="Q3654" s="12" t="s">
        <v>8346</v>
      </c>
      <c r="R3654" t="s">
        <v>8347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>
        <f t="shared" si="286"/>
        <v>1</v>
      </c>
      <c r="Q3655" s="12" t="s">
        <v>8316</v>
      </c>
      <c r="R3655" t="s">
        <v>8334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>
        <f t="shared" si="286"/>
        <v>1</v>
      </c>
      <c r="Q3656" s="12" t="s">
        <v>8316</v>
      </c>
      <c r="R3656" t="s">
        <v>8344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>
        <f t="shared" si="286"/>
        <v>1</v>
      </c>
      <c r="Q3657" s="12" t="s">
        <v>8316</v>
      </c>
      <c r="R3657" t="s">
        <v>8344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>
        <f t="shared" si="286"/>
        <v>1</v>
      </c>
      <c r="Q3658" s="12" t="s">
        <v>8308</v>
      </c>
      <c r="R3658" t="s">
        <v>8310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>
        <f t="shared" si="286"/>
        <v>1</v>
      </c>
      <c r="Q3659" s="12" t="s">
        <v>8311</v>
      </c>
      <c r="R3659" t="s">
        <v>8348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>
        <f t="shared" si="286"/>
        <v>1</v>
      </c>
      <c r="Q3660" s="12" t="s">
        <v>8311</v>
      </c>
      <c r="R3660" t="s">
        <v>8348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>
        <f t="shared" si="286"/>
        <v>1</v>
      </c>
      <c r="Q3661" s="12" t="s">
        <v>8311</v>
      </c>
      <c r="R3661" t="s">
        <v>8348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>
        <f t="shared" si="286"/>
        <v>1</v>
      </c>
      <c r="Q3662" s="12" t="s">
        <v>8311</v>
      </c>
      <c r="R3662" t="s">
        <v>8348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>
        <f t="shared" si="286"/>
        <v>1</v>
      </c>
      <c r="Q3663" s="12" t="s">
        <v>8311</v>
      </c>
      <c r="R3663" t="s">
        <v>8352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>
        <f t="shared" si="286"/>
        <v>1</v>
      </c>
      <c r="Q3664" s="12" t="s">
        <v>8313</v>
      </c>
      <c r="R3664" t="s">
        <v>8355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>
        <f t="shared" si="286"/>
        <v>1</v>
      </c>
      <c r="Q3665" s="12" t="s">
        <v>8313</v>
      </c>
      <c r="R3665" t="s">
        <v>8351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>
        <f t="shared" si="286"/>
        <v>1</v>
      </c>
      <c r="Q3666" s="12" t="s">
        <v>8313</v>
      </c>
      <c r="R3666" t="s">
        <v>8351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>
        <f t="shared" si="286"/>
        <v>1</v>
      </c>
      <c r="Q3667" s="12" t="s">
        <v>8327</v>
      </c>
      <c r="R3667" t="s">
        <v>8330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>
        <f t="shared" si="286"/>
        <v>1</v>
      </c>
      <c r="Q3668" s="12" t="s">
        <v>8327</v>
      </c>
      <c r="R3668" t="s">
        <v>8330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>
        <f t="shared" si="286"/>
        <v>1</v>
      </c>
      <c r="Q3669" s="12" t="s">
        <v>8327</v>
      </c>
      <c r="R3669" t="s">
        <v>8330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>
        <f t="shared" si="286"/>
        <v>1</v>
      </c>
      <c r="Q3670" s="12" t="s">
        <v>8327</v>
      </c>
      <c r="R3670" t="s">
        <v>8330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>
        <f t="shared" si="286"/>
        <v>1</v>
      </c>
      <c r="Q3671" s="12" t="s">
        <v>8327</v>
      </c>
      <c r="R3671" t="s">
        <v>8330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>
        <f t="shared" si="286"/>
        <v>1</v>
      </c>
      <c r="Q3672" s="12" t="s">
        <v>8313</v>
      </c>
      <c r="R3672" t="s">
        <v>8353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>
        <f t="shared" si="286"/>
        <v>1</v>
      </c>
      <c r="Q3673" s="12" t="s">
        <v>8316</v>
      </c>
      <c r="R3673" t="s">
        <v>8334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>
        <f t="shared" si="286"/>
        <v>1</v>
      </c>
      <c r="Q3675" s="12" t="s">
        <v>8319</v>
      </c>
      <c r="R3675" t="s">
        <v>8345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>
        <f t="shared" si="286"/>
        <v>1</v>
      </c>
      <c r="Q3676" s="12" t="s">
        <v>8319</v>
      </c>
      <c r="R3676" t="s">
        <v>8345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>
        <f t="shared" si="286"/>
        <v>1</v>
      </c>
      <c r="Q3677" s="12" t="s">
        <v>8319</v>
      </c>
      <c r="R3677" t="s">
        <v>8345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>
        <f t="shared" si="286"/>
        <v>1</v>
      </c>
      <c r="Q3678" s="12" t="s">
        <v>8319</v>
      </c>
      <c r="R3678" t="s">
        <v>8345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>
        <f t="shared" si="286"/>
        <v>1</v>
      </c>
      <c r="Q3679" s="12" t="s">
        <v>8319</v>
      </c>
      <c r="R3679" t="s">
        <v>8345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>
        <f t="shared" si="286"/>
        <v>1</v>
      </c>
      <c r="Q3681" s="12" t="s">
        <v>8319</v>
      </c>
      <c r="R3681" t="s">
        <v>8345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>
        <f t="shared" si="286"/>
        <v>1</v>
      </c>
      <c r="Q3682" s="12" t="s">
        <v>8319</v>
      </c>
      <c r="R3682" t="s">
        <v>8345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>
        <f t="shared" si="286"/>
        <v>1</v>
      </c>
      <c r="Q3683" s="12" t="s">
        <v>8319</v>
      </c>
      <c r="R3683" t="s">
        <v>8345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>
        <f t="shared" si="286"/>
        <v>1</v>
      </c>
      <c r="Q3684" s="12" t="s">
        <v>8311</v>
      </c>
      <c r="R3684" t="s">
        <v>8356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>
        <f t="shared" si="286"/>
        <v>1</v>
      </c>
      <c r="Q3685" s="12" t="s">
        <v>8323</v>
      </c>
      <c r="R3685" t="s">
        <v>8326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>
        <f t="shared" si="286"/>
        <v>1</v>
      </c>
      <c r="Q3686" s="12" t="s">
        <v>8323</v>
      </c>
      <c r="R3686" t="s">
        <v>8326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>
        <f t="shared" si="286"/>
        <v>1</v>
      </c>
      <c r="Q3687" s="12" t="s">
        <v>8323</v>
      </c>
      <c r="R3687" t="s">
        <v>8324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>
        <f t="shared" si="286"/>
        <v>1</v>
      </c>
      <c r="Q3688" s="12" t="s">
        <v>8323</v>
      </c>
      <c r="R3688" t="s">
        <v>8324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>
        <f t="shared" si="286"/>
        <v>1</v>
      </c>
      <c r="Q3689" s="12" t="s">
        <v>8323</v>
      </c>
      <c r="R3689" t="s">
        <v>8324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>
        <f t="shared" si="286"/>
        <v>1</v>
      </c>
      <c r="Q3690" s="12" t="s">
        <v>8323</v>
      </c>
      <c r="R3690" t="s">
        <v>8335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3.2" hidden="1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>
        <f t="shared" si="286"/>
        <v>1</v>
      </c>
      <c r="Q3691" s="12" t="s">
        <v>8323</v>
      </c>
      <c r="R3691" t="s">
        <v>8335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>
        <f t="shared" si="286"/>
        <v>1</v>
      </c>
      <c r="Q3692" s="12" t="s">
        <v>8323</v>
      </c>
      <c r="R3692" t="s">
        <v>8335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>
        <f t="shared" si="286"/>
        <v>1</v>
      </c>
      <c r="Q3693" s="12" t="s">
        <v>8323</v>
      </c>
      <c r="R3693" t="s">
        <v>8335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>
        <f t="shared" si="286"/>
        <v>1</v>
      </c>
      <c r="Q3694" s="12" t="s">
        <v>8323</v>
      </c>
      <c r="R3694" t="s">
        <v>8335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>
        <f t="shared" si="286"/>
        <v>1</v>
      </c>
      <c r="Q3695" s="12" t="s">
        <v>8323</v>
      </c>
      <c r="R3695" t="s">
        <v>8326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>
        <f t="shared" si="286"/>
        <v>1</v>
      </c>
      <c r="Q3696" s="12" t="s">
        <v>8323</v>
      </c>
      <c r="R3696" t="s">
        <v>8326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>
        <f t="shared" si="286"/>
        <v>1</v>
      </c>
      <c r="Q3697" s="12" t="s">
        <v>8323</v>
      </c>
      <c r="R3697" t="s">
        <v>8326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>
        <f t="shared" si="286"/>
        <v>1</v>
      </c>
      <c r="Q3698" s="12" t="s">
        <v>8323</v>
      </c>
      <c r="R3698" t="s">
        <v>8326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>
        <f t="shared" si="286"/>
        <v>1</v>
      </c>
      <c r="Q3699" s="12" t="s">
        <v>8323</v>
      </c>
      <c r="R3699" t="s">
        <v>8326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>
        <f t="shared" si="286"/>
        <v>1</v>
      </c>
      <c r="Q3700" s="12" t="s">
        <v>8323</v>
      </c>
      <c r="R3700" t="s">
        <v>8326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>
        <f t="shared" si="286"/>
        <v>1</v>
      </c>
      <c r="Q3701" s="12" t="s">
        <v>8323</v>
      </c>
      <c r="R3701" t="s">
        <v>8326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>
        <f t="shared" si="286"/>
        <v>1</v>
      </c>
      <c r="Q3702" s="12" t="s">
        <v>8323</v>
      </c>
      <c r="R3702" t="s">
        <v>8326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>
        <f t="shared" si="286"/>
        <v>1</v>
      </c>
      <c r="Q3703" s="12" t="s">
        <v>8323</v>
      </c>
      <c r="R3703" t="s">
        <v>8326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>
        <f t="shared" si="286"/>
        <v>1</v>
      </c>
      <c r="Q3704" s="12" t="s">
        <v>8323</v>
      </c>
      <c r="R3704" t="s">
        <v>8326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t="e">
        <f t="shared" si="286"/>
        <v>#DIV/0!</v>
      </c>
      <c r="Q3706" s="12" t="s">
        <v>8321</v>
      </c>
      <c r="R3706" t="s">
        <v>8337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 t="e">
        <f t="shared" si="286"/>
        <v>#DIV/0!</v>
      </c>
      <c r="Q3707" s="12" t="s">
        <v>8321</v>
      </c>
      <c r="R3707" t="s">
        <v>8337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 t="e">
        <f t="shared" si="286"/>
        <v>#DIV/0!</v>
      </c>
      <c r="Q3708" s="12" t="s">
        <v>8321</v>
      </c>
      <c r="R3708" t="s">
        <v>8337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 t="e">
        <f t="shared" si="286"/>
        <v>#DIV/0!</v>
      </c>
      <c r="Q3709" s="12" t="s">
        <v>8321</v>
      </c>
      <c r="R3709" t="s">
        <v>8337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 t="e">
        <f t="shared" si="286"/>
        <v>#DIV/0!</v>
      </c>
      <c r="Q3710" s="12" t="s">
        <v>8321</v>
      </c>
      <c r="R3710" t="s">
        <v>8337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 t="e">
        <f t="shared" si="286"/>
        <v>#DIV/0!</v>
      </c>
      <c r="Q3711" s="12" t="s">
        <v>8321</v>
      </c>
      <c r="R3711" t="s">
        <v>8337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 t="e">
        <f t="shared" si="286"/>
        <v>#DIV/0!</v>
      </c>
      <c r="Q3712" s="12" t="s">
        <v>8321</v>
      </c>
      <c r="R3712" t="s">
        <v>8337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 t="e">
        <f t="shared" si="286"/>
        <v>#DIV/0!</v>
      </c>
      <c r="Q3713" s="12" t="s">
        <v>8321</v>
      </c>
      <c r="R3713" t="s">
        <v>8337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85"/>
        <v>0</v>
      </c>
      <c r="P3714" t="e">
        <f t="shared" si="286"/>
        <v>#DIV/0!</v>
      </c>
      <c r="Q3714" s="12" t="s">
        <v>8321</v>
      </c>
      <c r="R3714" t="s">
        <v>8337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90">ROUND(E3715/D3715*100,0)</f>
        <v>0</v>
      </c>
      <c r="P3715" t="e">
        <f t="shared" ref="P3715:P3778" si="291">ROUND(E3715/L3715,2)</f>
        <v>#DIV/0!</v>
      </c>
      <c r="Q3715" s="12" t="s">
        <v>8321</v>
      </c>
      <c r="R3715" t="s">
        <v>8337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 t="e">
        <f t="shared" si="291"/>
        <v>#DIV/0!</v>
      </c>
      <c r="Q3716" s="12" t="s">
        <v>8321</v>
      </c>
      <c r="R3716" t="s">
        <v>8337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 t="e">
        <f t="shared" si="291"/>
        <v>#DIV/0!</v>
      </c>
      <c r="Q3717" s="12" t="s">
        <v>8321</v>
      </c>
      <c r="R3717" t="s">
        <v>8337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 t="e">
        <f t="shared" si="291"/>
        <v>#DIV/0!</v>
      </c>
      <c r="Q3718" s="12" t="s">
        <v>8321</v>
      </c>
      <c r="R3718" t="s">
        <v>8337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t="e">
        <f t="shared" si="291"/>
        <v>#DIV/0!</v>
      </c>
      <c r="Q3719" s="12" t="s">
        <v>8321</v>
      </c>
      <c r="R3719" t="s">
        <v>8325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 t="e">
        <f t="shared" si="291"/>
        <v>#DIV/0!</v>
      </c>
      <c r="Q3720" s="12" t="s">
        <v>8321</v>
      </c>
      <c r="R3720" t="s">
        <v>8325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 t="e">
        <f t="shared" si="291"/>
        <v>#DIV/0!</v>
      </c>
      <c r="Q3721" s="12" t="s">
        <v>8321</v>
      </c>
      <c r="R3721" t="s">
        <v>8325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 t="e">
        <f t="shared" si="291"/>
        <v>#DIV/0!</v>
      </c>
      <c r="Q3722" s="12" t="s">
        <v>8321</v>
      </c>
      <c r="R3722" t="s">
        <v>8325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 t="e">
        <f t="shared" si="291"/>
        <v>#DIV/0!</v>
      </c>
      <c r="Q3723" s="12" t="s">
        <v>8321</v>
      </c>
      <c r="R3723" t="s">
        <v>8325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 t="e">
        <f t="shared" si="291"/>
        <v>#DIV/0!</v>
      </c>
      <c r="Q3724" s="12" t="s">
        <v>8321</v>
      </c>
      <c r="R3724" t="s">
        <v>8325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t="e">
        <f t="shared" si="291"/>
        <v>#DIV/0!</v>
      </c>
      <c r="Q3725" s="12" t="s">
        <v>8321</v>
      </c>
      <c r="R3725" t="s">
        <v>8325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 t="e">
        <f t="shared" si="291"/>
        <v>#DIV/0!</v>
      </c>
      <c r="Q3726" s="12" t="s">
        <v>8321</v>
      </c>
      <c r="R3726" t="s">
        <v>8325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 t="e">
        <f t="shared" si="291"/>
        <v>#DIV/0!</v>
      </c>
      <c r="Q3727" s="12" t="s">
        <v>8321</v>
      </c>
      <c r="R3727" t="s">
        <v>8325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 t="e">
        <f t="shared" si="291"/>
        <v>#DIV/0!</v>
      </c>
      <c r="Q3728" s="12" t="s">
        <v>8321</v>
      </c>
      <c r="R3728" t="s">
        <v>8325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 t="e">
        <f t="shared" si="291"/>
        <v>#DIV/0!</v>
      </c>
      <c r="Q3729" s="12" t="s">
        <v>8321</v>
      </c>
      <c r="R3729" t="s">
        <v>8325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 t="e">
        <f t="shared" si="291"/>
        <v>#DIV/0!</v>
      </c>
      <c r="Q3730" s="12" t="s">
        <v>8321</v>
      </c>
      <c r="R3730" t="s">
        <v>8325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 t="e">
        <f t="shared" si="291"/>
        <v>#DIV/0!</v>
      </c>
      <c r="Q3731" s="12" t="s">
        <v>8321</v>
      </c>
      <c r="R3731" t="s">
        <v>8325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 t="e">
        <f t="shared" si="291"/>
        <v>#DIV/0!</v>
      </c>
      <c r="Q3732" s="12" t="s">
        <v>8321</v>
      </c>
      <c r="R3732" t="s">
        <v>8325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t="e">
        <f t="shared" si="291"/>
        <v>#DIV/0!</v>
      </c>
      <c r="Q3733" s="12" t="s">
        <v>8321</v>
      </c>
      <c r="R3733" t="s">
        <v>8325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 t="e">
        <f t="shared" si="291"/>
        <v>#DIV/0!</v>
      </c>
      <c r="Q3734" s="12" t="s">
        <v>8321</v>
      </c>
      <c r="R3734" t="s">
        <v>8325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 t="e">
        <f t="shared" si="291"/>
        <v>#DIV/0!</v>
      </c>
      <c r="Q3735" s="12" t="s">
        <v>8321</v>
      </c>
      <c r="R3735" t="s">
        <v>8325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 t="e">
        <f t="shared" si="291"/>
        <v>#DIV/0!</v>
      </c>
      <c r="Q3736" s="12" t="s">
        <v>8321</v>
      </c>
      <c r="R3736" t="s">
        <v>8325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 t="e">
        <f t="shared" si="291"/>
        <v>#DIV/0!</v>
      </c>
      <c r="Q3737" s="12" t="s">
        <v>8321</v>
      </c>
      <c r="R3737" t="s">
        <v>8325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 t="e">
        <f t="shared" si="291"/>
        <v>#DIV/0!</v>
      </c>
      <c r="Q3738" s="12" t="s">
        <v>8321</v>
      </c>
      <c r="R3738" t="s">
        <v>8325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 t="e">
        <f t="shared" si="291"/>
        <v>#DIV/0!</v>
      </c>
      <c r="Q3739" s="12" t="s">
        <v>8321</v>
      </c>
      <c r="R3739" t="s">
        <v>8325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 t="e">
        <f t="shared" si="291"/>
        <v>#DIV/0!</v>
      </c>
      <c r="Q3740" s="12" t="s">
        <v>8321</v>
      </c>
      <c r="R3740" t="s">
        <v>8325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 t="e">
        <f t="shared" si="291"/>
        <v>#DIV/0!</v>
      </c>
      <c r="Q3741" s="12" t="s">
        <v>8321</v>
      </c>
      <c r="R3741" t="s">
        <v>8325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 t="e">
        <f t="shared" si="291"/>
        <v>#DIV/0!</v>
      </c>
      <c r="Q3742" s="12" t="s">
        <v>8321</v>
      </c>
      <c r="R3742" t="s">
        <v>8325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 t="e">
        <f t="shared" si="291"/>
        <v>#DIV/0!</v>
      </c>
      <c r="Q3743" s="12" t="s">
        <v>8321</v>
      </c>
      <c r="R3743" t="s">
        <v>8325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 t="e">
        <f t="shared" si="291"/>
        <v>#DIV/0!</v>
      </c>
      <c r="Q3744" s="12" t="s">
        <v>8321</v>
      </c>
      <c r="R3744" t="s">
        <v>8325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 t="e">
        <f t="shared" si="291"/>
        <v>#DIV/0!</v>
      </c>
      <c r="Q3745" s="12" t="s">
        <v>8321</v>
      </c>
      <c r="R3745" t="s">
        <v>8325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 t="e">
        <f t="shared" si="291"/>
        <v>#DIV/0!</v>
      </c>
      <c r="Q3746" s="12" t="s">
        <v>8321</v>
      </c>
      <c r="R3746" t="s">
        <v>8325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 t="e">
        <f t="shared" si="291"/>
        <v>#DIV/0!</v>
      </c>
      <c r="Q3747" s="12" t="s">
        <v>8321</v>
      </c>
      <c r="R3747" t="s">
        <v>8325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 t="e">
        <f t="shared" si="291"/>
        <v>#DIV/0!</v>
      </c>
      <c r="Q3748" s="12" t="s">
        <v>8321</v>
      </c>
      <c r="R3748" t="s">
        <v>8325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 t="e">
        <f t="shared" si="291"/>
        <v>#DIV/0!</v>
      </c>
      <c r="Q3749" s="12" t="s">
        <v>8321</v>
      </c>
      <c r="R3749" t="s">
        <v>8339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 t="e">
        <f t="shared" si="291"/>
        <v>#DIV/0!</v>
      </c>
      <c r="Q3750" s="12" t="s">
        <v>8321</v>
      </c>
      <c r="R3750" t="s">
        <v>8339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 t="e">
        <f t="shared" si="291"/>
        <v>#DIV/0!</v>
      </c>
      <c r="Q3751" s="12" t="s">
        <v>8321</v>
      </c>
      <c r="R3751" t="s">
        <v>8339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 t="e">
        <f t="shared" si="291"/>
        <v>#DIV/0!</v>
      </c>
      <c r="Q3752" s="12" t="s">
        <v>8321</v>
      </c>
      <c r="R3752" t="s">
        <v>8339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 t="e">
        <f t="shared" si="291"/>
        <v>#DIV/0!</v>
      </c>
      <c r="Q3753" s="12" t="s">
        <v>8321</v>
      </c>
      <c r="R3753" t="s">
        <v>8339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 t="e">
        <f t="shared" si="291"/>
        <v>#DIV/0!</v>
      </c>
      <c r="Q3754" s="12" t="s">
        <v>8321</v>
      </c>
      <c r="R3754" t="s">
        <v>8339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 t="e">
        <f t="shared" si="291"/>
        <v>#DIV/0!</v>
      </c>
      <c r="Q3755" s="12" t="s">
        <v>8321</v>
      </c>
      <c r="R3755" t="s">
        <v>8339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 t="e">
        <f t="shared" si="291"/>
        <v>#DIV/0!</v>
      </c>
      <c r="Q3756" s="12" t="s">
        <v>8321</v>
      </c>
      <c r="R3756" t="s">
        <v>8339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 t="e">
        <f t="shared" si="291"/>
        <v>#DIV/0!</v>
      </c>
      <c r="Q3757" s="12" t="s">
        <v>8321</v>
      </c>
      <c r="R3757" t="s">
        <v>8339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 t="e">
        <f t="shared" si="291"/>
        <v>#DIV/0!</v>
      </c>
      <c r="Q3758" s="12" t="s">
        <v>8321</v>
      </c>
      <c r="R3758" t="s">
        <v>8339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 t="e">
        <f t="shared" si="291"/>
        <v>#DIV/0!</v>
      </c>
      <c r="Q3759" s="12" t="s">
        <v>8321</v>
      </c>
      <c r="R3759" t="s">
        <v>8339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 t="e">
        <f t="shared" si="291"/>
        <v>#DIV/0!</v>
      </c>
      <c r="Q3760" s="12" t="s">
        <v>8321</v>
      </c>
      <c r="R3760" t="s">
        <v>8339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 t="e">
        <f t="shared" si="291"/>
        <v>#DIV/0!</v>
      </c>
      <c r="Q3761" s="12" t="s">
        <v>8321</v>
      </c>
      <c r="R3761" t="s">
        <v>8339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 t="e">
        <f t="shared" si="291"/>
        <v>#DIV/0!</v>
      </c>
      <c r="Q3762" s="12" t="s">
        <v>8321</v>
      </c>
      <c r="R3762" t="s">
        <v>8339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 t="e">
        <f t="shared" si="291"/>
        <v>#DIV/0!</v>
      </c>
      <c r="Q3763" s="12" t="s">
        <v>8321</v>
      </c>
      <c r="R3763" t="s">
        <v>8339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t="e">
        <f t="shared" si="291"/>
        <v>#DIV/0!</v>
      </c>
      <c r="Q3764" s="12" t="s">
        <v>8321</v>
      </c>
      <c r="R3764" t="s">
        <v>8339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 t="e">
        <f t="shared" si="291"/>
        <v>#DIV/0!</v>
      </c>
      <c r="Q3765" s="12" t="s">
        <v>8321</v>
      </c>
      <c r="R3765" t="s">
        <v>8339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 t="e">
        <f t="shared" si="291"/>
        <v>#DIV/0!</v>
      </c>
      <c r="Q3766" s="12" t="s">
        <v>8321</v>
      </c>
      <c r="R3766" t="s">
        <v>8339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 t="e">
        <f t="shared" si="291"/>
        <v>#DIV/0!</v>
      </c>
      <c r="Q3767" s="12" t="s">
        <v>8321</v>
      </c>
      <c r="R3767" t="s">
        <v>8339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 t="e">
        <f t="shared" si="291"/>
        <v>#DIV/0!</v>
      </c>
      <c r="Q3768" s="12" t="s">
        <v>8321</v>
      </c>
      <c r="R3768" t="s">
        <v>8339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 t="e">
        <f t="shared" si="291"/>
        <v>#DIV/0!</v>
      </c>
      <c r="Q3769" s="12" t="s">
        <v>8321</v>
      </c>
      <c r="R3769" t="s">
        <v>8339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 t="e">
        <f t="shared" si="291"/>
        <v>#DIV/0!</v>
      </c>
      <c r="Q3770" s="12" t="s">
        <v>8321</v>
      </c>
      <c r="R3770" t="s">
        <v>8339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 t="e">
        <f t="shared" si="291"/>
        <v>#DIV/0!</v>
      </c>
      <c r="Q3771" s="12" t="s">
        <v>8321</v>
      </c>
      <c r="R3771" t="s">
        <v>8339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 t="e">
        <f t="shared" si="291"/>
        <v>#DIV/0!</v>
      </c>
      <c r="Q3772" s="12" t="s">
        <v>8321</v>
      </c>
      <c r="R3772" t="s">
        <v>8339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 t="e">
        <f t="shared" si="291"/>
        <v>#DIV/0!</v>
      </c>
      <c r="Q3773" s="12" t="s">
        <v>8321</v>
      </c>
      <c r="R3773" t="s">
        <v>8339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 t="e">
        <f t="shared" si="291"/>
        <v>#DIV/0!</v>
      </c>
      <c r="Q3774" s="12" t="s">
        <v>8321</v>
      </c>
      <c r="R3774" t="s">
        <v>8339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 t="e">
        <f t="shared" si="291"/>
        <v>#DIV/0!</v>
      </c>
      <c r="Q3775" s="12" t="s">
        <v>8321</v>
      </c>
      <c r="R3775" t="s">
        <v>8339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 t="e">
        <f t="shared" si="291"/>
        <v>#DIV/0!</v>
      </c>
      <c r="Q3776" s="12" t="s">
        <v>8308</v>
      </c>
      <c r="R3776" t="s">
        <v>8342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 t="e">
        <f t="shared" si="291"/>
        <v>#DIV/0!</v>
      </c>
      <c r="Q3777" s="12" t="s">
        <v>8308</v>
      </c>
      <c r="R3777" t="s">
        <v>8342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90"/>
        <v>0</v>
      </c>
      <c r="P3778" t="e">
        <f t="shared" si="291"/>
        <v>#DIV/0!</v>
      </c>
      <c r="Q3778" s="12" t="s">
        <v>8308</v>
      </c>
      <c r="R3778" t="s">
        <v>8342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95">ROUND(E3779/D3779*100,0)</f>
        <v>0</v>
      </c>
      <c r="P3779" t="e">
        <f t="shared" ref="P3779:P3842" si="296">ROUND(E3779/L3779,2)</f>
        <v>#DIV/0!</v>
      </c>
      <c r="Q3779" s="12" t="s">
        <v>8308</v>
      </c>
      <c r="R3779" t="s">
        <v>8342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 t="e">
        <f t="shared" si="296"/>
        <v>#DIV/0!</v>
      </c>
      <c r="Q3780" s="12" t="s">
        <v>8308</v>
      </c>
      <c r="R3780" t="s">
        <v>8342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 t="e">
        <f t="shared" si="296"/>
        <v>#DIV/0!</v>
      </c>
      <c r="Q3781" s="12" t="s">
        <v>8308</v>
      </c>
      <c r="R3781" t="s">
        <v>8342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t="e">
        <f t="shared" si="296"/>
        <v>#DIV/0!</v>
      </c>
      <c r="Q3782" s="12" t="s">
        <v>8308</v>
      </c>
      <c r="R3782" t="s">
        <v>8342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 t="e">
        <f t="shared" si="296"/>
        <v>#DIV/0!</v>
      </c>
      <c r="Q3783" s="12" t="s">
        <v>8308</v>
      </c>
      <c r="R3783" t="s">
        <v>8342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 t="e">
        <f t="shared" si="296"/>
        <v>#DIV/0!</v>
      </c>
      <c r="Q3784" s="12" t="s">
        <v>8308</v>
      </c>
      <c r="R3784" t="s">
        <v>8342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t="e">
        <f t="shared" si="296"/>
        <v>#DIV/0!</v>
      </c>
      <c r="Q3785" s="12" t="s">
        <v>8308</v>
      </c>
      <c r="R3785" t="s">
        <v>8342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t="e">
        <f t="shared" si="296"/>
        <v>#DIV/0!</v>
      </c>
      <c r="Q3786" s="12" t="s">
        <v>8308</v>
      </c>
      <c r="R3786" t="s">
        <v>8342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 t="e">
        <f t="shared" si="296"/>
        <v>#DIV/0!</v>
      </c>
      <c r="Q3787" s="12" t="s">
        <v>8308</v>
      </c>
      <c r="R3787" t="s">
        <v>8342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 t="e">
        <f t="shared" si="296"/>
        <v>#DIV/0!</v>
      </c>
      <c r="Q3788" s="12" t="s">
        <v>8308</v>
      </c>
      <c r="R3788" t="s">
        <v>8342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 t="e">
        <f t="shared" si="296"/>
        <v>#DIV/0!</v>
      </c>
      <c r="Q3789" s="12" t="s">
        <v>8308</v>
      </c>
      <c r="R3789" t="s">
        <v>8342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 t="e">
        <f t="shared" si="296"/>
        <v>#DIV/0!</v>
      </c>
      <c r="Q3790" s="12" t="s">
        <v>8308</v>
      </c>
      <c r="R3790" t="s">
        <v>8342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 t="e">
        <f t="shared" si="296"/>
        <v>#DIV/0!</v>
      </c>
      <c r="Q3791" s="12" t="s">
        <v>8308</v>
      </c>
      <c r="R3791" t="s">
        <v>8342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 t="e">
        <f t="shared" si="296"/>
        <v>#DIV/0!</v>
      </c>
      <c r="Q3792" s="12" t="s">
        <v>8308</v>
      </c>
      <c r="R3792" t="s">
        <v>8342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 t="e">
        <f t="shared" si="296"/>
        <v>#DIV/0!</v>
      </c>
      <c r="Q3793" s="12" t="s">
        <v>8308</v>
      </c>
      <c r="R3793" t="s">
        <v>8342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t="e">
        <f t="shared" si="296"/>
        <v>#DIV/0!</v>
      </c>
      <c r="Q3794" s="12" t="s">
        <v>8308</v>
      </c>
      <c r="R3794" t="s">
        <v>8342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 t="e">
        <f t="shared" si="296"/>
        <v>#DIV/0!</v>
      </c>
      <c r="Q3795" s="12" t="s">
        <v>8308</v>
      </c>
      <c r="R3795" t="s">
        <v>8342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 t="e">
        <f t="shared" si="296"/>
        <v>#DIV/0!</v>
      </c>
      <c r="Q3796" s="12" t="s">
        <v>8308</v>
      </c>
      <c r="R3796" t="s">
        <v>8342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t="e">
        <f t="shared" si="296"/>
        <v>#DIV/0!</v>
      </c>
      <c r="Q3797" s="12" t="s">
        <v>8308</v>
      </c>
      <c r="R3797" t="s">
        <v>8342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t="e">
        <f t="shared" si="296"/>
        <v>#DIV/0!</v>
      </c>
      <c r="Q3798" s="12" t="s">
        <v>8308</v>
      </c>
      <c r="R3798" t="s">
        <v>8342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 t="e">
        <f t="shared" si="296"/>
        <v>#DIV/0!</v>
      </c>
      <c r="Q3799" s="12" t="s">
        <v>8308</v>
      </c>
      <c r="R3799" t="s">
        <v>8342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 t="e">
        <f t="shared" si="296"/>
        <v>#DIV/0!</v>
      </c>
      <c r="Q3800" s="12" t="s">
        <v>8308</v>
      </c>
      <c r="R3800" t="s">
        <v>8342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 t="e">
        <f t="shared" si="296"/>
        <v>#DIV/0!</v>
      </c>
      <c r="Q3801" s="12" t="s">
        <v>8308</v>
      </c>
      <c r="R3801" t="s">
        <v>8342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 t="e">
        <f t="shared" si="296"/>
        <v>#DIV/0!</v>
      </c>
      <c r="Q3802" s="12" t="s">
        <v>8308</v>
      </c>
      <c r="R3802" t="s">
        <v>8342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 t="e">
        <f t="shared" si="296"/>
        <v>#DIV/0!</v>
      </c>
      <c r="Q3803" s="12" t="s">
        <v>8308</v>
      </c>
      <c r="R3803" t="s">
        <v>8310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 t="e">
        <f t="shared" si="296"/>
        <v>#DIV/0!</v>
      </c>
      <c r="Q3804" s="12" t="s">
        <v>8308</v>
      </c>
      <c r="R3804" t="s">
        <v>8310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 t="e">
        <f t="shared" si="296"/>
        <v>#DIV/0!</v>
      </c>
      <c r="Q3805" s="12" t="s">
        <v>8308</v>
      </c>
      <c r="R3805" t="s">
        <v>8310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 t="e">
        <f t="shared" si="296"/>
        <v>#DIV/0!</v>
      </c>
      <c r="Q3806" s="12" t="s">
        <v>8311</v>
      </c>
      <c r="R3806" t="s">
        <v>8352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 t="e">
        <f t="shared" si="296"/>
        <v>#DIV/0!</v>
      </c>
      <c r="Q3807" s="12" t="s">
        <v>8311</v>
      </c>
      <c r="R3807" t="s">
        <v>8352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 t="e">
        <f t="shared" si="296"/>
        <v>#DIV/0!</v>
      </c>
      <c r="Q3808" s="12" t="s">
        <v>8311</v>
      </c>
      <c r="R3808" t="s">
        <v>8352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 t="e">
        <f t="shared" si="296"/>
        <v>#DIV/0!</v>
      </c>
      <c r="Q3809" s="12" t="s">
        <v>8311</v>
      </c>
      <c r="R3809" t="s">
        <v>8352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 t="e">
        <f t="shared" si="296"/>
        <v>#DIV/0!</v>
      </c>
      <c r="Q3810" s="12" t="s">
        <v>8311</v>
      </c>
      <c r="R3810" t="s">
        <v>8352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 t="e">
        <f t="shared" si="296"/>
        <v>#DIV/0!</v>
      </c>
      <c r="Q3811" s="12" t="s">
        <v>8311</v>
      </c>
      <c r="R3811" t="s">
        <v>8352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 t="e">
        <f t="shared" si="296"/>
        <v>#DIV/0!</v>
      </c>
      <c r="Q3812" s="12" t="s">
        <v>8327</v>
      </c>
      <c r="R3812" t="s">
        <v>8350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 t="e">
        <f t="shared" si="296"/>
        <v>#DIV/0!</v>
      </c>
      <c r="Q3813" s="12" t="s">
        <v>8327</v>
      </c>
      <c r="R3813" t="s">
        <v>8328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 t="e">
        <f t="shared" si="296"/>
        <v>#DIV/0!</v>
      </c>
      <c r="Q3814" s="12" t="s">
        <v>8327</v>
      </c>
      <c r="R3814" t="s">
        <v>8328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 t="e">
        <f t="shared" si="296"/>
        <v>#DIV/0!</v>
      </c>
      <c r="Q3815" s="12" t="s">
        <v>8327</v>
      </c>
      <c r="R3815" t="s">
        <v>8350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 t="e">
        <f t="shared" si="296"/>
        <v>#DIV/0!</v>
      </c>
      <c r="Q3816" s="12" t="s">
        <v>8327</v>
      </c>
      <c r="R3816" t="s">
        <v>8350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 t="e">
        <f t="shared" si="296"/>
        <v>#DIV/0!</v>
      </c>
      <c r="Q3817" s="12" t="s">
        <v>8327</v>
      </c>
      <c r="R3817" t="s">
        <v>8350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 t="e">
        <f t="shared" si="296"/>
        <v>#DIV/0!</v>
      </c>
      <c r="Q3818" s="12" t="s">
        <v>8327</v>
      </c>
      <c r="R3818" t="s">
        <v>8350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 t="e">
        <f t="shared" si="296"/>
        <v>#DIV/0!</v>
      </c>
      <c r="Q3819" s="12" t="s">
        <v>8327</v>
      </c>
      <c r="R3819" t="s">
        <v>8350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 t="e">
        <f t="shared" si="296"/>
        <v>#DIV/0!</v>
      </c>
      <c r="Q3820" s="12" t="s">
        <v>8327</v>
      </c>
      <c r="R3820" t="s">
        <v>8350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 t="e">
        <f t="shared" si="296"/>
        <v>#DIV/0!</v>
      </c>
      <c r="Q3821" s="12" t="s">
        <v>8327</v>
      </c>
      <c r="R3821" t="s">
        <v>8350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 t="e">
        <f t="shared" si="296"/>
        <v>#DIV/0!</v>
      </c>
      <c r="Q3822" s="12" t="s">
        <v>8327</v>
      </c>
      <c r="R3822" t="s">
        <v>8350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 t="e">
        <f t="shared" si="296"/>
        <v>#DIV/0!</v>
      </c>
      <c r="Q3823" s="12" t="s">
        <v>8327</v>
      </c>
      <c r="R3823" t="s">
        <v>8350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 t="e">
        <f t="shared" si="296"/>
        <v>#DIV/0!</v>
      </c>
      <c r="Q3824" s="12" t="s">
        <v>8327</v>
      </c>
      <c r="R3824" t="s">
        <v>8350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 t="e">
        <f t="shared" si="296"/>
        <v>#DIV/0!</v>
      </c>
      <c r="Q3825" s="12" t="s">
        <v>8327</v>
      </c>
      <c r="R3825" t="s">
        <v>8350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 t="e">
        <f t="shared" si="296"/>
        <v>#DIV/0!</v>
      </c>
      <c r="Q3826" s="12" t="s">
        <v>8327</v>
      </c>
      <c r="R3826" t="s">
        <v>8350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 t="e">
        <f t="shared" si="296"/>
        <v>#DIV/0!</v>
      </c>
      <c r="Q3827" s="12" t="s">
        <v>8308</v>
      </c>
      <c r="R3827" t="s">
        <v>8310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 t="e">
        <f t="shared" si="296"/>
        <v>#DIV/0!</v>
      </c>
      <c r="Q3828" s="12" t="s">
        <v>8308</v>
      </c>
      <c r="R3828" t="s">
        <v>8310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 t="e">
        <f t="shared" si="296"/>
        <v>#DIV/0!</v>
      </c>
      <c r="Q3829" s="12" t="s">
        <v>8346</v>
      </c>
      <c r="R3829" t="s">
        <v>8347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 t="e">
        <f t="shared" si="296"/>
        <v>#DIV/0!</v>
      </c>
      <c r="Q3830" s="12" t="s">
        <v>8346</v>
      </c>
      <c r="R3830" t="s">
        <v>8347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 t="e">
        <f t="shared" si="296"/>
        <v>#DIV/0!</v>
      </c>
      <c r="Q3831" s="12" t="s">
        <v>8346</v>
      </c>
      <c r="R3831" t="s">
        <v>8347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 t="e">
        <f t="shared" si="296"/>
        <v>#DIV/0!</v>
      </c>
      <c r="Q3832" s="12" t="s">
        <v>8346</v>
      </c>
      <c r="R3832" t="s">
        <v>8347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 t="e">
        <f t="shared" si="296"/>
        <v>#DIV/0!</v>
      </c>
      <c r="Q3833" s="12" t="s">
        <v>8346</v>
      </c>
      <c r="R3833" t="s">
        <v>8347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 t="e">
        <f t="shared" si="296"/>
        <v>#DIV/0!</v>
      </c>
      <c r="Q3834" s="12" t="s">
        <v>8346</v>
      </c>
      <c r="R3834" t="s">
        <v>8347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 t="e">
        <f t="shared" si="296"/>
        <v>#DIV/0!</v>
      </c>
      <c r="Q3835" s="12" t="s">
        <v>8346</v>
      </c>
      <c r="R3835" t="s">
        <v>8347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 t="e">
        <f t="shared" si="296"/>
        <v>#DIV/0!</v>
      </c>
      <c r="Q3836" s="12" t="s">
        <v>8346</v>
      </c>
      <c r="R3836" t="s">
        <v>8347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 t="e">
        <f t="shared" si="296"/>
        <v>#DIV/0!</v>
      </c>
      <c r="Q3837" s="12" t="s">
        <v>8346</v>
      </c>
      <c r="R3837" t="s">
        <v>8347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 t="e">
        <f t="shared" si="296"/>
        <v>#DIV/0!</v>
      </c>
      <c r="Q3838" s="12" t="s">
        <v>8346</v>
      </c>
      <c r="R3838" t="s">
        <v>8347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 t="e">
        <f t="shared" si="296"/>
        <v>#DIV/0!</v>
      </c>
      <c r="Q3839" s="12" t="s">
        <v>8346</v>
      </c>
      <c r="R3839" t="s">
        <v>8347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 t="e">
        <f t="shared" si="296"/>
        <v>#DIV/0!</v>
      </c>
      <c r="Q3840" s="12" t="s">
        <v>8346</v>
      </c>
      <c r="R3840" t="s">
        <v>8347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 t="e">
        <f t="shared" si="296"/>
        <v>#DIV/0!</v>
      </c>
      <c r="Q3841" s="12" t="s">
        <v>8346</v>
      </c>
      <c r="R3841" t="s">
        <v>8347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95"/>
        <v>0</v>
      </c>
      <c r="P3842" t="e">
        <f t="shared" si="296"/>
        <v>#DIV/0!</v>
      </c>
      <c r="Q3842" s="12" t="s">
        <v>8346</v>
      </c>
      <c r="R3842" t="s">
        <v>8347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300">ROUND(E3843/D3843*100,0)</f>
        <v>0</v>
      </c>
      <c r="P3843" t="e">
        <f t="shared" ref="P3843:P3906" si="301">ROUND(E3843/L3843,2)</f>
        <v>#DIV/0!</v>
      </c>
      <c r="Q3843" s="12" t="s">
        <v>8316</v>
      </c>
      <c r="R3843" t="s">
        <v>8334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 t="e">
        <f t="shared" si="301"/>
        <v>#DIV/0!</v>
      </c>
      <c r="Q3844" s="12" t="s">
        <v>8316</v>
      </c>
      <c r="R3844" t="s">
        <v>8334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 t="e">
        <f t="shared" si="301"/>
        <v>#DIV/0!</v>
      </c>
      <c r="Q3845" s="12" t="s">
        <v>8316</v>
      </c>
      <c r="R3845" t="s">
        <v>8334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 t="e">
        <f t="shared" si="301"/>
        <v>#DIV/0!</v>
      </c>
      <c r="Q3846" s="12" t="s">
        <v>8316</v>
      </c>
      <c r="R3846" t="s">
        <v>8334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 t="e">
        <f t="shared" si="301"/>
        <v>#DIV/0!</v>
      </c>
      <c r="Q3847" s="12" t="s">
        <v>8316</v>
      </c>
      <c r="R3847" t="s">
        <v>8334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 t="e">
        <f t="shared" si="301"/>
        <v>#DIV/0!</v>
      </c>
      <c r="Q3848" s="12" t="s">
        <v>8316</v>
      </c>
      <c r="R3848" t="s">
        <v>8334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 t="e">
        <f t="shared" si="301"/>
        <v>#DIV/0!</v>
      </c>
      <c r="Q3849" s="12" t="s">
        <v>8316</v>
      </c>
      <c r="R3849" t="s">
        <v>8344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 t="e">
        <f t="shared" si="301"/>
        <v>#DIV/0!</v>
      </c>
      <c r="Q3850" s="12" t="s">
        <v>8316</v>
      </c>
      <c r="R3850" t="s">
        <v>8344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 t="e">
        <f t="shared" si="301"/>
        <v>#DIV/0!</v>
      </c>
      <c r="Q3851" s="12" t="s">
        <v>8316</v>
      </c>
      <c r="R3851" t="s">
        <v>8344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 t="e">
        <f t="shared" si="301"/>
        <v>#DIV/0!</v>
      </c>
      <c r="Q3852" s="12" t="s">
        <v>8316</v>
      </c>
      <c r="R3852" t="s">
        <v>8344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 t="e">
        <f t="shared" si="301"/>
        <v>#DIV/0!</v>
      </c>
      <c r="Q3853" s="12" t="s">
        <v>8316</v>
      </c>
      <c r="R3853" t="s">
        <v>8344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 t="e">
        <f t="shared" si="301"/>
        <v>#DIV/0!</v>
      </c>
      <c r="Q3854" s="12" t="s">
        <v>8319</v>
      </c>
      <c r="R3854" t="s">
        <v>8345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 t="e">
        <f t="shared" si="301"/>
        <v>#DIV/0!</v>
      </c>
      <c r="Q3855" s="12" t="s">
        <v>8319</v>
      </c>
      <c r="R3855" t="s">
        <v>8345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 t="e">
        <f t="shared" si="301"/>
        <v>#DIV/0!</v>
      </c>
      <c r="Q3856" s="12" t="s">
        <v>8319</v>
      </c>
      <c r="R3856" t="s">
        <v>8345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 t="e">
        <f t="shared" si="301"/>
        <v>#DIV/0!</v>
      </c>
      <c r="Q3857" s="12" t="s">
        <v>8319</v>
      </c>
      <c r="R3857" t="s">
        <v>8345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 t="e">
        <f t="shared" si="301"/>
        <v>#DIV/0!</v>
      </c>
      <c r="Q3858" s="12" t="s">
        <v>8319</v>
      </c>
      <c r="R3858" t="s">
        <v>8345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 t="e">
        <f t="shared" si="301"/>
        <v>#DIV/0!</v>
      </c>
      <c r="Q3859" s="12" t="s">
        <v>8319</v>
      </c>
      <c r="R3859" t="s">
        <v>8345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 t="e">
        <f t="shared" si="301"/>
        <v>#DIV/0!</v>
      </c>
      <c r="Q3860" s="12" t="s">
        <v>8319</v>
      </c>
      <c r="R3860" t="s">
        <v>8345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 t="e">
        <f t="shared" si="301"/>
        <v>#DIV/0!</v>
      </c>
      <c r="Q3861" s="12" t="s">
        <v>8319</v>
      </c>
      <c r="R3861" t="s">
        <v>8345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 t="e">
        <f t="shared" si="301"/>
        <v>#DIV/0!</v>
      </c>
      <c r="Q3862" s="12" t="s">
        <v>8319</v>
      </c>
      <c r="R3862" t="s">
        <v>8345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t="e">
        <f t="shared" si="301"/>
        <v>#DIV/0!</v>
      </c>
      <c r="Q3863" s="12" t="s">
        <v>8319</v>
      </c>
      <c r="R3863" t="s">
        <v>8345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 t="e">
        <f t="shared" si="301"/>
        <v>#DIV/0!</v>
      </c>
      <c r="Q3864" s="12" t="s">
        <v>8327</v>
      </c>
      <c r="R3864" t="s">
        <v>8354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 t="e">
        <f t="shared" si="301"/>
        <v>#DIV/0!</v>
      </c>
      <c r="Q3865" s="12" t="s">
        <v>8327</v>
      </c>
      <c r="R3865" t="s">
        <v>8354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 t="e">
        <f t="shared" si="301"/>
        <v>#DIV/0!</v>
      </c>
      <c r="Q3866" s="12" t="s">
        <v>8327</v>
      </c>
      <c r="R3866" t="s">
        <v>8354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 t="e">
        <f t="shared" si="301"/>
        <v>#DIV/0!</v>
      </c>
      <c r="Q3867" s="12" t="s">
        <v>8327</v>
      </c>
      <c r="R3867" t="s">
        <v>8354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 t="e">
        <f t="shared" si="301"/>
        <v>#DIV/0!</v>
      </c>
      <c r="Q3868" s="12" t="s">
        <v>8327</v>
      </c>
      <c r="R3868" t="s">
        <v>8354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 t="e">
        <f t="shared" si="301"/>
        <v>#DIV/0!</v>
      </c>
      <c r="Q3869" s="12" t="s">
        <v>8327</v>
      </c>
      <c r="R3869" t="s">
        <v>8354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 t="e">
        <f t="shared" si="301"/>
        <v>#DIV/0!</v>
      </c>
      <c r="Q3870" s="12" t="s">
        <v>8327</v>
      </c>
      <c r="R3870" t="s">
        <v>8354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 t="e">
        <f t="shared" si="301"/>
        <v>#DIV/0!</v>
      </c>
      <c r="Q3871" s="12" t="s">
        <v>8308</v>
      </c>
      <c r="R3871" t="s">
        <v>8310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 t="e">
        <f t="shared" si="301"/>
        <v>#DIV/0!</v>
      </c>
      <c r="Q3872" s="12" t="s">
        <v>8308</v>
      </c>
      <c r="R3872" t="s">
        <v>8310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 t="e">
        <f t="shared" si="301"/>
        <v>#DIV/0!</v>
      </c>
      <c r="Q3873" s="12" t="s">
        <v>8308</v>
      </c>
      <c r="R3873" t="s">
        <v>8310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 t="e">
        <f t="shared" si="301"/>
        <v>#DIV/0!</v>
      </c>
      <c r="Q3874" s="12" t="s">
        <v>8311</v>
      </c>
      <c r="R3874" t="s">
        <v>8348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 t="e">
        <f t="shared" si="301"/>
        <v>#DIV/0!</v>
      </c>
      <c r="Q3875" s="12" t="s">
        <v>8311</v>
      </c>
      <c r="R3875" t="s">
        <v>8348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 t="e">
        <f t="shared" si="301"/>
        <v>#DIV/0!</v>
      </c>
      <c r="Q3876" s="12" t="s">
        <v>8311</v>
      </c>
      <c r="R3876" t="s">
        <v>8348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 t="e">
        <f t="shared" si="301"/>
        <v>#DIV/0!</v>
      </c>
      <c r="Q3877" s="12" t="s">
        <v>8311</v>
      </c>
      <c r="R3877" t="s">
        <v>8348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 t="e">
        <f t="shared" si="301"/>
        <v>#DIV/0!</v>
      </c>
      <c r="Q3878" s="12" t="s">
        <v>8311</v>
      </c>
      <c r="R3878" t="s">
        <v>8348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 t="e">
        <f t="shared" si="301"/>
        <v>#DIV/0!</v>
      </c>
      <c r="Q3879" s="12" t="s">
        <v>8311</v>
      </c>
      <c r="R3879" t="s">
        <v>8348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 t="e">
        <f t="shared" si="301"/>
        <v>#DIV/0!</v>
      </c>
      <c r="Q3880" s="12" t="s">
        <v>8311</v>
      </c>
      <c r="R3880" t="s">
        <v>8348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 t="e">
        <f t="shared" si="301"/>
        <v>#DIV/0!</v>
      </c>
      <c r="Q3881" s="12" t="s">
        <v>8311</v>
      </c>
      <c r="R3881" t="s">
        <v>8348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 t="e">
        <f t="shared" si="301"/>
        <v>#DIV/0!</v>
      </c>
      <c r="Q3882" s="12" t="s">
        <v>8311</v>
      </c>
      <c r="R3882" t="s">
        <v>8348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 t="e">
        <f t="shared" si="301"/>
        <v>#DIV/0!</v>
      </c>
      <c r="Q3883" s="12" t="s">
        <v>8311</v>
      </c>
      <c r="R3883" t="s">
        <v>8348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 t="e">
        <f t="shared" si="301"/>
        <v>#DIV/0!</v>
      </c>
      <c r="Q3884" s="12" t="s">
        <v>8311</v>
      </c>
      <c r="R3884" t="s">
        <v>8348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 t="e">
        <f t="shared" si="301"/>
        <v>#DIV/0!</v>
      </c>
      <c r="Q3885" s="12" t="s">
        <v>8311</v>
      </c>
      <c r="R3885" t="s">
        <v>8348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 t="e">
        <f t="shared" si="301"/>
        <v>#DIV/0!</v>
      </c>
      <c r="Q3886" s="12" t="s">
        <v>8311</v>
      </c>
      <c r="R3886" t="s">
        <v>8348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 t="e">
        <f t="shared" si="301"/>
        <v>#DIV/0!</v>
      </c>
      <c r="Q3887" s="12" t="s">
        <v>8311</v>
      </c>
      <c r="R3887" t="s">
        <v>8348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 t="e">
        <f t="shared" si="301"/>
        <v>#DIV/0!</v>
      </c>
      <c r="Q3888" s="12" t="s">
        <v>8311</v>
      </c>
      <c r="R3888" t="s">
        <v>8348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 t="e">
        <f t="shared" si="301"/>
        <v>#DIV/0!</v>
      </c>
      <c r="Q3889" s="12" t="s">
        <v>8311</v>
      </c>
      <c r="R3889" t="s">
        <v>8348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 t="e">
        <f t="shared" si="301"/>
        <v>#DIV/0!</v>
      </c>
      <c r="Q3890" s="12" t="s">
        <v>8311</v>
      </c>
      <c r="R3890" t="s">
        <v>8348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 t="e">
        <f t="shared" si="301"/>
        <v>#DIV/0!</v>
      </c>
      <c r="Q3891" s="12" t="s">
        <v>8311</v>
      </c>
      <c r="R3891" t="s">
        <v>8348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 t="e">
        <f t="shared" si="301"/>
        <v>#DIV/0!</v>
      </c>
      <c r="Q3892" s="12" t="s">
        <v>8311</v>
      </c>
      <c r="R3892" t="s">
        <v>8348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 t="e">
        <f t="shared" si="301"/>
        <v>#DIV/0!</v>
      </c>
      <c r="Q3893" s="12" t="s">
        <v>8311</v>
      </c>
      <c r="R3893" t="s">
        <v>8352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 t="e">
        <f t="shared" si="301"/>
        <v>#DIV/0!</v>
      </c>
      <c r="Q3894" s="12" t="s">
        <v>8311</v>
      </c>
      <c r="R3894" t="s">
        <v>8352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 t="e">
        <f t="shared" si="301"/>
        <v>#DIV/0!</v>
      </c>
      <c r="Q3895" s="12" t="s">
        <v>8311</v>
      </c>
      <c r="R3895" t="s">
        <v>8352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 t="e">
        <f t="shared" si="301"/>
        <v>#DIV/0!</v>
      </c>
      <c r="Q3896" s="12" t="s">
        <v>8311</v>
      </c>
      <c r="R3896" t="s">
        <v>8352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 t="e">
        <f t="shared" si="301"/>
        <v>#DIV/0!</v>
      </c>
      <c r="Q3897" s="12" t="s">
        <v>8311</v>
      </c>
      <c r="R3897" t="s">
        <v>8352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 t="e">
        <f t="shared" si="301"/>
        <v>#DIV/0!</v>
      </c>
      <c r="Q3898" s="12" t="s">
        <v>8311</v>
      </c>
      <c r="R3898" t="s">
        <v>8352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 t="e">
        <f t="shared" si="301"/>
        <v>#DIV/0!</v>
      </c>
      <c r="Q3899" s="12" t="s">
        <v>8313</v>
      </c>
      <c r="R3899" t="s">
        <v>8355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 t="e">
        <f t="shared" si="301"/>
        <v>#DIV/0!</v>
      </c>
      <c r="Q3900" s="12" t="s">
        <v>8313</v>
      </c>
      <c r="R3900" t="s">
        <v>8355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 t="e">
        <f t="shared" si="301"/>
        <v>#DIV/0!</v>
      </c>
      <c r="Q3901" s="12" t="s">
        <v>8313</v>
      </c>
      <c r="R3901" t="s">
        <v>8355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 t="e">
        <f t="shared" si="301"/>
        <v>#DIV/0!</v>
      </c>
      <c r="Q3902" s="12" t="s">
        <v>8313</v>
      </c>
      <c r="R3902" t="s">
        <v>8355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 t="e">
        <f t="shared" si="301"/>
        <v>#DIV/0!</v>
      </c>
      <c r="Q3903" s="12" t="s">
        <v>8313</v>
      </c>
      <c r="R3903" t="s">
        <v>8355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 t="e">
        <f t="shared" si="301"/>
        <v>#DIV/0!</v>
      </c>
      <c r="Q3904" s="12" t="s">
        <v>8313</v>
      </c>
      <c r="R3904" t="s">
        <v>8355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 t="e">
        <f t="shared" si="301"/>
        <v>#DIV/0!</v>
      </c>
      <c r="Q3905" s="12" t="s">
        <v>8311</v>
      </c>
      <c r="R3905" t="s">
        <v>8349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300"/>
        <v>0</v>
      </c>
      <c r="P3906" t="e">
        <f t="shared" si="301"/>
        <v>#DIV/0!</v>
      </c>
      <c r="Q3906" s="12" t="s">
        <v>8311</v>
      </c>
      <c r="R3906" t="s">
        <v>8349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305">ROUND(E3907/D3907*100,0)</f>
        <v>0</v>
      </c>
      <c r="P3907" t="e">
        <f t="shared" ref="P3907:P3970" si="306">ROUND(E3907/L3907,2)</f>
        <v>#DIV/0!</v>
      </c>
      <c r="Q3907" s="12" t="s">
        <v>8311</v>
      </c>
      <c r="R3907" t="s">
        <v>8349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 t="e">
        <f t="shared" si="306"/>
        <v>#DIV/0!</v>
      </c>
      <c r="Q3908" s="12" t="s">
        <v>8313</v>
      </c>
      <c r="R3908" t="s">
        <v>8351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 t="e">
        <f t="shared" si="306"/>
        <v>#DIV/0!</v>
      </c>
      <c r="Q3909" s="12" t="s">
        <v>8313</v>
      </c>
      <c r="R3909" t="s">
        <v>8351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 t="e">
        <f t="shared" si="306"/>
        <v>#DIV/0!</v>
      </c>
      <c r="Q3910" s="12" t="s">
        <v>8313</v>
      </c>
      <c r="R3910" t="s">
        <v>8351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 t="e">
        <f t="shared" si="306"/>
        <v>#DIV/0!</v>
      </c>
      <c r="Q3911" s="12" t="s">
        <v>8313</v>
      </c>
      <c r="R3911" t="s">
        <v>8351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 t="e">
        <f t="shared" si="306"/>
        <v>#DIV/0!</v>
      </c>
      <c r="Q3912" s="12" t="s">
        <v>8313</v>
      </c>
      <c r="R3912" t="s">
        <v>8351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 t="e">
        <f t="shared" si="306"/>
        <v>#DIV/0!</v>
      </c>
      <c r="Q3913" s="12" t="s">
        <v>8313</v>
      </c>
      <c r="R3913" t="s">
        <v>8351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 t="e">
        <f t="shared" si="306"/>
        <v>#DIV/0!</v>
      </c>
      <c r="Q3914" s="12" t="s">
        <v>8313</v>
      </c>
      <c r="R3914" t="s">
        <v>8351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 t="e">
        <f t="shared" si="306"/>
        <v>#DIV/0!</v>
      </c>
      <c r="Q3915" s="12" t="s">
        <v>8327</v>
      </c>
      <c r="R3915" t="s">
        <v>8330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 t="e">
        <f t="shared" si="306"/>
        <v>#DIV/0!</v>
      </c>
      <c r="Q3916" s="12" t="s">
        <v>8327</v>
      </c>
      <c r="R3916" t="s">
        <v>8330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 t="e">
        <f t="shared" si="306"/>
        <v>#DIV/0!</v>
      </c>
      <c r="Q3917" s="12" t="s">
        <v>8327</v>
      </c>
      <c r="R3917" t="s">
        <v>8330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 t="e">
        <f t="shared" si="306"/>
        <v>#DIV/0!</v>
      </c>
      <c r="Q3918" s="12" t="s">
        <v>8327</v>
      </c>
      <c r="R3918" t="s">
        <v>8330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 t="e">
        <f t="shared" si="306"/>
        <v>#DIV/0!</v>
      </c>
      <c r="Q3919" s="12" t="s">
        <v>8327</v>
      </c>
      <c r="R3919" t="s">
        <v>8330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 t="e">
        <f t="shared" si="306"/>
        <v>#DIV/0!</v>
      </c>
      <c r="Q3920" s="12" t="s">
        <v>8327</v>
      </c>
      <c r="R3920" t="s">
        <v>8330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 t="e">
        <f t="shared" si="306"/>
        <v>#DIV/0!</v>
      </c>
      <c r="Q3921" s="12" t="s">
        <v>8327</v>
      </c>
      <c r="R3921" t="s">
        <v>8330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 t="e">
        <f t="shared" si="306"/>
        <v>#DIV/0!</v>
      </c>
      <c r="Q3922" s="12" t="s">
        <v>8327</v>
      </c>
      <c r="R3922" t="s">
        <v>8330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 t="e">
        <f t="shared" si="306"/>
        <v>#DIV/0!</v>
      </c>
      <c r="Q3923" s="12" t="s">
        <v>8327</v>
      </c>
      <c r="R3923" t="s">
        <v>8330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 t="e">
        <f t="shared" si="306"/>
        <v>#DIV/0!</v>
      </c>
      <c r="Q3924" s="12" t="s">
        <v>8327</v>
      </c>
      <c r="R3924" t="s">
        <v>8330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 t="e">
        <f t="shared" si="306"/>
        <v>#DIV/0!</v>
      </c>
      <c r="Q3925" s="12" t="s">
        <v>8327</v>
      </c>
      <c r="R3925" t="s">
        <v>8330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 t="e">
        <f t="shared" si="306"/>
        <v>#DIV/0!</v>
      </c>
      <c r="Q3926" s="12" t="s">
        <v>8327</v>
      </c>
      <c r="R3926" t="s">
        <v>8330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t="e">
        <f t="shared" si="306"/>
        <v>#DIV/0!</v>
      </c>
      <c r="Q3927" s="12" t="s">
        <v>8327</v>
      </c>
      <c r="R3927" t="s">
        <v>8330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 t="e">
        <f t="shared" si="306"/>
        <v>#DIV/0!</v>
      </c>
      <c r="Q3928" s="12" t="s">
        <v>8327</v>
      </c>
      <c r="R3928" t="s">
        <v>8330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 t="e">
        <f t="shared" si="306"/>
        <v>#DIV/0!</v>
      </c>
      <c r="Q3929" s="12" t="s">
        <v>8313</v>
      </c>
      <c r="R3929" t="s">
        <v>8314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 t="e">
        <f t="shared" si="306"/>
        <v>#DIV/0!</v>
      </c>
      <c r="Q3930" s="12" t="s">
        <v>8313</v>
      </c>
      <c r="R3930" t="s">
        <v>8314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 t="e">
        <f t="shared" si="306"/>
        <v>#DIV/0!</v>
      </c>
      <c r="Q3931" s="12" t="s">
        <v>8313</v>
      </c>
      <c r="R3931" t="s">
        <v>8314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 t="e">
        <f t="shared" si="306"/>
        <v>#DIV/0!</v>
      </c>
      <c r="Q3932" s="12" t="s">
        <v>8313</v>
      </c>
      <c r="R3932" t="s">
        <v>8314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 t="e">
        <f t="shared" si="306"/>
        <v>#DIV/0!</v>
      </c>
      <c r="Q3933" s="12" t="s">
        <v>8316</v>
      </c>
      <c r="R3933" t="s">
        <v>8344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 t="e">
        <f t="shared" si="306"/>
        <v>#DIV/0!</v>
      </c>
      <c r="Q3934" s="12" t="s">
        <v>8316</v>
      </c>
      <c r="R3934" t="s">
        <v>8344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 t="e">
        <f t="shared" si="306"/>
        <v>#DIV/0!</v>
      </c>
      <c r="Q3935" s="12" t="s">
        <v>8316</v>
      </c>
      <c r="R3935" t="s">
        <v>8344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 t="e">
        <f t="shared" si="306"/>
        <v>#DIV/0!</v>
      </c>
      <c r="Q3936" s="12" t="s">
        <v>8316</v>
      </c>
      <c r="R3936" t="s">
        <v>8344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 t="e">
        <f t="shared" si="306"/>
        <v>#DIV/0!</v>
      </c>
      <c r="Q3937" s="12" t="s">
        <v>8316</v>
      </c>
      <c r="R3937" t="s">
        <v>8344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 t="e">
        <f t="shared" si="306"/>
        <v>#DIV/0!</v>
      </c>
      <c r="Q3938" s="12" t="s">
        <v>8313</v>
      </c>
      <c r="R3938" t="s">
        <v>8353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 t="e">
        <f t="shared" si="306"/>
        <v>#DIV/0!</v>
      </c>
      <c r="Q3939" s="12" t="s">
        <v>8313</v>
      </c>
      <c r="R3939" t="s">
        <v>8353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 t="e">
        <f t="shared" si="306"/>
        <v>#DIV/0!</v>
      </c>
      <c r="Q3940" s="12" t="s">
        <v>8313</v>
      </c>
      <c r="R3940" t="s">
        <v>8353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 t="e">
        <f t="shared" si="306"/>
        <v>#DIV/0!</v>
      </c>
      <c r="Q3941" s="12" t="s">
        <v>8313</v>
      </c>
      <c r="R3941" t="s">
        <v>8353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 t="e">
        <f t="shared" si="306"/>
        <v>#DIV/0!</v>
      </c>
      <c r="Q3942" s="12" t="s">
        <v>8313</v>
      </c>
      <c r="R3942" t="s">
        <v>8353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 t="e">
        <f t="shared" si="306"/>
        <v>#DIV/0!</v>
      </c>
      <c r="Q3943" s="12" t="s">
        <v>8316</v>
      </c>
      <c r="R3943" t="s">
        <v>8334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 t="e">
        <f t="shared" si="306"/>
        <v>#DIV/0!</v>
      </c>
      <c r="Q3944" s="12" t="s">
        <v>8316</v>
      </c>
      <c r="R3944" t="s">
        <v>8334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t="e">
        <f t="shared" si="306"/>
        <v>#DIV/0!</v>
      </c>
      <c r="Q3945" s="12" t="s">
        <v>8308</v>
      </c>
      <c r="R3945" t="s">
        <v>8342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t="e">
        <f t="shared" si="306"/>
        <v>#DIV/0!</v>
      </c>
      <c r="Q3946" s="12" t="s">
        <v>8308</v>
      </c>
      <c r="R3946" t="s">
        <v>8342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t="e">
        <f t="shared" si="306"/>
        <v>#DIV/0!</v>
      </c>
      <c r="Q3947" s="12" t="s">
        <v>8308</v>
      </c>
      <c r="R3947" t="s">
        <v>8342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t="e">
        <f t="shared" si="306"/>
        <v>#DIV/0!</v>
      </c>
      <c r="Q3948" s="12" t="s">
        <v>8308</v>
      </c>
      <c r="R3948" t="s">
        <v>8342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 t="e">
        <f t="shared" si="306"/>
        <v>#DIV/0!</v>
      </c>
      <c r="Q3949" s="12" t="s">
        <v>8308</v>
      </c>
      <c r="R3949" t="s">
        <v>8342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 t="e">
        <f t="shared" si="306"/>
        <v>#DIV/0!</v>
      </c>
      <c r="Q3950" s="12" t="s">
        <v>8308</v>
      </c>
      <c r="R3950" t="s">
        <v>8342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t="e">
        <f t="shared" si="306"/>
        <v>#DIV/0!</v>
      </c>
      <c r="Q3951" s="12" t="s">
        <v>8308</v>
      </c>
      <c r="R3951" t="s">
        <v>8342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 t="e">
        <f t="shared" si="306"/>
        <v>#DIV/0!</v>
      </c>
      <c r="Q3952" s="12" t="s">
        <v>8308</v>
      </c>
      <c r="R3952" t="s">
        <v>8342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 t="e">
        <f t="shared" si="306"/>
        <v>#DIV/0!</v>
      </c>
      <c r="Q3953" s="12" t="s">
        <v>8308</v>
      </c>
      <c r="R3953" t="s">
        <v>8342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t="e">
        <f t="shared" si="306"/>
        <v>#DIV/0!</v>
      </c>
      <c r="Q3954" s="12" t="s">
        <v>8308</v>
      </c>
      <c r="R3954" t="s">
        <v>8342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 t="e">
        <f t="shared" si="306"/>
        <v>#DIV/0!</v>
      </c>
      <c r="Q3955" s="12" t="s">
        <v>8308</v>
      </c>
      <c r="R3955" t="s">
        <v>8342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 t="e">
        <f t="shared" si="306"/>
        <v>#DIV/0!</v>
      </c>
      <c r="Q3956" s="12" t="s">
        <v>8308</v>
      </c>
      <c r="R3956" t="s">
        <v>8342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t="e">
        <f t="shared" si="306"/>
        <v>#DIV/0!</v>
      </c>
      <c r="Q3957" s="12" t="s">
        <v>8308</v>
      </c>
      <c r="R3957" t="s">
        <v>8342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t="e">
        <f t="shared" si="306"/>
        <v>#DIV/0!</v>
      </c>
      <c r="Q3958" s="12" t="s">
        <v>8308</v>
      </c>
      <c r="R3958" t="s">
        <v>8342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 t="e">
        <f t="shared" si="306"/>
        <v>#DIV/0!</v>
      </c>
      <c r="Q3959" s="12" t="s">
        <v>8308</v>
      </c>
      <c r="R3959" t="s">
        <v>8342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 t="e">
        <f t="shared" si="306"/>
        <v>#DIV/0!</v>
      </c>
      <c r="Q3960" s="12" t="s">
        <v>8308</v>
      </c>
      <c r="R3960" t="s">
        <v>8342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t="e">
        <f t="shared" si="306"/>
        <v>#DIV/0!</v>
      </c>
      <c r="Q3961" s="12" t="s">
        <v>8308</v>
      </c>
      <c r="R3961" t="s">
        <v>8342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 t="e">
        <f t="shared" si="306"/>
        <v>#DIV/0!</v>
      </c>
      <c r="Q3962" s="12" t="s">
        <v>8308</v>
      </c>
      <c r="R3962" t="s">
        <v>8342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t="e">
        <f t="shared" si="306"/>
        <v>#DIV/0!</v>
      </c>
      <c r="Q3963" s="12" t="s">
        <v>8308</v>
      </c>
      <c r="R3963" t="s">
        <v>8342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 t="e">
        <f t="shared" si="306"/>
        <v>#DIV/0!</v>
      </c>
      <c r="Q3964" s="12" t="s">
        <v>8308</v>
      </c>
      <c r="R3964" t="s">
        <v>8342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 t="e">
        <f t="shared" si="306"/>
        <v>#DIV/0!</v>
      </c>
      <c r="Q3965" s="12" t="s">
        <v>8308</v>
      </c>
      <c r="R3965" t="s">
        <v>8342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t="e">
        <f t="shared" si="306"/>
        <v>#DIV/0!</v>
      </c>
      <c r="Q3966" s="12" t="s">
        <v>8308</v>
      </c>
      <c r="R3966" t="s">
        <v>8342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 t="e">
        <f t="shared" si="306"/>
        <v>#DIV/0!</v>
      </c>
      <c r="Q3967" s="12" t="s">
        <v>8308</v>
      </c>
      <c r="R3967" t="s">
        <v>8342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t="e">
        <f t="shared" si="306"/>
        <v>#DIV/0!</v>
      </c>
      <c r="Q3968" s="12" t="s">
        <v>8308</v>
      </c>
      <c r="R3968" t="s">
        <v>8342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 t="e">
        <f t="shared" si="306"/>
        <v>#DIV/0!</v>
      </c>
      <c r="Q3969" s="12" t="s">
        <v>8308</v>
      </c>
      <c r="R3969" t="s">
        <v>8342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305"/>
        <v>0</v>
      </c>
      <c r="P3970" t="e">
        <f t="shared" si="306"/>
        <v>#DIV/0!</v>
      </c>
      <c r="Q3970" s="12" t="s">
        <v>8308</v>
      </c>
      <c r="R3970" t="s">
        <v>8342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310">ROUND(E3971/D3971*100,0)</f>
        <v>0</v>
      </c>
      <c r="P3971" t="e">
        <f t="shared" ref="P3971:P4034" si="311">ROUND(E3971/L3971,2)</f>
        <v>#DIV/0!</v>
      </c>
      <c r="Q3971" s="12" t="s">
        <v>8308</v>
      </c>
      <c r="R3971" t="s">
        <v>8342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 t="e">
        <f t="shared" si="311"/>
        <v>#DIV/0!</v>
      </c>
      <c r="Q3972" s="12" t="s">
        <v>8308</v>
      </c>
      <c r="R3972" t="s">
        <v>8342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 t="e">
        <f t="shared" si="311"/>
        <v>#DIV/0!</v>
      </c>
      <c r="Q3973" s="12" t="s">
        <v>8319</v>
      </c>
      <c r="R3973" t="s">
        <v>8345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 t="e">
        <f t="shared" si="311"/>
        <v>#DIV/0!</v>
      </c>
      <c r="Q3974" s="12" t="s">
        <v>8319</v>
      </c>
      <c r="R3974" t="s">
        <v>8345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 t="e">
        <f t="shared" si="311"/>
        <v>#DIV/0!</v>
      </c>
      <c r="Q3975" s="12" t="s">
        <v>8319</v>
      </c>
      <c r="R3975" t="s">
        <v>8345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 t="e">
        <f t="shared" si="311"/>
        <v>#DIV/0!</v>
      </c>
      <c r="Q3976" s="12" t="s">
        <v>8319</v>
      </c>
      <c r="R3976" t="s">
        <v>8345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 t="e">
        <f t="shared" si="311"/>
        <v>#DIV/0!</v>
      </c>
      <c r="Q3977" s="12" t="s">
        <v>8319</v>
      </c>
      <c r="R3977" t="s">
        <v>8345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 t="e">
        <f t="shared" si="311"/>
        <v>#DIV/0!</v>
      </c>
      <c r="Q3978" s="12" t="s">
        <v>8319</v>
      </c>
      <c r="R3978" t="s">
        <v>8345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 t="e">
        <f t="shared" si="311"/>
        <v>#DIV/0!</v>
      </c>
      <c r="Q3979" s="12" t="s">
        <v>8319</v>
      </c>
      <c r="R3979" t="s">
        <v>8345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 t="e">
        <f t="shared" si="311"/>
        <v>#DIV/0!</v>
      </c>
      <c r="Q3980" s="12" t="s">
        <v>8319</v>
      </c>
      <c r="R3980" t="s">
        <v>8345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 t="e">
        <f t="shared" si="311"/>
        <v>#DIV/0!</v>
      </c>
      <c r="Q3981" s="12" t="s">
        <v>8319</v>
      </c>
      <c r="R3981" t="s">
        <v>8345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 t="e">
        <f t="shared" si="311"/>
        <v>#DIV/0!</v>
      </c>
      <c r="Q3982" s="12" t="s">
        <v>8319</v>
      </c>
      <c r="R3982" t="s">
        <v>8357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 t="e">
        <f t="shared" si="311"/>
        <v>#DIV/0!</v>
      </c>
      <c r="Q3983" s="12" t="s">
        <v>8319</v>
      </c>
      <c r="R3983" t="s">
        <v>8357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 t="e">
        <f t="shared" si="311"/>
        <v>#DIV/0!</v>
      </c>
      <c r="Q3984" s="12" t="s">
        <v>8319</v>
      </c>
      <c r="R3984" t="s">
        <v>8357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 t="e">
        <f t="shared" si="311"/>
        <v>#DIV/0!</v>
      </c>
      <c r="Q3985" s="12" t="s">
        <v>8319</v>
      </c>
      <c r="R3985" t="s">
        <v>8357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 t="e">
        <f t="shared" si="311"/>
        <v>#DIV/0!</v>
      </c>
      <c r="Q3986" s="12" t="s">
        <v>8319</v>
      </c>
      <c r="R3986" t="s">
        <v>8357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 t="e">
        <f t="shared" si="311"/>
        <v>#DIV/0!</v>
      </c>
      <c r="Q3987" s="12" t="s">
        <v>8319</v>
      </c>
      <c r="R3987" t="s">
        <v>8357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 t="e">
        <f t="shared" si="311"/>
        <v>#DIV/0!</v>
      </c>
      <c r="Q3988" s="12" t="s">
        <v>8319</v>
      </c>
      <c r="R3988" t="s">
        <v>8357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 t="e">
        <f t="shared" si="311"/>
        <v>#DIV/0!</v>
      </c>
      <c r="Q3989" s="12" t="s">
        <v>8319</v>
      </c>
      <c r="R3989" t="s">
        <v>8357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 t="e">
        <f t="shared" si="311"/>
        <v>#DIV/0!</v>
      </c>
      <c r="Q3990" s="12" t="s">
        <v>8319</v>
      </c>
      <c r="R3990" t="s">
        <v>8357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 t="e">
        <f t="shared" si="311"/>
        <v>#DIV/0!</v>
      </c>
      <c r="Q3991" s="12" t="s">
        <v>8319</v>
      </c>
      <c r="R3991" t="s">
        <v>8357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 t="e">
        <f t="shared" si="311"/>
        <v>#DIV/0!</v>
      </c>
      <c r="Q3992" s="12" t="s">
        <v>8319</v>
      </c>
      <c r="R3992" t="s">
        <v>8357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 t="e">
        <f t="shared" si="311"/>
        <v>#DIV/0!</v>
      </c>
      <c r="Q3993" s="12" t="s">
        <v>8319</v>
      </c>
      <c r="R3993" t="s">
        <v>8345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 t="e">
        <f t="shared" si="311"/>
        <v>#DIV/0!</v>
      </c>
      <c r="Q3994" s="12" t="s">
        <v>8319</v>
      </c>
      <c r="R3994" t="s">
        <v>8345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t="e">
        <f t="shared" si="311"/>
        <v>#DIV/0!</v>
      </c>
      <c r="Q3995" s="12" t="s">
        <v>8319</v>
      </c>
      <c r="R3995" t="s">
        <v>8345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t="e">
        <f t="shared" si="311"/>
        <v>#DIV/0!</v>
      </c>
      <c r="Q3996" s="12" t="s">
        <v>8319</v>
      </c>
      <c r="R3996" t="s">
        <v>8345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 t="e">
        <f t="shared" si="311"/>
        <v>#DIV/0!</v>
      </c>
      <c r="Q3997" s="12" t="s">
        <v>8319</v>
      </c>
      <c r="R3997" t="s">
        <v>8345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 t="e">
        <f t="shared" si="311"/>
        <v>#DIV/0!</v>
      </c>
      <c r="Q3998" s="12" t="s">
        <v>8319</v>
      </c>
      <c r="R3998" t="s">
        <v>8345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 t="e">
        <f t="shared" si="311"/>
        <v>#DIV/0!</v>
      </c>
      <c r="Q3999" s="12" t="s">
        <v>8319</v>
      </c>
      <c r="R3999" t="s">
        <v>8345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 t="e">
        <f t="shared" si="311"/>
        <v>#DIV/0!</v>
      </c>
      <c r="Q4000" s="12" t="s">
        <v>8319</v>
      </c>
      <c r="R4000" t="s">
        <v>8345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 t="e">
        <f t="shared" si="311"/>
        <v>#DIV/0!</v>
      </c>
      <c r="Q4001" s="12" t="s">
        <v>8319</v>
      </c>
      <c r="R4001" t="s">
        <v>8345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 t="e">
        <f t="shared" si="311"/>
        <v>#DIV/0!</v>
      </c>
      <c r="Q4002" s="12" t="s">
        <v>8319</v>
      </c>
      <c r="R4002" t="s">
        <v>8345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 t="e">
        <f t="shared" si="311"/>
        <v>#DIV/0!</v>
      </c>
      <c r="Q4003" s="12" t="s">
        <v>8319</v>
      </c>
      <c r="R4003" t="s">
        <v>8345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 t="e">
        <f t="shared" si="311"/>
        <v>#DIV/0!</v>
      </c>
      <c r="Q4004" s="12" t="s">
        <v>8319</v>
      </c>
      <c r="R4004" t="s">
        <v>8345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 t="e">
        <f t="shared" si="311"/>
        <v>#DIV/0!</v>
      </c>
      <c r="Q4005" s="12" t="s">
        <v>8319</v>
      </c>
      <c r="R4005" t="s">
        <v>8345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 t="e">
        <f t="shared" si="311"/>
        <v>#DIV/0!</v>
      </c>
      <c r="Q4006" s="12" t="s">
        <v>8319</v>
      </c>
      <c r="R4006" t="s">
        <v>8345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 t="e">
        <f t="shared" si="311"/>
        <v>#DIV/0!</v>
      </c>
      <c r="Q4007" s="12" t="s">
        <v>8308</v>
      </c>
      <c r="R4007" t="s">
        <v>8315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 t="e">
        <f t="shared" si="311"/>
        <v>#DIV/0!</v>
      </c>
      <c r="Q4008" s="12" t="s">
        <v>8319</v>
      </c>
      <c r="R4008" t="s">
        <v>8345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 t="e">
        <f t="shared" si="311"/>
        <v>#DIV/0!</v>
      </c>
      <c r="Q4009" s="12" t="s">
        <v>8319</v>
      </c>
      <c r="R4009" t="s">
        <v>8345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 t="e">
        <f t="shared" si="311"/>
        <v>#DIV/0!</v>
      </c>
      <c r="Q4010" s="12" t="s">
        <v>8319</v>
      </c>
      <c r="R4010" t="s">
        <v>8345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 t="e">
        <f t="shared" si="311"/>
        <v>#DIV/0!</v>
      </c>
      <c r="Q4011" s="12" t="s">
        <v>8311</v>
      </c>
      <c r="R4011" t="s">
        <v>8356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 t="e">
        <f t="shared" si="311"/>
        <v>#DIV/0!</v>
      </c>
      <c r="Q4012" s="12" t="s">
        <v>8311</v>
      </c>
      <c r="R4012" t="s">
        <v>8356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 t="e">
        <f t="shared" si="311"/>
        <v>#DIV/0!</v>
      </c>
      <c r="Q4013" s="12" t="s">
        <v>8311</v>
      </c>
      <c r="R4013" t="s">
        <v>8356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 t="e">
        <f t="shared" si="311"/>
        <v>#DIV/0!</v>
      </c>
      <c r="Q4014" s="12" t="s">
        <v>8311</v>
      </c>
      <c r="R4014" t="s">
        <v>8356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 t="e">
        <f t="shared" si="311"/>
        <v>#DIV/0!</v>
      </c>
      <c r="Q4015" s="12" t="s">
        <v>8311</v>
      </c>
      <c r="R4015" t="s">
        <v>8356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 t="e">
        <f t="shared" si="311"/>
        <v>#DIV/0!</v>
      </c>
      <c r="Q4016" s="12" t="s">
        <v>8311</v>
      </c>
      <c r="R4016" t="s">
        <v>8356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 t="e">
        <f t="shared" si="311"/>
        <v>#DIV/0!</v>
      </c>
      <c r="Q4017" s="12" t="s">
        <v>8311</v>
      </c>
      <c r="R4017" t="s">
        <v>8356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 t="e">
        <f t="shared" si="311"/>
        <v>#DIV/0!</v>
      </c>
      <c r="Q4018" s="12" t="s">
        <v>8311</v>
      </c>
      <c r="R4018" t="s">
        <v>8356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 t="e">
        <f t="shared" si="311"/>
        <v>#DIV/0!</v>
      </c>
      <c r="Q4019" s="12" t="s">
        <v>8311</v>
      </c>
      <c r="R4019" t="s">
        <v>8356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 t="e">
        <f t="shared" si="311"/>
        <v>#DIV/0!</v>
      </c>
      <c r="Q4020" s="12" t="s">
        <v>8323</v>
      </c>
      <c r="R4020" t="s">
        <v>8326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 t="e">
        <f t="shared" si="311"/>
        <v>#DIV/0!</v>
      </c>
      <c r="Q4021" s="12" t="s">
        <v>8323</v>
      </c>
      <c r="R4021" t="s">
        <v>8326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 t="e">
        <f t="shared" si="311"/>
        <v>#DIV/0!</v>
      </c>
      <c r="Q4022" s="12" t="s">
        <v>8323</v>
      </c>
      <c r="R4022" t="s">
        <v>8326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 t="e">
        <f t="shared" si="311"/>
        <v>#DIV/0!</v>
      </c>
      <c r="Q4023" s="12" t="s">
        <v>8323</v>
      </c>
      <c r="R4023" t="s">
        <v>8326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 t="e">
        <f t="shared" si="311"/>
        <v>#DIV/0!</v>
      </c>
      <c r="Q4024" s="12" t="s">
        <v>8323</v>
      </c>
      <c r="R4024" t="s">
        <v>8326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t="e">
        <f t="shared" si="311"/>
        <v>#DIV/0!</v>
      </c>
      <c r="Q4025" s="12" t="s">
        <v>8323</v>
      </c>
      <c r="R4025" t="s">
        <v>8326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 t="e">
        <f t="shared" si="311"/>
        <v>#DIV/0!</v>
      </c>
      <c r="Q4026" s="12" t="s">
        <v>8323</v>
      </c>
      <c r="R4026" t="s">
        <v>8326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 t="e">
        <f t="shared" si="311"/>
        <v>#DIV/0!</v>
      </c>
      <c r="Q4027" s="12" t="s">
        <v>8323</v>
      </c>
      <c r="R4027" t="s">
        <v>8326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t="e">
        <f t="shared" si="311"/>
        <v>#DIV/0!</v>
      </c>
      <c r="Q4028" s="12" t="s">
        <v>8323</v>
      </c>
      <c r="R4028" t="s">
        <v>8326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t="e">
        <f t="shared" si="311"/>
        <v>#DIV/0!</v>
      </c>
      <c r="Q4029" s="12" t="s">
        <v>8323</v>
      </c>
      <c r="R4029" t="s">
        <v>8326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 t="e">
        <f t="shared" si="311"/>
        <v>#DIV/0!</v>
      </c>
      <c r="Q4030" s="12" t="s">
        <v>8323</v>
      </c>
      <c r="R4030" t="s">
        <v>8326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t="e">
        <f t="shared" si="311"/>
        <v>#DIV/0!</v>
      </c>
      <c r="Q4031" s="12" t="s">
        <v>8323</v>
      </c>
      <c r="R4031" t="s">
        <v>8326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 t="e">
        <f t="shared" si="311"/>
        <v>#DIV/0!</v>
      </c>
      <c r="Q4032" s="12" t="s">
        <v>8323</v>
      </c>
      <c r="R4032" t="s">
        <v>8326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t="e">
        <f t="shared" si="311"/>
        <v>#DIV/0!</v>
      </c>
      <c r="Q4033" s="12" t="s">
        <v>8323</v>
      </c>
      <c r="R4033" t="s">
        <v>8326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310"/>
        <v>0</v>
      </c>
      <c r="P4034" t="e">
        <f t="shared" si="311"/>
        <v>#DIV/0!</v>
      </c>
      <c r="Q4034" s="12" t="s">
        <v>8323</v>
      </c>
      <c r="R4034" t="s">
        <v>8324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315">ROUND(E4035/D4035*100,0)</f>
        <v>0</v>
      </c>
      <c r="P4035" t="e">
        <f t="shared" ref="P4035:P4098" si="316">ROUND(E4035/L4035,2)</f>
        <v>#DIV/0!</v>
      </c>
      <c r="Q4035" s="12" t="s">
        <v>8323</v>
      </c>
      <c r="R4035" t="s">
        <v>8324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 t="e">
        <f t="shared" si="316"/>
        <v>#DIV/0!</v>
      </c>
      <c r="Q4036" s="12" t="s">
        <v>8323</v>
      </c>
      <c r="R4036" t="s">
        <v>8324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 t="e">
        <f t="shared" si="316"/>
        <v>#DIV/0!</v>
      </c>
      <c r="Q4037" s="12" t="s">
        <v>8323</v>
      </c>
      <c r="R4037" t="s">
        <v>8324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 t="e">
        <f t="shared" si="316"/>
        <v>#DIV/0!</v>
      </c>
      <c r="Q4038" s="12" t="s">
        <v>8323</v>
      </c>
      <c r="R4038" t="s">
        <v>8324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 t="e">
        <f t="shared" si="316"/>
        <v>#DIV/0!</v>
      </c>
      <c r="Q4039" s="12" t="s">
        <v>8323</v>
      </c>
      <c r="R4039" t="s">
        <v>8324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 t="e">
        <f t="shared" si="316"/>
        <v>#DIV/0!</v>
      </c>
      <c r="Q4040" s="12" t="s">
        <v>8323</v>
      </c>
      <c r="R4040" t="s">
        <v>8324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 t="e">
        <f t="shared" si="316"/>
        <v>#DIV/0!</v>
      </c>
      <c r="Q4041" s="12" t="s">
        <v>8323</v>
      </c>
      <c r="R4041" t="s">
        <v>8324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 t="e">
        <f t="shared" si="316"/>
        <v>#DIV/0!</v>
      </c>
      <c r="Q4042" s="12" t="s">
        <v>8323</v>
      </c>
      <c r="R4042" t="s">
        <v>8324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 t="e">
        <f t="shared" si="316"/>
        <v>#DIV/0!</v>
      </c>
      <c r="Q4043" s="12" t="s">
        <v>8323</v>
      </c>
      <c r="R4043" t="s">
        <v>8324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 t="e">
        <f t="shared" si="316"/>
        <v>#DIV/0!</v>
      </c>
      <c r="Q4044" s="12" t="s">
        <v>8323</v>
      </c>
      <c r="R4044" t="s">
        <v>8324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 t="e">
        <f t="shared" si="316"/>
        <v>#DIV/0!</v>
      </c>
      <c r="Q4045" s="12" t="s">
        <v>8323</v>
      </c>
      <c r="R4045" t="s">
        <v>8324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 t="e">
        <f t="shared" si="316"/>
        <v>#DIV/0!</v>
      </c>
      <c r="Q4046" s="12" t="s">
        <v>8323</v>
      </c>
      <c r="R4046" t="s">
        <v>8324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 t="e">
        <f t="shared" si="316"/>
        <v>#DIV/0!</v>
      </c>
      <c r="Q4047" s="12" t="s">
        <v>8323</v>
      </c>
      <c r="R4047" t="s">
        <v>8324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 t="e">
        <f t="shared" si="316"/>
        <v>#DIV/0!</v>
      </c>
      <c r="Q4048" s="12" t="s">
        <v>8323</v>
      </c>
      <c r="R4048" t="s">
        <v>8324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 t="e">
        <f t="shared" si="316"/>
        <v>#DIV/0!</v>
      </c>
      <c r="Q4049" s="12" t="s">
        <v>8323</v>
      </c>
      <c r="R4049" t="s">
        <v>8326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 t="e">
        <f t="shared" si="316"/>
        <v>#DIV/0!</v>
      </c>
      <c r="Q4050" s="12" t="s">
        <v>8323</v>
      </c>
      <c r="R4050" t="s">
        <v>8326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 t="e">
        <f t="shared" si="316"/>
        <v>#DIV/0!</v>
      </c>
      <c r="Q4051" s="12" t="s">
        <v>8323</v>
      </c>
      <c r="R4051" t="s">
        <v>8326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 t="e">
        <f t="shared" si="316"/>
        <v>#DIV/0!</v>
      </c>
      <c r="Q4052" s="12" t="s">
        <v>8323</v>
      </c>
      <c r="R4052" t="s">
        <v>8335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 t="e">
        <f t="shared" si="316"/>
        <v>#DIV/0!</v>
      </c>
      <c r="Q4053" s="12" t="s">
        <v>8323</v>
      </c>
      <c r="R4053" t="s">
        <v>8335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 t="e">
        <f t="shared" si="316"/>
        <v>#DIV/0!</v>
      </c>
      <c r="Q4054" s="12" t="s">
        <v>8323</v>
      </c>
      <c r="R4054" t="s">
        <v>8335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 t="e">
        <f t="shared" si="316"/>
        <v>#DIV/0!</v>
      </c>
      <c r="Q4055" s="12" t="s">
        <v>8323</v>
      </c>
      <c r="R4055" t="s">
        <v>8335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 t="e">
        <f t="shared" si="316"/>
        <v>#DIV/0!</v>
      </c>
      <c r="Q4056" s="12" t="s">
        <v>8323</v>
      </c>
      <c r="R4056" t="s">
        <v>8335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 t="e">
        <f t="shared" si="316"/>
        <v>#DIV/0!</v>
      </c>
      <c r="Q4057" s="12" t="s">
        <v>8323</v>
      </c>
      <c r="R4057" t="s">
        <v>8335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 t="e">
        <f t="shared" si="316"/>
        <v>#DIV/0!</v>
      </c>
      <c r="Q4058" s="12" t="s">
        <v>8323</v>
      </c>
      <c r="R4058" t="s">
        <v>8335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 t="e">
        <f t="shared" si="316"/>
        <v>#DIV/0!</v>
      </c>
      <c r="Q4059" s="12" t="s">
        <v>8323</v>
      </c>
      <c r="R4059" t="s">
        <v>8335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 t="e">
        <f t="shared" si="316"/>
        <v>#DIV/0!</v>
      </c>
      <c r="Q4060" s="12" t="s">
        <v>8323</v>
      </c>
      <c r="R4060" t="s">
        <v>8326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 t="e">
        <f t="shared" si="316"/>
        <v>#DIV/0!</v>
      </c>
      <c r="Q4061" s="12" t="s">
        <v>8323</v>
      </c>
      <c r="R4061" t="s">
        <v>8326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 t="e">
        <f t="shared" si="316"/>
        <v>#DIV/0!</v>
      </c>
      <c r="Q4062" s="12" t="s">
        <v>8323</v>
      </c>
      <c r="R4062" t="s">
        <v>8326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t="e">
        <f t="shared" si="316"/>
        <v>#DIV/0!</v>
      </c>
      <c r="Q4063" s="12" t="s">
        <v>8323</v>
      </c>
      <c r="R4063" t="s">
        <v>8326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 t="e">
        <f t="shared" si="316"/>
        <v>#DIV/0!</v>
      </c>
      <c r="Q4064" s="12" t="s">
        <v>8323</v>
      </c>
      <c r="R4064" t="s">
        <v>8335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 t="e">
        <f t="shared" si="316"/>
        <v>#DIV/0!</v>
      </c>
      <c r="Q4065" s="12" t="s">
        <v>8323</v>
      </c>
      <c r="R4065" t="s">
        <v>8335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 t="e">
        <f t="shared" si="316"/>
        <v>#DIV/0!</v>
      </c>
      <c r="Q4066" s="12" t="s">
        <v>8323</v>
      </c>
      <c r="R4066" t="s">
        <v>8335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 t="e">
        <f t="shared" si="316"/>
        <v>#DIV/0!</v>
      </c>
      <c r="Q4067" s="12" t="s">
        <v>8323</v>
      </c>
      <c r="R4067" t="s">
        <v>8335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 t="e">
        <f t="shared" si="316"/>
        <v>#DIV/0!</v>
      </c>
      <c r="Q4068" s="12" t="s">
        <v>8323</v>
      </c>
      <c r="R4068" t="s">
        <v>8326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 t="e">
        <f t="shared" si="316"/>
        <v>#DIV/0!</v>
      </c>
      <c r="Q4069" s="12" t="s">
        <v>8323</v>
      </c>
      <c r="R4069" t="s">
        <v>8335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 t="e">
        <f t="shared" si="316"/>
        <v>#DIV/0!</v>
      </c>
      <c r="Q4070" s="12" t="s">
        <v>8323</v>
      </c>
      <c r="R4070" t="s">
        <v>8335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 t="e">
        <f t="shared" si="316"/>
        <v>#DIV/0!</v>
      </c>
      <c r="Q4071" s="12" t="s">
        <v>8323</v>
      </c>
      <c r="R4071" t="s">
        <v>8335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 t="e">
        <f t="shared" si="316"/>
        <v>#DIV/0!</v>
      </c>
      <c r="Q4072" s="12" t="s">
        <v>8323</v>
      </c>
      <c r="R4072" t="s">
        <v>8335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3.2" hidden="1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 t="e">
        <f t="shared" si="316"/>
        <v>#DIV/0!</v>
      </c>
      <c r="Q4073" s="12" t="s">
        <v>8323</v>
      </c>
      <c r="R4073" t="s">
        <v>8335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 t="e">
        <f t="shared" si="316"/>
        <v>#DIV/0!</v>
      </c>
      <c r="Q4074" s="12" t="s">
        <v>8323</v>
      </c>
      <c r="R4074" t="s">
        <v>8335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57.6" hidden="1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 t="e">
        <f t="shared" si="316"/>
        <v>#DIV/0!</v>
      </c>
      <c r="Q4075" s="12" t="s">
        <v>8323</v>
      </c>
      <c r="R4075" t="s">
        <v>8335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 t="e">
        <f t="shared" si="316"/>
        <v>#DIV/0!</v>
      </c>
      <c r="Q4076" s="12" t="s">
        <v>8323</v>
      </c>
      <c r="R4076" t="s">
        <v>8335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 t="e">
        <f t="shared" si="316"/>
        <v>#DIV/0!</v>
      </c>
      <c r="Q4077" s="12" t="s">
        <v>8323</v>
      </c>
      <c r="R4077" t="s">
        <v>8335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 t="e">
        <f t="shared" si="316"/>
        <v>#DIV/0!</v>
      </c>
      <c r="Q4078" s="12" t="s">
        <v>8323</v>
      </c>
      <c r="R4078" t="s">
        <v>8335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t="e">
        <f t="shared" si="316"/>
        <v>#DIV/0!</v>
      </c>
      <c r="Q4079" s="12" t="s">
        <v>8323</v>
      </c>
      <c r="R4079" t="s">
        <v>8326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t="e">
        <f t="shared" si="316"/>
        <v>#DIV/0!</v>
      </c>
      <c r="Q4080" s="12" t="s">
        <v>8323</v>
      </c>
      <c r="R4080" t="s">
        <v>8326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 t="e">
        <f t="shared" si="316"/>
        <v>#DIV/0!</v>
      </c>
      <c r="Q4081" s="12" t="s">
        <v>8323</v>
      </c>
      <c r="R4081" t="s">
        <v>8326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t="e">
        <f t="shared" si="316"/>
        <v>#DIV/0!</v>
      </c>
      <c r="Q4082" s="12" t="s">
        <v>8323</v>
      </c>
      <c r="R4082" t="s">
        <v>8326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t="e">
        <f t="shared" si="316"/>
        <v>#DIV/0!</v>
      </c>
      <c r="Q4083" s="12" t="s">
        <v>8323</v>
      </c>
      <c r="R4083" t="s">
        <v>8326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 t="e">
        <f t="shared" si="316"/>
        <v>#DIV/0!</v>
      </c>
      <c r="Q4084" s="12" t="s">
        <v>8323</v>
      </c>
      <c r="R4084" t="s">
        <v>8326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 t="e">
        <f t="shared" si="316"/>
        <v>#DIV/0!</v>
      </c>
      <c r="Q4085" s="12" t="s">
        <v>8323</v>
      </c>
      <c r="R4085" t="s">
        <v>8326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t="e">
        <f t="shared" si="316"/>
        <v>#DIV/0!</v>
      </c>
      <c r="Q4086" s="12" t="s">
        <v>8323</v>
      </c>
      <c r="R4086" t="s">
        <v>8326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 t="e">
        <f t="shared" si="316"/>
        <v>#DIV/0!</v>
      </c>
      <c r="Q4087" s="12" t="s">
        <v>8323</v>
      </c>
      <c r="R4087" t="s">
        <v>8326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 t="e">
        <f t="shared" si="316"/>
        <v>#DIV/0!</v>
      </c>
      <c r="Q4088" s="12" t="s">
        <v>8323</v>
      </c>
      <c r="R4088" t="s">
        <v>8326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t="e">
        <f t="shared" si="316"/>
        <v>#DIV/0!</v>
      </c>
      <c r="Q4089" s="12" t="s">
        <v>8323</v>
      </c>
      <c r="R4089" t="s">
        <v>8326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 t="e">
        <f t="shared" si="316"/>
        <v>#DIV/0!</v>
      </c>
      <c r="Q4090" s="12" t="s">
        <v>8323</v>
      </c>
      <c r="R4090" t="s">
        <v>8326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 t="e">
        <f t="shared" si="316"/>
        <v>#DIV/0!</v>
      </c>
      <c r="Q4091" s="12" t="s">
        <v>8323</v>
      </c>
      <c r="R4091" t="s">
        <v>8326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 t="e">
        <f t="shared" si="316"/>
        <v>#DIV/0!</v>
      </c>
      <c r="Q4092" s="12" t="s">
        <v>8323</v>
      </c>
      <c r="R4092" t="s">
        <v>8326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 t="e">
        <f t="shared" si="316"/>
        <v>#DIV/0!</v>
      </c>
      <c r="Q4093" s="12" t="s">
        <v>8323</v>
      </c>
      <c r="R4093" t="s">
        <v>8326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t="e">
        <f t="shared" si="316"/>
        <v>#DIV/0!</v>
      </c>
      <c r="Q4094" s="12" t="s">
        <v>8323</v>
      </c>
      <c r="R4094" t="s">
        <v>8326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t="e">
        <f t="shared" si="316"/>
        <v>#DIV/0!</v>
      </c>
      <c r="Q4095" s="12" t="s">
        <v>8323</v>
      </c>
      <c r="R4095" t="s">
        <v>8326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 t="e">
        <f t="shared" si="316"/>
        <v>#DIV/0!</v>
      </c>
      <c r="Q4096" s="12" t="s">
        <v>8323</v>
      </c>
      <c r="R4096" t="s">
        <v>8326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 t="e">
        <f t="shared" si="316"/>
        <v>#DIV/0!</v>
      </c>
      <c r="Q4097" s="12" t="s">
        <v>8323</v>
      </c>
      <c r="R4097" t="s">
        <v>8326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315"/>
        <v>0</v>
      </c>
      <c r="P4098" t="e">
        <f t="shared" si="316"/>
        <v>#DIV/0!</v>
      </c>
      <c r="Q4098" s="12" t="s">
        <v>8323</v>
      </c>
      <c r="R4098" t="s">
        <v>8326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 t="e">
        <f t="shared" ref="P4099:P4115" si="321">ROUND(E4099/L4099,2)</f>
        <v>#DIV/0!</v>
      </c>
      <c r="Q4099" s="12" t="s">
        <v>8323</v>
      </c>
      <c r="R4099" t="s">
        <v>8326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t="e">
        <f t="shared" si="321"/>
        <v>#DIV/0!</v>
      </c>
      <c r="Q4100" s="12" t="s">
        <v>8323</v>
      </c>
      <c r="R4100" t="s">
        <v>8326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t="e">
        <f t="shared" si="321"/>
        <v>#DIV/0!</v>
      </c>
      <c r="Q4101" s="12" t="s">
        <v>8323</v>
      </c>
      <c r="R4101" t="s">
        <v>8326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t="e">
        <f t="shared" si="321"/>
        <v>#DIV/0!</v>
      </c>
      <c r="Q4102" s="12" t="s">
        <v>8323</v>
      </c>
      <c r="R4102" t="s">
        <v>8326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t="e">
        <f t="shared" si="321"/>
        <v>#DIV/0!</v>
      </c>
      <c r="Q4103" s="12" t="s">
        <v>8323</v>
      </c>
      <c r="R4103" t="s">
        <v>8326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 t="e">
        <f t="shared" si="321"/>
        <v>#DIV/0!</v>
      </c>
      <c r="Q4104" s="12" t="s">
        <v>8323</v>
      </c>
      <c r="R4104" t="s">
        <v>8326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t="e">
        <f t="shared" si="321"/>
        <v>#DIV/0!</v>
      </c>
      <c r="Q4105" s="12" t="s">
        <v>8323</v>
      </c>
      <c r="R4105" t="s">
        <v>8326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 t="e">
        <f t="shared" si="321"/>
        <v>#DIV/0!</v>
      </c>
      <c r="Q4106" s="12" t="s">
        <v>8323</v>
      </c>
      <c r="R4106" t="s">
        <v>8326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 t="e">
        <f t="shared" si="321"/>
        <v>#DIV/0!</v>
      </c>
      <c r="Q4107" s="12" t="s">
        <v>8323</v>
      </c>
      <c r="R4107" t="s">
        <v>8326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t="e">
        <f t="shared" si="321"/>
        <v>#DIV/0!</v>
      </c>
      <c r="Q4108" s="12" t="s">
        <v>8323</v>
      </c>
      <c r="R4108" t="s">
        <v>8326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 t="e">
        <f t="shared" si="321"/>
        <v>#DIV/0!</v>
      </c>
      <c r="Q4109" s="12" t="s">
        <v>8323</v>
      </c>
      <c r="R4109" t="s">
        <v>8326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 t="e">
        <f t="shared" si="321"/>
        <v>#DIV/0!</v>
      </c>
      <c r="Q4110" s="12" t="s">
        <v>8323</v>
      </c>
      <c r="R4110" t="s">
        <v>8326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t="e">
        <f t="shared" si="321"/>
        <v>#DIV/0!</v>
      </c>
      <c r="Q4111" s="12" t="s">
        <v>8323</v>
      </c>
      <c r="R4111" t="s">
        <v>8326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 t="e">
        <f t="shared" si="321"/>
        <v>#DIV/0!</v>
      </c>
      <c r="Q4112" s="12" t="s">
        <v>8323</v>
      </c>
      <c r="R4112" t="s">
        <v>8326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 t="e">
        <f t="shared" si="321"/>
        <v>#DIV/0!</v>
      </c>
      <c r="Q4113" s="12" t="s">
        <v>8323</v>
      </c>
      <c r="R4113" t="s">
        <v>8326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 t="e">
        <f t="shared" si="321"/>
        <v>#DIV/0!</v>
      </c>
      <c r="Q4114" s="12" t="s">
        <v>8323</v>
      </c>
      <c r="R4114" t="s">
        <v>8326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 t="e">
        <f t="shared" si="321"/>
        <v>#DIV/0!</v>
      </c>
      <c r="Q4115" s="12" t="s">
        <v>8323</v>
      </c>
      <c r="R4115" t="s">
        <v>8326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BB592-3D1D-4925-A229-C5ACF06F06A8}">
  <sheetPr codeName="Sheet8"/>
  <dimension ref="A1:C14"/>
  <sheetViews>
    <sheetView workbookViewId="0">
      <selection activeCell="H14" sqref="H14"/>
    </sheetView>
  </sheetViews>
  <sheetFormatPr defaultRowHeight="14.4" x14ac:dyDescent="0.3"/>
  <cols>
    <col min="1" max="1" width="27" customWidth="1"/>
    <col min="2" max="2" width="10.88671875" customWidth="1"/>
    <col min="3" max="3" width="11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8393</v>
      </c>
      <c r="B7" s="18" t="e">
        <f>B5-B6</f>
        <v>#REF!</v>
      </c>
      <c r="C7" s="18" t="e">
        <f>B5-B6</f>
        <v>#REF!</v>
      </c>
    </row>
    <row r="8" spans="1:3" x14ac:dyDescent="0.3">
      <c r="B8" s="18"/>
      <c r="C8" s="18"/>
    </row>
    <row r="9" spans="1:3" x14ac:dyDescent="0.3">
      <c r="A9" t="s">
        <v>8394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8397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3A8F8-C6A0-4BC0-986A-C1EED93F66A0}">
  <sheetPr codeName="Sheet11"/>
  <dimension ref="A1:F6"/>
  <sheetViews>
    <sheetView workbookViewId="0">
      <selection activeCell="F3" sqref="F3"/>
    </sheetView>
  </sheetViews>
  <sheetFormatPr defaultRowHeight="14.4" x14ac:dyDescent="0.3"/>
  <cols>
    <col min="1" max="1" width="31.5546875" customWidth="1"/>
    <col min="2" max="2" width="122.77734375" customWidth="1"/>
    <col min="6" max="6" width="17.21875" customWidth="1"/>
  </cols>
  <sheetData>
    <row r="1" spans="1:6" x14ac:dyDescent="0.3">
      <c r="A1" t="s">
        <v>1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Kickstarter!B:F, 5, FALSE)</f>
        <v>successful</v>
      </c>
      <c r="F2" t="e">
        <f>VLOOKUP(A2, Kickstarter!B:F, 6, FALSE)</f>
        <v>#REF!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Kickstarter!B:F, 5, FALSE)</f>
        <v>successful</v>
      </c>
      <c r="F3" t="e">
        <f>VLOOKUP(A3, Kickstarter!B:F, 6, FALSE)</f>
        <v>#REF!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Kickstarter!B:F, 5, FALSE)</f>
        <v>successful</v>
      </c>
      <c r="F4" t="e">
        <f>VLOOKUP(A4, Kickstarter!B:F, 6, FALSE)</f>
        <v>#REF!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Kickstarter!B:F, 5, FALSE)</f>
        <v>successful</v>
      </c>
      <c r="F5" t="e">
        <f>VLOOKUP(A5, Kickstarter!B:F, 6, FALSE)</f>
        <v>#REF!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str">
        <f>VLOOKUP(A6, Kickstarter!B:F, 5, FALSE)</f>
        <v>successful</v>
      </c>
      <c r="F6" t="e">
        <f>VLOOKUP(A6, Kickstarter!B:F, 6, 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Reserach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Gisell Espinal</cp:lastModifiedBy>
  <dcterms:created xsi:type="dcterms:W3CDTF">2017-04-20T15:17:24Z</dcterms:created>
  <dcterms:modified xsi:type="dcterms:W3CDTF">2022-01-04T23:45:58Z</dcterms:modified>
</cp:coreProperties>
</file>