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кладка" sheetId="1" r:id="rId1"/>
    <sheet name="Лист1" sheetId="4" r:id="rId2"/>
    <sheet name="Лист2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H37" i="4" l="1"/>
  <c r="G37" i="4"/>
  <c r="G36" i="4"/>
  <c r="F36" i="4"/>
  <c r="F35" i="4"/>
  <c r="F34" i="4"/>
  <c r="F33" i="4"/>
  <c r="G22" i="4"/>
  <c r="G14" i="4"/>
  <c r="F26" i="4"/>
  <c r="F27" i="4"/>
  <c r="F28" i="4"/>
  <c r="F29" i="4"/>
  <c r="F30" i="4" s="1"/>
  <c r="G30" i="4" s="1"/>
  <c r="F25" i="4"/>
  <c r="F22" i="4"/>
  <c r="F18" i="4"/>
  <c r="F19" i="4"/>
  <c r="F20" i="4"/>
  <c r="F21" i="4"/>
  <c r="F17" i="4"/>
  <c r="F14" i="4"/>
  <c r="F4" i="4"/>
  <c r="F5" i="4"/>
  <c r="F6" i="4"/>
  <c r="F7" i="4"/>
  <c r="F8" i="4"/>
  <c r="F9" i="4"/>
  <c r="F10" i="4"/>
  <c r="F11" i="4"/>
  <c r="F12" i="4"/>
  <c r="F13" i="4"/>
  <c r="F3" i="4"/>
  <c r="G81" i="1" l="1"/>
  <c r="G80" i="1"/>
  <c r="F80" i="1"/>
  <c r="E80" i="1"/>
  <c r="E79" i="1"/>
  <c r="E78" i="1"/>
  <c r="E77" i="1"/>
  <c r="E76" i="1"/>
  <c r="E75" i="1" l="1"/>
  <c r="E74" i="1"/>
  <c r="E73" i="1"/>
  <c r="L60" i="1" l="1"/>
  <c r="L59" i="1"/>
  <c r="L58" i="1"/>
  <c r="L57" i="1"/>
  <c r="L56" i="1"/>
  <c r="L55" i="1"/>
  <c r="L54" i="1"/>
  <c r="M50" i="1"/>
  <c r="L49" i="1"/>
  <c r="L48" i="1"/>
  <c r="L50" i="1" s="1"/>
  <c r="L44" i="1"/>
  <c r="N44" i="1" s="1"/>
  <c r="L41" i="1"/>
  <c r="N41" i="1" s="1"/>
  <c r="L36" i="1"/>
  <c r="L35" i="1"/>
  <c r="L37" i="1" s="1"/>
  <c r="N37" i="1" s="1"/>
  <c r="J31" i="1"/>
  <c r="L30" i="1"/>
  <c r="L29" i="1"/>
  <c r="L28" i="1"/>
  <c r="L27" i="1"/>
  <c r="L26" i="1"/>
  <c r="L25" i="1"/>
  <c r="L24" i="1"/>
  <c r="L23" i="1"/>
  <c r="L22" i="1"/>
  <c r="L31" i="1" s="1"/>
  <c r="N31" i="1" s="1"/>
  <c r="M18" i="1"/>
  <c r="J18" i="1"/>
  <c r="L17" i="1"/>
  <c r="L16" i="1"/>
  <c r="L15" i="1"/>
  <c r="M11" i="1"/>
  <c r="J11" i="1"/>
  <c r="L10" i="1"/>
  <c r="L9" i="1"/>
  <c r="L8" i="1"/>
  <c r="L7" i="1"/>
  <c r="L6" i="1"/>
  <c r="L5" i="1"/>
  <c r="L4" i="1"/>
  <c r="N50" i="1" l="1"/>
  <c r="L61" i="1"/>
  <c r="N61" i="1" s="1"/>
  <c r="L11" i="1"/>
  <c r="N11" i="1" s="1"/>
  <c r="N62" i="1" s="1"/>
  <c r="L18" i="1"/>
  <c r="N18" i="1" s="1"/>
  <c r="F19" i="1" l="1"/>
  <c r="F12" i="1"/>
  <c r="E67" i="1" l="1"/>
  <c r="E68" i="1"/>
  <c r="E66" i="1"/>
  <c r="E65" i="1"/>
  <c r="E64" i="1"/>
  <c r="E63" i="1"/>
  <c r="C32" i="1"/>
  <c r="E62" i="1"/>
  <c r="C19" i="1"/>
  <c r="C12" i="1"/>
  <c r="F58" i="1"/>
  <c r="E57" i="1"/>
  <c r="E56" i="1"/>
  <c r="E52" i="1"/>
  <c r="G52" i="1" s="1"/>
  <c r="E49" i="1"/>
  <c r="G49" i="1" s="1"/>
  <c r="E45" i="1"/>
  <c r="G45" i="1" s="1"/>
  <c r="E42" i="1"/>
  <c r="G42" i="1" s="1"/>
  <c r="E37" i="1"/>
  <c r="E36" i="1"/>
  <c r="E38" i="1" s="1"/>
  <c r="G38" i="1" s="1"/>
  <c r="E31" i="1"/>
  <c r="E30" i="1"/>
  <c r="E24" i="1"/>
  <c r="E25" i="1"/>
  <c r="E26" i="1"/>
  <c r="E27" i="1"/>
  <c r="E28" i="1"/>
  <c r="E29" i="1"/>
  <c r="E23" i="1"/>
  <c r="E17" i="1"/>
  <c r="E18" i="1"/>
  <c r="E16" i="1"/>
  <c r="E6" i="1"/>
  <c r="E7" i="1"/>
  <c r="E12" i="1" s="1"/>
  <c r="G12" i="1" s="1"/>
  <c r="E8" i="1"/>
  <c r="E9" i="1"/>
  <c r="E10" i="1"/>
  <c r="E11" i="1"/>
  <c r="E5" i="1"/>
  <c r="E58" i="1" l="1"/>
  <c r="G58" i="1" s="1"/>
  <c r="E32" i="1"/>
  <c r="G32" i="1" s="1"/>
  <c r="E69" i="1"/>
  <c r="G69" i="1" s="1"/>
  <c r="E19" i="1"/>
  <c r="G19" i="1" s="1"/>
</calcChain>
</file>

<file path=xl/sharedStrings.xml><?xml version="1.0" encoding="utf-8"?>
<sst xmlns="http://schemas.openxmlformats.org/spreadsheetml/2006/main" count="248" uniqueCount="105">
  <si>
    <t>панелі 1 підїзд</t>
  </si>
  <si>
    <t>пк-22-12</t>
  </si>
  <si>
    <t>назва панелей</t>
  </si>
  <si>
    <t>шт</t>
  </si>
  <si>
    <t>сума</t>
  </si>
  <si>
    <t>пк-44-12</t>
  </si>
  <si>
    <t>пк-57-12</t>
  </si>
  <si>
    <t>пк-64-12</t>
  </si>
  <si>
    <t>пк-64-15</t>
  </si>
  <si>
    <t>ПАНЕЛІ</t>
  </si>
  <si>
    <t>пк-67-12</t>
  </si>
  <si>
    <t>пк-67-15</t>
  </si>
  <si>
    <t>панелі 2 підїзд</t>
  </si>
  <si>
    <t>пк-54-12</t>
  </si>
  <si>
    <t>пк-58-12</t>
  </si>
  <si>
    <t>Перемички</t>
  </si>
  <si>
    <t>2пб-13</t>
  </si>
  <si>
    <t>назва перемичок</t>
  </si>
  <si>
    <t>2пб-16</t>
  </si>
  <si>
    <t>3пб-13</t>
  </si>
  <si>
    <t>3пб-16</t>
  </si>
  <si>
    <t>3пб-18</t>
  </si>
  <si>
    <t>5пб-21</t>
  </si>
  <si>
    <t>5пб-25</t>
  </si>
  <si>
    <t>5пб-27</t>
  </si>
  <si>
    <t>5пб-30</t>
  </si>
  <si>
    <t>Сходова клітка</t>
  </si>
  <si>
    <t>площадка</t>
  </si>
  <si>
    <t>марш</t>
  </si>
  <si>
    <t>назва</t>
  </si>
  <si>
    <t>Арматура</t>
  </si>
  <si>
    <t>12 діаметр</t>
  </si>
  <si>
    <t>тон</t>
  </si>
  <si>
    <t>ціна</t>
  </si>
  <si>
    <t>Бетон</t>
  </si>
  <si>
    <t>м3</t>
  </si>
  <si>
    <t>Бетон м-200</t>
  </si>
  <si>
    <t>вартість грн</t>
  </si>
  <si>
    <t>доставка</t>
  </si>
  <si>
    <t>Пісок</t>
  </si>
  <si>
    <t>пісок</t>
  </si>
  <si>
    <t>Крановий</t>
  </si>
  <si>
    <t>годин ()</t>
  </si>
  <si>
    <t>ціна за грн/год</t>
  </si>
  <si>
    <t>цегла</t>
  </si>
  <si>
    <t>півторачка</t>
  </si>
  <si>
    <t>одинарна</t>
  </si>
  <si>
    <t>Робота</t>
  </si>
  <si>
    <t>Монтаж панелей</t>
  </si>
  <si>
    <t>монтаж перемичок</t>
  </si>
  <si>
    <t>кладка 1,5</t>
  </si>
  <si>
    <t>кладка 1,0</t>
  </si>
  <si>
    <t>ціна грн</t>
  </si>
  <si>
    <t>заливка бетонів грн/м3</t>
  </si>
  <si>
    <t>заливка монолітного поясу грн/м3</t>
  </si>
  <si>
    <t>заливка кришок на комена  грн/м погонний</t>
  </si>
  <si>
    <t>АВАНС</t>
  </si>
  <si>
    <t>ціна грн/1000</t>
  </si>
  <si>
    <t>загальний кошторис на добудову поверху</t>
  </si>
  <si>
    <t>інше</t>
  </si>
  <si>
    <t>Милобудівельна л</t>
  </si>
  <si>
    <t>цемент кг</t>
  </si>
  <si>
    <t>прораб 1 міс.</t>
  </si>
  <si>
    <t>електроенергія квт</t>
  </si>
  <si>
    <t>вода, м3</t>
  </si>
  <si>
    <t>сітка кладки, шт</t>
  </si>
  <si>
    <t>пінопласт 10см, м3</t>
  </si>
  <si>
    <t>товар</t>
  </si>
  <si>
    <t>кількість</t>
  </si>
  <si>
    <t>ціна грн/од</t>
  </si>
  <si>
    <t>металопрофіль т-20 словак 0,5</t>
  </si>
  <si>
    <t>планка конькова</t>
  </si>
  <si>
    <t>планка карнизна</t>
  </si>
  <si>
    <t xml:space="preserve">планка торцева </t>
  </si>
  <si>
    <t>планка примикання</t>
  </si>
  <si>
    <t>сніготримачі</t>
  </si>
  <si>
    <t>йондова нижня</t>
  </si>
  <si>
    <t>плівка євробарєр</t>
  </si>
  <si>
    <t xml:space="preserve">цвяхи </t>
  </si>
  <si>
    <t>підконькова стрічка</t>
  </si>
  <si>
    <t>саморізи</t>
  </si>
  <si>
    <t>всього</t>
  </si>
  <si>
    <t>одиниці</t>
  </si>
  <si>
    <t>м2</t>
  </si>
  <si>
    <t>рулон</t>
  </si>
  <si>
    <t>кг</t>
  </si>
  <si>
    <t>робота</t>
  </si>
  <si>
    <t>Демонтаж обрешітки і плівки</t>
  </si>
  <si>
    <t>монтаж кроквяної частини</t>
  </si>
  <si>
    <t>монтаж даху</t>
  </si>
  <si>
    <t>ошивка стін м. проф.</t>
  </si>
  <si>
    <t>монтаж парапетів</t>
  </si>
  <si>
    <t>м.пог</t>
  </si>
  <si>
    <t>металопрофіль т-8 словак 0,5</t>
  </si>
  <si>
    <t>парапет з цілого листа</t>
  </si>
  <si>
    <t>кут зовн 5х5</t>
  </si>
  <si>
    <t>турбошуруп</t>
  </si>
  <si>
    <t>дерево</t>
  </si>
  <si>
    <t>10% запасу</t>
  </si>
  <si>
    <t>заг сума</t>
  </si>
  <si>
    <t>Детальний кошторис на дах</t>
  </si>
  <si>
    <t>прораб</t>
  </si>
  <si>
    <t>електроенергія грн/міс</t>
  </si>
  <si>
    <t>місяці</t>
  </si>
  <si>
    <t>вода  20м3/місяць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</si>
</sst>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0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43" zoomScaleNormal="100" workbookViewId="0">
      <selection activeCell="C49" sqref="C49"/>
    </sheetView>
  </sheetViews>
  <sheetFormatPr defaultRowHeight="15" x14ac:dyDescent="0.25"/>
  <cols>
    <col min="1" max="1" width="3" bestFit="1" customWidth="1"/>
    <col min="2" max="2" width="28.28515625" customWidth="1"/>
    <col min="4" max="4" width="14.5703125" bestFit="1" customWidth="1"/>
    <col min="5" max="5" width="11.7109375" bestFit="1" customWidth="1"/>
    <col min="6" max="6" width="9" bestFit="1" customWidth="1"/>
    <col min="9" max="9" width="23.7109375" customWidth="1"/>
    <col min="10" max="10" width="6.42578125" customWidth="1"/>
    <col min="12" max="12" width="14.5703125" bestFit="1" customWidth="1"/>
  </cols>
  <sheetData>
    <row r="1" spans="1:14" x14ac:dyDescent="0.25">
      <c r="A1" s="20" t="s">
        <v>58</v>
      </c>
      <c r="B1" s="21"/>
      <c r="C1" s="21"/>
      <c r="D1" s="21"/>
      <c r="E1" s="21"/>
      <c r="F1" s="21"/>
      <c r="G1" s="22"/>
      <c r="H1" s="9" t="s">
        <v>56</v>
      </c>
      <c r="I1" s="9"/>
      <c r="J1" s="9"/>
      <c r="K1" s="9"/>
      <c r="L1" s="9"/>
      <c r="M1" s="9"/>
      <c r="N1" s="10"/>
    </row>
    <row r="2" spans="1:14" x14ac:dyDescent="0.25">
      <c r="A2" s="2">
        <v>1</v>
      </c>
      <c r="B2" s="3" t="s">
        <v>9</v>
      </c>
      <c r="C2" s="4"/>
      <c r="D2" s="4"/>
      <c r="E2" s="4"/>
      <c r="F2" s="4"/>
      <c r="G2" s="5"/>
      <c r="H2" s="4">
        <v>1</v>
      </c>
      <c r="I2" s="4" t="s">
        <v>0</v>
      </c>
      <c r="J2" s="4"/>
      <c r="K2" s="4"/>
      <c r="L2" s="4"/>
      <c r="M2" s="4"/>
      <c r="N2" s="5"/>
    </row>
    <row r="3" spans="1:14" x14ac:dyDescent="0.25">
      <c r="A3" s="2"/>
      <c r="B3" s="4" t="s">
        <v>0</v>
      </c>
      <c r="C3" s="4"/>
      <c r="D3" s="4"/>
      <c r="E3" s="4"/>
      <c r="F3" s="4"/>
      <c r="G3" s="5"/>
      <c r="H3" s="4"/>
      <c r="I3" s="4" t="s">
        <v>2</v>
      </c>
      <c r="J3" s="4" t="s">
        <v>3</v>
      </c>
      <c r="K3" s="4" t="s">
        <v>33</v>
      </c>
      <c r="L3" s="4" t="s">
        <v>37</v>
      </c>
      <c r="M3" s="4" t="s">
        <v>38</v>
      </c>
      <c r="N3" s="5"/>
    </row>
    <row r="4" spans="1:14" x14ac:dyDescent="0.25">
      <c r="A4" s="2"/>
      <c r="B4" s="4" t="s">
        <v>2</v>
      </c>
      <c r="C4" s="4" t="s">
        <v>3</v>
      </c>
      <c r="D4" s="4" t="s">
        <v>33</v>
      </c>
      <c r="E4" s="4" t="s">
        <v>37</v>
      </c>
      <c r="F4" s="4" t="s">
        <v>38</v>
      </c>
      <c r="G4" s="5"/>
      <c r="H4" s="4"/>
      <c r="I4" s="4" t="s">
        <v>1</v>
      </c>
      <c r="J4" s="4">
        <v>2</v>
      </c>
      <c r="K4" s="4">
        <v>1750</v>
      </c>
      <c r="L4" s="4">
        <f>J4*K4</f>
        <v>3500</v>
      </c>
      <c r="M4" s="4"/>
      <c r="N4" s="5"/>
    </row>
    <row r="5" spans="1:14" x14ac:dyDescent="0.25">
      <c r="A5" s="2"/>
      <c r="B5" s="4" t="s">
        <v>1</v>
      </c>
      <c r="C5" s="4">
        <v>2</v>
      </c>
      <c r="D5" s="4">
        <v>1750</v>
      </c>
      <c r="E5" s="4">
        <f>C5*D5</f>
        <v>3500</v>
      </c>
      <c r="F5" s="4"/>
      <c r="G5" s="5"/>
      <c r="H5" s="4"/>
      <c r="I5" s="4" t="s">
        <v>5</v>
      </c>
      <c r="J5" s="4">
        <v>1</v>
      </c>
      <c r="K5" s="4">
        <v>3810</v>
      </c>
      <c r="L5" s="4">
        <f t="shared" ref="L5:L10" si="0">J5*K5</f>
        <v>3810</v>
      </c>
      <c r="M5" s="4"/>
      <c r="N5" s="5"/>
    </row>
    <row r="6" spans="1:14" x14ac:dyDescent="0.25">
      <c r="A6" s="2"/>
      <c r="B6" s="4" t="s">
        <v>5</v>
      </c>
      <c r="C6" s="4">
        <v>1</v>
      </c>
      <c r="D6" s="4">
        <v>3810</v>
      </c>
      <c r="E6" s="4">
        <f t="shared" ref="E6:E11" si="1">C6*D6</f>
        <v>3810</v>
      </c>
      <c r="F6" s="4"/>
      <c r="G6" s="5"/>
      <c r="H6" s="4"/>
      <c r="I6" s="4" t="s">
        <v>6</v>
      </c>
      <c r="J6" s="4">
        <v>1</v>
      </c>
      <c r="K6" s="4">
        <v>5680</v>
      </c>
      <c r="L6" s="4">
        <f t="shared" si="0"/>
        <v>5680</v>
      </c>
      <c r="M6" s="4"/>
      <c r="N6" s="5"/>
    </row>
    <row r="7" spans="1:14" x14ac:dyDescent="0.25">
      <c r="A7" s="2"/>
      <c r="B7" s="4" t="s">
        <v>6</v>
      </c>
      <c r="C7" s="4">
        <v>1</v>
      </c>
      <c r="D7" s="4">
        <v>5680</v>
      </c>
      <c r="E7" s="4">
        <f t="shared" si="1"/>
        <v>5680</v>
      </c>
      <c r="F7" s="4"/>
      <c r="G7" s="5"/>
      <c r="H7" s="4"/>
      <c r="I7" s="4" t="s">
        <v>7</v>
      </c>
      <c r="J7" s="4">
        <v>23</v>
      </c>
      <c r="K7" s="4">
        <v>6590</v>
      </c>
      <c r="L7" s="4">
        <f t="shared" si="0"/>
        <v>151570</v>
      </c>
      <c r="M7" s="4">
        <v>2000</v>
      </c>
      <c r="N7" s="5"/>
    </row>
    <row r="8" spans="1:14" x14ac:dyDescent="0.25">
      <c r="A8" s="2"/>
      <c r="B8" s="4" t="s">
        <v>7</v>
      </c>
      <c r="C8" s="4">
        <v>23</v>
      </c>
      <c r="D8" s="4">
        <v>6590</v>
      </c>
      <c r="E8" s="4">
        <f t="shared" si="1"/>
        <v>151570</v>
      </c>
      <c r="F8" s="4">
        <v>2000</v>
      </c>
      <c r="G8" s="5"/>
      <c r="H8" s="4"/>
      <c r="I8" s="4" t="s">
        <v>8</v>
      </c>
      <c r="J8" s="4">
        <v>3</v>
      </c>
      <c r="K8" s="4">
        <v>7950</v>
      </c>
      <c r="L8" s="4">
        <f t="shared" si="0"/>
        <v>23850</v>
      </c>
      <c r="M8" s="4"/>
      <c r="N8" s="5"/>
    </row>
    <row r="9" spans="1:14" x14ac:dyDescent="0.25">
      <c r="A9" s="2"/>
      <c r="B9" s="4" t="s">
        <v>8</v>
      </c>
      <c r="C9" s="4">
        <v>3</v>
      </c>
      <c r="D9" s="4">
        <v>7950</v>
      </c>
      <c r="E9" s="4">
        <f t="shared" si="1"/>
        <v>23850</v>
      </c>
      <c r="F9" s="4"/>
      <c r="G9" s="5"/>
      <c r="H9" s="4"/>
      <c r="I9" s="4" t="s">
        <v>10</v>
      </c>
      <c r="J9" s="4">
        <v>12</v>
      </c>
      <c r="K9" s="4">
        <v>7000</v>
      </c>
      <c r="L9" s="4">
        <f t="shared" si="0"/>
        <v>84000</v>
      </c>
      <c r="M9" s="4"/>
      <c r="N9" s="5"/>
    </row>
    <row r="10" spans="1:14" x14ac:dyDescent="0.25">
      <c r="A10" s="2"/>
      <c r="B10" s="4" t="s">
        <v>10</v>
      </c>
      <c r="C10" s="4">
        <v>12</v>
      </c>
      <c r="D10" s="4">
        <v>7000</v>
      </c>
      <c r="E10" s="4">
        <f t="shared" si="1"/>
        <v>84000</v>
      </c>
      <c r="F10" s="4"/>
      <c r="G10" s="5"/>
      <c r="H10" s="4"/>
      <c r="I10" s="4" t="s">
        <v>11</v>
      </c>
      <c r="J10" s="4">
        <v>2</v>
      </c>
      <c r="K10" s="4">
        <v>8740</v>
      </c>
      <c r="L10" s="4">
        <f t="shared" si="0"/>
        <v>17480</v>
      </c>
      <c r="M10" s="4">
        <v>1000</v>
      </c>
      <c r="N10" s="5"/>
    </row>
    <row r="11" spans="1:14" x14ac:dyDescent="0.25">
      <c r="A11" s="2"/>
      <c r="B11" s="4" t="s">
        <v>11</v>
      </c>
      <c r="C11" s="4">
        <v>2</v>
      </c>
      <c r="D11" s="4">
        <v>8740</v>
      </c>
      <c r="E11" s="4">
        <f t="shared" si="1"/>
        <v>17480</v>
      </c>
      <c r="F11" s="4">
        <v>1000</v>
      </c>
      <c r="G11" s="5"/>
      <c r="H11" s="4"/>
      <c r="I11" s="4"/>
      <c r="J11" s="4">
        <f>SUM(J4:J10)</f>
        <v>44</v>
      </c>
      <c r="K11" s="4"/>
      <c r="L11" s="4">
        <f>SUM(L4:L10)</f>
        <v>289890</v>
      </c>
      <c r="M11" s="4">
        <f>SUM(M4:M10)</f>
        <v>3000</v>
      </c>
      <c r="N11" s="5">
        <f>SUM(L11:M11)</f>
        <v>292890</v>
      </c>
    </row>
    <row r="12" spans="1:14" x14ac:dyDescent="0.25">
      <c r="A12" s="2"/>
      <c r="B12" s="4"/>
      <c r="C12" s="4">
        <f>SUM(C5:C11)</f>
        <v>44</v>
      </c>
      <c r="D12" s="4"/>
      <c r="E12" s="4">
        <f>SUM(E5:E11)</f>
        <v>289890</v>
      </c>
      <c r="F12" s="4">
        <f>SUM(F5:F11)</f>
        <v>3000</v>
      </c>
      <c r="G12" s="5">
        <f>SUM(E12:F12)</f>
        <v>292890</v>
      </c>
      <c r="H12" s="4"/>
      <c r="I12" s="4"/>
      <c r="J12" s="4"/>
      <c r="K12" s="4"/>
      <c r="L12" s="4"/>
      <c r="M12" s="4"/>
      <c r="N12" s="5"/>
    </row>
    <row r="13" spans="1:14" x14ac:dyDescent="0.25">
      <c r="A13" s="2"/>
      <c r="B13" s="4"/>
      <c r="C13" s="4"/>
      <c r="D13" s="4"/>
      <c r="E13" s="4"/>
      <c r="F13" s="4"/>
      <c r="G13" s="5"/>
      <c r="H13" s="4"/>
      <c r="I13" s="4" t="s">
        <v>12</v>
      </c>
      <c r="J13" s="4"/>
      <c r="K13" s="4"/>
      <c r="L13" s="4"/>
      <c r="M13" s="4"/>
      <c r="N13" s="5"/>
    </row>
    <row r="14" spans="1:14" x14ac:dyDescent="0.25">
      <c r="A14" s="2"/>
      <c r="B14" s="4" t="s">
        <v>12</v>
      </c>
      <c r="C14" s="4"/>
      <c r="D14" s="4"/>
      <c r="E14" s="4"/>
      <c r="F14" s="4"/>
      <c r="G14" s="5"/>
      <c r="H14" s="4"/>
      <c r="I14" s="4" t="s">
        <v>2</v>
      </c>
      <c r="J14" s="4" t="s">
        <v>3</v>
      </c>
      <c r="K14" s="4" t="s">
        <v>33</v>
      </c>
      <c r="L14" s="4" t="s">
        <v>37</v>
      </c>
      <c r="M14" s="4" t="s">
        <v>38</v>
      </c>
      <c r="N14" s="5"/>
    </row>
    <row r="15" spans="1:14" x14ac:dyDescent="0.25">
      <c r="A15" s="2"/>
      <c r="B15" s="4" t="s">
        <v>2</v>
      </c>
      <c r="C15" s="4" t="s">
        <v>3</v>
      </c>
      <c r="D15" s="4" t="s">
        <v>33</v>
      </c>
      <c r="E15" s="4" t="s">
        <v>37</v>
      </c>
      <c r="F15" s="4" t="s">
        <v>38</v>
      </c>
      <c r="G15" s="5"/>
      <c r="H15" s="4"/>
      <c r="I15" s="4" t="s">
        <v>1</v>
      </c>
      <c r="J15" s="4">
        <v>2</v>
      </c>
      <c r="K15" s="4">
        <v>1750</v>
      </c>
      <c r="L15" s="4">
        <f>J15*K15</f>
        <v>3500</v>
      </c>
      <c r="M15" s="4"/>
      <c r="N15" s="5"/>
    </row>
    <row r="16" spans="1:14" x14ac:dyDescent="0.25">
      <c r="A16" s="2"/>
      <c r="B16" s="4" t="s">
        <v>1</v>
      </c>
      <c r="C16" s="4">
        <v>2</v>
      </c>
      <c r="D16" s="4">
        <v>1750</v>
      </c>
      <c r="E16" s="4">
        <f>C16*D16</f>
        <v>3500</v>
      </c>
      <c r="F16" s="4"/>
      <c r="G16" s="5"/>
      <c r="H16" s="4"/>
      <c r="I16" s="4" t="s">
        <v>13</v>
      </c>
      <c r="J16" s="4">
        <v>1</v>
      </c>
      <c r="K16" s="4">
        <v>4880</v>
      </c>
      <c r="L16" s="4">
        <f t="shared" ref="L16:L17" si="2">J16*K16</f>
        <v>4880</v>
      </c>
      <c r="M16" s="4"/>
      <c r="N16" s="5"/>
    </row>
    <row r="17" spans="1:14" x14ac:dyDescent="0.25">
      <c r="A17" s="2"/>
      <c r="B17" s="4" t="s">
        <v>13</v>
      </c>
      <c r="C17" s="4">
        <v>1</v>
      </c>
      <c r="D17" s="4">
        <v>4880</v>
      </c>
      <c r="E17" s="4">
        <f t="shared" ref="E17:E18" si="3">C17*D17</f>
        <v>4880</v>
      </c>
      <c r="F17" s="4"/>
      <c r="G17" s="5"/>
      <c r="H17" s="4"/>
      <c r="I17" s="4" t="s">
        <v>14</v>
      </c>
      <c r="J17" s="4">
        <v>12</v>
      </c>
      <c r="K17" s="4">
        <v>5770</v>
      </c>
      <c r="L17" s="4">
        <f t="shared" si="2"/>
        <v>69240</v>
      </c>
      <c r="M17" s="4">
        <v>1000</v>
      </c>
      <c r="N17" s="5"/>
    </row>
    <row r="18" spans="1:14" x14ac:dyDescent="0.25">
      <c r="A18" s="2"/>
      <c r="B18" s="4" t="s">
        <v>14</v>
      </c>
      <c r="C18" s="4">
        <v>12</v>
      </c>
      <c r="D18" s="4">
        <v>5770</v>
      </c>
      <c r="E18" s="4">
        <f t="shared" si="3"/>
        <v>69240</v>
      </c>
      <c r="F18" s="4">
        <v>1000</v>
      </c>
      <c r="G18" s="5"/>
      <c r="H18" s="4"/>
      <c r="I18" s="4"/>
      <c r="J18" s="4">
        <f>SUM(J15:J17)</f>
        <v>15</v>
      </c>
      <c r="K18" s="4"/>
      <c r="L18" s="4">
        <f>SUM(L15:L17)</f>
        <v>77620</v>
      </c>
      <c r="M18" s="4">
        <f>SUM(M15:M17)</f>
        <v>1000</v>
      </c>
      <c r="N18" s="5">
        <f>SUM(L18:M18)</f>
        <v>78620</v>
      </c>
    </row>
    <row r="19" spans="1:14" x14ac:dyDescent="0.25">
      <c r="A19" s="2"/>
      <c r="B19" s="4"/>
      <c r="C19" s="4">
        <f>SUM(C16:C18)</f>
        <v>15</v>
      </c>
      <c r="D19" s="4"/>
      <c r="E19" s="4">
        <f>SUM(E16:E18)</f>
        <v>77620</v>
      </c>
      <c r="F19" s="4">
        <f>SUM(F16:F18)</f>
        <v>1000</v>
      </c>
      <c r="G19" s="5">
        <f>SUM(E19:F19)</f>
        <v>78620</v>
      </c>
      <c r="H19" s="4"/>
      <c r="I19" s="4"/>
      <c r="J19" s="4"/>
      <c r="K19" s="4"/>
      <c r="L19" s="4"/>
      <c r="M19" s="4"/>
      <c r="N19" s="5"/>
    </row>
    <row r="20" spans="1:14" x14ac:dyDescent="0.25">
      <c r="A20" s="2"/>
      <c r="B20" s="4"/>
      <c r="C20" s="4"/>
      <c r="D20" s="4"/>
      <c r="E20" s="4"/>
      <c r="F20" s="4"/>
      <c r="G20" s="5"/>
      <c r="H20" s="4">
        <v>2</v>
      </c>
      <c r="I20" s="3" t="s">
        <v>15</v>
      </c>
      <c r="J20" s="4"/>
      <c r="K20" s="4"/>
      <c r="L20" s="4"/>
      <c r="M20" s="4"/>
      <c r="N20" s="5"/>
    </row>
    <row r="21" spans="1:14" x14ac:dyDescent="0.25">
      <c r="A21" s="2">
        <v>2</v>
      </c>
      <c r="B21" s="3" t="s">
        <v>15</v>
      </c>
      <c r="C21" s="4"/>
      <c r="D21" s="4"/>
      <c r="E21" s="4"/>
      <c r="F21" s="4"/>
      <c r="G21" s="5"/>
      <c r="H21" s="4"/>
      <c r="I21" s="4" t="s">
        <v>17</v>
      </c>
      <c r="J21" s="4" t="s">
        <v>3</v>
      </c>
      <c r="K21" s="4" t="s">
        <v>33</v>
      </c>
      <c r="L21" s="4" t="s">
        <v>37</v>
      </c>
      <c r="M21" s="4" t="s">
        <v>38</v>
      </c>
      <c r="N21" s="5"/>
    </row>
    <row r="22" spans="1:14" x14ac:dyDescent="0.25">
      <c r="A22" s="2"/>
      <c r="B22" s="4" t="s">
        <v>17</v>
      </c>
      <c r="C22" s="4" t="s">
        <v>3</v>
      </c>
      <c r="D22" s="4" t="s">
        <v>33</v>
      </c>
      <c r="E22" s="4" t="s">
        <v>37</v>
      </c>
      <c r="F22" s="4" t="s">
        <v>38</v>
      </c>
      <c r="G22" s="5"/>
      <c r="H22" s="4"/>
      <c r="I22" s="4" t="s">
        <v>16</v>
      </c>
      <c r="J22" s="4">
        <v>30</v>
      </c>
      <c r="K22" s="4">
        <v>165</v>
      </c>
      <c r="L22" s="4">
        <f>J22*K22</f>
        <v>4950</v>
      </c>
      <c r="M22" s="4"/>
      <c r="N22" s="5"/>
    </row>
    <row r="23" spans="1:14" x14ac:dyDescent="0.25">
      <c r="A23" s="2"/>
      <c r="B23" s="4" t="s">
        <v>16</v>
      </c>
      <c r="C23" s="4">
        <v>30</v>
      </c>
      <c r="D23" s="4">
        <v>165</v>
      </c>
      <c r="E23" s="4">
        <f>C23*D23</f>
        <v>4950</v>
      </c>
      <c r="F23" s="4"/>
      <c r="G23" s="5"/>
      <c r="H23" s="4"/>
      <c r="I23" s="4" t="s">
        <v>18</v>
      </c>
      <c r="J23" s="4">
        <v>20</v>
      </c>
      <c r="K23" s="4">
        <v>195</v>
      </c>
      <c r="L23" s="4">
        <f t="shared" ref="L23:L30" si="4">J23*K23</f>
        <v>3900</v>
      </c>
      <c r="M23" s="4"/>
      <c r="N23" s="5"/>
    </row>
    <row r="24" spans="1:14" x14ac:dyDescent="0.25">
      <c r="A24" s="2"/>
      <c r="B24" s="4" t="s">
        <v>18</v>
      </c>
      <c r="C24" s="4">
        <v>20</v>
      </c>
      <c r="D24" s="4">
        <v>195</v>
      </c>
      <c r="E24" s="4">
        <f t="shared" ref="E24:E31" si="5">C24*D24</f>
        <v>3900</v>
      </c>
      <c r="F24" s="4"/>
      <c r="G24" s="5"/>
      <c r="H24" s="4"/>
      <c r="I24" s="4" t="s">
        <v>19</v>
      </c>
      <c r="J24" s="4">
        <v>12</v>
      </c>
      <c r="K24" s="4">
        <v>295</v>
      </c>
      <c r="L24" s="4">
        <f t="shared" si="4"/>
        <v>3540</v>
      </c>
      <c r="M24" s="4"/>
      <c r="N24" s="5"/>
    </row>
    <row r="25" spans="1:14" x14ac:dyDescent="0.25">
      <c r="A25" s="2"/>
      <c r="B25" s="4" t="s">
        <v>19</v>
      </c>
      <c r="C25" s="4">
        <v>12</v>
      </c>
      <c r="D25" s="4">
        <v>295</v>
      </c>
      <c r="E25" s="4">
        <f t="shared" si="5"/>
        <v>3540</v>
      </c>
      <c r="F25" s="4"/>
      <c r="G25" s="5"/>
      <c r="H25" s="4"/>
      <c r="I25" s="4" t="s">
        <v>20</v>
      </c>
      <c r="J25" s="4">
        <v>16</v>
      </c>
      <c r="K25" s="4">
        <v>400</v>
      </c>
      <c r="L25" s="4">
        <f t="shared" si="4"/>
        <v>6400</v>
      </c>
      <c r="M25" s="4"/>
      <c r="N25" s="5"/>
    </row>
    <row r="26" spans="1:14" x14ac:dyDescent="0.25">
      <c r="A26" s="2"/>
      <c r="B26" s="4" t="s">
        <v>20</v>
      </c>
      <c r="C26" s="4">
        <v>16</v>
      </c>
      <c r="D26" s="4">
        <v>400</v>
      </c>
      <c r="E26" s="4">
        <f t="shared" si="5"/>
        <v>6400</v>
      </c>
      <c r="F26" s="4"/>
      <c r="G26" s="5"/>
      <c r="H26" s="4"/>
      <c r="I26" s="4" t="s">
        <v>21</v>
      </c>
      <c r="J26" s="4">
        <v>4</v>
      </c>
      <c r="K26" s="4">
        <v>460</v>
      </c>
      <c r="L26" s="4">
        <f t="shared" si="4"/>
        <v>1840</v>
      </c>
      <c r="M26" s="4"/>
      <c r="N26" s="5"/>
    </row>
    <row r="27" spans="1:14" x14ac:dyDescent="0.25">
      <c r="A27" s="2"/>
      <c r="B27" s="4" t="s">
        <v>21</v>
      </c>
      <c r="C27" s="4">
        <v>4</v>
      </c>
      <c r="D27" s="4">
        <v>460</v>
      </c>
      <c r="E27" s="4">
        <f t="shared" si="5"/>
        <v>1840</v>
      </c>
      <c r="F27" s="4"/>
      <c r="G27" s="5"/>
      <c r="H27" s="4"/>
      <c r="I27" s="4" t="s">
        <v>22</v>
      </c>
      <c r="J27" s="4">
        <v>2</v>
      </c>
      <c r="K27" s="4">
        <v>830</v>
      </c>
      <c r="L27" s="4">
        <f t="shared" si="4"/>
        <v>1660</v>
      </c>
      <c r="M27" s="4"/>
      <c r="N27" s="5"/>
    </row>
    <row r="28" spans="1:14" x14ac:dyDescent="0.25">
      <c r="A28" s="2"/>
      <c r="B28" s="4" t="s">
        <v>22</v>
      </c>
      <c r="C28" s="4">
        <v>2</v>
      </c>
      <c r="D28" s="4">
        <v>830</v>
      </c>
      <c r="E28" s="4">
        <f t="shared" si="5"/>
        <v>1660</v>
      </c>
      <c r="F28" s="4"/>
      <c r="G28" s="5"/>
      <c r="H28" s="4"/>
      <c r="I28" s="4" t="s">
        <v>23</v>
      </c>
      <c r="J28" s="4">
        <v>12</v>
      </c>
      <c r="K28" s="4">
        <v>1150</v>
      </c>
      <c r="L28" s="4">
        <f t="shared" si="4"/>
        <v>13800</v>
      </c>
      <c r="M28" s="4"/>
      <c r="N28" s="5"/>
    </row>
    <row r="29" spans="1:14" x14ac:dyDescent="0.25">
      <c r="A29" s="2"/>
      <c r="B29" s="4" t="s">
        <v>23</v>
      </c>
      <c r="C29" s="4">
        <v>12</v>
      </c>
      <c r="D29" s="4">
        <v>1150</v>
      </c>
      <c r="E29" s="4">
        <f t="shared" si="5"/>
        <v>13800</v>
      </c>
      <c r="F29" s="4"/>
      <c r="G29" s="5"/>
      <c r="H29" s="4"/>
      <c r="I29" s="4" t="s">
        <v>24</v>
      </c>
      <c r="J29" s="4">
        <v>2</v>
      </c>
      <c r="K29" s="4">
        <v>1620</v>
      </c>
      <c r="L29" s="4">
        <f t="shared" si="4"/>
        <v>3240</v>
      </c>
      <c r="M29" s="4"/>
      <c r="N29" s="5"/>
    </row>
    <row r="30" spans="1:14" x14ac:dyDescent="0.25">
      <c r="A30" s="2"/>
      <c r="B30" s="4" t="s">
        <v>24</v>
      </c>
      <c r="C30" s="4">
        <v>2</v>
      </c>
      <c r="D30" s="4">
        <v>1620</v>
      </c>
      <c r="E30" s="4">
        <f t="shared" si="5"/>
        <v>3240</v>
      </c>
      <c r="F30" s="4"/>
      <c r="G30" s="5"/>
      <c r="H30" s="4"/>
      <c r="I30" s="4" t="s">
        <v>25</v>
      </c>
      <c r="J30" s="4">
        <v>6</v>
      </c>
      <c r="K30" s="4">
        <v>1980</v>
      </c>
      <c r="L30" s="4">
        <f t="shared" si="4"/>
        <v>11880</v>
      </c>
      <c r="M30" s="4"/>
      <c r="N30" s="5"/>
    </row>
    <row r="31" spans="1:14" x14ac:dyDescent="0.25">
      <c r="A31" s="2"/>
      <c r="B31" s="4" t="s">
        <v>25</v>
      </c>
      <c r="C31" s="4">
        <v>6</v>
      </c>
      <c r="D31" s="4">
        <v>1980</v>
      </c>
      <c r="E31" s="4">
        <f t="shared" si="5"/>
        <v>11880</v>
      </c>
      <c r="F31" s="4"/>
      <c r="G31" s="5"/>
      <c r="H31" s="4"/>
      <c r="I31" s="4"/>
      <c r="J31" s="4">
        <f>SUM(J22:J30)</f>
        <v>104</v>
      </c>
      <c r="K31" s="4"/>
      <c r="L31" s="4">
        <f>SUM(L22:L30)</f>
        <v>51210</v>
      </c>
      <c r="M31" s="4">
        <v>1000</v>
      </c>
      <c r="N31" s="5">
        <f>SUM(L31:M31)</f>
        <v>52210</v>
      </c>
    </row>
    <row r="32" spans="1:14" x14ac:dyDescent="0.25">
      <c r="A32" s="2"/>
      <c r="B32" s="4"/>
      <c r="C32" s="4">
        <f>SUM(C23:C31)</f>
        <v>104</v>
      </c>
      <c r="D32" s="4"/>
      <c r="E32" s="4">
        <f>SUM(E23:E31)</f>
        <v>51210</v>
      </c>
      <c r="F32" s="4">
        <v>1000</v>
      </c>
      <c r="G32" s="5">
        <f>SUM(E32:F32)</f>
        <v>52210</v>
      </c>
      <c r="H32" s="4"/>
      <c r="I32" s="4"/>
      <c r="J32" s="4"/>
      <c r="K32" s="4"/>
      <c r="L32" s="4"/>
      <c r="M32" s="4"/>
      <c r="N32" s="5"/>
    </row>
    <row r="33" spans="1:14" x14ac:dyDescent="0.25">
      <c r="A33" s="2"/>
      <c r="B33" s="4"/>
      <c r="C33" s="4"/>
      <c r="D33" s="4"/>
      <c r="E33" s="4"/>
      <c r="F33" s="4"/>
      <c r="G33" s="5"/>
      <c r="H33" s="4">
        <v>3</v>
      </c>
      <c r="I33" s="3" t="s">
        <v>26</v>
      </c>
      <c r="J33" s="4"/>
      <c r="K33" s="4"/>
      <c r="L33" s="4"/>
      <c r="M33" s="4"/>
      <c r="N33" s="5"/>
    </row>
    <row r="34" spans="1:14" x14ac:dyDescent="0.25">
      <c r="A34" s="2">
        <v>3</v>
      </c>
      <c r="B34" s="3" t="s">
        <v>26</v>
      </c>
      <c r="C34" s="4"/>
      <c r="D34" s="4"/>
      <c r="E34" s="4"/>
      <c r="F34" s="4"/>
      <c r="G34" s="5"/>
      <c r="H34" s="4"/>
      <c r="I34" s="4" t="s">
        <v>29</v>
      </c>
      <c r="J34" s="4" t="s">
        <v>3</v>
      </c>
      <c r="K34" s="4" t="s">
        <v>33</v>
      </c>
      <c r="L34" s="4" t="s">
        <v>37</v>
      </c>
      <c r="M34" s="4" t="s">
        <v>38</v>
      </c>
      <c r="N34" s="5"/>
    </row>
    <row r="35" spans="1:14" x14ac:dyDescent="0.25">
      <c r="A35" s="2"/>
      <c r="B35" s="4" t="s">
        <v>29</v>
      </c>
      <c r="C35" s="4" t="s">
        <v>3</v>
      </c>
      <c r="D35" s="4" t="s">
        <v>33</v>
      </c>
      <c r="E35" s="4" t="s">
        <v>37</v>
      </c>
      <c r="F35" s="4" t="s">
        <v>38</v>
      </c>
      <c r="G35" s="5"/>
      <c r="H35" s="4"/>
      <c r="I35" s="4" t="s">
        <v>28</v>
      </c>
      <c r="J35" s="4">
        <v>2</v>
      </c>
      <c r="K35" s="4">
        <v>3790</v>
      </c>
      <c r="L35" s="4">
        <f>J35*K35</f>
        <v>7580</v>
      </c>
      <c r="M35" s="4"/>
      <c r="N35" s="5"/>
    </row>
    <row r="36" spans="1:14" x14ac:dyDescent="0.25">
      <c r="A36" s="2"/>
      <c r="B36" s="4" t="s">
        <v>28</v>
      </c>
      <c r="C36" s="4">
        <v>2</v>
      </c>
      <c r="D36" s="4">
        <v>3790</v>
      </c>
      <c r="E36" s="4">
        <f>C36*D36</f>
        <v>7580</v>
      </c>
      <c r="F36" s="4"/>
      <c r="G36" s="5"/>
      <c r="H36" s="4"/>
      <c r="I36" s="4" t="s">
        <v>27</v>
      </c>
      <c r="J36" s="4">
        <v>2</v>
      </c>
      <c r="K36" s="4">
        <v>5940</v>
      </c>
      <c r="L36" s="4">
        <f>J36*K36</f>
        <v>11880</v>
      </c>
      <c r="M36" s="4"/>
      <c r="N36" s="5"/>
    </row>
    <row r="37" spans="1:14" x14ac:dyDescent="0.25">
      <c r="A37" s="2"/>
      <c r="B37" s="4" t="s">
        <v>27</v>
      </c>
      <c r="C37" s="4">
        <v>2</v>
      </c>
      <c r="D37" s="4">
        <v>5940</v>
      </c>
      <c r="E37" s="4">
        <f>C37*D37</f>
        <v>11880</v>
      </c>
      <c r="F37" s="4"/>
      <c r="G37" s="5"/>
      <c r="H37" s="4"/>
      <c r="I37" s="4"/>
      <c r="J37" s="4"/>
      <c r="K37" s="4"/>
      <c r="L37" s="4">
        <f>SUM(L35:L36)</f>
        <v>19460</v>
      </c>
      <c r="M37" s="4">
        <v>1000</v>
      </c>
      <c r="N37" s="5">
        <f>SUM(L37:M37)</f>
        <v>20460</v>
      </c>
    </row>
    <row r="38" spans="1:14" x14ac:dyDescent="0.25">
      <c r="A38" s="2"/>
      <c r="B38" s="4"/>
      <c r="C38" s="4"/>
      <c r="D38" s="4"/>
      <c r="E38" s="4">
        <f>SUM(E36:E37)</f>
        <v>19460</v>
      </c>
      <c r="F38" s="4">
        <v>1000</v>
      </c>
      <c r="G38" s="5">
        <f>SUM(E38:F38)</f>
        <v>20460</v>
      </c>
      <c r="H38" s="4"/>
      <c r="I38" s="4"/>
      <c r="J38" s="4"/>
      <c r="K38" s="4"/>
      <c r="L38" s="4"/>
      <c r="M38" s="4"/>
      <c r="N38" s="5"/>
    </row>
    <row r="39" spans="1:14" x14ac:dyDescent="0.25">
      <c r="A39" s="2"/>
      <c r="B39" s="4"/>
      <c r="C39" s="4"/>
      <c r="D39" s="4"/>
      <c r="E39" s="4"/>
      <c r="F39" s="4"/>
      <c r="G39" s="5"/>
      <c r="H39" s="4">
        <v>4</v>
      </c>
      <c r="I39" s="3" t="s">
        <v>30</v>
      </c>
      <c r="J39" s="4"/>
      <c r="K39" s="4"/>
      <c r="L39" s="4"/>
      <c r="M39" s="4"/>
      <c r="N39" s="5"/>
    </row>
    <row r="40" spans="1:14" x14ac:dyDescent="0.25">
      <c r="A40" s="2">
        <v>4</v>
      </c>
      <c r="B40" s="3" t="s">
        <v>30</v>
      </c>
      <c r="C40" s="4"/>
      <c r="D40" s="4"/>
      <c r="E40" s="4"/>
      <c r="F40" s="4"/>
      <c r="G40" s="5"/>
      <c r="H40" s="4"/>
      <c r="I40" s="4" t="s">
        <v>29</v>
      </c>
      <c r="J40" s="4" t="s">
        <v>32</v>
      </c>
      <c r="K40" s="4" t="s">
        <v>33</v>
      </c>
      <c r="L40" s="4" t="s">
        <v>37</v>
      </c>
      <c r="M40" s="4" t="s">
        <v>38</v>
      </c>
      <c r="N40" s="5"/>
    </row>
    <row r="41" spans="1:14" x14ac:dyDescent="0.25">
      <c r="A41" s="2"/>
      <c r="B41" s="4" t="s">
        <v>29</v>
      </c>
      <c r="C41" s="4" t="s">
        <v>32</v>
      </c>
      <c r="D41" s="4" t="s">
        <v>33</v>
      </c>
      <c r="E41" s="4" t="s">
        <v>37</v>
      </c>
      <c r="F41" s="4" t="s">
        <v>38</v>
      </c>
      <c r="G41" s="5"/>
      <c r="H41" s="4"/>
      <c r="I41" s="4" t="s">
        <v>31</v>
      </c>
      <c r="J41" s="4">
        <v>3</v>
      </c>
      <c r="K41" s="4">
        <v>36000</v>
      </c>
      <c r="L41" s="4">
        <f>K41*J41</f>
        <v>108000</v>
      </c>
      <c r="M41" s="4">
        <v>1000</v>
      </c>
      <c r="N41" s="5">
        <f>SUM(L41:M41)</f>
        <v>109000</v>
      </c>
    </row>
    <row r="42" spans="1:14" x14ac:dyDescent="0.25">
      <c r="A42" s="2"/>
      <c r="B42" s="4" t="s">
        <v>31</v>
      </c>
      <c r="C42" s="4">
        <v>10</v>
      </c>
      <c r="D42" s="4">
        <v>36000</v>
      </c>
      <c r="E42" s="4">
        <f>D42*C42</f>
        <v>360000</v>
      </c>
      <c r="F42" s="4">
        <v>1000</v>
      </c>
      <c r="G42" s="5">
        <f>SUM(E42:F42)</f>
        <v>361000</v>
      </c>
      <c r="H42" s="4"/>
      <c r="I42" s="4"/>
      <c r="J42" s="4"/>
      <c r="K42" s="4"/>
      <c r="L42" s="4"/>
      <c r="M42" s="4"/>
      <c r="N42" s="5"/>
    </row>
    <row r="43" spans="1:14" ht="30" x14ac:dyDescent="0.25">
      <c r="A43" s="2"/>
      <c r="B43" s="4"/>
      <c r="C43" s="4"/>
      <c r="D43" s="4"/>
      <c r="E43" s="4"/>
      <c r="F43" s="4"/>
      <c r="G43" s="5"/>
      <c r="H43" s="3">
        <v>7</v>
      </c>
      <c r="I43" s="3" t="s">
        <v>41</v>
      </c>
      <c r="J43" s="4" t="s">
        <v>42</v>
      </c>
      <c r="K43" s="4" t="s">
        <v>43</v>
      </c>
      <c r="L43" s="4" t="s">
        <v>4</v>
      </c>
      <c r="M43" s="4" t="s">
        <v>38</v>
      </c>
      <c r="N43" s="5"/>
    </row>
    <row r="44" spans="1:14" x14ac:dyDescent="0.25">
      <c r="A44" s="6">
        <v>5</v>
      </c>
      <c r="B44" s="3" t="s">
        <v>34</v>
      </c>
      <c r="C44" s="4" t="s">
        <v>35</v>
      </c>
      <c r="D44" s="4" t="s">
        <v>33</v>
      </c>
      <c r="E44" s="4" t="s">
        <v>37</v>
      </c>
      <c r="F44" s="4" t="s">
        <v>38</v>
      </c>
      <c r="G44" s="5"/>
      <c r="H44" s="4"/>
      <c r="I44" s="4"/>
      <c r="J44" s="4">
        <v>184</v>
      </c>
      <c r="K44" s="4">
        <v>110</v>
      </c>
      <c r="L44" s="4">
        <f>K44*J44</f>
        <v>20240</v>
      </c>
      <c r="M44" s="4">
        <v>0</v>
      </c>
      <c r="N44" s="5">
        <f>SUM(L44:M44)</f>
        <v>20240</v>
      </c>
    </row>
    <row r="45" spans="1:14" x14ac:dyDescent="0.25">
      <c r="A45" s="2"/>
      <c r="B45" s="4" t="s">
        <v>36</v>
      </c>
      <c r="C45" s="4">
        <v>50</v>
      </c>
      <c r="D45" s="4">
        <v>2120</v>
      </c>
      <c r="E45" s="4">
        <f>D45*C45</f>
        <v>106000</v>
      </c>
      <c r="F45" s="4">
        <v>1200</v>
      </c>
      <c r="G45" s="5">
        <f>SUM(E45:F45)</f>
        <v>107200</v>
      </c>
      <c r="H45" s="4"/>
      <c r="I45" s="4"/>
      <c r="J45" s="4"/>
      <c r="K45" s="4"/>
      <c r="L45" s="4"/>
      <c r="M45" s="4"/>
      <c r="N45" s="5"/>
    </row>
    <row r="46" spans="1:14" x14ac:dyDescent="0.25">
      <c r="A46" s="2"/>
      <c r="B46" s="4"/>
      <c r="C46" s="4"/>
      <c r="D46" s="4"/>
      <c r="E46" s="4"/>
      <c r="F46" s="4"/>
      <c r="G46" s="5"/>
      <c r="H46" s="3">
        <v>8</v>
      </c>
      <c r="I46" s="3" t="s">
        <v>44</v>
      </c>
      <c r="J46" s="4"/>
      <c r="K46" s="4"/>
      <c r="L46" s="4"/>
      <c r="M46" s="4"/>
      <c r="N46" s="5"/>
    </row>
    <row r="47" spans="1:14" x14ac:dyDescent="0.25">
      <c r="A47" s="6">
        <v>6</v>
      </c>
      <c r="B47" s="3" t="s">
        <v>39</v>
      </c>
      <c r="C47" s="4"/>
      <c r="D47" s="4"/>
      <c r="E47" s="4"/>
      <c r="F47" s="4"/>
      <c r="G47" s="5"/>
      <c r="H47" s="4"/>
      <c r="I47" s="4" t="s">
        <v>29</v>
      </c>
      <c r="J47" s="4" t="s">
        <v>3</v>
      </c>
      <c r="K47" s="4" t="s">
        <v>33</v>
      </c>
      <c r="L47" s="4" t="s">
        <v>4</v>
      </c>
      <c r="M47" s="4" t="s">
        <v>38</v>
      </c>
      <c r="N47" s="5"/>
    </row>
    <row r="48" spans="1:14" x14ac:dyDescent="0.25">
      <c r="A48" s="2"/>
      <c r="B48" s="4" t="s">
        <v>29</v>
      </c>
      <c r="C48" s="4" t="s">
        <v>32</v>
      </c>
      <c r="D48" s="4" t="s">
        <v>33</v>
      </c>
      <c r="E48" s="4" t="s">
        <v>37</v>
      </c>
      <c r="F48" s="4" t="s">
        <v>38</v>
      </c>
      <c r="G48" s="5"/>
      <c r="H48" s="4"/>
      <c r="I48" s="4" t="s">
        <v>45</v>
      </c>
      <c r="J48" s="4">
        <v>50000</v>
      </c>
      <c r="K48" s="4">
        <v>6.6</v>
      </c>
      <c r="L48" s="4">
        <f>J48*K48</f>
        <v>330000</v>
      </c>
      <c r="M48" s="4">
        <v>0</v>
      </c>
      <c r="N48" s="5"/>
    </row>
    <row r="49" spans="1:14" x14ac:dyDescent="0.25">
      <c r="A49" s="2"/>
      <c r="B49" s="4" t="s">
        <v>40</v>
      </c>
      <c r="C49" s="4">
        <v>250</v>
      </c>
      <c r="D49" s="4">
        <v>480</v>
      </c>
      <c r="E49" s="4">
        <f>D49*C49</f>
        <v>120000</v>
      </c>
      <c r="F49" s="4">
        <v>1000</v>
      </c>
      <c r="G49" s="5">
        <f>SUM(E49:F49)</f>
        <v>121000</v>
      </c>
      <c r="H49" s="4"/>
      <c r="I49" s="4" t="s">
        <v>46</v>
      </c>
      <c r="J49" s="4">
        <v>10000</v>
      </c>
      <c r="K49" s="4">
        <v>6.5</v>
      </c>
      <c r="L49" s="4">
        <f>J49*K49</f>
        <v>65000</v>
      </c>
      <c r="M49" s="4">
        <v>0</v>
      </c>
      <c r="N49" s="5"/>
    </row>
    <row r="50" spans="1:14" x14ac:dyDescent="0.25">
      <c r="A50" s="2"/>
      <c r="B50" s="4"/>
      <c r="C50" s="4"/>
      <c r="D50" s="4"/>
      <c r="E50" s="4"/>
      <c r="F50" s="4"/>
      <c r="G50" s="5"/>
      <c r="H50" s="4"/>
      <c r="I50" s="4"/>
      <c r="J50" s="4"/>
      <c r="K50" s="4"/>
      <c r="L50" s="4">
        <f>SUM(L48:L49)</f>
        <v>395000</v>
      </c>
      <c r="M50" s="4">
        <f>SUM(M48:M49)</f>
        <v>0</v>
      </c>
      <c r="N50" s="5">
        <f>SUM(L50:M50)</f>
        <v>395000</v>
      </c>
    </row>
    <row r="51" spans="1:14" x14ac:dyDescent="0.25">
      <c r="A51" s="6">
        <v>7</v>
      </c>
      <c r="B51" s="3" t="s">
        <v>41</v>
      </c>
      <c r="C51" s="4" t="s">
        <v>42</v>
      </c>
      <c r="D51" s="4" t="s">
        <v>43</v>
      </c>
      <c r="E51" s="4" t="s">
        <v>4</v>
      </c>
      <c r="F51" s="4" t="s">
        <v>38</v>
      </c>
      <c r="G51" s="5"/>
      <c r="H51" s="4"/>
      <c r="I51" s="4"/>
      <c r="J51" s="4"/>
      <c r="K51" s="4"/>
      <c r="L51" s="4"/>
      <c r="M51" s="4"/>
      <c r="N51" s="5"/>
    </row>
    <row r="52" spans="1:14" x14ac:dyDescent="0.25">
      <c r="A52" s="2"/>
      <c r="B52" s="4"/>
      <c r="C52" s="4">
        <v>576</v>
      </c>
      <c r="D52" s="4">
        <v>110</v>
      </c>
      <c r="E52" s="4">
        <f>D52*C52</f>
        <v>63360</v>
      </c>
      <c r="F52" s="4">
        <v>0</v>
      </c>
      <c r="G52" s="5">
        <f>SUM(E52:F52)</f>
        <v>63360</v>
      </c>
      <c r="H52" s="3">
        <v>9</v>
      </c>
      <c r="I52" s="3" t="s">
        <v>47</v>
      </c>
      <c r="J52" s="4"/>
      <c r="K52" s="4"/>
      <c r="L52" s="4"/>
      <c r="M52" s="4"/>
      <c r="N52" s="5"/>
    </row>
    <row r="53" spans="1:14" ht="30" x14ac:dyDescent="0.25">
      <c r="A53" s="2"/>
      <c r="B53" s="4"/>
      <c r="C53" s="4"/>
      <c r="D53" s="4"/>
      <c r="E53" s="4"/>
      <c r="F53" s="4"/>
      <c r="G53" s="5"/>
      <c r="H53" s="4"/>
      <c r="I53" s="4" t="s">
        <v>29</v>
      </c>
      <c r="J53" s="4" t="s">
        <v>3</v>
      </c>
      <c r="K53" s="4" t="s">
        <v>57</v>
      </c>
      <c r="L53" s="4" t="s">
        <v>4</v>
      </c>
      <c r="M53" s="4" t="s">
        <v>38</v>
      </c>
      <c r="N53" s="5"/>
    </row>
    <row r="54" spans="1:14" x14ac:dyDescent="0.25">
      <c r="A54" s="6">
        <v>8</v>
      </c>
      <c r="B54" s="3" t="s">
        <v>44</v>
      </c>
      <c r="C54" s="4"/>
      <c r="D54" s="4"/>
      <c r="E54" s="4"/>
      <c r="F54" s="4"/>
      <c r="G54" s="5"/>
      <c r="H54" s="4"/>
      <c r="I54" s="4" t="s">
        <v>48</v>
      </c>
      <c r="J54" s="4">
        <v>59</v>
      </c>
      <c r="K54" s="4">
        <v>150</v>
      </c>
      <c r="L54" s="4">
        <f>J54*K54</f>
        <v>8850</v>
      </c>
      <c r="M54" s="4">
        <v>0</v>
      </c>
      <c r="N54" s="5"/>
    </row>
    <row r="55" spans="1:14" x14ac:dyDescent="0.25">
      <c r="A55" s="2"/>
      <c r="B55" s="4" t="s">
        <v>29</v>
      </c>
      <c r="C55" s="4" t="s">
        <v>3</v>
      </c>
      <c r="D55" s="4" t="s">
        <v>33</v>
      </c>
      <c r="E55" s="4" t="s">
        <v>4</v>
      </c>
      <c r="F55" s="4" t="s">
        <v>38</v>
      </c>
      <c r="G55" s="5"/>
      <c r="H55" s="4"/>
      <c r="I55" s="4" t="s">
        <v>49</v>
      </c>
      <c r="J55" s="4">
        <v>104</v>
      </c>
      <c r="K55" s="4">
        <v>80</v>
      </c>
      <c r="L55" s="4">
        <f>J55*K55</f>
        <v>8320</v>
      </c>
      <c r="M55" s="4">
        <v>0</v>
      </c>
      <c r="N55" s="5"/>
    </row>
    <row r="56" spans="1:14" x14ac:dyDescent="0.25">
      <c r="A56" s="2"/>
      <c r="B56" s="4" t="s">
        <v>45</v>
      </c>
      <c r="C56" s="4">
        <v>190000</v>
      </c>
      <c r="D56" s="4">
        <v>6.6</v>
      </c>
      <c r="E56" s="4">
        <f>C56*D56</f>
        <v>1254000</v>
      </c>
      <c r="F56" s="4">
        <v>0</v>
      </c>
      <c r="G56" s="5"/>
      <c r="H56" s="4"/>
      <c r="I56" s="4" t="s">
        <v>50</v>
      </c>
      <c r="J56" s="4">
        <v>50000</v>
      </c>
      <c r="K56" s="4">
        <v>1750</v>
      </c>
      <c r="L56" s="4">
        <f>J56*K56/1000</f>
        <v>87500</v>
      </c>
      <c r="M56" s="4">
        <v>0</v>
      </c>
      <c r="N56" s="5"/>
    </row>
    <row r="57" spans="1:14" x14ac:dyDescent="0.25">
      <c r="A57" s="2"/>
      <c r="B57" s="4" t="s">
        <v>46</v>
      </c>
      <c r="C57" s="4">
        <v>10000</v>
      </c>
      <c r="D57" s="4">
        <v>6.7</v>
      </c>
      <c r="E57" s="4">
        <f>C57*D57</f>
        <v>67000</v>
      </c>
      <c r="F57" s="4">
        <v>0</v>
      </c>
      <c r="G57" s="5"/>
      <c r="H57" s="4"/>
      <c r="I57" s="4" t="s">
        <v>51</v>
      </c>
      <c r="J57" s="4">
        <v>10000</v>
      </c>
      <c r="K57" s="4">
        <v>1700</v>
      </c>
      <c r="L57" s="4">
        <f>J57*K57/1000</f>
        <v>17000</v>
      </c>
      <c r="M57" s="4">
        <v>0</v>
      </c>
      <c r="N57" s="5"/>
    </row>
    <row r="58" spans="1:14" x14ac:dyDescent="0.25">
      <c r="A58" s="2"/>
      <c r="B58" s="4"/>
      <c r="C58" s="4"/>
      <c r="D58" s="4"/>
      <c r="E58" s="4">
        <f>SUM(E56:E57)</f>
        <v>1321000</v>
      </c>
      <c r="F58" s="4">
        <f>SUM(F56:F57)</f>
        <v>0</v>
      </c>
      <c r="G58" s="5">
        <f>SUM(E58:F58)</f>
        <v>1321000</v>
      </c>
      <c r="H58" s="4"/>
      <c r="I58" s="4" t="s">
        <v>53</v>
      </c>
      <c r="J58" s="4">
        <v>13</v>
      </c>
      <c r="K58" s="4">
        <v>1500</v>
      </c>
      <c r="L58" s="4">
        <f>J58*K58</f>
        <v>19500</v>
      </c>
      <c r="M58" s="4">
        <v>0</v>
      </c>
      <c r="N58" s="5"/>
    </row>
    <row r="59" spans="1:14" ht="30" x14ac:dyDescent="0.25">
      <c r="A59" s="2"/>
      <c r="B59" s="4"/>
      <c r="C59" s="4"/>
      <c r="D59" s="4"/>
      <c r="E59" s="4"/>
      <c r="F59" s="4"/>
      <c r="G59" s="5"/>
      <c r="H59" s="4"/>
      <c r="I59" s="4" t="s">
        <v>54</v>
      </c>
      <c r="J59" s="4">
        <v>5</v>
      </c>
      <c r="K59" s="4">
        <v>400</v>
      </c>
      <c r="L59" s="4">
        <f t="shared" ref="L59:L60" si="6">J59*K59</f>
        <v>2000</v>
      </c>
      <c r="M59" s="4">
        <v>0</v>
      </c>
      <c r="N59" s="5"/>
    </row>
    <row r="60" spans="1:14" ht="30" x14ac:dyDescent="0.25">
      <c r="A60" s="6">
        <v>9</v>
      </c>
      <c r="B60" s="3" t="s">
        <v>47</v>
      </c>
      <c r="C60" s="4"/>
      <c r="D60" s="4"/>
      <c r="E60" s="4"/>
      <c r="F60" s="4"/>
      <c r="G60" s="5"/>
      <c r="H60" s="4"/>
      <c r="I60" s="4" t="s">
        <v>55</v>
      </c>
      <c r="J60" s="4">
        <v>30</v>
      </c>
      <c r="K60" s="4">
        <v>50</v>
      </c>
      <c r="L60" s="4">
        <f t="shared" si="6"/>
        <v>1500</v>
      </c>
      <c r="M60" s="4">
        <v>0</v>
      </c>
      <c r="N60" s="5"/>
    </row>
    <row r="61" spans="1:14" x14ac:dyDescent="0.25">
      <c r="A61" s="2"/>
      <c r="B61" s="4" t="s">
        <v>29</v>
      </c>
      <c r="C61" s="4" t="s">
        <v>3</v>
      </c>
      <c r="D61" s="4" t="s">
        <v>52</v>
      </c>
      <c r="E61" s="4" t="s">
        <v>4</v>
      </c>
      <c r="F61" s="4" t="s">
        <v>38</v>
      </c>
      <c r="G61" s="5"/>
      <c r="H61" s="4"/>
      <c r="I61" s="4"/>
      <c r="J61" s="4"/>
      <c r="K61" s="4"/>
      <c r="L61" s="4">
        <f>SUM(L54:L60)</f>
        <v>144670</v>
      </c>
      <c r="M61" s="4">
        <v>0</v>
      </c>
      <c r="N61" s="5">
        <f>SUM(L61:M61)</f>
        <v>144670</v>
      </c>
    </row>
    <row r="62" spans="1:14" x14ac:dyDescent="0.25">
      <c r="A62" s="2"/>
      <c r="B62" s="4" t="s">
        <v>48</v>
      </c>
      <c r="C62" s="4">
        <v>59</v>
      </c>
      <c r="D62" s="4">
        <v>150</v>
      </c>
      <c r="E62" s="4">
        <f>C62*D62</f>
        <v>8850</v>
      </c>
      <c r="F62" s="4">
        <v>0</v>
      </c>
      <c r="G62" s="5"/>
      <c r="H62" s="7"/>
      <c r="I62" s="7"/>
      <c r="J62" s="7"/>
      <c r="K62" s="7"/>
      <c r="L62" s="7"/>
      <c r="M62" s="7"/>
      <c r="N62" s="8">
        <f>N11+N18+N31+N37+N41+N44+N50+N61</f>
        <v>1113090</v>
      </c>
    </row>
    <row r="63" spans="1:14" x14ac:dyDescent="0.25">
      <c r="A63" s="2"/>
      <c r="B63" s="4" t="s">
        <v>49</v>
      </c>
      <c r="C63" s="4">
        <v>104</v>
      </c>
      <c r="D63" s="4">
        <v>80</v>
      </c>
      <c r="E63" s="4">
        <f>C63*D63</f>
        <v>8320</v>
      </c>
      <c r="F63" s="4">
        <v>0</v>
      </c>
      <c r="G63" s="5"/>
    </row>
    <row r="64" spans="1:14" x14ac:dyDescent="0.25">
      <c r="A64" s="2"/>
      <c r="B64" s="4" t="s">
        <v>50</v>
      </c>
      <c r="C64" s="4">
        <v>190000</v>
      </c>
      <c r="D64" s="4">
        <v>1750</v>
      </c>
      <c r="E64" s="4">
        <f>C64*D64/1000</f>
        <v>332500</v>
      </c>
      <c r="F64" s="4">
        <v>0</v>
      </c>
      <c r="G64" s="5"/>
    </row>
    <row r="65" spans="1:8" x14ac:dyDescent="0.25">
      <c r="A65" s="2"/>
      <c r="B65" s="4" t="s">
        <v>51</v>
      </c>
      <c r="C65" s="4">
        <v>10000</v>
      </c>
      <c r="D65" s="4">
        <v>1700</v>
      </c>
      <c r="E65" s="4">
        <f>C65*D65/1000</f>
        <v>17000</v>
      </c>
      <c r="F65" s="4">
        <v>0</v>
      </c>
      <c r="G65" s="5"/>
      <c r="H65" s="1"/>
    </row>
    <row r="66" spans="1:8" x14ac:dyDescent="0.25">
      <c r="A66" s="2"/>
      <c r="B66" s="4" t="s">
        <v>53</v>
      </c>
      <c r="C66" s="4">
        <v>26</v>
      </c>
      <c r="D66" s="4">
        <v>1500</v>
      </c>
      <c r="E66" s="4">
        <f>C66*D66</f>
        <v>39000</v>
      </c>
      <c r="F66" s="4">
        <v>0</v>
      </c>
      <c r="G66" s="5"/>
      <c r="H66" s="1"/>
    </row>
    <row r="67" spans="1:8" ht="16.5" customHeight="1" x14ac:dyDescent="0.25">
      <c r="A67" s="2"/>
      <c r="B67" s="4" t="s">
        <v>54</v>
      </c>
      <c r="C67" s="4">
        <v>5</v>
      </c>
      <c r="D67" s="4">
        <v>400</v>
      </c>
      <c r="E67" s="4">
        <f t="shared" ref="E67:E68" si="7">C67*D67</f>
        <v>2000</v>
      </c>
      <c r="F67" s="4">
        <v>0</v>
      </c>
      <c r="G67" s="5"/>
      <c r="H67" s="1"/>
    </row>
    <row r="68" spans="1:8" ht="30" x14ac:dyDescent="0.25">
      <c r="A68" s="2"/>
      <c r="B68" s="4" t="s">
        <v>55</v>
      </c>
      <c r="C68" s="4">
        <v>30</v>
      </c>
      <c r="D68" s="4">
        <v>50</v>
      </c>
      <c r="E68" s="4">
        <f t="shared" si="7"/>
        <v>1500</v>
      </c>
      <c r="F68" s="4">
        <v>0</v>
      </c>
      <c r="G68" s="5"/>
      <c r="H68" s="1"/>
    </row>
    <row r="69" spans="1:8" x14ac:dyDescent="0.25">
      <c r="A69" s="2"/>
      <c r="B69" s="4"/>
      <c r="C69" s="4"/>
      <c r="D69" s="4"/>
      <c r="E69" s="4">
        <f>SUM(E62:E68)</f>
        <v>409170</v>
      </c>
      <c r="F69" s="4">
        <v>0</v>
      </c>
      <c r="G69" s="5">
        <f>SUM(E69:F69)</f>
        <v>409170</v>
      </c>
      <c r="H69" s="1"/>
    </row>
    <row r="70" spans="1:8" x14ac:dyDescent="0.25">
      <c r="A70" s="2"/>
      <c r="B70" s="4"/>
      <c r="C70" s="4"/>
      <c r="D70" s="4"/>
      <c r="E70" s="4"/>
      <c r="F70" s="4"/>
      <c r="G70" s="5"/>
      <c r="H70" s="1"/>
    </row>
    <row r="71" spans="1:8" x14ac:dyDescent="0.25">
      <c r="A71" s="13">
        <v>10</v>
      </c>
      <c r="B71" s="12" t="s">
        <v>59</v>
      </c>
      <c r="C71" s="1"/>
      <c r="D71" s="1"/>
      <c r="E71" s="1"/>
      <c r="F71" s="1"/>
      <c r="G71" s="14"/>
    </row>
    <row r="72" spans="1:8" x14ac:dyDescent="0.25">
      <c r="A72" s="15"/>
      <c r="B72" s="4" t="s">
        <v>29</v>
      </c>
      <c r="C72" s="4" t="s">
        <v>3</v>
      </c>
      <c r="D72" s="4" t="s">
        <v>52</v>
      </c>
      <c r="E72" s="4" t="s">
        <v>4</v>
      </c>
      <c r="F72" s="4" t="s">
        <v>38</v>
      </c>
      <c r="G72" s="14"/>
    </row>
    <row r="73" spans="1:8" x14ac:dyDescent="0.25">
      <c r="A73" s="15"/>
      <c r="B73" s="11" t="s">
        <v>60</v>
      </c>
      <c r="C73" s="1">
        <v>800</v>
      </c>
      <c r="D73" s="1">
        <v>10</v>
      </c>
      <c r="E73" s="1">
        <f t="shared" ref="E73:E79" si="8">C73*D73</f>
        <v>8000</v>
      </c>
      <c r="F73" s="1">
        <v>0</v>
      </c>
      <c r="G73" s="14"/>
    </row>
    <row r="74" spans="1:8" x14ac:dyDescent="0.25">
      <c r="A74" s="15"/>
      <c r="B74" s="11" t="s">
        <v>61</v>
      </c>
      <c r="C74" s="1">
        <v>45000</v>
      </c>
      <c r="D74" s="1">
        <v>3.2</v>
      </c>
      <c r="E74" s="1">
        <f t="shared" si="8"/>
        <v>144000</v>
      </c>
      <c r="F74" s="1">
        <v>0</v>
      </c>
      <c r="G74" s="14"/>
    </row>
    <row r="75" spans="1:8" x14ac:dyDescent="0.25">
      <c r="A75" s="15"/>
      <c r="B75" s="11" t="s">
        <v>62</v>
      </c>
      <c r="C75" s="1">
        <v>2</v>
      </c>
      <c r="D75" s="1">
        <v>12000</v>
      </c>
      <c r="E75" s="1">
        <f t="shared" si="8"/>
        <v>24000</v>
      </c>
      <c r="F75" s="1">
        <v>0</v>
      </c>
      <c r="G75" s="14"/>
    </row>
    <row r="76" spans="1:8" x14ac:dyDescent="0.25">
      <c r="A76" s="15"/>
      <c r="B76" s="11" t="s">
        <v>63</v>
      </c>
      <c r="C76" s="19">
        <v>8000</v>
      </c>
      <c r="D76" s="19">
        <v>5</v>
      </c>
      <c r="E76" s="1">
        <f t="shared" si="8"/>
        <v>40000</v>
      </c>
      <c r="F76" s="19">
        <v>0</v>
      </c>
      <c r="G76" s="14"/>
    </row>
    <row r="77" spans="1:8" x14ac:dyDescent="0.25">
      <c r="A77" s="15"/>
      <c r="B77" s="11" t="s">
        <v>64</v>
      </c>
      <c r="C77" s="19">
        <v>80</v>
      </c>
      <c r="D77" s="19">
        <v>25</v>
      </c>
      <c r="E77" s="19">
        <f t="shared" si="8"/>
        <v>2000</v>
      </c>
      <c r="F77" s="19">
        <v>0</v>
      </c>
      <c r="G77" s="14"/>
    </row>
    <row r="78" spans="1:8" x14ac:dyDescent="0.25">
      <c r="A78" s="15"/>
      <c r="B78" s="11" t="s">
        <v>65</v>
      </c>
      <c r="C78" s="19">
        <v>250</v>
      </c>
      <c r="D78" s="19">
        <v>35</v>
      </c>
      <c r="E78" s="19">
        <f t="shared" si="8"/>
        <v>8750</v>
      </c>
      <c r="F78" s="19">
        <v>0</v>
      </c>
      <c r="G78" s="14"/>
    </row>
    <row r="79" spans="1:8" x14ac:dyDescent="0.25">
      <c r="A79" s="15"/>
      <c r="B79" s="11" t="s">
        <v>66</v>
      </c>
      <c r="C79" s="19">
        <v>15</v>
      </c>
      <c r="D79" s="19">
        <v>168</v>
      </c>
      <c r="E79" s="19">
        <f t="shared" si="8"/>
        <v>2520</v>
      </c>
      <c r="F79" s="19">
        <v>0</v>
      </c>
      <c r="G79" s="14"/>
    </row>
    <row r="80" spans="1:8" x14ac:dyDescent="0.25">
      <c r="A80" s="15"/>
      <c r="B80" s="1"/>
      <c r="C80" s="1"/>
      <c r="D80" s="1"/>
      <c r="E80" s="19">
        <f>SUM(E73:E79)</f>
        <v>229270</v>
      </c>
      <c r="F80" s="1">
        <f>SUM(F73:F79)</f>
        <v>0</v>
      </c>
      <c r="G80" s="14">
        <f>SUM(E80:F80)</f>
        <v>229270</v>
      </c>
    </row>
    <row r="81" spans="1:7" x14ac:dyDescent="0.25">
      <c r="A81" s="16"/>
      <c r="B81" s="17"/>
      <c r="C81" s="17"/>
      <c r="D81" s="17"/>
      <c r="E81" s="17"/>
      <c r="F81" s="17"/>
      <c r="G81" s="18">
        <f>G80+G69+G58+G52+G49+G45+G42+G38+G32+G19+G12</f>
        <v>3056180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workbookViewId="0">
      <selection sqref="A1:H39"/>
    </sheetView>
  </sheetViews>
  <sheetFormatPr defaultRowHeight="15" x14ac:dyDescent="0.25"/>
  <cols>
    <col min="2" max="2" width="29.28515625" bestFit="1" customWidth="1"/>
    <col min="4" max="5" width="11.42578125" bestFit="1" customWidth="1"/>
    <col min="8" max="8" width="10.5703125" customWidth="1"/>
  </cols>
  <sheetData>
    <row r="1" spans="1:8" x14ac:dyDescent="0.25">
      <c r="A1" s="23" t="s">
        <v>100</v>
      </c>
      <c r="B1" s="23"/>
      <c r="C1" s="23"/>
      <c r="D1" s="23"/>
      <c r="E1" s="23"/>
      <c r="F1" s="23"/>
      <c r="G1" s="23"/>
    </row>
    <row r="2" spans="1:8" x14ac:dyDescent="0.25">
      <c r="A2">
        <v>1</v>
      </c>
      <c r="B2" t="s">
        <v>67</v>
      </c>
      <c r="C2" t="s">
        <v>68</v>
      </c>
      <c r="D2" t="s">
        <v>82</v>
      </c>
      <c r="E2" t="s">
        <v>69</v>
      </c>
      <c r="F2" t="s">
        <v>4</v>
      </c>
      <c r="G2" t="s">
        <v>99</v>
      </c>
      <c r="H2" t="s">
        <v>98</v>
      </c>
    </row>
    <row r="3" spans="1:8" x14ac:dyDescent="0.25">
      <c r="A3">
        <v>1.1000000000000001</v>
      </c>
      <c r="B3" t="s">
        <v>70</v>
      </c>
      <c r="C3">
        <v>2245</v>
      </c>
      <c r="D3" t="s">
        <v>83</v>
      </c>
      <c r="E3">
        <v>296</v>
      </c>
      <c r="F3">
        <f>C3*E3</f>
        <v>664520</v>
      </c>
    </row>
    <row r="4" spans="1:8" x14ac:dyDescent="0.25">
      <c r="A4">
        <v>1.2</v>
      </c>
      <c r="B4" t="s">
        <v>71</v>
      </c>
      <c r="C4">
        <v>58</v>
      </c>
      <c r="D4" t="s">
        <v>3</v>
      </c>
      <c r="E4">
        <v>296</v>
      </c>
      <c r="F4">
        <f t="shared" ref="F4:F13" si="0">C4*E4</f>
        <v>17168</v>
      </c>
    </row>
    <row r="5" spans="1:8" x14ac:dyDescent="0.25">
      <c r="A5">
        <v>1.3</v>
      </c>
      <c r="B5" t="s">
        <v>72</v>
      </c>
      <c r="C5">
        <v>120</v>
      </c>
      <c r="D5" t="s">
        <v>3</v>
      </c>
      <c r="E5">
        <v>185</v>
      </c>
      <c r="F5">
        <f t="shared" si="0"/>
        <v>22200</v>
      </c>
    </row>
    <row r="6" spans="1:8" x14ac:dyDescent="0.25">
      <c r="A6">
        <v>1.4</v>
      </c>
      <c r="B6" t="s">
        <v>73</v>
      </c>
      <c r="C6">
        <v>105</v>
      </c>
      <c r="D6" t="s">
        <v>3</v>
      </c>
      <c r="E6">
        <v>259</v>
      </c>
      <c r="F6">
        <f t="shared" si="0"/>
        <v>27195</v>
      </c>
    </row>
    <row r="7" spans="1:8" x14ac:dyDescent="0.25">
      <c r="A7">
        <v>1.5</v>
      </c>
      <c r="B7" t="s">
        <v>74</v>
      </c>
      <c r="C7">
        <v>145</v>
      </c>
      <c r="D7" t="s">
        <v>3</v>
      </c>
      <c r="E7">
        <v>288</v>
      </c>
      <c r="F7">
        <f t="shared" si="0"/>
        <v>41760</v>
      </c>
    </row>
    <row r="8" spans="1:8" x14ac:dyDescent="0.25">
      <c r="A8">
        <v>1.6</v>
      </c>
      <c r="B8" t="s">
        <v>75</v>
      </c>
      <c r="C8">
        <v>178</v>
      </c>
      <c r="D8" t="s">
        <v>3</v>
      </c>
      <c r="E8">
        <v>166</v>
      </c>
      <c r="F8">
        <f t="shared" si="0"/>
        <v>29548</v>
      </c>
    </row>
    <row r="9" spans="1:8" x14ac:dyDescent="0.25">
      <c r="A9">
        <v>1.7</v>
      </c>
      <c r="B9" t="s">
        <v>76</v>
      </c>
      <c r="C9">
        <v>15</v>
      </c>
      <c r="D9" t="s">
        <v>3</v>
      </c>
      <c r="E9">
        <v>495</v>
      </c>
      <c r="F9">
        <f t="shared" si="0"/>
        <v>7425</v>
      </c>
    </row>
    <row r="10" spans="1:8" x14ac:dyDescent="0.25">
      <c r="A10">
        <v>1.8</v>
      </c>
      <c r="B10" t="s">
        <v>77</v>
      </c>
      <c r="C10">
        <v>35</v>
      </c>
      <c r="D10" t="s">
        <v>84</v>
      </c>
      <c r="E10">
        <v>1420</v>
      </c>
      <c r="F10">
        <f t="shared" si="0"/>
        <v>49700</v>
      </c>
    </row>
    <row r="11" spans="1:8" x14ac:dyDescent="0.25">
      <c r="A11">
        <v>1.9</v>
      </c>
      <c r="B11" t="s">
        <v>78</v>
      </c>
      <c r="C11">
        <v>70</v>
      </c>
      <c r="D11" t="s">
        <v>85</v>
      </c>
      <c r="E11">
        <v>45</v>
      </c>
      <c r="F11">
        <f t="shared" si="0"/>
        <v>3150</v>
      </c>
    </row>
    <row r="12" spans="1:8" x14ac:dyDescent="0.25">
      <c r="A12">
        <v>1.1000000000000001</v>
      </c>
      <c r="B12" t="s">
        <v>79</v>
      </c>
      <c r="C12">
        <v>20</v>
      </c>
      <c r="D12" t="s">
        <v>3</v>
      </c>
      <c r="E12">
        <v>234</v>
      </c>
      <c r="F12">
        <f t="shared" si="0"/>
        <v>4680</v>
      </c>
    </row>
    <row r="13" spans="1:8" x14ac:dyDescent="0.25">
      <c r="A13">
        <v>1.1100000000000001</v>
      </c>
      <c r="B13" t="s">
        <v>80</v>
      </c>
      <c r="C13">
        <v>18000</v>
      </c>
      <c r="D13" t="s">
        <v>3</v>
      </c>
      <c r="E13">
        <v>1.25</v>
      </c>
      <c r="F13">
        <f t="shared" si="0"/>
        <v>22500</v>
      </c>
    </row>
    <row r="14" spans="1:8" x14ac:dyDescent="0.25">
      <c r="B14" t="s">
        <v>81</v>
      </c>
      <c r="F14">
        <f>SUM(F3:F13)</f>
        <v>889846</v>
      </c>
      <c r="G14">
        <f>F14</f>
        <v>889846</v>
      </c>
    </row>
    <row r="16" spans="1:8" x14ac:dyDescent="0.25">
      <c r="A16">
        <v>2</v>
      </c>
      <c r="B16" t="s">
        <v>86</v>
      </c>
    </row>
    <row r="17" spans="1:7" x14ac:dyDescent="0.25">
      <c r="A17">
        <v>2.1</v>
      </c>
      <c r="B17" t="s">
        <v>87</v>
      </c>
      <c r="C17">
        <v>1540</v>
      </c>
      <c r="D17" t="s">
        <v>83</v>
      </c>
      <c r="E17">
        <v>35</v>
      </c>
      <c r="F17">
        <f>C17*E17</f>
        <v>53900</v>
      </c>
    </row>
    <row r="18" spans="1:7" x14ac:dyDescent="0.25">
      <c r="A18">
        <v>2.2000000000000002</v>
      </c>
      <c r="B18" t="s">
        <v>88</v>
      </c>
      <c r="C18">
        <v>640</v>
      </c>
      <c r="D18" t="s">
        <v>83</v>
      </c>
      <c r="E18">
        <v>160</v>
      </c>
      <c r="F18">
        <f t="shared" ref="F18:F21" si="1">C18*E18</f>
        <v>102400</v>
      </c>
    </row>
    <row r="19" spans="1:7" x14ac:dyDescent="0.25">
      <c r="A19">
        <v>2.2999999999999998</v>
      </c>
      <c r="B19" t="s">
        <v>89</v>
      </c>
      <c r="C19">
        <v>1540</v>
      </c>
      <c r="D19" t="s">
        <v>83</v>
      </c>
      <c r="E19">
        <v>140</v>
      </c>
      <c r="F19">
        <f t="shared" si="1"/>
        <v>215600</v>
      </c>
    </row>
    <row r="20" spans="1:7" x14ac:dyDescent="0.25">
      <c r="A20">
        <v>2.4</v>
      </c>
      <c r="B20" t="s">
        <v>90</v>
      </c>
      <c r="C20">
        <v>384</v>
      </c>
      <c r="D20" t="s">
        <v>83</v>
      </c>
      <c r="E20">
        <v>160</v>
      </c>
      <c r="F20">
        <f t="shared" si="1"/>
        <v>61440</v>
      </c>
    </row>
    <row r="21" spans="1:7" x14ac:dyDescent="0.25">
      <c r="A21">
        <v>2.5</v>
      </c>
      <c r="B21" t="s">
        <v>91</v>
      </c>
      <c r="C21">
        <v>147</v>
      </c>
      <c r="D21" t="s">
        <v>92</v>
      </c>
      <c r="E21">
        <v>180</v>
      </c>
      <c r="F21">
        <f t="shared" si="1"/>
        <v>26460</v>
      </c>
    </row>
    <row r="22" spans="1:7" x14ac:dyDescent="0.25">
      <c r="B22" t="s">
        <v>81</v>
      </c>
      <c r="F22">
        <f>SUM(F17:F21)</f>
        <v>459800</v>
      </c>
      <c r="G22">
        <f>F22</f>
        <v>459800</v>
      </c>
    </row>
    <row r="24" spans="1:7" x14ac:dyDescent="0.25">
      <c r="A24">
        <v>3</v>
      </c>
      <c r="B24" t="s">
        <v>67</v>
      </c>
    </row>
    <row r="25" spans="1:7" x14ac:dyDescent="0.25">
      <c r="A25">
        <v>3.1</v>
      </c>
      <c r="B25" t="s">
        <v>93</v>
      </c>
      <c r="C25">
        <v>420</v>
      </c>
      <c r="D25" t="s">
        <v>83</v>
      </c>
      <c r="E25">
        <v>296</v>
      </c>
      <c r="F25">
        <f>C25*E25</f>
        <v>124320</v>
      </c>
    </row>
    <row r="26" spans="1:7" x14ac:dyDescent="0.25">
      <c r="A26">
        <v>3.2</v>
      </c>
      <c r="B26" t="s">
        <v>94</v>
      </c>
      <c r="C26">
        <v>87</v>
      </c>
      <c r="D26" t="s">
        <v>3</v>
      </c>
      <c r="E26">
        <v>768</v>
      </c>
      <c r="F26">
        <f t="shared" ref="F26:F29" si="2">C26*E26</f>
        <v>66816</v>
      </c>
    </row>
    <row r="27" spans="1:7" x14ac:dyDescent="0.25">
      <c r="A27">
        <v>3.3</v>
      </c>
      <c r="B27" t="s">
        <v>95</v>
      </c>
      <c r="C27">
        <v>165</v>
      </c>
      <c r="D27" t="s">
        <v>3</v>
      </c>
      <c r="E27">
        <v>108</v>
      </c>
      <c r="F27">
        <f t="shared" si="2"/>
        <v>17820</v>
      </c>
    </row>
    <row r="28" spans="1:7" x14ac:dyDescent="0.25">
      <c r="A28">
        <v>3.4</v>
      </c>
      <c r="B28" t="s">
        <v>96</v>
      </c>
      <c r="C28">
        <v>1400</v>
      </c>
      <c r="D28" t="s">
        <v>3</v>
      </c>
      <c r="E28">
        <v>4.18</v>
      </c>
      <c r="F28">
        <f t="shared" si="2"/>
        <v>5852</v>
      </c>
    </row>
    <row r="29" spans="1:7" x14ac:dyDescent="0.25">
      <c r="A29">
        <v>3.5</v>
      </c>
      <c r="B29" t="s">
        <v>97</v>
      </c>
      <c r="C29">
        <v>45</v>
      </c>
      <c r="D29" t="s">
        <v>35</v>
      </c>
      <c r="E29">
        <v>6400</v>
      </c>
      <c r="F29">
        <f t="shared" si="2"/>
        <v>288000</v>
      </c>
    </row>
    <row r="30" spans="1:7" x14ac:dyDescent="0.25">
      <c r="B30" t="s">
        <v>81</v>
      </c>
      <c r="F30">
        <f>SUM(F25:F29)</f>
        <v>502808</v>
      </c>
      <c r="G30">
        <f>F30</f>
        <v>502808</v>
      </c>
    </row>
    <row r="32" spans="1:7" x14ac:dyDescent="0.25">
      <c r="A32">
        <v>4</v>
      </c>
      <c r="B32" t="s">
        <v>59</v>
      </c>
    </row>
    <row r="33" spans="1:8" x14ac:dyDescent="0.25">
      <c r="A33">
        <v>4.0999999999999996</v>
      </c>
      <c r="B33" t="s">
        <v>102</v>
      </c>
      <c r="C33">
        <v>2</v>
      </c>
      <c r="D33" t="s">
        <v>103</v>
      </c>
      <c r="E33">
        <v>20000</v>
      </c>
      <c r="F33">
        <f>C33*E33</f>
        <v>40000</v>
      </c>
    </row>
    <row r="34" spans="1:8" x14ac:dyDescent="0.25">
      <c r="A34">
        <v>4.2</v>
      </c>
      <c r="B34" t="s">
        <v>101</v>
      </c>
      <c r="C34">
        <v>2</v>
      </c>
      <c r="D34" t="s">
        <v>103</v>
      </c>
      <c r="E34">
        <v>12000</v>
      </c>
      <c r="F34">
        <f>C34*E34</f>
        <v>24000</v>
      </c>
    </row>
    <row r="35" spans="1:8" x14ac:dyDescent="0.25">
      <c r="A35">
        <v>4.3</v>
      </c>
      <c r="B35" t="s">
        <v>104</v>
      </c>
      <c r="C35">
        <v>2</v>
      </c>
      <c r="D35" t="s">
        <v>103</v>
      </c>
      <c r="E35">
        <v>25</v>
      </c>
      <c r="F35">
        <f>C35*E35*20</f>
        <v>1000</v>
      </c>
    </row>
    <row r="36" spans="1:8" x14ac:dyDescent="0.25">
      <c r="B36" t="s">
        <v>81</v>
      </c>
      <c r="F36">
        <f>SUM(F33:F35)</f>
        <v>65000</v>
      </c>
      <c r="G36">
        <f>F36</f>
        <v>65000</v>
      </c>
    </row>
    <row r="37" spans="1:8" x14ac:dyDescent="0.25">
      <c r="G37">
        <f>SUM(G14:G36)</f>
        <v>1917454</v>
      </c>
      <c r="H37">
        <f>G37*1.1</f>
        <v>2109199.4000000004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кладка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cp:lastPrinted>2022-06-20T05:47:56Z</cp:lastPrinted>
  <dcterms:created xsi:type="dcterms:W3CDTF">2022-05-25T18:11:38Z</dcterms:created>
  <dcterms:modified xsi:type="dcterms:W3CDTF">2022-11-26T03:20:29Z</dcterms:modified>
</cp:coreProperties>
</file>