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Projetos Python GitHub\projeto_dashborad_gestao_das_aguas\Dados\Origem\xls_origem\"/>
    </mc:Choice>
  </mc:AlternateContent>
  <xr:revisionPtr revIDLastSave="0" documentId="8_{F550B87D-A0B2-4924-B055-FAA2E8F20981}" xr6:coauthVersionLast="47" xr6:coauthVersionMax="47" xr10:uidLastSave="{00000000-0000-0000-0000-000000000000}"/>
  <bookViews>
    <workbookView xWindow="-120" yWindow="-120" windowWidth="20640" windowHeight="11040" xr2:uid="{F1DF34FA-4181-46B6-A6B0-B714CD060945}"/>
  </bookViews>
  <sheets>
    <sheet name="2025_03" sheetId="1" r:id="rId1"/>
    <sheet name="2025_02" sheetId="2" r:id="rId2"/>
    <sheet name="2025_01" sheetId="3" r:id="rId3"/>
    <sheet name="2024_12" sheetId="4" r:id="rId4"/>
    <sheet name="2024_11" sheetId="5" r:id="rId5"/>
    <sheet name="2024_10" sheetId="6" r:id="rId6"/>
  </sheets>
  <externalReferences>
    <externalReference r:id="rId7"/>
    <externalReference r:id="rId8"/>
  </externalReferences>
  <definedNames>
    <definedName name="_xlnm._FilterDatabase" localSheetId="5" hidden="1">'2024_10'!$A$1:$AD$1</definedName>
    <definedName name="_xlnm._FilterDatabase" localSheetId="4" hidden="1">'2024_11'!$A$1:$AD$1</definedName>
    <definedName name="_xlnm._FilterDatabase" localSheetId="3" hidden="1">'2024_12'!$A$1:$AD$1</definedName>
    <definedName name="_xlnm._FilterDatabase" localSheetId="2" hidden="1">'2025_01'!$A$1:$AD$1</definedName>
    <definedName name="_xlnm._FilterDatabase" localSheetId="0" hidden="1">'2025_03'!$A$1:$AD$1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7" i="2" l="1"/>
  <c r="B87" i="2"/>
  <c r="E87" i="2"/>
  <c r="F87" i="2"/>
  <c r="G87" i="2"/>
  <c r="I87" i="2"/>
  <c r="J87" i="2"/>
  <c r="K87" i="2"/>
  <c r="L87" i="2"/>
  <c r="M87" i="2"/>
  <c r="N87" i="2"/>
  <c r="O87" i="2"/>
  <c r="P87" i="2"/>
  <c r="R87" i="2"/>
  <c r="S87" i="2" s="1"/>
  <c r="T87" i="2"/>
  <c r="U87" i="2"/>
  <c r="V87" i="2"/>
  <c r="W87" i="2"/>
  <c r="X87" i="2"/>
  <c r="Y87" i="2"/>
  <c r="Z87" i="2"/>
  <c r="AA87" i="2"/>
  <c r="AB87" i="2"/>
  <c r="A87" i="1"/>
  <c r="B87" i="1"/>
  <c r="E87" i="1"/>
  <c r="F87" i="1"/>
  <c r="G87" i="1"/>
  <c r="I87" i="1"/>
  <c r="J87" i="1"/>
  <c r="K87" i="1"/>
  <c r="L87" i="1"/>
  <c r="M87" i="1"/>
  <c r="N87" i="1"/>
  <c r="O87" i="1"/>
  <c r="P87" i="1"/>
  <c r="R87" i="1"/>
  <c r="T87" i="1"/>
  <c r="U87" i="1"/>
  <c r="V87" i="1"/>
  <c r="W87" i="1"/>
  <c r="X87" i="1"/>
  <c r="Y87" i="1"/>
  <c r="Z87" i="1"/>
  <c r="AC87" i="1" s="1"/>
  <c r="AD87" i="1" s="1"/>
  <c r="AA87" i="1"/>
  <c r="AB87" i="1"/>
  <c r="AB86" i="6"/>
  <c r="AA86" i="6"/>
  <c r="Z86" i="6"/>
  <c r="Y86" i="6"/>
  <c r="X86" i="6"/>
  <c r="W86" i="6"/>
  <c r="V86" i="6"/>
  <c r="U86" i="6"/>
  <c r="T86" i="6"/>
  <c r="R86" i="6"/>
  <c r="Q86" i="6"/>
  <c r="P86" i="6"/>
  <c r="O86" i="6"/>
  <c r="N86" i="6"/>
  <c r="M86" i="6"/>
  <c r="L86" i="6"/>
  <c r="K86" i="6"/>
  <c r="J86" i="6"/>
  <c r="I86" i="6"/>
  <c r="G86" i="6"/>
  <c r="F86" i="6"/>
  <c r="E86" i="6"/>
  <c r="B86" i="6"/>
  <c r="A86" i="6"/>
  <c r="AB85" i="6"/>
  <c r="AA85" i="6"/>
  <c r="Z85" i="6"/>
  <c r="Y85" i="6"/>
  <c r="X85" i="6"/>
  <c r="W85" i="6"/>
  <c r="V85" i="6"/>
  <c r="U85" i="6"/>
  <c r="T85" i="6"/>
  <c r="R85" i="6"/>
  <c r="Q85" i="6"/>
  <c r="S85" i="6" s="1"/>
  <c r="P85" i="6"/>
  <c r="O85" i="6"/>
  <c r="N85" i="6"/>
  <c r="M85" i="6"/>
  <c r="L85" i="6"/>
  <c r="K85" i="6"/>
  <c r="J85" i="6"/>
  <c r="I85" i="6"/>
  <c r="G85" i="6"/>
  <c r="F85" i="6"/>
  <c r="E85" i="6"/>
  <c r="B85" i="6"/>
  <c r="A85" i="6"/>
  <c r="AB84" i="6"/>
  <c r="AA84" i="6"/>
  <c r="Z84" i="6"/>
  <c r="Y84" i="6"/>
  <c r="X84" i="6"/>
  <c r="W84" i="6"/>
  <c r="V84" i="6"/>
  <c r="U84" i="6"/>
  <c r="T84" i="6"/>
  <c r="R84" i="6"/>
  <c r="Q84" i="6"/>
  <c r="P84" i="6"/>
  <c r="O84" i="6"/>
  <c r="N84" i="6"/>
  <c r="M84" i="6"/>
  <c r="L84" i="6"/>
  <c r="K84" i="6"/>
  <c r="J84" i="6"/>
  <c r="I84" i="6"/>
  <c r="G84" i="6"/>
  <c r="F84" i="6"/>
  <c r="E84" i="6"/>
  <c r="B84" i="6"/>
  <c r="A84" i="6"/>
  <c r="AB83" i="6"/>
  <c r="AA83" i="6"/>
  <c r="Z83" i="6"/>
  <c r="Y83" i="6"/>
  <c r="X83" i="6"/>
  <c r="W83" i="6"/>
  <c r="V83" i="6"/>
  <c r="U83" i="6"/>
  <c r="T83" i="6"/>
  <c r="R83" i="6"/>
  <c r="Q83" i="6"/>
  <c r="P83" i="6"/>
  <c r="O83" i="6"/>
  <c r="N83" i="6"/>
  <c r="M83" i="6"/>
  <c r="L83" i="6"/>
  <c r="K83" i="6"/>
  <c r="J83" i="6"/>
  <c r="I83" i="6"/>
  <c r="G83" i="6"/>
  <c r="F83" i="6"/>
  <c r="E83" i="6"/>
  <c r="B83" i="6"/>
  <c r="A83" i="6"/>
  <c r="AB82" i="6"/>
  <c r="AA82" i="6"/>
  <c r="Z82" i="6"/>
  <c r="Y82" i="6"/>
  <c r="X82" i="6"/>
  <c r="W82" i="6"/>
  <c r="V82" i="6"/>
  <c r="U82" i="6"/>
  <c r="T82" i="6"/>
  <c r="R82" i="6"/>
  <c r="Q82" i="6"/>
  <c r="P82" i="6"/>
  <c r="O82" i="6"/>
  <c r="N82" i="6"/>
  <c r="M82" i="6"/>
  <c r="L82" i="6"/>
  <c r="K82" i="6"/>
  <c r="J82" i="6"/>
  <c r="I82" i="6"/>
  <c r="G82" i="6"/>
  <c r="F82" i="6"/>
  <c r="E82" i="6"/>
  <c r="B82" i="6"/>
  <c r="A82" i="6"/>
  <c r="AB81" i="6"/>
  <c r="AA81" i="6"/>
  <c r="Z81" i="6"/>
  <c r="Y81" i="6"/>
  <c r="X81" i="6"/>
  <c r="W81" i="6"/>
  <c r="V81" i="6"/>
  <c r="U81" i="6"/>
  <c r="T81" i="6"/>
  <c r="R81" i="6"/>
  <c r="Q81" i="6"/>
  <c r="P81" i="6"/>
  <c r="O81" i="6"/>
  <c r="N81" i="6"/>
  <c r="M81" i="6"/>
  <c r="L81" i="6"/>
  <c r="K81" i="6"/>
  <c r="J81" i="6"/>
  <c r="I81" i="6"/>
  <c r="G81" i="6"/>
  <c r="F81" i="6"/>
  <c r="E81" i="6"/>
  <c r="B81" i="6"/>
  <c r="A81" i="6"/>
  <c r="AB80" i="6"/>
  <c r="AA80" i="6"/>
  <c r="Z80" i="6"/>
  <c r="Y80" i="6"/>
  <c r="X80" i="6"/>
  <c r="W80" i="6"/>
  <c r="V80" i="6"/>
  <c r="U80" i="6"/>
  <c r="T80" i="6"/>
  <c r="R80" i="6"/>
  <c r="Q80" i="6"/>
  <c r="P80" i="6"/>
  <c r="O80" i="6"/>
  <c r="N80" i="6"/>
  <c r="M80" i="6"/>
  <c r="L80" i="6"/>
  <c r="K80" i="6"/>
  <c r="J80" i="6"/>
  <c r="I80" i="6"/>
  <c r="G80" i="6"/>
  <c r="F80" i="6"/>
  <c r="E80" i="6"/>
  <c r="B80" i="6"/>
  <c r="A80" i="6"/>
  <c r="AB79" i="6"/>
  <c r="AA79" i="6"/>
  <c r="Z79" i="6"/>
  <c r="Y79" i="6"/>
  <c r="X79" i="6"/>
  <c r="W79" i="6"/>
  <c r="V79" i="6"/>
  <c r="U79" i="6"/>
  <c r="T79" i="6"/>
  <c r="R79" i="6"/>
  <c r="Q79" i="6"/>
  <c r="P79" i="6"/>
  <c r="O79" i="6"/>
  <c r="N79" i="6"/>
  <c r="M79" i="6"/>
  <c r="L79" i="6"/>
  <c r="K79" i="6"/>
  <c r="J79" i="6"/>
  <c r="I79" i="6"/>
  <c r="G79" i="6"/>
  <c r="F79" i="6"/>
  <c r="E79" i="6"/>
  <c r="B79" i="6"/>
  <c r="A79" i="6"/>
  <c r="AB78" i="6"/>
  <c r="AA78" i="6"/>
  <c r="Z78" i="6"/>
  <c r="Y78" i="6"/>
  <c r="X78" i="6"/>
  <c r="W78" i="6"/>
  <c r="V78" i="6"/>
  <c r="U78" i="6"/>
  <c r="T78" i="6"/>
  <c r="R78" i="6"/>
  <c r="Q78" i="6"/>
  <c r="P78" i="6"/>
  <c r="O78" i="6"/>
  <c r="N78" i="6"/>
  <c r="M78" i="6"/>
  <c r="L78" i="6"/>
  <c r="K78" i="6"/>
  <c r="J78" i="6"/>
  <c r="I78" i="6"/>
  <c r="G78" i="6"/>
  <c r="F78" i="6"/>
  <c r="E78" i="6"/>
  <c r="B78" i="6"/>
  <c r="A78" i="6"/>
  <c r="AB77" i="6"/>
  <c r="AA77" i="6"/>
  <c r="Z77" i="6"/>
  <c r="Y77" i="6"/>
  <c r="X77" i="6"/>
  <c r="W77" i="6"/>
  <c r="V77" i="6"/>
  <c r="U77" i="6"/>
  <c r="T77" i="6"/>
  <c r="R77" i="6"/>
  <c r="Q77" i="6"/>
  <c r="P77" i="6"/>
  <c r="O77" i="6"/>
  <c r="N77" i="6"/>
  <c r="M77" i="6"/>
  <c r="L77" i="6"/>
  <c r="K77" i="6"/>
  <c r="J77" i="6"/>
  <c r="I77" i="6"/>
  <c r="G77" i="6"/>
  <c r="F77" i="6"/>
  <c r="E77" i="6"/>
  <c r="B77" i="6"/>
  <c r="A77" i="6"/>
  <c r="AB76" i="6"/>
  <c r="AA76" i="6"/>
  <c r="Z76" i="6"/>
  <c r="Y76" i="6"/>
  <c r="X76" i="6"/>
  <c r="W76" i="6"/>
  <c r="V76" i="6"/>
  <c r="U76" i="6"/>
  <c r="T76" i="6"/>
  <c r="R76" i="6"/>
  <c r="Q76" i="6"/>
  <c r="P76" i="6"/>
  <c r="O76" i="6"/>
  <c r="N76" i="6"/>
  <c r="M76" i="6"/>
  <c r="L76" i="6"/>
  <c r="K76" i="6"/>
  <c r="J76" i="6"/>
  <c r="I76" i="6"/>
  <c r="G76" i="6"/>
  <c r="F76" i="6"/>
  <c r="E76" i="6"/>
  <c r="B76" i="6"/>
  <c r="A76" i="6"/>
  <c r="AB75" i="6"/>
  <c r="AA75" i="6"/>
  <c r="Z75" i="6"/>
  <c r="Y75" i="6"/>
  <c r="X75" i="6"/>
  <c r="W75" i="6"/>
  <c r="V75" i="6"/>
  <c r="U75" i="6"/>
  <c r="T75" i="6"/>
  <c r="R75" i="6"/>
  <c r="Q75" i="6"/>
  <c r="P75" i="6"/>
  <c r="O75" i="6"/>
  <c r="N75" i="6"/>
  <c r="M75" i="6"/>
  <c r="L75" i="6"/>
  <c r="K75" i="6"/>
  <c r="J75" i="6"/>
  <c r="I75" i="6"/>
  <c r="G75" i="6"/>
  <c r="F75" i="6"/>
  <c r="E75" i="6"/>
  <c r="B75" i="6"/>
  <c r="A75" i="6"/>
  <c r="AB74" i="6"/>
  <c r="AA74" i="6"/>
  <c r="Z74" i="6"/>
  <c r="Y74" i="6"/>
  <c r="X74" i="6"/>
  <c r="W74" i="6"/>
  <c r="V74" i="6"/>
  <c r="U74" i="6"/>
  <c r="T74" i="6"/>
  <c r="R74" i="6"/>
  <c r="Q74" i="6"/>
  <c r="S74" i="6" s="1"/>
  <c r="P74" i="6"/>
  <c r="O74" i="6"/>
  <c r="N74" i="6"/>
  <c r="M74" i="6"/>
  <c r="L74" i="6"/>
  <c r="K74" i="6"/>
  <c r="J74" i="6"/>
  <c r="I74" i="6"/>
  <c r="G74" i="6"/>
  <c r="F74" i="6"/>
  <c r="E74" i="6"/>
  <c r="B74" i="6"/>
  <c r="A74" i="6"/>
  <c r="AB73" i="6"/>
  <c r="AA73" i="6"/>
  <c r="Z73" i="6"/>
  <c r="Y73" i="6"/>
  <c r="X73" i="6"/>
  <c r="W73" i="6"/>
  <c r="V73" i="6"/>
  <c r="U73" i="6"/>
  <c r="T73" i="6"/>
  <c r="R73" i="6"/>
  <c r="Q73" i="6"/>
  <c r="P73" i="6"/>
  <c r="O73" i="6"/>
  <c r="N73" i="6"/>
  <c r="M73" i="6"/>
  <c r="L73" i="6"/>
  <c r="K73" i="6"/>
  <c r="J73" i="6"/>
  <c r="I73" i="6"/>
  <c r="G73" i="6"/>
  <c r="F73" i="6"/>
  <c r="E73" i="6"/>
  <c r="B73" i="6"/>
  <c r="A73" i="6"/>
  <c r="AB72" i="6"/>
  <c r="AA72" i="6"/>
  <c r="Z72" i="6"/>
  <c r="Y72" i="6"/>
  <c r="X72" i="6"/>
  <c r="W72" i="6"/>
  <c r="V72" i="6"/>
  <c r="U72" i="6"/>
  <c r="T72" i="6"/>
  <c r="R72" i="6"/>
  <c r="Q72" i="6"/>
  <c r="P72" i="6"/>
  <c r="O72" i="6"/>
  <c r="N72" i="6"/>
  <c r="M72" i="6"/>
  <c r="L72" i="6"/>
  <c r="K72" i="6"/>
  <c r="J72" i="6"/>
  <c r="I72" i="6"/>
  <c r="G72" i="6"/>
  <c r="F72" i="6"/>
  <c r="E72" i="6"/>
  <c r="B72" i="6"/>
  <c r="A72" i="6"/>
  <c r="AB71" i="6"/>
  <c r="AA71" i="6"/>
  <c r="Z71" i="6"/>
  <c r="Y71" i="6"/>
  <c r="X71" i="6"/>
  <c r="W71" i="6"/>
  <c r="V71" i="6"/>
  <c r="U71" i="6"/>
  <c r="T71" i="6"/>
  <c r="R71" i="6"/>
  <c r="Q71" i="6"/>
  <c r="P71" i="6"/>
  <c r="O71" i="6"/>
  <c r="N71" i="6"/>
  <c r="M71" i="6"/>
  <c r="L71" i="6"/>
  <c r="K71" i="6"/>
  <c r="J71" i="6"/>
  <c r="I71" i="6"/>
  <c r="G71" i="6"/>
  <c r="F71" i="6"/>
  <c r="E71" i="6"/>
  <c r="B71" i="6"/>
  <c r="A71" i="6"/>
  <c r="AB70" i="6"/>
  <c r="AA70" i="6"/>
  <c r="Z70" i="6"/>
  <c r="Y70" i="6"/>
  <c r="X70" i="6"/>
  <c r="W70" i="6"/>
  <c r="V70" i="6"/>
  <c r="U70" i="6"/>
  <c r="T70" i="6"/>
  <c r="R70" i="6"/>
  <c r="Q70" i="6"/>
  <c r="P70" i="6"/>
  <c r="O70" i="6"/>
  <c r="N70" i="6"/>
  <c r="M70" i="6"/>
  <c r="L70" i="6"/>
  <c r="K70" i="6"/>
  <c r="J70" i="6"/>
  <c r="I70" i="6"/>
  <c r="G70" i="6"/>
  <c r="F70" i="6"/>
  <c r="E70" i="6"/>
  <c r="B70" i="6"/>
  <c r="A70" i="6"/>
  <c r="AB69" i="6"/>
  <c r="AA69" i="6"/>
  <c r="Z69" i="6"/>
  <c r="Y69" i="6"/>
  <c r="X69" i="6"/>
  <c r="W69" i="6"/>
  <c r="V69" i="6"/>
  <c r="U69" i="6"/>
  <c r="T69" i="6"/>
  <c r="R69" i="6"/>
  <c r="Q69" i="6"/>
  <c r="P69" i="6"/>
  <c r="O69" i="6"/>
  <c r="N69" i="6"/>
  <c r="M69" i="6"/>
  <c r="L69" i="6"/>
  <c r="K69" i="6"/>
  <c r="J69" i="6"/>
  <c r="I69" i="6"/>
  <c r="G69" i="6"/>
  <c r="F69" i="6"/>
  <c r="E69" i="6"/>
  <c r="B69" i="6"/>
  <c r="A69" i="6"/>
  <c r="AB68" i="6"/>
  <c r="AA68" i="6"/>
  <c r="Z68" i="6"/>
  <c r="Y68" i="6"/>
  <c r="X68" i="6"/>
  <c r="W68" i="6"/>
  <c r="V68" i="6"/>
  <c r="U68" i="6"/>
  <c r="T68" i="6"/>
  <c r="R68" i="6"/>
  <c r="Q68" i="6"/>
  <c r="P68" i="6"/>
  <c r="O68" i="6"/>
  <c r="N68" i="6"/>
  <c r="M68" i="6"/>
  <c r="L68" i="6"/>
  <c r="K68" i="6"/>
  <c r="J68" i="6"/>
  <c r="I68" i="6"/>
  <c r="G68" i="6"/>
  <c r="F68" i="6"/>
  <c r="E68" i="6"/>
  <c r="B68" i="6"/>
  <c r="A68" i="6"/>
  <c r="AB67" i="6"/>
  <c r="AA67" i="6"/>
  <c r="Z67" i="6"/>
  <c r="Y67" i="6"/>
  <c r="X67" i="6"/>
  <c r="W67" i="6"/>
  <c r="V67" i="6"/>
  <c r="U67" i="6"/>
  <c r="T67" i="6"/>
  <c r="R67" i="6"/>
  <c r="Q67" i="6"/>
  <c r="P67" i="6"/>
  <c r="O67" i="6"/>
  <c r="N67" i="6"/>
  <c r="M67" i="6"/>
  <c r="L67" i="6"/>
  <c r="K67" i="6"/>
  <c r="J67" i="6"/>
  <c r="I67" i="6"/>
  <c r="G67" i="6"/>
  <c r="F67" i="6"/>
  <c r="E67" i="6"/>
  <c r="B67" i="6"/>
  <c r="A67" i="6"/>
  <c r="AB66" i="6"/>
  <c r="AA66" i="6"/>
  <c r="Z66" i="6"/>
  <c r="Y66" i="6"/>
  <c r="X66" i="6"/>
  <c r="W66" i="6"/>
  <c r="V66" i="6"/>
  <c r="U66" i="6"/>
  <c r="T66" i="6"/>
  <c r="R66" i="6"/>
  <c r="Q66" i="6"/>
  <c r="P66" i="6"/>
  <c r="O66" i="6"/>
  <c r="N66" i="6"/>
  <c r="M66" i="6"/>
  <c r="L66" i="6"/>
  <c r="K66" i="6"/>
  <c r="J66" i="6"/>
  <c r="I66" i="6"/>
  <c r="G66" i="6"/>
  <c r="F66" i="6"/>
  <c r="E66" i="6"/>
  <c r="B66" i="6"/>
  <c r="A66" i="6"/>
  <c r="AB65" i="6"/>
  <c r="AA65" i="6"/>
  <c r="Z65" i="6"/>
  <c r="Y65" i="6"/>
  <c r="X65" i="6"/>
  <c r="W65" i="6"/>
  <c r="V65" i="6"/>
  <c r="U65" i="6"/>
  <c r="T65" i="6"/>
  <c r="R65" i="6"/>
  <c r="Q65" i="6"/>
  <c r="P65" i="6"/>
  <c r="O65" i="6"/>
  <c r="N65" i="6"/>
  <c r="M65" i="6"/>
  <c r="L65" i="6"/>
  <c r="K65" i="6"/>
  <c r="J65" i="6"/>
  <c r="I65" i="6"/>
  <c r="G65" i="6"/>
  <c r="F65" i="6"/>
  <c r="E65" i="6"/>
  <c r="B65" i="6"/>
  <c r="A65" i="6"/>
  <c r="AB64" i="6"/>
  <c r="AA64" i="6"/>
  <c r="Z64" i="6"/>
  <c r="Y64" i="6"/>
  <c r="X64" i="6"/>
  <c r="W64" i="6"/>
  <c r="V64" i="6"/>
  <c r="U64" i="6"/>
  <c r="T64" i="6"/>
  <c r="R64" i="6"/>
  <c r="Q64" i="6"/>
  <c r="P64" i="6"/>
  <c r="O64" i="6"/>
  <c r="N64" i="6"/>
  <c r="M64" i="6"/>
  <c r="L64" i="6"/>
  <c r="K64" i="6"/>
  <c r="J64" i="6"/>
  <c r="I64" i="6"/>
  <c r="G64" i="6"/>
  <c r="F64" i="6"/>
  <c r="E64" i="6"/>
  <c r="B64" i="6"/>
  <c r="A64" i="6"/>
  <c r="AB63" i="6"/>
  <c r="AA63" i="6"/>
  <c r="Z63" i="6"/>
  <c r="Y63" i="6"/>
  <c r="X63" i="6"/>
  <c r="W63" i="6"/>
  <c r="V63" i="6"/>
  <c r="U63" i="6"/>
  <c r="T63" i="6"/>
  <c r="R63" i="6"/>
  <c r="Q63" i="6"/>
  <c r="P63" i="6"/>
  <c r="O63" i="6"/>
  <c r="N63" i="6"/>
  <c r="M63" i="6"/>
  <c r="L63" i="6"/>
  <c r="K63" i="6"/>
  <c r="J63" i="6"/>
  <c r="I63" i="6"/>
  <c r="G63" i="6"/>
  <c r="F63" i="6"/>
  <c r="E63" i="6"/>
  <c r="B63" i="6"/>
  <c r="A63" i="6"/>
  <c r="AB62" i="6"/>
  <c r="AA62" i="6"/>
  <c r="Z62" i="6"/>
  <c r="Y62" i="6"/>
  <c r="X62" i="6"/>
  <c r="W62" i="6"/>
  <c r="V62" i="6"/>
  <c r="U62" i="6"/>
  <c r="T62" i="6"/>
  <c r="R62" i="6"/>
  <c r="S62" i="6" s="1"/>
  <c r="Q62" i="6"/>
  <c r="P62" i="6"/>
  <c r="O62" i="6"/>
  <c r="N62" i="6"/>
  <c r="M62" i="6"/>
  <c r="L62" i="6"/>
  <c r="K62" i="6"/>
  <c r="J62" i="6"/>
  <c r="I62" i="6"/>
  <c r="G62" i="6"/>
  <c r="F62" i="6"/>
  <c r="E62" i="6"/>
  <c r="B62" i="6"/>
  <c r="A62" i="6"/>
  <c r="AB61" i="6"/>
  <c r="AA61" i="6"/>
  <c r="Z61" i="6"/>
  <c r="Y61" i="6"/>
  <c r="X61" i="6"/>
  <c r="W61" i="6"/>
  <c r="V61" i="6"/>
  <c r="U61" i="6"/>
  <c r="T61" i="6"/>
  <c r="R61" i="6"/>
  <c r="S61" i="6" s="1"/>
  <c r="Q61" i="6"/>
  <c r="P61" i="6"/>
  <c r="O61" i="6"/>
  <c r="N61" i="6"/>
  <c r="M61" i="6"/>
  <c r="L61" i="6"/>
  <c r="K61" i="6"/>
  <c r="J61" i="6"/>
  <c r="I61" i="6"/>
  <c r="G61" i="6"/>
  <c r="F61" i="6"/>
  <c r="E61" i="6"/>
  <c r="B61" i="6"/>
  <c r="A61" i="6"/>
  <c r="AB60" i="6"/>
  <c r="AA60" i="6"/>
  <c r="Z60" i="6"/>
  <c r="Y60" i="6"/>
  <c r="X60" i="6"/>
  <c r="W60" i="6"/>
  <c r="V60" i="6"/>
  <c r="U60" i="6"/>
  <c r="T60" i="6"/>
  <c r="R60" i="6"/>
  <c r="S60" i="6" s="1"/>
  <c r="Q60" i="6"/>
  <c r="P60" i="6"/>
  <c r="O60" i="6"/>
  <c r="N60" i="6"/>
  <c r="M60" i="6"/>
  <c r="L60" i="6"/>
  <c r="K60" i="6"/>
  <c r="J60" i="6"/>
  <c r="I60" i="6"/>
  <c r="G60" i="6"/>
  <c r="F60" i="6"/>
  <c r="E60" i="6"/>
  <c r="B60" i="6"/>
  <c r="A60" i="6"/>
  <c r="AB59" i="6"/>
  <c r="AA59" i="6"/>
  <c r="Z59" i="6"/>
  <c r="Y59" i="6"/>
  <c r="X59" i="6"/>
  <c r="W59" i="6"/>
  <c r="V59" i="6"/>
  <c r="U59" i="6"/>
  <c r="T59" i="6"/>
  <c r="R59" i="6"/>
  <c r="Q59" i="6"/>
  <c r="P59" i="6"/>
  <c r="O59" i="6"/>
  <c r="N59" i="6"/>
  <c r="M59" i="6"/>
  <c r="L59" i="6"/>
  <c r="K59" i="6"/>
  <c r="J59" i="6"/>
  <c r="I59" i="6"/>
  <c r="G59" i="6"/>
  <c r="F59" i="6"/>
  <c r="E59" i="6"/>
  <c r="B59" i="6"/>
  <c r="A59" i="6"/>
  <c r="AB58" i="6"/>
  <c r="AA58" i="6"/>
  <c r="Z58" i="6"/>
  <c r="Y58" i="6"/>
  <c r="X58" i="6"/>
  <c r="W58" i="6"/>
  <c r="V58" i="6"/>
  <c r="U58" i="6"/>
  <c r="T58" i="6"/>
  <c r="R58" i="6"/>
  <c r="Q58" i="6"/>
  <c r="P58" i="6"/>
  <c r="O58" i="6"/>
  <c r="N58" i="6"/>
  <c r="M58" i="6"/>
  <c r="L58" i="6"/>
  <c r="K58" i="6"/>
  <c r="J58" i="6"/>
  <c r="I58" i="6"/>
  <c r="G58" i="6"/>
  <c r="F58" i="6"/>
  <c r="E58" i="6"/>
  <c r="B58" i="6"/>
  <c r="A58" i="6"/>
  <c r="AB57" i="6"/>
  <c r="AA57" i="6"/>
  <c r="Z57" i="6"/>
  <c r="Y57" i="6"/>
  <c r="X57" i="6"/>
  <c r="W57" i="6"/>
  <c r="V57" i="6"/>
  <c r="U57" i="6"/>
  <c r="T57" i="6"/>
  <c r="R57" i="6"/>
  <c r="S57" i="6" s="1"/>
  <c r="Q57" i="6"/>
  <c r="P57" i="6"/>
  <c r="O57" i="6"/>
  <c r="N57" i="6"/>
  <c r="M57" i="6"/>
  <c r="L57" i="6"/>
  <c r="K57" i="6"/>
  <c r="J57" i="6"/>
  <c r="I57" i="6"/>
  <c r="G57" i="6"/>
  <c r="F57" i="6"/>
  <c r="E57" i="6"/>
  <c r="B57" i="6"/>
  <c r="A57" i="6"/>
  <c r="AB56" i="6"/>
  <c r="AA56" i="6"/>
  <c r="Z56" i="6"/>
  <c r="Y56" i="6"/>
  <c r="X56" i="6"/>
  <c r="W56" i="6"/>
  <c r="V56" i="6"/>
  <c r="U56" i="6"/>
  <c r="T56" i="6"/>
  <c r="R56" i="6"/>
  <c r="S56" i="6" s="1"/>
  <c r="Q56" i="6"/>
  <c r="P56" i="6"/>
  <c r="O56" i="6"/>
  <c r="N56" i="6"/>
  <c r="M56" i="6"/>
  <c r="L56" i="6"/>
  <c r="K56" i="6"/>
  <c r="J56" i="6"/>
  <c r="I56" i="6"/>
  <c r="G56" i="6"/>
  <c r="F56" i="6"/>
  <c r="E56" i="6"/>
  <c r="B56" i="6"/>
  <c r="A56" i="6"/>
  <c r="AB55" i="6"/>
  <c r="AA55" i="6"/>
  <c r="Z55" i="6"/>
  <c r="Y55" i="6"/>
  <c r="X55" i="6"/>
  <c r="W55" i="6"/>
  <c r="V55" i="6"/>
  <c r="U55" i="6"/>
  <c r="T55" i="6"/>
  <c r="R55" i="6"/>
  <c r="Q55" i="6"/>
  <c r="P55" i="6"/>
  <c r="O55" i="6"/>
  <c r="N55" i="6"/>
  <c r="M55" i="6"/>
  <c r="L55" i="6"/>
  <c r="K55" i="6"/>
  <c r="J55" i="6"/>
  <c r="I55" i="6"/>
  <c r="G55" i="6"/>
  <c r="F55" i="6"/>
  <c r="E55" i="6"/>
  <c r="B55" i="6"/>
  <c r="A55" i="6"/>
  <c r="AB54" i="6"/>
  <c r="AA54" i="6"/>
  <c r="Z54" i="6"/>
  <c r="Y54" i="6"/>
  <c r="X54" i="6"/>
  <c r="W54" i="6"/>
  <c r="V54" i="6"/>
  <c r="U54" i="6"/>
  <c r="T54" i="6"/>
  <c r="R54" i="6"/>
  <c r="Q54" i="6"/>
  <c r="S54" i="6" s="1"/>
  <c r="P54" i="6"/>
  <c r="O54" i="6"/>
  <c r="N54" i="6"/>
  <c r="M54" i="6"/>
  <c r="L54" i="6"/>
  <c r="K54" i="6"/>
  <c r="J54" i="6"/>
  <c r="I54" i="6"/>
  <c r="G54" i="6"/>
  <c r="F54" i="6"/>
  <c r="E54" i="6"/>
  <c r="B54" i="6"/>
  <c r="A54" i="6"/>
  <c r="AB53" i="6"/>
  <c r="AA53" i="6"/>
  <c r="Z53" i="6"/>
  <c r="Y53" i="6"/>
  <c r="X53" i="6"/>
  <c r="W53" i="6"/>
  <c r="V53" i="6"/>
  <c r="U53" i="6"/>
  <c r="T53" i="6"/>
  <c r="R53" i="6"/>
  <c r="Q53" i="6"/>
  <c r="P53" i="6"/>
  <c r="O53" i="6"/>
  <c r="N53" i="6"/>
  <c r="M53" i="6"/>
  <c r="L53" i="6"/>
  <c r="K53" i="6"/>
  <c r="J53" i="6"/>
  <c r="I53" i="6"/>
  <c r="G53" i="6"/>
  <c r="F53" i="6"/>
  <c r="E53" i="6"/>
  <c r="B53" i="6"/>
  <c r="A53" i="6"/>
  <c r="AB52" i="6"/>
  <c r="AA52" i="6"/>
  <c r="Z52" i="6"/>
  <c r="Y52" i="6"/>
  <c r="X52" i="6"/>
  <c r="W52" i="6"/>
  <c r="V52" i="6"/>
  <c r="U52" i="6"/>
  <c r="T52" i="6"/>
  <c r="R52" i="6"/>
  <c r="Q52" i="6"/>
  <c r="P52" i="6"/>
  <c r="O52" i="6"/>
  <c r="N52" i="6"/>
  <c r="M52" i="6"/>
  <c r="L52" i="6"/>
  <c r="K52" i="6"/>
  <c r="J52" i="6"/>
  <c r="I52" i="6"/>
  <c r="G52" i="6"/>
  <c r="F52" i="6"/>
  <c r="E52" i="6"/>
  <c r="B52" i="6"/>
  <c r="A52" i="6"/>
  <c r="AB51" i="6"/>
  <c r="AA51" i="6"/>
  <c r="Z51" i="6"/>
  <c r="Y51" i="6"/>
  <c r="X51" i="6"/>
  <c r="W51" i="6"/>
  <c r="V51" i="6"/>
  <c r="U51" i="6"/>
  <c r="T51" i="6"/>
  <c r="R51" i="6"/>
  <c r="Q51" i="6"/>
  <c r="P51" i="6"/>
  <c r="O51" i="6"/>
  <c r="N51" i="6"/>
  <c r="M51" i="6"/>
  <c r="L51" i="6"/>
  <c r="K51" i="6"/>
  <c r="J51" i="6"/>
  <c r="I51" i="6"/>
  <c r="G51" i="6"/>
  <c r="F51" i="6"/>
  <c r="E51" i="6"/>
  <c r="B51" i="6"/>
  <c r="A51" i="6"/>
  <c r="AB50" i="6"/>
  <c r="AA50" i="6"/>
  <c r="Z50" i="6"/>
  <c r="Y50" i="6"/>
  <c r="X50" i="6"/>
  <c r="W50" i="6"/>
  <c r="V50" i="6"/>
  <c r="U50" i="6"/>
  <c r="T50" i="6"/>
  <c r="R50" i="6"/>
  <c r="Q50" i="6"/>
  <c r="S50" i="6" s="1"/>
  <c r="P50" i="6"/>
  <c r="O50" i="6"/>
  <c r="N50" i="6"/>
  <c r="M50" i="6"/>
  <c r="L50" i="6"/>
  <c r="K50" i="6"/>
  <c r="J50" i="6"/>
  <c r="I50" i="6"/>
  <c r="G50" i="6"/>
  <c r="F50" i="6"/>
  <c r="E50" i="6"/>
  <c r="B50" i="6"/>
  <c r="A50" i="6"/>
  <c r="AB49" i="6"/>
  <c r="AA49" i="6"/>
  <c r="Z49" i="6"/>
  <c r="Y49" i="6"/>
  <c r="X49" i="6"/>
  <c r="W49" i="6"/>
  <c r="V49" i="6"/>
  <c r="U49" i="6"/>
  <c r="T49" i="6"/>
  <c r="R49" i="6"/>
  <c r="Q49" i="6"/>
  <c r="P49" i="6"/>
  <c r="O49" i="6"/>
  <c r="N49" i="6"/>
  <c r="M49" i="6"/>
  <c r="L49" i="6"/>
  <c r="K49" i="6"/>
  <c r="J49" i="6"/>
  <c r="I49" i="6"/>
  <c r="G49" i="6"/>
  <c r="F49" i="6"/>
  <c r="E49" i="6"/>
  <c r="B49" i="6"/>
  <c r="A49" i="6"/>
  <c r="AB48" i="6"/>
  <c r="AA48" i="6"/>
  <c r="Z48" i="6"/>
  <c r="Y48" i="6"/>
  <c r="X48" i="6"/>
  <c r="W48" i="6"/>
  <c r="V48" i="6"/>
  <c r="U48" i="6"/>
  <c r="T48" i="6"/>
  <c r="R48" i="6"/>
  <c r="Q48" i="6"/>
  <c r="P48" i="6"/>
  <c r="O48" i="6"/>
  <c r="N48" i="6"/>
  <c r="M48" i="6"/>
  <c r="L48" i="6"/>
  <c r="K48" i="6"/>
  <c r="J48" i="6"/>
  <c r="I48" i="6"/>
  <c r="G48" i="6"/>
  <c r="F48" i="6"/>
  <c r="E48" i="6"/>
  <c r="B48" i="6"/>
  <c r="A48" i="6"/>
  <c r="AB47" i="6"/>
  <c r="AA47" i="6"/>
  <c r="Z47" i="6"/>
  <c r="Y47" i="6"/>
  <c r="X47" i="6"/>
  <c r="W47" i="6"/>
  <c r="V47" i="6"/>
  <c r="U47" i="6"/>
  <c r="T47" i="6"/>
  <c r="R47" i="6"/>
  <c r="Q47" i="6"/>
  <c r="P47" i="6"/>
  <c r="O47" i="6"/>
  <c r="N47" i="6"/>
  <c r="M47" i="6"/>
  <c r="L47" i="6"/>
  <c r="K47" i="6"/>
  <c r="J47" i="6"/>
  <c r="I47" i="6"/>
  <c r="G47" i="6"/>
  <c r="F47" i="6"/>
  <c r="E47" i="6"/>
  <c r="B47" i="6"/>
  <c r="A47" i="6"/>
  <c r="AB46" i="6"/>
  <c r="AA46" i="6"/>
  <c r="Z46" i="6"/>
  <c r="Y46" i="6"/>
  <c r="X46" i="6"/>
  <c r="W46" i="6"/>
  <c r="V46" i="6"/>
  <c r="U46" i="6"/>
  <c r="T46" i="6"/>
  <c r="R46" i="6"/>
  <c r="Q46" i="6"/>
  <c r="P46" i="6"/>
  <c r="O46" i="6"/>
  <c r="N46" i="6"/>
  <c r="M46" i="6"/>
  <c r="L46" i="6"/>
  <c r="K46" i="6"/>
  <c r="J46" i="6"/>
  <c r="I46" i="6"/>
  <c r="G46" i="6"/>
  <c r="F46" i="6"/>
  <c r="E46" i="6"/>
  <c r="B46" i="6"/>
  <c r="A46" i="6"/>
  <c r="AB45" i="6"/>
  <c r="AA45" i="6"/>
  <c r="Z45" i="6"/>
  <c r="Y45" i="6"/>
  <c r="X45" i="6"/>
  <c r="W45" i="6"/>
  <c r="V45" i="6"/>
  <c r="U45" i="6"/>
  <c r="T45" i="6"/>
  <c r="R45" i="6"/>
  <c r="Q45" i="6"/>
  <c r="P45" i="6"/>
  <c r="O45" i="6"/>
  <c r="N45" i="6"/>
  <c r="M45" i="6"/>
  <c r="L45" i="6"/>
  <c r="K45" i="6"/>
  <c r="J45" i="6"/>
  <c r="I45" i="6"/>
  <c r="G45" i="6"/>
  <c r="F45" i="6"/>
  <c r="E45" i="6"/>
  <c r="B45" i="6"/>
  <c r="A45" i="6"/>
  <c r="AB44" i="6"/>
  <c r="AA44" i="6"/>
  <c r="Z44" i="6"/>
  <c r="Y44" i="6"/>
  <c r="X44" i="6"/>
  <c r="W44" i="6"/>
  <c r="V44" i="6"/>
  <c r="U44" i="6"/>
  <c r="T44" i="6"/>
  <c r="R44" i="6"/>
  <c r="Q44" i="6"/>
  <c r="P44" i="6"/>
  <c r="O44" i="6"/>
  <c r="N44" i="6"/>
  <c r="M44" i="6"/>
  <c r="L44" i="6"/>
  <c r="K44" i="6"/>
  <c r="J44" i="6"/>
  <c r="I44" i="6"/>
  <c r="G44" i="6"/>
  <c r="F44" i="6"/>
  <c r="E44" i="6"/>
  <c r="B44" i="6"/>
  <c r="A44" i="6"/>
  <c r="AB43" i="6"/>
  <c r="AA43" i="6"/>
  <c r="Z43" i="6"/>
  <c r="Y43" i="6"/>
  <c r="AC43" i="6" s="1"/>
  <c r="X43" i="6"/>
  <c r="W43" i="6"/>
  <c r="V43" i="6"/>
  <c r="U43" i="6"/>
  <c r="T43" i="6"/>
  <c r="R43" i="6"/>
  <c r="Q43" i="6"/>
  <c r="P43" i="6"/>
  <c r="O43" i="6"/>
  <c r="N43" i="6"/>
  <c r="M43" i="6"/>
  <c r="L43" i="6"/>
  <c r="K43" i="6"/>
  <c r="J43" i="6"/>
  <c r="I43" i="6"/>
  <c r="G43" i="6"/>
  <c r="F43" i="6"/>
  <c r="E43" i="6"/>
  <c r="B43" i="6"/>
  <c r="A43" i="6"/>
  <c r="AB42" i="6"/>
  <c r="AA42" i="6"/>
  <c r="Z42" i="6"/>
  <c r="Y42" i="6"/>
  <c r="X42" i="6"/>
  <c r="W42" i="6"/>
  <c r="V42" i="6"/>
  <c r="U42" i="6"/>
  <c r="T42" i="6"/>
  <c r="R42" i="6"/>
  <c r="Q42" i="6"/>
  <c r="S42" i="6" s="1"/>
  <c r="P42" i="6"/>
  <c r="O42" i="6"/>
  <c r="N42" i="6"/>
  <c r="M42" i="6"/>
  <c r="L42" i="6"/>
  <c r="K42" i="6"/>
  <c r="J42" i="6"/>
  <c r="I42" i="6"/>
  <c r="G42" i="6"/>
  <c r="F42" i="6"/>
  <c r="E42" i="6"/>
  <c r="B42" i="6"/>
  <c r="A42" i="6"/>
  <c r="AB41" i="6"/>
  <c r="AA41" i="6"/>
  <c r="Z41" i="6"/>
  <c r="Y41" i="6"/>
  <c r="X41" i="6"/>
  <c r="W41" i="6"/>
  <c r="V41" i="6"/>
  <c r="U41" i="6"/>
  <c r="T41" i="6"/>
  <c r="R41" i="6"/>
  <c r="Q41" i="6"/>
  <c r="P41" i="6"/>
  <c r="O41" i="6"/>
  <c r="N41" i="6"/>
  <c r="M41" i="6"/>
  <c r="L41" i="6"/>
  <c r="K41" i="6"/>
  <c r="J41" i="6"/>
  <c r="I41" i="6"/>
  <c r="G41" i="6"/>
  <c r="F41" i="6"/>
  <c r="E41" i="6"/>
  <c r="B41" i="6"/>
  <c r="A41" i="6"/>
  <c r="AB40" i="6"/>
  <c r="AA40" i="6"/>
  <c r="Z40" i="6"/>
  <c r="Y40" i="6"/>
  <c r="X40" i="6"/>
  <c r="W40" i="6"/>
  <c r="V40" i="6"/>
  <c r="U40" i="6"/>
  <c r="T40" i="6"/>
  <c r="R40" i="6"/>
  <c r="Q40" i="6"/>
  <c r="P40" i="6"/>
  <c r="O40" i="6"/>
  <c r="N40" i="6"/>
  <c r="M40" i="6"/>
  <c r="L40" i="6"/>
  <c r="K40" i="6"/>
  <c r="J40" i="6"/>
  <c r="I40" i="6"/>
  <c r="G40" i="6"/>
  <c r="F40" i="6"/>
  <c r="E40" i="6"/>
  <c r="B40" i="6"/>
  <c r="A40" i="6"/>
  <c r="AB39" i="6"/>
  <c r="AA39" i="6"/>
  <c r="Z39" i="6"/>
  <c r="Y39" i="6"/>
  <c r="X39" i="6"/>
  <c r="W39" i="6"/>
  <c r="V39" i="6"/>
  <c r="U39" i="6"/>
  <c r="T39" i="6"/>
  <c r="R39" i="6"/>
  <c r="Q39" i="6"/>
  <c r="P39" i="6"/>
  <c r="O39" i="6"/>
  <c r="N39" i="6"/>
  <c r="M39" i="6"/>
  <c r="L39" i="6"/>
  <c r="K39" i="6"/>
  <c r="J39" i="6"/>
  <c r="I39" i="6"/>
  <c r="G39" i="6"/>
  <c r="F39" i="6"/>
  <c r="E39" i="6"/>
  <c r="B39" i="6"/>
  <c r="A39" i="6"/>
  <c r="AB38" i="6"/>
  <c r="AA38" i="6"/>
  <c r="Z38" i="6"/>
  <c r="Y38" i="6"/>
  <c r="X38" i="6"/>
  <c r="W38" i="6"/>
  <c r="V38" i="6"/>
  <c r="U38" i="6"/>
  <c r="T38" i="6"/>
  <c r="R38" i="6"/>
  <c r="Q38" i="6"/>
  <c r="P38" i="6"/>
  <c r="O38" i="6"/>
  <c r="N38" i="6"/>
  <c r="M38" i="6"/>
  <c r="L38" i="6"/>
  <c r="K38" i="6"/>
  <c r="J38" i="6"/>
  <c r="I38" i="6"/>
  <c r="G38" i="6"/>
  <c r="F38" i="6"/>
  <c r="E38" i="6"/>
  <c r="B38" i="6"/>
  <c r="A38" i="6"/>
  <c r="AB37" i="6"/>
  <c r="AA37" i="6"/>
  <c r="Z37" i="6"/>
  <c r="Y37" i="6"/>
  <c r="X37" i="6"/>
  <c r="W37" i="6"/>
  <c r="V37" i="6"/>
  <c r="U37" i="6"/>
  <c r="T37" i="6"/>
  <c r="R37" i="6"/>
  <c r="Q37" i="6"/>
  <c r="P37" i="6"/>
  <c r="O37" i="6"/>
  <c r="N37" i="6"/>
  <c r="M37" i="6"/>
  <c r="L37" i="6"/>
  <c r="K37" i="6"/>
  <c r="J37" i="6"/>
  <c r="I37" i="6"/>
  <c r="G37" i="6"/>
  <c r="F37" i="6"/>
  <c r="E37" i="6"/>
  <c r="B37" i="6"/>
  <c r="A37" i="6"/>
  <c r="AB36" i="6"/>
  <c r="AA36" i="6"/>
  <c r="Z36" i="6"/>
  <c r="Y36" i="6"/>
  <c r="X36" i="6"/>
  <c r="W36" i="6"/>
  <c r="V36" i="6"/>
  <c r="U36" i="6"/>
  <c r="T36" i="6"/>
  <c r="R36" i="6"/>
  <c r="Q36" i="6"/>
  <c r="P36" i="6"/>
  <c r="O36" i="6"/>
  <c r="N36" i="6"/>
  <c r="M36" i="6"/>
  <c r="L36" i="6"/>
  <c r="K36" i="6"/>
  <c r="J36" i="6"/>
  <c r="I36" i="6"/>
  <c r="G36" i="6"/>
  <c r="F36" i="6"/>
  <c r="E36" i="6"/>
  <c r="B36" i="6"/>
  <c r="A36" i="6"/>
  <c r="AB35" i="6"/>
  <c r="AA35" i="6"/>
  <c r="Z35" i="6"/>
  <c r="Y35" i="6"/>
  <c r="X35" i="6"/>
  <c r="W35" i="6"/>
  <c r="V35" i="6"/>
  <c r="U35" i="6"/>
  <c r="T35" i="6"/>
  <c r="R35" i="6"/>
  <c r="Q35" i="6"/>
  <c r="S35" i="6" s="1"/>
  <c r="P35" i="6"/>
  <c r="O35" i="6"/>
  <c r="N35" i="6"/>
  <c r="M35" i="6"/>
  <c r="L35" i="6"/>
  <c r="K35" i="6"/>
  <c r="J35" i="6"/>
  <c r="I35" i="6"/>
  <c r="G35" i="6"/>
  <c r="F35" i="6"/>
  <c r="E35" i="6"/>
  <c r="B35" i="6"/>
  <c r="A35" i="6"/>
  <c r="AB34" i="6"/>
  <c r="AA34" i="6"/>
  <c r="Z34" i="6"/>
  <c r="Y34" i="6"/>
  <c r="X34" i="6"/>
  <c r="W34" i="6"/>
  <c r="V34" i="6"/>
  <c r="U34" i="6"/>
  <c r="T34" i="6"/>
  <c r="R34" i="6"/>
  <c r="Q34" i="6"/>
  <c r="P34" i="6"/>
  <c r="O34" i="6"/>
  <c r="N34" i="6"/>
  <c r="M34" i="6"/>
  <c r="L34" i="6"/>
  <c r="K34" i="6"/>
  <c r="J34" i="6"/>
  <c r="I34" i="6"/>
  <c r="G34" i="6"/>
  <c r="F34" i="6"/>
  <c r="E34" i="6"/>
  <c r="B34" i="6"/>
  <c r="A34" i="6"/>
  <c r="AB33" i="6"/>
  <c r="AA33" i="6"/>
  <c r="Z33" i="6"/>
  <c r="Y33" i="6"/>
  <c r="X33" i="6"/>
  <c r="W33" i="6"/>
  <c r="V33" i="6"/>
  <c r="U33" i="6"/>
  <c r="T33" i="6"/>
  <c r="R33" i="6"/>
  <c r="Q33" i="6"/>
  <c r="P33" i="6"/>
  <c r="O33" i="6"/>
  <c r="N33" i="6"/>
  <c r="M33" i="6"/>
  <c r="L33" i="6"/>
  <c r="K33" i="6"/>
  <c r="J33" i="6"/>
  <c r="I33" i="6"/>
  <c r="G33" i="6"/>
  <c r="F33" i="6"/>
  <c r="E33" i="6"/>
  <c r="B33" i="6"/>
  <c r="A33" i="6"/>
  <c r="AB32" i="6"/>
  <c r="AA32" i="6"/>
  <c r="Z32" i="6"/>
  <c r="Y32" i="6"/>
  <c r="X32" i="6"/>
  <c r="W32" i="6"/>
  <c r="V32" i="6"/>
  <c r="U32" i="6"/>
  <c r="T32" i="6"/>
  <c r="R32" i="6"/>
  <c r="Q32" i="6"/>
  <c r="P32" i="6"/>
  <c r="O32" i="6"/>
  <c r="N32" i="6"/>
  <c r="M32" i="6"/>
  <c r="L32" i="6"/>
  <c r="K32" i="6"/>
  <c r="J32" i="6"/>
  <c r="I32" i="6"/>
  <c r="G32" i="6"/>
  <c r="F32" i="6"/>
  <c r="E32" i="6"/>
  <c r="B32" i="6"/>
  <c r="A32" i="6"/>
  <c r="AB31" i="6"/>
  <c r="AA31" i="6"/>
  <c r="Z31" i="6"/>
  <c r="Y31" i="6"/>
  <c r="X31" i="6"/>
  <c r="W31" i="6"/>
  <c r="V31" i="6"/>
  <c r="U31" i="6"/>
  <c r="T31" i="6"/>
  <c r="R31" i="6"/>
  <c r="Q31" i="6"/>
  <c r="S31" i="6" s="1"/>
  <c r="P31" i="6"/>
  <c r="O31" i="6"/>
  <c r="N31" i="6"/>
  <c r="M31" i="6"/>
  <c r="L31" i="6"/>
  <c r="K31" i="6"/>
  <c r="J31" i="6"/>
  <c r="I31" i="6"/>
  <c r="G31" i="6"/>
  <c r="F31" i="6"/>
  <c r="E31" i="6"/>
  <c r="B31" i="6"/>
  <c r="A31" i="6"/>
  <c r="AB30" i="6"/>
  <c r="AA30" i="6"/>
  <c r="Z30" i="6"/>
  <c r="Y30" i="6"/>
  <c r="X30" i="6"/>
  <c r="W30" i="6"/>
  <c r="V30" i="6"/>
  <c r="U30" i="6"/>
  <c r="T30" i="6"/>
  <c r="R30" i="6"/>
  <c r="Q30" i="6"/>
  <c r="P30" i="6"/>
  <c r="O30" i="6"/>
  <c r="N30" i="6"/>
  <c r="M30" i="6"/>
  <c r="L30" i="6"/>
  <c r="K30" i="6"/>
  <c r="J30" i="6"/>
  <c r="I30" i="6"/>
  <c r="G30" i="6"/>
  <c r="F30" i="6"/>
  <c r="E30" i="6"/>
  <c r="B30" i="6"/>
  <c r="A30" i="6"/>
  <c r="AB29" i="6"/>
  <c r="AA29" i="6"/>
  <c r="Z29" i="6"/>
  <c r="Y29" i="6"/>
  <c r="X29" i="6"/>
  <c r="W29" i="6"/>
  <c r="V29" i="6"/>
  <c r="U29" i="6"/>
  <c r="T29" i="6"/>
  <c r="R29" i="6"/>
  <c r="Q29" i="6"/>
  <c r="P29" i="6"/>
  <c r="O29" i="6"/>
  <c r="N29" i="6"/>
  <c r="M29" i="6"/>
  <c r="L29" i="6"/>
  <c r="K29" i="6"/>
  <c r="J29" i="6"/>
  <c r="I29" i="6"/>
  <c r="G29" i="6"/>
  <c r="F29" i="6"/>
  <c r="E29" i="6"/>
  <c r="B29" i="6"/>
  <c r="A29" i="6"/>
  <c r="AB28" i="6"/>
  <c r="AA28" i="6"/>
  <c r="Z28" i="6"/>
  <c r="Y28" i="6"/>
  <c r="X28" i="6"/>
  <c r="W28" i="6"/>
  <c r="V28" i="6"/>
  <c r="U28" i="6"/>
  <c r="T28" i="6"/>
  <c r="R28" i="6"/>
  <c r="Q28" i="6"/>
  <c r="P28" i="6"/>
  <c r="O28" i="6"/>
  <c r="N28" i="6"/>
  <c r="M28" i="6"/>
  <c r="L28" i="6"/>
  <c r="K28" i="6"/>
  <c r="J28" i="6"/>
  <c r="I28" i="6"/>
  <c r="G28" i="6"/>
  <c r="F28" i="6"/>
  <c r="E28" i="6"/>
  <c r="B28" i="6"/>
  <c r="A28" i="6"/>
  <c r="AB27" i="6"/>
  <c r="AA27" i="6"/>
  <c r="Z27" i="6"/>
  <c r="Y27" i="6"/>
  <c r="X27" i="6"/>
  <c r="W27" i="6"/>
  <c r="V27" i="6"/>
  <c r="U27" i="6"/>
  <c r="T27" i="6"/>
  <c r="R27" i="6"/>
  <c r="Q27" i="6"/>
  <c r="P27" i="6"/>
  <c r="O27" i="6"/>
  <c r="N27" i="6"/>
  <c r="M27" i="6"/>
  <c r="L27" i="6"/>
  <c r="K27" i="6"/>
  <c r="J27" i="6"/>
  <c r="I27" i="6"/>
  <c r="G27" i="6"/>
  <c r="F27" i="6"/>
  <c r="E27" i="6"/>
  <c r="B27" i="6"/>
  <c r="A27" i="6"/>
  <c r="AB26" i="6"/>
  <c r="AA26" i="6"/>
  <c r="Z26" i="6"/>
  <c r="Y26" i="6"/>
  <c r="X26" i="6"/>
  <c r="W26" i="6"/>
  <c r="V26" i="6"/>
  <c r="U26" i="6"/>
  <c r="T26" i="6"/>
  <c r="R26" i="6"/>
  <c r="Q26" i="6"/>
  <c r="P26" i="6"/>
  <c r="O26" i="6"/>
  <c r="N26" i="6"/>
  <c r="M26" i="6"/>
  <c r="L26" i="6"/>
  <c r="K26" i="6"/>
  <c r="J26" i="6"/>
  <c r="I26" i="6"/>
  <c r="G26" i="6"/>
  <c r="F26" i="6"/>
  <c r="E26" i="6"/>
  <c r="B26" i="6"/>
  <c r="A26" i="6"/>
  <c r="AB25" i="6"/>
  <c r="AA25" i="6"/>
  <c r="Z25" i="6"/>
  <c r="Y25" i="6"/>
  <c r="X25" i="6"/>
  <c r="W25" i="6"/>
  <c r="V25" i="6"/>
  <c r="U25" i="6"/>
  <c r="T25" i="6"/>
  <c r="R25" i="6"/>
  <c r="Q25" i="6"/>
  <c r="P25" i="6"/>
  <c r="O25" i="6"/>
  <c r="N25" i="6"/>
  <c r="M25" i="6"/>
  <c r="L25" i="6"/>
  <c r="K25" i="6"/>
  <c r="J25" i="6"/>
  <c r="I25" i="6"/>
  <c r="G25" i="6"/>
  <c r="F25" i="6"/>
  <c r="E25" i="6"/>
  <c r="B25" i="6"/>
  <c r="A25" i="6"/>
  <c r="AB24" i="6"/>
  <c r="AA24" i="6"/>
  <c r="Z24" i="6"/>
  <c r="Y24" i="6"/>
  <c r="X24" i="6"/>
  <c r="W24" i="6"/>
  <c r="V24" i="6"/>
  <c r="U24" i="6"/>
  <c r="T24" i="6"/>
  <c r="R24" i="6"/>
  <c r="Q24" i="6"/>
  <c r="P24" i="6"/>
  <c r="O24" i="6"/>
  <c r="N24" i="6"/>
  <c r="M24" i="6"/>
  <c r="L24" i="6"/>
  <c r="K24" i="6"/>
  <c r="J24" i="6"/>
  <c r="I24" i="6"/>
  <c r="G24" i="6"/>
  <c r="F24" i="6"/>
  <c r="E24" i="6"/>
  <c r="B24" i="6"/>
  <c r="A24" i="6"/>
  <c r="AB23" i="6"/>
  <c r="AA23" i="6"/>
  <c r="Z23" i="6"/>
  <c r="Y23" i="6"/>
  <c r="X23" i="6"/>
  <c r="W23" i="6"/>
  <c r="V23" i="6"/>
  <c r="U23" i="6"/>
  <c r="T23" i="6"/>
  <c r="R23" i="6"/>
  <c r="Q23" i="6"/>
  <c r="P23" i="6"/>
  <c r="O23" i="6"/>
  <c r="N23" i="6"/>
  <c r="M23" i="6"/>
  <c r="L23" i="6"/>
  <c r="K23" i="6"/>
  <c r="J23" i="6"/>
  <c r="I23" i="6"/>
  <c r="G23" i="6"/>
  <c r="F23" i="6"/>
  <c r="E23" i="6"/>
  <c r="B23" i="6"/>
  <c r="A23" i="6"/>
  <c r="AB22" i="6"/>
  <c r="AA22" i="6"/>
  <c r="Z22" i="6"/>
  <c r="Y22" i="6"/>
  <c r="X22" i="6"/>
  <c r="W22" i="6"/>
  <c r="V22" i="6"/>
  <c r="U22" i="6"/>
  <c r="T22" i="6"/>
  <c r="R22" i="6"/>
  <c r="Q22" i="6"/>
  <c r="P22" i="6"/>
  <c r="O22" i="6"/>
  <c r="N22" i="6"/>
  <c r="M22" i="6"/>
  <c r="L22" i="6"/>
  <c r="K22" i="6"/>
  <c r="J22" i="6"/>
  <c r="I22" i="6"/>
  <c r="G22" i="6"/>
  <c r="F22" i="6"/>
  <c r="E22" i="6"/>
  <c r="B22" i="6"/>
  <c r="A22" i="6"/>
  <c r="AB21" i="6"/>
  <c r="AA21" i="6"/>
  <c r="Z21" i="6"/>
  <c r="Y21" i="6"/>
  <c r="X21" i="6"/>
  <c r="W21" i="6"/>
  <c r="V21" i="6"/>
  <c r="U21" i="6"/>
  <c r="T21" i="6"/>
  <c r="R21" i="6"/>
  <c r="S21" i="6" s="1"/>
  <c r="Q21" i="6"/>
  <c r="P21" i="6"/>
  <c r="O21" i="6"/>
  <c r="N21" i="6"/>
  <c r="M21" i="6"/>
  <c r="L21" i="6"/>
  <c r="K21" i="6"/>
  <c r="J21" i="6"/>
  <c r="I21" i="6"/>
  <c r="G21" i="6"/>
  <c r="F21" i="6"/>
  <c r="E21" i="6"/>
  <c r="B21" i="6"/>
  <c r="A21" i="6"/>
  <c r="AB20" i="6"/>
  <c r="AA20" i="6"/>
  <c r="Z20" i="6"/>
  <c r="Y20" i="6"/>
  <c r="X20" i="6"/>
  <c r="W20" i="6"/>
  <c r="V20" i="6"/>
  <c r="U20" i="6"/>
  <c r="T20" i="6"/>
  <c r="R20" i="6"/>
  <c r="Q20" i="5" s="1"/>
  <c r="Q20" i="6"/>
  <c r="P20" i="6"/>
  <c r="O20" i="6"/>
  <c r="N20" i="6"/>
  <c r="M20" i="6"/>
  <c r="L20" i="6"/>
  <c r="K20" i="6"/>
  <c r="J20" i="6"/>
  <c r="I20" i="6"/>
  <c r="G20" i="6"/>
  <c r="F20" i="6"/>
  <c r="E20" i="6"/>
  <c r="B20" i="6"/>
  <c r="A20" i="6"/>
  <c r="AB19" i="6"/>
  <c r="AA19" i="6"/>
  <c r="Z19" i="6"/>
  <c r="Y19" i="6"/>
  <c r="X19" i="6"/>
  <c r="W19" i="6"/>
  <c r="V19" i="6"/>
  <c r="U19" i="6"/>
  <c r="T19" i="6"/>
  <c r="R19" i="6"/>
  <c r="Q19" i="5" s="1"/>
  <c r="Q19" i="6"/>
  <c r="S19" i="6" s="1"/>
  <c r="P19" i="6"/>
  <c r="O19" i="6"/>
  <c r="N19" i="6"/>
  <c r="M19" i="6"/>
  <c r="L19" i="6"/>
  <c r="K19" i="6"/>
  <c r="J19" i="6"/>
  <c r="I19" i="6"/>
  <c r="G19" i="6"/>
  <c r="F19" i="6"/>
  <c r="E19" i="6"/>
  <c r="B19" i="6"/>
  <c r="A19" i="6"/>
  <c r="AB18" i="6"/>
  <c r="AA18" i="6"/>
  <c r="Z18" i="6"/>
  <c r="Y18" i="6"/>
  <c r="X18" i="6"/>
  <c r="W18" i="6"/>
  <c r="V18" i="6"/>
  <c r="U18" i="6"/>
  <c r="T18" i="6"/>
  <c r="R18" i="6"/>
  <c r="Q18" i="5" s="1"/>
  <c r="Q18" i="6"/>
  <c r="P18" i="6"/>
  <c r="O18" i="6"/>
  <c r="N18" i="6"/>
  <c r="M18" i="6"/>
  <c r="L18" i="6"/>
  <c r="K18" i="6"/>
  <c r="J18" i="6"/>
  <c r="I18" i="6"/>
  <c r="G18" i="6"/>
  <c r="F18" i="6"/>
  <c r="E18" i="6"/>
  <c r="B18" i="6"/>
  <c r="A18" i="6"/>
  <c r="AB17" i="6"/>
  <c r="AA17" i="6"/>
  <c r="Z17" i="6"/>
  <c r="Y17" i="6"/>
  <c r="X17" i="6"/>
  <c r="W17" i="6"/>
  <c r="V17" i="6"/>
  <c r="U17" i="6"/>
  <c r="T17" i="6"/>
  <c r="R17" i="6"/>
  <c r="Q17" i="5" s="1"/>
  <c r="Q17" i="6"/>
  <c r="P17" i="6"/>
  <c r="O17" i="6"/>
  <c r="N17" i="6"/>
  <c r="M17" i="6"/>
  <c r="L17" i="6"/>
  <c r="K17" i="6"/>
  <c r="J17" i="6"/>
  <c r="I17" i="6"/>
  <c r="G17" i="6"/>
  <c r="F17" i="6"/>
  <c r="E17" i="6"/>
  <c r="B17" i="6"/>
  <c r="A17" i="6"/>
  <c r="AB16" i="6"/>
  <c r="AA16" i="6"/>
  <c r="Z16" i="6"/>
  <c r="Y16" i="6"/>
  <c r="X16" i="6"/>
  <c r="W16" i="6"/>
  <c r="V16" i="6"/>
  <c r="U16" i="6"/>
  <c r="T16" i="6"/>
  <c r="R16" i="6"/>
  <c r="Q16" i="5" s="1"/>
  <c r="Q16" i="6"/>
  <c r="P16" i="6"/>
  <c r="O16" i="6"/>
  <c r="N16" i="6"/>
  <c r="M16" i="6"/>
  <c r="L16" i="6"/>
  <c r="K16" i="6"/>
  <c r="J16" i="6"/>
  <c r="I16" i="6"/>
  <c r="G16" i="6"/>
  <c r="F16" i="6"/>
  <c r="E16" i="6"/>
  <c r="B16" i="6"/>
  <c r="A16" i="6"/>
  <c r="AB15" i="6"/>
  <c r="AA15" i="6"/>
  <c r="Z15" i="6"/>
  <c r="Y15" i="6"/>
  <c r="X15" i="6"/>
  <c r="W15" i="6"/>
  <c r="V15" i="6"/>
  <c r="U15" i="6"/>
  <c r="T15" i="6"/>
  <c r="R15" i="6"/>
  <c r="Q15" i="5" s="1"/>
  <c r="Q15" i="6"/>
  <c r="S15" i="6" s="1"/>
  <c r="P15" i="6"/>
  <c r="O15" i="6"/>
  <c r="N15" i="6"/>
  <c r="M15" i="6"/>
  <c r="L15" i="6"/>
  <c r="K15" i="6"/>
  <c r="J15" i="6"/>
  <c r="I15" i="6"/>
  <c r="G15" i="6"/>
  <c r="F15" i="6"/>
  <c r="E15" i="6"/>
  <c r="B15" i="6"/>
  <c r="A15" i="6"/>
  <c r="AB14" i="6"/>
  <c r="AA14" i="6"/>
  <c r="Z14" i="6"/>
  <c r="Y14" i="6"/>
  <c r="X14" i="6"/>
  <c r="W14" i="6"/>
  <c r="V14" i="6"/>
  <c r="U14" i="6"/>
  <c r="T14" i="6"/>
  <c r="R14" i="6"/>
  <c r="Q14" i="5" s="1"/>
  <c r="Q14" i="6"/>
  <c r="P14" i="6"/>
  <c r="O14" i="6"/>
  <c r="N14" i="6"/>
  <c r="M14" i="6"/>
  <c r="L14" i="6"/>
  <c r="K14" i="6"/>
  <c r="J14" i="6"/>
  <c r="I14" i="6"/>
  <c r="G14" i="6"/>
  <c r="F14" i="6"/>
  <c r="E14" i="6"/>
  <c r="B14" i="6"/>
  <c r="A14" i="6"/>
  <c r="AB13" i="6"/>
  <c r="AA13" i="6"/>
  <c r="Z13" i="6"/>
  <c r="Y13" i="6"/>
  <c r="X13" i="6"/>
  <c r="W13" i="6"/>
  <c r="V13" i="6"/>
  <c r="U13" i="6"/>
  <c r="T13" i="6"/>
  <c r="R13" i="6"/>
  <c r="Q13" i="5" s="1"/>
  <c r="Q13" i="6"/>
  <c r="P13" i="6"/>
  <c r="O13" i="6"/>
  <c r="N13" i="6"/>
  <c r="M13" i="6"/>
  <c r="L13" i="6"/>
  <c r="K13" i="6"/>
  <c r="J13" i="6"/>
  <c r="I13" i="6"/>
  <c r="G13" i="6"/>
  <c r="F13" i="6"/>
  <c r="E13" i="6"/>
  <c r="B13" i="6"/>
  <c r="A13" i="6"/>
  <c r="AB12" i="6"/>
  <c r="AA12" i="6"/>
  <c r="Z12" i="6"/>
  <c r="Y12" i="6"/>
  <c r="X12" i="6"/>
  <c r="W12" i="6"/>
  <c r="V12" i="6"/>
  <c r="U12" i="6"/>
  <c r="T12" i="6"/>
  <c r="R12" i="6"/>
  <c r="Q12" i="5" s="1"/>
  <c r="Q12" i="6"/>
  <c r="P12" i="6"/>
  <c r="O12" i="6"/>
  <c r="N12" i="6"/>
  <c r="M12" i="6"/>
  <c r="L12" i="6"/>
  <c r="K12" i="6"/>
  <c r="J12" i="6"/>
  <c r="I12" i="6"/>
  <c r="G12" i="6"/>
  <c r="F12" i="6"/>
  <c r="E12" i="6"/>
  <c r="B12" i="6"/>
  <c r="A12" i="6"/>
  <c r="AB11" i="6"/>
  <c r="AA11" i="6"/>
  <c r="Z11" i="6"/>
  <c r="Y11" i="6"/>
  <c r="X11" i="6"/>
  <c r="W11" i="6"/>
  <c r="V11" i="6"/>
  <c r="U11" i="6"/>
  <c r="T11" i="6"/>
  <c r="R11" i="6"/>
  <c r="Q11" i="5" s="1"/>
  <c r="Q11" i="6"/>
  <c r="P11" i="6"/>
  <c r="O11" i="6"/>
  <c r="N11" i="6"/>
  <c r="M11" i="6"/>
  <c r="L11" i="6"/>
  <c r="K11" i="6"/>
  <c r="J11" i="6"/>
  <c r="I11" i="6"/>
  <c r="G11" i="6"/>
  <c r="F11" i="6"/>
  <c r="E11" i="6"/>
  <c r="B11" i="6"/>
  <c r="A11" i="6"/>
  <c r="AB10" i="6"/>
  <c r="AA10" i="6"/>
  <c r="Z10" i="6"/>
  <c r="Y10" i="6"/>
  <c r="X10" i="6"/>
  <c r="W10" i="6"/>
  <c r="V10" i="6"/>
  <c r="U10" i="6"/>
  <c r="T10" i="6"/>
  <c r="R10" i="6"/>
  <c r="Q10" i="5" s="1"/>
  <c r="Q10" i="6"/>
  <c r="S10" i="6" s="1"/>
  <c r="P10" i="6"/>
  <c r="O10" i="6"/>
  <c r="N10" i="6"/>
  <c r="M10" i="6"/>
  <c r="L10" i="6"/>
  <c r="K10" i="6"/>
  <c r="J10" i="6"/>
  <c r="I10" i="6"/>
  <c r="G10" i="6"/>
  <c r="F10" i="6"/>
  <c r="E10" i="6"/>
  <c r="B10" i="6"/>
  <c r="A10" i="6"/>
  <c r="AB9" i="6"/>
  <c r="AA9" i="6"/>
  <c r="Z9" i="6"/>
  <c r="Y9" i="6"/>
  <c r="X9" i="6"/>
  <c r="W9" i="6"/>
  <c r="V9" i="6"/>
  <c r="U9" i="6"/>
  <c r="T9" i="6"/>
  <c r="R9" i="6"/>
  <c r="Q9" i="5" s="1"/>
  <c r="Q9" i="6"/>
  <c r="P9" i="6"/>
  <c r="O9" i="6"/>
  <c r="N9" i="6"/>
  <c r="M9" i="6"/>
  <c r="L9" i="6"/>
  <c r="K9" i="6"/>
  <c r="J9" i="6"/>
  <c r="I9" i="6"/>
  <c r="G9" i="6"/>
  <c r="F9" i="6"/>
  <c r="E9" i="6"/>
  <c r="B9" i="6"/>
  <c r="A9" i="6"/>
  <c r="AB8" i="6"/>
  <c r="AA8" i="6"/>
  <c r="Z8" i="6"/>
  <c r="Y8" i="6"/>
  <c r="X8" i="6"/>
  <c r="W8" i="6"/>
  <c r="V8" i="6"/>
  <c r="U8" i="6"/>
  <c r="T8" i="6"/>
  <c r="R8" i="6"/>
  <c r="Q8" i="5" s="1"/>
  <c r="Q8" i="6"/>
  <c r="P8" i="6"/>
  <c r="O8" i="6"/>
  <c r="N8" i="6"/>
  <c r="M8" i="6"/>
  <c r="L8" i="6"/>
  <c r="K8" i="6"/>
  <c r="J8" i="6"/>
  <c r="I8" i="6"/>
  <c r="G8" i="6"/>
  <c r="F8" i="6"/>
  <c r="E8" i="6"/>
  <c r="B8" i="6"/>
  <c r="A8" i="6"/>
  <c r="AB7" i="6"/>
  <c r="AA7" i="6"/>
  <c r="Z7" i="6"/>
  <c r="Y7" i="6"/>
  <c r="X7" i="6"/>
  <c r="W7" i="6"/>
  <c r="V7" i="6"/>
  <c r="U7" i="6"/>
  <c r="T7" i="6"/>
  <c r="R7" i="6"/>
  <c r="Q7" i="5" s="1"/>
  <c r="Q7" i="6"/>
  <c r="S7" i="6" s="1"/>
  <c r="P7" i="6"/>
  <c r="O7" i="6"/>
  <c r="N7" i="6"/>
  <c r="M7" i="6"/>
  <c r="L7" i="6"/>
  <c r="K7" i="6"/>
  <c r="J7" i="6"/>
  <c r="I7" i="6"/>
  <c r="G7" i="6"/>
  <c r="F7" i="6"/>
  <c r="E7" i="6"/>
  <c r="B7" i="6"/>
  <c r="A7" i="6"/>
  <c r="AB6" i="6"/>
  <c r="AA6" i="6"/>
  <c r="Z6" i="6"/>
  <c r="Y6" i="6"/>
  <c r="X6" i="6"/>
  <c r="W6" i="6"/>
  <c r="V6" i="6"/>
  <c r="U6" i="6"/>
  <c r="T6" i="6"/>
  <c r="R6" i="6"/>
  <c r="Q6" i="5" s="1"/>
  <c r="Q6" i="6"/>
  <c r="P6" i="6"/>
  <c r="O6" i="6"/>
  <c r="N6" i="6"/>
  <c r="M6" i="6"/>
  <c r="L6" i="6"/>
  <c r="K6" i="6"/>
  <c r="J6" i="6"/>
  <c r="I6" i="6"/>
  <c r="G6" i="6"/>
  <c r="F6" i="6"/>
  <c r="E6" i="6"/>
  <c r="B6" i="6"/>
  <c r="A6" i="6"/>
  <c r="AB5" i="6"/>
  <c r="AA5" i="6"/>
  <c r="Z5" i="6"/>
  <c r="Y5" i="6"/>
  <c r="X5" i="6"/>
  <c r="W5" i="6"/>
  <c r="V5" i="6"/>
  <c r="U5" i="6"/>
  <c r="T5" i="6"/>
  <c r="R5" i="6"/>
  <c r="Q5" i="6"/>
  <c r="P5" i="6"/>
  <c r="O5" i="6"/>
  <c r="N5" i="6"/>
  <c r="M5" i="6"/>
  <c r="L5" i="6"/>
  <c r="K5" i="6"/>
  <c r="J5" i="6"/>
  <c r="I5" i="6"/>
  <c r="G5" i="6"/>
  <c r="F5" i="6"/>
  <c r="E5" i="6"/>
  <c r="B5" i="6"/>
  <c r="A5" i="6"/>
  <c r="AB4" i="6"/>
  <c r="AA4" i="6"/>
  <c r="Z4" i="6"/>
  <c r="Y4" i="6"/>
  <c r="X4" i="6"/>
  <c r="W4" i="6"/>
  <c r="V4" i="6"/>
  <c r="U4" i="6"/>
  <c r="T4" i="6"/>
  <c r="R4" i="6"/>
  <c r="Q4" i="5" s="1"/>
  <c r="Q4" i="6"/>
  <c r="P4" i="6"/>
  <c r="O4" i="6"/>
  <c r="N4" i="6"/>
  <c r="M4" i="6"/>
  <c r="L4" i="6"/>
  <c r="K4" i="6"/>
  <c r="J4" i="6"/>
  <c r="I4" i="6"/>
  <c r="G4" i="6"/>
  <c r="F4" i="6"/>
  <c r="E4" i="6"/>
  <c r="B4" i="6"/>
  <c r="A4" i="6"/>
  <c r="AB3" i="6"/>
  <c r="AA3" i="6"/>
  <c r="Z3" i="6"/>
  <c r="Y3" i="6"/>
  <c r="X3" i="6"/>
  <c r="W3" i="6"/>
  <c r="V3" i="6"/>
  <c r="U3" i="6"/>
  <c r="T3" i="6"/>
  <c r="R3" i="6"/>
  <c r="Q3" i="5" s="1"/>
  <c r="Q3" i="6"/>
  <c r="P3" i="6"/>
  <c r="O3" i="6"/>
  <c r="N3" i="6"/>
  <c r="M3" i="6"/>
  <c r="L3" i="6"/>
  <c r="K3" i="6"/>
  <c r="J3" i="6"/>
  <c r="I3" i="6"/>
  <c r="G3" i="6"/>
  <c r="F3" i="6"/>
  <c r="E3" i="6"/>
  <c r="B3" i="6"/>
  <c r="A3" i="6"/>
  <c r="AB2" i="6"/>
  <c r="AA2" i="6"/>
  <c r="Z2" i="6"/>
  <c r="Y2" i="6"/>
  <c r="X2" i="6"/>
  <c r="W2" i="6"/>
  <c r="V2" i="6"/>
  <c r="U2" i="6"/>
  <c r="T2" i="6"/>
  <c r="R2" i="6"/>
  <c r="Q2" i="6"/>
  <c r="S2" i="6" s="1"/>
  <c r="P2" i="6"/>
  <c r="O2" i="6"/>
  <c r="N2" i="6"/>
  <c r="M2" i="6"/>
  <c r="L2" i="6"/>
  <c r="K2" i="6"/>
  <c r="J2" i="6"/>
  <c r="I2" i="6"/>
  <c r="G2" i="6"/>
  <c r="F2" i="6"/>
  <c r="E2" i="6"/>
  <c r="B2" i="6"/>
  <c r="A2" i="6"/>
  <c r="AB86" i="5"/>
  <c r="AA86" i="5"/>
  <c r="Z86" i="5"/>
  <c r="Y86" i="5"/>
  <c r="X86" i="5"/>
  <c r="W86" i="5"/>
  <c r="V86" i="5"/>
  <c r="U86" i="5"/>
  <c r="T86" i="5"/>
  <c r="R86" i="5"/>
  <c r="Q86" i="5"/>
  <c r="P86" i="5"/>
  <c r="O86" i="5"/>
  <c r="N86" i="5"/>
  <c r="M86" i="5"/>
  <c r="L86" i="5"/>
  <c r="K86" i="5"/>
  <c r="J86" i="5"/>
  <c r="I86" i="5"/>
  <c r="G86" i="5"/>
  <c r="F86" i="5"/>
  <c r="E86" i="5"/>
  <c r="B86" i="5"/>
  <c r="A86" i="5"/>
  <c r="AB85" i="5"/>
  <c r="AA85" i="5"/>
  <c r="Z85" i="5"/>
  <c r="Y85" i="5"/>
  <c r="X85" i="5"/>
  <c r="W85" i="5"/>
  <c r="V85" i="5"/>
  <c r="U85" i="5"/>
  <c r="T85" i="5"/>
  <c r="R85" i="5"/>
  <c r="Q85" i="5"/>
  <c r="P85" i="5"/>
  <c r="O85" i="5"/>
  <c r="N85" i="5"/>
  <c r="M85" i="5"/>
  <c r="L85" i="5"/>
  <c r="K85" i="5"/>
  <c r="J85" i="5"/>
  <c r="I85" i="5"/>
  <c r="G85" i="5"/>
  <c r="F85" i="5"/>
  <c r="E85" i="5"/>
  <c r="B85" i="5"/>
  <c r="A85" i="5"/>
  <c r="AB84" i="5"/>
  <c r="AA84" i="5"/>
  <c r="Z84" i="5"/>
  <c r="Y84" i="5"/>
  <c r="X84" i="5"/>
  <c r="W84" i="5"/>
  <c r="V84" i="5"/>
  <c r="U84" i="5"/>
  <c r="T84" i="5"/>
  <c r="R84" i="5"/>
  <c r="P84" i="5"/>
  <c r="O84" i="5"/>
  <c r="N84" i="5"/>
  <c r="M84" i="5"/>
  <c r="L84" i="5"/>
  <c r="K84" i="5"/>
  <c r="J84" i="5"/>
  <c r="I84" i="5"/>
  <c r="G84" i="5"/>
  <c r="F84" i="5"/>
  <c r="E84" i="5"/>
  <c r="B84" i="5"/>
  <c r="A84" i="5"/>
  <c r="AB83" i="5"/>
  <c r="AA83" i="5"/>
  <c r="Z83" i="5"/>
  <c r="Y83" i="5"/>
  <c r="X83" i="5"/>
  <c r="W83" i="5"/>
  <c r="V83" i="5"/>
  <c r="U83" i="5"/>
  <c r="T83" i="5"/>
  <c r="R83" i="5"/>
  <c r="Q83" i="4" s="1"/>
  <c r="Q83" i="5"/>
  <c r="P83" i="5"/>
  <c r="O83" i="5"/>
  <c r="N83" i="5"/>
  <c r="M83" i="5"/>
  <c r="L83" i="5"/>
  <c r="K83" i="5"/>
  <c r="J83" i="5"/>
  <c r="I83" i="5"/>
  <c r="G83" i="5"/>
  <c r="F83" i="5"/>
  <c r="E83" i="5"/>
  <c r="B83" i="5"/>
  <c r="A83" i="5"/>
  <c r="AB82" i="5"/>
  <c r="AA82" i="5"/>
  <c r="Z82" i="5"/>
  <c r="Y82" i="5"/>
  <c r="X82" i="5"/>
  <c r="W82" i="5"/>
  <c r="V82" i="5"/>
  <c r="U82" i="5"/>
  <c r="T82" i="5"/>
  <c r="R82" i="5"/>
  <c r="Q82" i="4" s="1"/>
  <c r="Q82" i="5"/>
  <c r="P82" i="5"/>
  <c r="O82" i="5"/>
  <c r="N82" i="5"/>
  <c r="M82" i="5"/>
  <c r="L82" i="5"/>
  <c r="K82" i="5"/>
  <c r="J82" i="5"/>
  <c r="I82" i="5"/>
  <c r="G82" i="5"/>
  <c r="F82" i="5"/>
  <c r="E82" i="5"/>
  <c r="B82" i="5"/>
  <c r="A82" i="5"/>
  <c r="AB81" i="5"/>
  <c r="AA81" i="5"/>
  <c r="Z81" i="5"/>
  <c r="Y81" i="5"/>
  <c r="X81" i="5"/>
  <c r="W81" i="5"/>
  <c r="V81" i="5"/>
  <c r="U81" i="5"/>
  <c r="T81" i="5"/>
  <c r="R81" i="5"/>
  <c r="Q81" i="4" s="1"/>
  <c r="Q81" i="5"/>
  <c r="P81" i="5"/>
  <c r="O81" i="5"/>
  <c r="N81" i="5"/>
  <c r="M81" i="5"/>
  <c r="L81" i="5"/>
  <c r="K81" i="5"/>
  <c r="J81" i="5"/>
  <c r="I81" i="5"/>
  <c r="G81" i="5"/>
  <c r="F81" i="5"/>
  <c r="E81" i="5"/>
  <c r="B81" i="5"/>
  <c r="A81" i="5"/>
  <c r="AB80" i="5"/>
  <c r="AA80" i="5"/>
  <c r="Z80" i="5"/>
  <c r="Y80" i="5"/>
  <c r="X80" i="5"/>
  <c r="W80" i="5"/>
  <c r="V80" i="5"/>
  <c r="U80" i="5"/>
  <c r="T80" i="5"/>
  <c r="R80" i="5"/>
  <c r="Q80" i="4" s="1"/>
  <c r="P80" i="5"/>
  <c r="O80" i="5"/>
  <c r="N80" i="5"/>
  <c r="M80" i="5"/>
  <c r="L80" i="5"/>
  <c r="K80" i="5"/>
  <c r="J80" i="5"/>
  <c r="I80" i="5"/>
  <c r="G80" i="5"/>
  <c r="F80" i="5"/>
  <c r="E80" i="5"/>
  <c r="B80" i="5"/>
  <c r="A80" i="5"/>
  <c r="AB79" i="5"/>
  <c r="AA79" i="5"/>
  <c r="Z79" i="5"/>
  <c r="Y79" i="5"/>
  <c r="X79" i="5"/>
  <c r="W79" i="5"/>
  <c r="V79" i="5"/>
  <c r="U79" i="5"/>
  <c r="T79" i="5"/>
  <c r="R79" i="5"/>
  <c r="Q79" i="5"/>
  <c r="S79" i="5" s="1"/>
  <c r="P79" i="5"/>
  <c r="O79" i="5"/>
  <c r="N79" i="5"/>
  <c r="M79" i="5"/>
  <c r="L79" i="5"/>
  <c r="K79" i="5"/>
  <c r="J79" i="5"/>
  <c r="I79" i="5"/>
  <c r="G79" i="5"/>
  <c r="F79" i="5"/>
  <c r="E79" i="5"/>
  <c r="B79" i="5"/>
  <c r="A79" i="5"/>
  <c r="AB78" i="5"/>
  <c r="AA78" i="5"/>
  <c r="Z78" i="5"/>
  <c r="Y78" i="5"/>
  <c r="X78" i="5"/>
  <c r="W78" i="5"/>
  <c r="V78" i="5"/>
  <c r="U78" i="5"/>
  <c r="T78" i="5"/>
  <c r="R78" i="5"/>
  <c r="Q78" i="5"/>
  <c r="P78" i="5"/>
  <c r="O78" i="5"/>
  <c r="N78" i="5"/>
  <c r="M78" i="5"/>
  <c r="L78" i="5"/>
  <c r="K78" i="5"/>
  <c r="J78" i="5"/>
  <c r="I78" i="5"/>
  <c r="G78" i="5"/>
  <c r="F78" i="5"/>
  <c r="E78" i="5"/>
  <c r="B78" i="5"/>
  <c r="A78" i="5"/>
  <c r="AB77" i="5"/>
  <c r="AA77" i="5"/>
  <c r="Z77" i="5"/>
  <c r="Y77" i="5"/>
  <c r="X77" i="5"/>
  <c r="W77" i="5"/>
  <c r="V77" i="5"/>
  <c r="U77" i="5"/>
  <c r="T77" i="5"/>
  <c r="R77" i="5"/>
  <c r="Q77" i="5"/>
  <c r="S77" i="5" s="1"/>
  <c r="P77" i="5"/>
  <c r="O77" i="5"/>
  <c r="N77" i="5"/>
  <c r="M77" i="5"/>
  <c r="L77" i="5"/>
  <c r="K77" i="5"/>
  <c r="J77" i="5"/>
  <c r="I77" i="5"/>
  <c r="G77" i="5"/>
  <c r="F77" i="5"/>
  <c r="E77" i="5"/>
  <c r="B77" i="5"/>
  <c r="A77" i="5"/>
  <c r="AB76" i="5"/>
  <c r="AA76" i="5"/>
  <c r="Z76" i="5"/>
  <c r="Y76" i="5"/>
  <c r="X76" i="5"/>
  <c r="W76" i="5"/>
  <c r="V76" i="5"/>
  <c r="U76" i="5"/>
  <c r="T76" i="5"/>
  <c r="R76" i="5"/>
  <c r="Q76" i="5"/>
  <c r="P76" i="5"/>
  <c r="O76" i="5"/>
  <c r="N76" i="5"/>
  <c r="M76" i="5"/>
  <c r="L76" i="5"/>
  <c r="K76" i="5"/>
  <c r="J76" i="5"/>
  <c r="I76" i="5"/>
  <c r="G76" i="5"/>
  <c r="F76" i="5"/>
  <c r="E76" i="5"/>
  <c r="B76" i="5"/>
  <c r="A76" i="5"/>
  <c r="AB75" i="5"/>
  <c r="AA75" i="5"/>
  <c r="Z75" i="5"/>
  <c r="Y75" i="5"/>
  <c r="X75" i="5"/>
  <c r="W75" i="5"/>
  <c r="V75" i="5"/>
  <c r="U75" i="5"/>
  <c r="T75" i="5"/>
  <c r="R75" i="5"/>
  <c r="Q75" i="5"/>
  <c r="P75" i="5"/>
  <c r="O75" i="5"/>
  <c r="N75" i="5"/>
  <c r="M75" i="5"/>
  <c r="L75" i="5"/>
  <c r="K75" i="5"/>
  <c r="J75" i="5"/>
  <c r="I75" i="5"/>
  <c r="G75" i="5"/>
  <c r="F75" i="5"/>
  <c r="E75" i="5"/>
  <c r="B75" i="5"/>
  <c r="A75" i="5"/>
  <c r="AB74" i="5"/>
  <c r="AA74" i="5"/>
  <c r="Z74" i="5"/>
  <c r="Y74" i="5"/>
  <c r="X74" i="5"/>
  <c r="W74" i="5"/>
  <c r="V74" i="5"/>
  <c r="U74" i="5"/>
  <c r="T74" i="5"/>
  <c r="R74" i="5"/>
  <c r="Q74" i="5"/>
  <c r="S74" i="5" s="1"/>
  <c r="P74" i="5"/>
  <c r="O74" i="5"/>
  <c r="N74" i="5"/>
  <c r="M74" i="5"/>
  <c r="L74" i="5"/>
  <c r="K74" i="5"/>
  <c r="J74" i="5"/>
  <c r="I74" i="5"/>
  <c r="G74" i="5"/>
  <c r="F74" i="5"/>
  <c r="E74" i="5"/>
  <c r="B74" i="5"/>
  <c r="A74" i="5"/>
  <c r="AB73" i="5"/>
  <c r="AA73" i="5"/>
  <c r="Z73" i="5"/>
  <c r="Y73" i="5"/>
  <c r="X73" i="5"/>
  <c r="W73" i="5"/>
  <c r="V73" i="5"/>
  <c r="U73" i="5"/>
  <c r="T73" i="5"/>
  <c r="R73" i="5"/>
  <c r="Q73" i="5"/>
  <c r="P73" i="5"/>
  <c r="O73" i="5"/>
  <c r="N73" i="5"/>
  <c r="M73" i="5"/>
  <c r="L73" i="5"/>
  <c r="K73" i="5"/>
  <c r="J73" i="5"/>
  <c r="I73" i="5"/>
  <c r="G73" i="5"/>
  <c r="F73" i="5"/>
  <c r="E73" i="5"/>
  <c r="B73" i="5"/>
  <c r="A73" i="5"/>
  <c r="AB72" i="5"/>
  <c r="AA72" i="5"/>
  <c r="Z72" i="5"/>
  <c r="Y72" i="5"/>
  <c r="X72" i="5"/>
  <c r="W72" i="5"/>
  <c r="V72" i="5"/>
  <c r="U72" i="5"/>
  <c r="T72" i="5"/>
  <c r="R72" i="5"/>
  <c r="Q72" i="5"/>
  <c r="P72" i="5"/>
  <c r="O72" i="5"/>
  <c r="N72" i="5"/>
  <c r="M72" i="5"/>
  <c r="L72" i="5"/>
  <c r="K72" i="5"/>
  <c r="J72" i="5"/>
  <c r="I72" i="5"/>
  <c r="G72" i="5"/>
  <c r="F72" i="5"/>
  <c r="E72" i="5"/>
  <c r="B72" i="5"/>
  <c r="A72" i="5"/>
  <c r="AB71" i="5"/>
  <c r="AA71" i="5"/>
  <c r="Z71" i="5"/>
  <c r="Y71" i="5"/>
  <c r="X71" i="5"/>
  <c r="W71" i="5"/>
  <c r="V71" i="5"/>
  <c r="U71" i="5"/>
  <c r="T71" i="5"/>
  <c r="R71" i="5"/>
  <c r="Q71" i="5"/>
  <c r="P71" i="5"/>
  <c r="O71" i="5"/>
  <c r="N71" i="5"/>
  <c r="M71" i="5"/>
  <c r="L71" i="5"/>
  <c r="K71" i="5"/>
  <c r="J71" i="5"/>
  <c r="I71" i="5"/>
  <c r="G71" i="5"/>
  <c r="F71" i="5"/>
  <c r="E71" i="5"/>
  <c r="B71" i="5"/>
  <c r="A71" i="5"/>
  <c r="AB70" i="5"/>
  <c r="AA70" i="5"/>
  <c r="Z70" i="5"/>
  <c r="Y70" i="5"/>
  <c r="X70" i="5"/>
  <c r="W70" i="5"/>
  <c r="V70" i="5"/>
  <c r="U70" i="5"/>
  <c r="T70" i="5"/>
  <c r="R70" i="5"/>
  <c r="Q70" i="5"/>
  <c r="P70" i="5"/>
  <c r="O70" i="5"/>
  <c r="N70" i="5"/>
  <c r="M70" i="5"/>
  <c r="L70" i="5"/>
  <c r="K70" i="5"/>
  <c r="J70" i="5"/>
  <c r="I70" i="5"/>
  <c r="G70" i="5"/>
  <c r="F70" i="5"/>
  <c r="E70" i="5"/>
  <c r="B70" i="5"/>
  <c r="A70" i="5"/>
  <c r="AB69" i="5"/>
  <c r="AA69" i="5"/>
  <c r="Z69" i="5"/>
  <c r="Y69" i="5"/>
  <c r="X69" i="5"/>
  <c r="W69" i="5"/>
  <c r="V69" i="5"/>
  <c r="U69" i="5"/>
  <c r="T69" i="5"/>
  <c r="R69" i="5"/>
  <c r="Q69" i="5"/>
  <c r="P69" i="5"/>
  <c r="O69" i="5"/>
  <c r="N69" i="5"/>
  <c r="M69" i="5"/>
  <c r="L69" i="5"/>
  <c r="K69" i="5"/>
  <c r="J69" i="5"/>
  <c r="I69" i="5"/>
  <c r="G69" i="5"/>
  <c r="F69" i="5"/>
  <c r="E69" i="5"/>
  <c r="B69" i="5"/>
  <c r="A69" i="5"/>
  <c r="AB68" i="5"/>
  <c r="AA68" i="5"/>
  <c r="Z68" i="5"/>
  <c r="Y68" i="5"/>
  <c r="X68" i="5"/>
  <c r="W68" i="5"/>
  <c r="V68" i="5"/>
  <c r="U68" i="5"/>
  <c r="T68" i="5"/>
  <c r="R68" i="5"/>
  <c r="Q68" i="5"/>
  <c r="P68" i="5"/>
  <c r="O68" i="5"/>
  <c r="N68" i="5"/>
  <c r="M68" i="5"/>
  <c r="L68" i="5"/>
  <c r="K68" i="5"/>
  <c r="J68" i="5"/>
  <c r="I68" i="5"/>
  <c r="G68" i="5"/>
  <c r="F68" i="5"/>
  <c r="E68" i="5"/>
  <c r="B68" i="5"/>
  <c r="A68" i="5"/>
  <c r="AB67" i="5"/>
  <c r="AA67" i="5"/>
  <c r="Z67" i="5"/>
  <c r="Y67" i="5"/>
  <c r="X67" i="5"/>
  <c r="W67" i="5"/>
  <c r="V67" i="5"/>
  <c r="U67" i="5"/>
  <c r="T67" i="5"/>
  <c r="R67" i="5"/>
  <c r="Q67" i="5"/>
  <c r="P67" i="5"/>
  <c r="O67" i="5"/>
  <c r="N67" i="5"/>
  <c r="M67" i="5"/>
  <c r="L67" i="5"/>
  <c r="K67" i="5"/>
  <c r="J67" i="5"/>
  <c r="I67" i="5"/>
  <c r="G67" i="5"/>
  <c r="F67" i="5"/>
  <c r="E67" i="5"/>
  <c r="B67" i="5"/>
  <c r="A67" i="5"/>
  <c r="AB66" i="5"/>
  <c r="AA66" i="5"/>
  <c r="Z66" i="5"/>
  <c r="Y66" i="5"/>
  <c r="X66" i="5"/>
  <c r="W66" i="5"/>
  <c r="V66" i="5"/>
  <c r="U66" i="5"/>
  <c r="T66" i="5"/>
  <c r="R66" i="5"/>
  <c r="Q66" i="5"/>
  <c r="P66" i="5"/>
  <c r="O66" i="5"/>
  <c r="N66" i="5"/>
  <c r="M66" i="5"/>
  <c r="L66" i="5"/>
  <c r="K66" i="5"/>
  <c r="J66" i="5"/>
  <c r="I66" i="5"/>
  <c r="G66" i="5"/>
  <c r="F66" i="5"/>
  <c r="E66" i="5"/>
  <c r="B66" i="5"/>
  <c r="A66" i="5"/>
  <c r="AB65" i="5"/>
  <c r="AA65" i="5"/>
  <c r="Z65" i="5"/>
  <c r="Y65" i="5"/>
  <c r="X65" i="5"/>
  <c r="W65" i="5"/>
  <c r="V65" i="5"/>
  <c r="U65" i="5"/>
  <c r="T65" i="5"/>
  <c r="R65" i="5"/>
  <c r="Q65" i="5"/>
  <c r="P65" i="5"/>
  <c r="O65" i="5"/>
  <c r="N65" i="5"/>
  <c r="M65" i="5"/>
  <c r="L65" i="5"/>
  <c r="K65" i="5"/>
  <c r="J65" i="5"/>
  <c r="I65" i="5"/>
  <c r="G65" i="5"/>
  <c r="F65" i="5"/>
  <c r="E65" i="5"/>
  <c r="B65" i="5"/>
  <c r="A65" i="5"/>
  <c r="AB64" i="5"/>
  <c r="AA64" i="5"/>
  <c r="Z64" i="5"/>
  <c r="Y64" i="5"/>
  <c r="X64" i="5"/>
  <c r="W64" i="5"/>
  <c r="V64" i="5"/>
  <c r="U64" i="5"/>
  <c r="T64" i="5"/>
  <c r="R64" i="5"/>
  <c r="Q64" i="5"/>
  <c r="P64" i="5"/>
  <c r="O64" i="5"/>
  <c r="N64" i="5"/>
  <c r="M64" i="5"/>
  <c r="L64" i="5"/>
  <c r="K64" i="5"/>
  <c r="J64" i="5"/>
  <c r="I64" i="5"/>
  <c r="G64" i="5"/>
  <c r="F64" i="5"/>
  <c r="E64" i="5"/>
  <c r="B64" i="5"/>
  <c r="A64" i="5"/>
  <c r="AB63" i="5"/>
  <c r="AA63" i="5"/>
  <c r="Z63" i="5"/>
  <c r="Y63" i="5"/>
  <c r="X63" i="5"/>
  <c r="W63" i="5"/>
  <c r="V63" i="5"/>
  <c r="U63" i="5"/>
  <c r="T63" i="5"/>
  <c r="R63" i="5"/>
  <c r="Q63" i="5"/>
  <c r="P63" i="5"/>
  <c r="O63" i="5"/>
  <c r="N63" i="5"/>
  <c r="M63" i="5"/>
  <c r="L63" i="5"/>
  <c r="K63" i="5"/>
  <c r="J63" i="5"/>
  <c r="I63" i="5"/>
  <c r="G63" i="5"/>
  <c r="F63" i="5"/>
  <c r="E63" i="5"/>
  <c r="B63" i="5"/>
  <c r="A63" i="5"/>
  <c r="AB62" i="5"/>
  <c r="AA62" i="5"/>
  <c r="Z62" i="5"/>
  <c r="Y62" i="5"/>
  <c r="X62" i="5"/>
  <c r="W62" i="5"/>
  <c r="V62" i="5"/>
  <c r="U62" i="5"/>
  <c r="T62" i="5"/>
  <c r="R62" i="5"/>
  <c r="Q62" i="5"/>
  <c r="P62" i="5"/>
  <c r="O62" i="5"/>
  <c r="N62" i="5"/>
  <c r="M62" i="5"/>
  <c r="L62" i="5"/>
  <c r="K62" i="5"/>
  <c r="J62" i="5"/>
  <c r="I62" i="5"/>
  <c r="G62" i="5"/>
  <c r="F62" i="5"/>
  <c r="E62" i="5"/>
  <c r="B62" i="5"/>
  <c r="A62" i="5"/>
  <c r="AB61" i="5"/>
  <c r="AA61" i="5"/>
  <c r="Z61" i="5"/>
  <c r="Y61" i="5"/>
  <c r="X61" i="5"/>
  <c r="W61" i="5"/>
  <c r="V61" i="5"/>
  <c r="U61" i="5"/>
  <c r="T61" i="5"/>
  <c r="R61" i="5"/>
  <c r="Q61" i="5"/>
  <c r="P61" i="5"/>
  <c r="O61" i="5"/>
  <c r="N61" i="5"/>
  <c r="M61" i="5"/>
  <c r="L61" i="5"/>
  <c r="K61" i="5"/>
  <c r="J61" i="5"/>
  <c r="I61" i="5"/>
  <c r="G61" i="5"/>
  <c r="F61" i="5"/>
  <c r="E61" i="5"/>
  <c r="B61" i="5"/>
  <c r="A61" i="5"/>
  <c r="AB60" i="5"/>
  <c r="AA60" i="5"/>
  <c r="Z60" i="5"/>
  <c r="Y60" i="5"/>
  <c r="X60" i="5"/>
  <c r="W60" i="5"/>
  <c r="V60" i="5"/>
  <c r="U60" i="5"/>
  <c r="T60" i="5"/>
  <c r="R60" i="5"/>
  <c r="Q60" i="5"/>
  <c r="P60" i="5"/>
  <c r="O60" i="5"/>
  <c r="N60" i="5"/>
  <c r="M60" i="5"/>
  <c r="L60" i="5"/>
  <c r="K60" i="5"/>
  <c r="J60" i="5"/>
  <c r="I60" i="5"/>
  <c r="G60" i="5"/>
  <c r="F60" i="5"/>
  <c r="E60" i="5"/>
  <c r="B60" i="5"/>
  <c r="A60" i="5"/>
  <c r="AB59" i="5"/>
  <c r="AA59" i="5"/>
  <c r="Z59" i="5"/>
  <c r="Y59" i="5"/>
  <c r="X59" i="5"/>
  <c r="W59" i="5"/>
  <c r="V59" i="5"/>
  <c r="U59" i="5"/>
  <c r="T59" i="5"/>
  <c r="R59" i="5"/>
  <c r="Q59" i="5"/>
  <c r="P59" i="5"/>
  <c r="O59" i="5"/>
  <c r="N59" i="5"/>
  <c r="M59" i="5"/>
  <c r="L59" i="5"/>
  <c r="K59" i="5"/>
  <c r="J59" i="5"/>
  <c r="I59" i="5"/>
  <c r="G59" i="5"/>
  <c r="F59" i="5"/>
  <c r="E59" i="5"/>
  <c r="B59" i="5"/>
  <c r="A59" i="5"/>
  <c r="AB58" i="5"/>
  <c r="AA58" i="5"/>
  <c r="Z58" i="5"/>
  <c r="Y58" i="5"/>
  <c r="X58" i="5"/>
  <c r="W58" i="5"/>
  <c r="V58" i="5"/>
  <c r="U58" i="5"/>
  <c r="T58" i="5"/>
  <c r="R58" i="5"/>
  <c r="Q58" i="5"/>
  <c r="P58" i="5"/>
  <c r="O58" i="5"/>
  <c r="N58" i="5"/>
  <c r="M58" i="5"/>
  <c r="L58" i="5"/>
  <c r="K58" i="5"/>
  <c r="J58" i="5"/>
  <c r="I58" i="5"/>
  <c r="G58" i="5"/>
  <c r="F58" i="5"/>
  <c r="E58" i="5"/>
  <c r="B58" i="5"/>
  <c r="A58" i="5"/>
  <c r="AB57" i="5"/>
  <c r="AA57" i="5"/>
  <c r="Z57" i="5"/>
  <c r="Y57" i="5"/>
  <c r="X57" i="5"/>
  <c r="W57" i="5"/>
  <c r="V57" i="5"/>
  <c r="U57" i="5"/>
  <c r="T57" i="5"/>
  <c r="R57" i="5"/>
  <c r="Q57" i="5"/>
  <c r="P57" i="5"/>
  <c r="O57" i="5"/>
  <c r="N57" i="5"/>
  <c r="M57" i="5"/>
  <c r="L57" i="5"/>
  <c r="K57" i="5"/>
  <c r="J57" i="5"/>
  <c r="I57" i="5"/>
  <c r="G57" i="5"/>
  <c r="F57" i="5"/>
  <c r="E57" i="5"/>
  <c r="B57" i="5"/>
  <c r="A57" i="5"/>
  <c r="AB56" i="5"/>
  <c r="AA56" i="5"/>
  <c r="Z56" i="5"/>
  <c r="Y56" i="5"/>
  <c r="X56" i="5"/>
  <c r="W56" i="5"/>
  <c r="V56" i="5"/>
  <c r="U56" i="5"/>
  <c r="T56" i="5"/>
  <c r="R56" i="5"/>
  <c r="Q56" i="5"/>
  <c r="P56" i="5"/>
  <c r="O56" i="5"/>
  <c r="N56" i="5"/>
  <c r="M56" i="5"/>
  <c r="L56" i="5"/>
  <c r="K56" i="5"/>
  <c r="J56" i="5"/>
  <c r="I56" i="5"/>
  <c r="G56" i="5"/>
  <c r="F56" i="5"/>
  <c r="E56" i="5"/>
  <c r="B56" i="5"/>
  <c r="A56" i="5"/>
  <c r="AB55" i="5"/>
  <c r="AA55" i="5"/>
  <c r="Z55" i="5"/>
  <c r="Y55" i="5"/>
  <c r="X55" i="5"/>
  <c r="W55" i="5"/>
  <c r="V55" i="5"/>
  <c r="U55" i="5"/>
  <c r="T55" i="5"/>
  <c r="R55" i="5"/>
  <c r="Q55" i="5"/>
  <c r="P55" i="5"/>
  <c r="O55" i="5"/>
  <c r="N55" i="5"/>
  <c r="M55" i="5"/>
  <c r="L55" i="5"/>
  <c r="K55" i="5"/>
  <c r="J55" i="5"/>
  <c r="I55" i="5"/>
  <c r="G55" i="5"/>
  <c r="F55" i="5"/>
  <c r="E55" i="5"/>
  <c r="B55" i="5"/>
  <c r="A55" i="5"/>
  <c r="AB54" i="5"/>
  <c r="AA54" i="5"/>
  <c r="Z54" i="5"/>
  <c r="Y54" i="5"/>
  <c r="X54" i="5"/>
  <c r="W54" i="5"/>
  <c r="V54" i="5"/>
  <c r="U54" i="5"/>
  <c r="T54" i="5"/>
  <c r="R54" i="5"/>
  <c r="Q54" i="5"/>
  <c r="S54" i="5" s="1"/>
  <c r="P54" i="5"/>
  <c r="O54" i="5"/>
  <c r="N54" i="5"/>
  <c r="M54" i="5"/>
  <c r="L54" i="5"/>
  <c r="K54" i="5"/>
  <c r="J54" i="5"/>
  <c r="I54" i="5"/>
  <c r="G54" i="5"/>
  <c r="F54" i="5"/>
  <c r="E54" i="5"/>
  <c r="B54" i="5"/>
  <c r="A54" i="5"/>
  <c r="AB53" i="5"/>
  <c r="AA53" i="5"/>
  <c r="Z53" i="5"/>
  <c r="Y53" i="5"/>
  <c r="X53" i="5"/>
  <c r="W53" i="5"/>
  <c r="V53" i="5"/>
  <c r="U53" i="5"/>
  <c r="T53" i="5"/>
  <c r="R53" i="5"/>
  <c r="Q53" i="5"/>
  <c r="P53" i="5"/>
  <c r="O53" i="5"/>
  <c r="N53" i="5"/>
  <c r="M53" i="5"/>
  <c r="L53" i="5"/>
  <c r="K53" i="5"/>
  <c r="J53" i="5"/>
  <c r="I53" i="5"/>
  <c r="G53" i="5"/>
  <c r="F53" i="5"/>
  <c r="E53" i="5"/>
  <c r="B53" i="5"/>
  <c r="A53" i="5"/>
  <c r="AB52" i="5"/>
  <c r="AA52" i="5"/>
  <c r="Z52" i="5"/>
  <c r="Y52" i="5"/>
  <c r="X52" i="5"/>
  <c r="W52" i="5"/>
  <c r="V52" i="5"/>
  <c r="U52" i="5"/>
  <c r="T52" i="5"/>
  <c r="R52" i="5"/>
  <c r="Q52" i="5"/>
  <c r="P52" i="5"/>
  <c r="O52" i="5"/>
  <c r="N52" i="5"/>
  <c r="M52" i="5"/>
  <c r="L52" i="5"/>
  <c r="K52" i="5"/>
  <c r="J52" i="5"/>
  <c r="I52" i="5"/>
  <c r="G52" i="5"/>
  <c r="F52" i="5"/>
  <c r="E52" i="5"/>
  <c r="B52" i="5"/>
  <c r="A52" i="5"/>
  <c r="AB51" i="5"/>
  <c r="AA51" i="5"/>
  <c r="Z51" i="5"/>
  <c r="Y51" i="5"/>
  <c r="X51" i="5"/>
  <c r="W51" i="5"/>
  <c r="V51" i="5"/>
  <c r="U51" i="5"/>
  <c r="T51" i="5"/>
  <c r="R51" i="5"/>
  <c r="Q51" i="5"/>
  <c r="P51" i="5"/>
  <c r="O51" i="5"/>
  <c r="N51" i="5"/>
  <c r="M51" i="5"/>
  <c r="L51" i="5"/>
  <c r="K51" i="5"/>
  <c r="J51" i="5"/>
  <c r="I51" i="5"/>
  <c r="G51" i="5"/>
  <c r="F51" i="5"/>
  <c r="E51" i="5"/>
  <c r="B51" i="5"/>
  <c r="A51" i="5"/>
  <c r="AB50" i="5"/>
  <c r="AA50" i="5"/>
  <c r="Z50" i="5"/>
  <c r="Y50" i="5"/>
  <c r="X50" i="5"/>
  <c r="W50" i="5"/>
  <c r="V50" i="5"/>
  <c r="U50" i="5"/>
  <c r="T50" i="5"/>
  <c r="R50" i="5"/>
  <c r="Q50" i="5"/>
  <c r="P50" i="5"/>
  <c r="O50" i="5"/>
  <c r="N50" i="5"/>
  <c r="M50" i="5"/>
  <c r="L50" i="5"/>
  <c r="K50" i="5"/>
  <c r="J50" i="5"/>
  <c r="I50" i="5"/>
  <c r="G50" i="5"/>
  <c r="F50" i="5"/>
  <c r="E50" i="5"/>
  <c r="B50" i="5"/>
  <c r="A50" i="5"/>
  <c r="AB49" i="5"/>
  <c r="AA49" i="5"/>
  <c r="Z49" i="5"/>
  <c r="Y49" i="5"/>
  <c r="X49" i="5"/>
  <c r="W49" i="5"/>
  <c r="V49" i="5"/>
  <c r="U49" i="5"/>
  <c r="T49" i="5"/>
  <c r="R49" i="5"/>
  <c r="Q49" i="5"/>
  <c r="S49" i="5" s="1"/>
  <c r="P49" i="5"/>
  <c r="O49" i="5"/>
  <c r="N49" i="5"/>
  <c r="M49" i="5"/>
  <c r="L49" i="5"/>
  <c r="K49" i="5"/>
  <c r="J49" i="5"/>
  <c r="I49" i="5"/>
  <c r="G49" i="5"/>
  <c r="F49" i="5"/>
  <c r="E49" i="5"/>
  <c r="B49" i="5"/>
  <c r="A49" i="5"/>
  <c r="AB48" i="5"/>
  <c r="AA48" i="5"/>
  <c r="Z48" i="5"/>
  <c r="Y48" i="5"/>
  <c r="X48" i="5"/>
  <c r="W48" i="5"/>
  <c r="V48" i="5"/>
  <c r="U48" i="5"/>
  <c r="T48" i="5"/>
  <c r="R48" i="5"/>
  <c r="Q48" i="5"/>
  <c r="P48" i="5"/>
  <c r="O48" i="5"/>
  <c r="N48" i="5"/>
  <c r="M48" i="5"/>
  <c r="L48" i="5"/>
  <c r="K48" i="5"/>
  <c r="J48" i="5"/>
  <c r="I48" i="5"/>
  <c r="G48" i="5"/>
  <c r="F48" i="5"/>
  <c r="E48" i="5"/>
  <c r="B48" i="5"/>
  <c r="A48" i="5"/>
  <c r="AB47" i="5"/>
  <c r="AA47" i="5"/>
  <c r="Z47" i="5"/>
  <c r="Y47" i="5"/>
  <c r="X47" i="5"/>
  <c r="W47" i="5"/>
  <c r="V47" i="5"/>
  <c r="U47" i="5"/>
  <c r="T47" i="5"/>
  <c r="R47" i="5"/>
  <c r="Q47" i="5"/>
  <c r="P47" i="5"/>
  <c r="O47" i="5"/>
  <c r="N47" i="5"/>
  <c r="M47" i="5"/>
  <c r="L47" i="5"/>
  <c r="K47" i="5"/>
  <c r="J47" i="5"/>
  <c r="I47" i="5"/>
  <c r="G47" i="5"/>
  <c r="F47" i="5"/>
  <c r="E47" i="5"/>
  <c r="B47" i="5"/>
  <c r="A47" i="5"/>
  <c r="AB46" i="5"/>
  <c r="AA46" i="5"/>
  <c r="Z46" i="5"/>
  <c r="Y46" i="5"/>
  <c r="X46" i="5"/>
  <c r="W46" i="5"/>
  <c r="V46" i="5"/>
  <c r="U46" i="5"/>
  <c r="T46" i="5"/>
  <c r="R46" i="5"/>
  <c r="Q46" i="5"/>
  <c r="P46" i="5"/>
  <c r="O46" i="5"/>
  <c r="N46" i="5"/>
  <c r="M46" i="5"/>
  <c r="L46" i="5"/>
  <c r="K46" i="5"/>
  <c r="J46" i="5"/>
  <c r="I46" i="5"/>
  <c r="G46" i="5"/>
  <c r="F46" i="5"/>
  <c r="E46" i="5"/>
  <c r="B46" i="5"/>
  <c r="A46" i="5"/>
  <c r="AB45" i="5"/>
  <c r="AA45" i="5"/>
  <c r="Z45" i="5"/>
  <c r="Y45" i="5"/>
  <c r="X45" i="5"/>
  <c r="W45" i="5"/>
  <c r="V45" i="5"/>
  <c r="U45" i="5"/>
  <c r="T45" i="5"/>
  <c r="R45" i="5"/>
  <c r="Q45" i="5"/>
  <c r="S45" i="5" s="1"/>
  <c r="P45" i="5"/>
  <c r="O45" i="5"/>
  <c r="N45" i="5"/>
  <c r="M45" i="5"/>
  <c r="L45" i="5"/>
  <c r="K45" i="5"/>
  <c r="J45" i="5"/>
  <c r="I45" i="5"/>
  <c r="G45" i="5"/>
  <c r="F45" i="5"/>
  <c r="E45" i="5"/>
  <c r="B45" i="5"/>
  <c r="A45" i="5"/>
  <c r="AB44" i="5"/>
  <c r="AA44" i="5"/>
  <c r="Z44" i="5"/>
  <c r="Y44" i="5"/>
  <c r="X44" i="5"/>
  <c r="W44" i="5"/>
  <c r="V44" i="5"/>
  <c r="U44" i="5"/>
  <c r="T44" i="5"/>
  <c r="R44" i="5"/>
  <c r="Q44" i="5"/>
  <c r="P44" i="5"/>
  <c r="O44" i="5"/>
  <c r="N44" i="5"/>
  <c r="M44" i="5"/>
  <c r="L44" i="5"/>
  <c r="K44" i="5"/>
  <c r="J44" i="5"/>
  <c r="I44" i="5"/>
  <c r="G44" i="5"/>
  <c r="F44" i="5"/>
  <c r="E44" i="5"/>
  <c r="B44" i="5"/>
  <c r="A44" i="5"/>
  <c r="AB43" i="5"/>
  <c r="AA43" i="5"/>
  <c r="Z43" i="5"/>
  <c r="Y43" i="5"/>
  <c r="X43" i="5"/>
  <c r="W43" i="5"/>
  <c r="V43" i="5"/>
  <c r="U43" i="5"/>
  <c r="T43" i="5"/>
  <c r="R43" i="5"/>
  <c r="Q43" i="5"/>
  <c r="P43" i="5"/>
  <c r="O43" i="5"/>
  <c r="N43" i="5"/>
  <c r="M43" i="5"/>
  <c r="L43" i="5"/>
  <c r="K43" i="5"/>
  <c r="J43" i="5"/>
  <c r="I43" i="5"/>
  <c r="G43" i="5"/>
  <c r="F43" i="5"/>
  <c r="E43" i="5"/>
  <c r="B43" i="5"/>
  <c r="A43" i="5"/>
  <c r="AB42" i="5"/>
  <c r="AA42" i="5"/>
  <c r="Z42" i="5"/>
  <c r="Y42" i="5"/>
  <c r="X42" i="5"/>
  <c r="W42" i="5"/>
  <c r="V42" i="5"/>
  <c r="U42" i="5"/>
  <c r="T42" i="5"/>
  <c r="R42" i="5"/>
  <c r="Q42" i="5"/>
  <c r="S42" i="5" s="1"/>
  <c r="P42" i="5"/>
  <c r="O42" i="5"/>
  <c r="N42" i="5"/>
  <c r="M42" i="5"/>
  <c r="L42" i="5"/>
  <c r="K42" i="5"/>
  <c r="J42" i="5"/>
  <c r="I42" i="5"/>
  <c r="G42" i="5"/>
  <c r="F42" i="5"/>
  <c r="E42" i="5"/>
  <c r="B42" i="5"/>
  <c r="A42" i="5"/>
  <c r="AB41" i="5"/>
  <c r="AA41" i="5"/>
  <c r="Z41" i="5"/>
  <c r="Y41" i="5"/>
  <c r="X41" i="5"/>
  <c r="W41" i="5"/>
  <c r="V41" i="5"/>
  <c r="U41" i="5"/>
  <c r="T41" i="5"/>
  <c r="R41" i="5"/>
  <c r="Q41" i="5"/>
  <c r="P41" i="5"/>
  <c r="O41" i="5"/>
  <c r="N41" i="5"/>
  <c r="M41" i="5"/>
  <c r="L41" i="5"/>
  <c r="K41" i="5"/>
  <c r="J41" i="5"/>
  <c r="I41" i="5"/>
  <c r="G41" i="5"/>
  <c r="F41" i="5"/>
  <c r="E41" i="5"/>
  <c r="B41" i="5"/>
  <c r="A41" i="5"/>
  <c r="AB40" i="5"/>
  <c r="AA40" i="5"/>
  <c r="Z40" i="5"/>
  <c r="Y40" i="5"/>
  <c r="X40" i="5"/>
  <c r="W40" i="5"/>
  <c r="V40" i="5"/>
  <c r="U40" i="5"/>
  <c r="T40" i="5"/>
  <c r="R40" i="5"/>
  <c r="Q40" i="5"/>
  <c r="P40" i="5"/>
  <c r="O40" i="5"/>
  <c r="N40" i="5"/>
  <c r="M40" i="5"/>
  <c r="L40" i="5"/>
  <c r="K40" i="5"/>
  <c r="J40" i="5"/>
  <c r="I40" i="5"/>
  <c r="G40" i="5"/>
  <c r="F40" i="5"/>
  <c r="E40" i="5"/>
  <c r="B40" i="5"/>
  <c r="A40" i="5"/>
  <c r="AB39" i="5"/>
  <c r="AA39" i="5"/>
  <c r="Z39" i="5"/>
  <c r="Y39" i="5"/>
  <c r="X39" i="5"/>
  <c r="W39" i="5"/>
  <c r="V39" i="5"/>
  <c r="U39" i="5"/>
  <c r="T39" i="5"/>
  <c r="R39" i="5"/>
  <c r="Q39" i="5"/>
  <c r="P39" i="5"/>
  <c r="O39" i="5"/>
  <c r="N39" i="5"/>
  <c r="M39" i="5"/>
  <c r="L39" i="5"/>
  <c r="K39" i="5"/>
  <c r="J39" i="5"/>
  <c r="I39" i="5"/>
  <c r="G39" i="5"/>
  <c r="F39" i="5"/>
  <c r="E39" i="5"/>
  <c r="B39" i="5"/>
  <c r="A39" i="5"/>
  <c r="AB38" i="5"/>
  <c r="AA38" i="5"/>
  <c r="Z38" i="5"/>
  <c r="Y38" i="5"/>
  <c r="X38" i="5"/>
  <c r="W38" i="5"/>
  <c r="V38" i="5"/>
  <c r="U38" i="5"/>
  <c r="T38" i="5"/>
  <c r="R38" i="5"/>
  <c r="Q38" i="5"/>
  <c r="S38" i="5" s="1"/>
  <c r="P38" i="5"/>
  <c r="O38" i="5"/>
  <c r="N38" i="5"/>
  <c r="M38" i="5"/>
  <c r="L38" i="5"/>
  <c r="K38" i="5"/>
  <c r="J38" i="5"/>
  <c r="I38" i="5"/>
  <c r="G38" i="5"/>
  <c r="F38" i="5"/>
  <c r="E38" i="5"/>
  <c r="B38" i="5"/>
  <c r="A38" i="5"/>
  <c r="AB37" i="5"/>
  <c r="AA37" i="5"/>
  <c r="Z37" i="5"/>
  <c r="Y37" i="5"/>
  <c r="X37" i="5"/>
  <c r="W37" i="5"/>
  <c r="V37" i="5"/>
  <c r="U37" i="5"/>
  <c r="T37" i="5"/>
  <c r="R37" i="5"/>
  <c r="Q37" i="5"/>
  <c r="P37" i="5"/>
  <c r="O37" i="5"/>
  <c r="N37" i="5"/>
  <c r="M37" i="5"/>
  <c r="L37" i="5"/>
  <c r="K37" i="5"/>
  <c r="J37" i="5"/>
  <c r="I37" i="5"/>
  <c r="G37" i="5"/>
  <c r="F37" i="5"/>
  <c r="E37" i="5"/>
  <c r="B37" i="5"/>
  <c r="A37" i="5"/>
  <c r="AB36" i="5"/>
  <c r="AA36" i="5"/>
  <c r="Z36" i="5"/>
  <c r="Y36" i="5"/>
  <c r="X36" i="5"/>
  <c r="W36" i="5"/>
  <c r="V36" i="5"/>
  <c r="U36" i="5"/>
  <c r="T36" i="5"/>
  <c r="R36" i="5"/>
  <c r="Q36" i="5"/>
  <c r="P36" i="5"/>
  <c r="O36" i="5"/>
  <c r="N36" i="5"/>
  <c r="M36" i="5"/>
  <c r="L36" i="5"/>
  <c r="K36" i="5"/>
  <c r="J36" i="5"/>
  <c r="I36" i="5"/>
  <c r="G36" i="5"/>
  <c r="F36" i="5"/>
  <c r="E36" i="5"/>
  <c r="B36" i="5"/>
  <c r="A36" i="5"/>
  <c r="AB35" i="5"/>
  <c r="AA35" i="5"/>
  <c r="Z35" i="5"/>
  <c r="Y35" i="5"/>
  <c r="X35" i="5"/>
  <c r="W35" i="5"/>
  <c r="V35" i="5"/>
  <c r="U35" i="5"/>
  <c r="T35" i="5"/>
  <c r="R35" i="5"/>
  <c r="Q35" i="5"/>
  <c r="P35" i="5"/>
  <c r="O35" i="5"/>
  <c r="N35" i="5"/>
  <c r="M35" i="5"/>
  <c r="L35" i="5"/>
  <c r="K35" i="5"/>
  <c r="J35" i="5"/>
  <c r="I35" i="5"/>
  <c r="G35" i="5"/>
  <c r="F35" i="5"/>
  <c r="E35" i="5"/>
  <c r="B35" i="5"/>
  <c r="A35" i="5"/>
  <c r="AB34" i="5"/>
  <c r="AA34" i="5"/>
  <c r="Z34" i="5"/>
  <c r="Y34" i="5"/>
  <c r="X34" i="5"/>
  <c r="W34" i="5"/>
  <c r="V34" i="5"/>
  <c r="U34" i="5"/>
  <c r="T34" i="5"/>
  <c r="R34" i="5"/>
  <c r="Q34" i="5"/>
  <c r="P34" i="5"/>
  <c r="O34" i="5"/>
  <c r="N34" i="5"/>
  <c r="M34" i="5"/>
  <c r="L34" i="5"/>
  <c r="K34" i="5"/>
  <c r="J34" i="5"/>
  <c r="I34" i="5"/>
  <c r="G34" i="5"/>
  <c r="F34" i="5"/>
  <c r="E34" i="5"/>
  <c r="B34" i="5"/>
  <c r="A34" i="5"/>
  <c r="AB33" i="5"/>
  <c r="AA33" i="5"/>
  <c r="Z33" i="5"/>
  <c r="Y33" i="5"/>
  <c r="X33" i="5"/>
  <c r="W33" i="5"/>
  <c r="V33" i="5"/>
  <c r="U33" i="5"/>
  <c r="T33" i="5"/>
  <c r="R33" i="5"/>
  <c r="Q33" i="5"/>
  <c r="S33" i="5" s="1"/>
  <c r="P33" i="5"/>
  <c r="O33" i="5"/>
  <c r="N33" i="5"/>
  <c r="M33" i="5"/>
  <c r="L33" i="5"/>
  <c r="K33" i="5"/>
  <c r="J33" i="5"/>
  <c r="I33" i="5"/>
  <c r="G33" i="5"/>
  <c r="F33" i="5"/>
  <c r="E33" i="5"/>
  <c r="B33" i="5"/>
  <c r="A33" i="5"/>
  <c r="AB32" i="5"/>
  <c r="AA32" i="5"/>
  <c r="Z32" i="5"/>
  <c r="Y32" i="5"/>
  <c r="X32" i="5"/>
  <c r="W32" i="5"/>
  <c r="V32" i="5"/>
  <c r="U32" i="5"/>
  <c r="T32" i="5"/>
  <c r="R32" i="5"/>
  <c r="Q32" i="5"/>
  <c r="P32" i="5"/>
  <c r="O32" i="5"/>
  <c r="N32" i="5"/>
  <c r="M32" i="5"/>
  <c r="L32" i="5"/>
  <c r="K32" i="5"/>
  <c r="J32" i="5"/>
  <c r="I32" i="5"/>
  <c r="G32" i="5"/>
  <c r="F32" i="5"/>
  <c r="E32" i="5"/>
  <c r="B32" i="5"/>
  <c r="A32" i="5"/>
  <c r="AB31" i="5"/>
  <c r="AA31" i="5"/>
  <c r="Z31" i="5"/>
  <c r="Y31" i="5"/>
  <c r="X31" i="5"/>
  <c r="W31" i="5"/>
  <c r="V31" i="5"/>
  <c r="U31" i="5"/>
  <c r="T31" i="5"/>
  <c r="R31" i="5"/>
  <c r="Q31" i="5"/>
  <c r="P31" i="5"/>
  <c r="O31" i="5"/>
  <c r="N31" i="5"/>
  <c r="M31" i="5"/>
  <c r="L31" i="5"/>
  <c r="K31" i="5"/>
  <c r="J31" i="5"/>
  <c r="I31" i="5"/>
  <c r="G31" i="5"/>
  <c r="F31" i="5"/>
  <c r="E31" i="5"/>
  <c r="B31" i="5"/>
  <c r="A31" i="5"/>
  <c r="AB30" i="5"/>
  <c r="AA30" i="5"/>
  <c r="Z30" i="5"/>
  <c r="Y30" i="5"/>
  <c r="X30" i="5"/>
  <c r="W30" i="5"/>
  <c r="V30" i="5"/>
  <c r="U30" i="5"/>
  <c r="T30" i="5"/>
  <c r="R30" i="5"/>
  <c r="Q30" i="5"/>
  <c r="S30" i="5" s="1"/>
  <c r="P30" i="5"/>
  <c r="O30" i="5"/>
  <c r="N30" i="5"/>
  <c r="M30" i="5"/>
  <c r="L30" i="5"/>
  <c r="K30" i="5"/>
  <c r="J30" i="5"/>
  <c r="I30" i="5"/>
  <c r="G30" i="5"/>
  <c r="F30" i="5"/>
  <c r="E30" i="5"/>
  <c r="B30" i="5"/>
  <c r="A30" i="5"/>
  <c r="AB29" i="5"/>
  <c r="AA29" i="5"/>
  <c r="Z29" i="5"/>
  <c r="Y29" i="5"/>
  <c r="X29" i="5"/>
  <c r="W29" i="5"/>
  <c r="V29" i="5"/>
  <c r="U29" i="5"/>
  <c r="T29" i="5"/>
  <c r="R29" i="5"/>
  <c r="Q29" i="5"/>
  <c r="P29" i="5"/>
  <c r="O29" i="5"/>
  <c r="N29" i="5"/>
  <c r="M29" i="5"/>
  <c r="L29" i="5"/>
  <c r="K29" i="5"/>
  <c r="J29" i="5"/>
  <c r="I29" i="5"/>
  <c r="G29" i="5"/>
  <c r="F29" i="5"/>
  <c r="E29" i="5"/>
  <c r="B29" i="5"/>
  <c r="A29" i="5"/>
  <c r="AB28" i="5"/>
  <c r="AA28" i="5"/>
  <c r="Z28" i="5"/>
  <c r="Y28" i="5"/>
  <c r="X28" i="5"/>
  <c r="W28" i="5"/>
  <c r="V28" i="5"/>
  <c r="U28" i="5"/>
  <c r="T28" i="5"/>
  <c r="R28" i="5"/>
  <c r="Q28" i="5"/>
  <c r="P28" i="5"/>
  <c r="O28" i="5"/>
  <c r="N28" i="5"/>
  <c r="M28" i="5"/>
  <c r="L28" i="5"/>
  <c r="K28" i="5"/>
  <c r="J28" i="5"/>
  <c r="I28" i="5"/>
  <c r="G28" i="5"/>
  <c r="F28" i="5"/>
  <c r="E28" i="5"/>
  <c r="B28" i="5"/>
  <c r="A28" i="5"/>
  <c r="AB27" i="5"/>
  <c r="AA27" i="5"/>
  <c r="Z27" i="5"/>
  <c r="Y27" i="5"/>
  <c r="X27" i="5"/>
  <c r="W27" i="5"/>
  <c r="V27" i="5"/>
  <c r="U27" i="5"/>
  <c r="T27" i="5"/>
  <c r="R27" i="5"/>
  <c r="Q27" i="5"/>
  <c r="P27" i="5"/>
  <c r="O27" i="5"/>
  <c r="N27" i="5"/>
  <c r="M27" i="5"/>
  <c r="L27" i="5"/>
  <c r="K27" i="5"/>
  <c r="J27" i="5"/>
  <c r="I27" i="5"/>
  <c r="G27" i="5"/>
  <c r="F27" i="5"/>
  <c r="E27" i="5"/>
  <c r="B27" i="5"/>
  <c r="A27" i="5"/>
  <c r="AB26" i="5"/>
  <c r="AA26" i="5"/>
  <c r="Z26" i="5"/>
  <c r="Y26" i="5"/>
  <c r="X26" i="5"/>
  <c r="W26" i="5"/>
  <c r="V26" i="5"/>
  <c r="U26" i="5"/>
  <c r="T26" i="5"/>
  <c r="R26" i="5"/>
  <c r="Q26" i="5"/>
  <c r="S26" i="5" s="1"/>
  <c r="P26" i="5"/>
  <c r="O26" i="5"/>
  <c r="N26" i="5"/>
  <c r="M26" i="5"/>
  <c r="L26" i="5"/>
  <c r="K26" i="5"/>
  <c r="J26" i="5"/>
  <c r="I26" i="5"/>
  <c r="G26" i="5"/>
  <c r="F26" i="5"/>
  <c r="E26" i="5"/>
  <c r="B26" i="5"/>
  <c r="A26" i="5"/>
  <c r="AB25" i="5"/>
  <c r="AA25" i="5"/>
  <c r="Z25" i="5"/>
  <c r="Y25" i="5"/>
  <c r="X25" i="5"/>
  <c r="W25" i="5"/>
  <c r="V25" i="5"/>
  <c r="U25" i="5"/>
  <c r="T25" i="5"/>
  <c r="R25" i="5"/>
  <c r="Q25" i="5"/>
  <c r="P25" i="5"/>
  <c r="O25" i="5"/>
  <c r="N25" i="5"/>
  <c r="M25" i="5"/>
  <c r="L25" i="5"/>
  <c r="K25" i="5"/>
  <c r="J25" i="5"/>
  <c r="I25" i="5"/>
  <c r="G25" i="5"/>
  <c r="F25" i="5"/>
  <c r="E25" i="5"/>
  <c r="B25" i="5"/>
  <c r="A25" i="5"/>
  <c r="AB24" i="5"/>
  <c r="AA24" i="5"/>
  <c r="Z24" i="5"/>
  <c r="Y24" i="5"/>
  <c r="X24" i="5"/>
  <c r="W24" i="5"/>
  <c r="V24" i="5"/>
  <c r="U24" i="5"/>
  <c r="T24" i="5"/>
  <c r="R24" i="5"/>
  <c r="Q24" i="5"/>
  <c r="P24" i="5"/>
  <c r="O24" i="5"/>
  <c r="N24" i="5"/>
  <c r="M24" i="5"/>
  <c r="L24" i="5"/>
  <c r="K24" i="5"/>
  <c r="J24" i="5"/>
  <c r="I24" i="5"/>
  <c r="G24" i="5"/>
  <c r="F24" i="5"/>
  <c r="E24" i="5"/>
  <c r="B24" i="5"/>
  <c r="A24" i="5"/>
  <c r="AB23" i="5"/>
  <c r="AA23" i="5"/>
  <c r="Z23" i="5"/>
  <c r="Y23" i="5"/>
  <c r="X23" i="5"/>
  <c r="W23" i="5"/>
  <c r="V23" i="5"/>
  <c r="U23" i="5"/>
  <c r="T23" i="5"/>
  <c r="R23" i="5"/>
  <c r="Q23" i="5"/>
  <c r="P23" i="5"/>
  <c r="O23" i="5"/>
  <c r="N23" i="5"/>
  <c r="M23" i="5"/>
  <c r="L23" i="5"/>
  <c r="K23" i="5"/>
  <c r="J23" i="5"/>
  <c r="I23" i="5"/>
  <c r="G23" i="5"/>
  <c r="F23" i="5"/>
  <c r="E23" i="5"/>
  <c r="B23" i="5"/>
  <c r="A23" i="5"/>
  <c r="AB22" i="5"/>
  <c r="AA22" i="5"/>
  <c r="Z22" i="5"/>
  <c r="Y22" i="5"/>
  <c r="X22" i="5"/>
  <c r="W22" i="5"/>
  <c r="V22" i="5"/>
  <c r="U22" i="5"/>
  <c r="T22" i="5"/>
  <c r="R22" i="5"/>
  <c r="Q22" i="5"/>
  <c r="S22" i="5" s="1"/>
  <c r="P22" i="5"/>
  <c r="O22" i="5"/>
  <c r="N22" i="5"/>
  <c r="M22" i="5"/>
  <c r="L22" i="5"/>
  <c r="K22" i="5"/>
  <c r="J22" i="5"/>
  <c r="I22" i="5"/>
  <c r="G22" i="5"/>
  <c r="F22" i="5"/>
  <c r="E22" i="5"/>
  <c r="B22" i="5"/>
  <c r="A22" i="5"/>
  <c r="AB21" i="5"/>
  <c r="AA21" i="5"/>
  <c r="Z21" i="5"/>
  <c r="Y21" i="5"/>
  <c r="X21" i="5"/>
  <c r="W21" i="5"/>
  <c r="V21" i="5"/>
  <c r="U21" i="5"/>
  <c r="T21" i="5"/>
  <c r="R21" i="5"/>
  <c r="P21" i="5"/>
  <c r="O21" i="5"/>
  <c r="N21" i="5"/>
  <c r="M21" i="5"/>
  <c r="L21" i="5"/>
  <c r="K21" i="5"/>
  <c r="J21" i="5"/>
  <c r="I21" i="5"/>
  <c r="G21" i="5"/>
  <c r="F21" i="5"/>
  <c r="E21" i="5"/>
  <c r="B21" i="5"/>
  <c r="A21" i="5"/>
  <c r="AB20" i="5"/>
  <c r="AA20" i="5"/>
  <c r="Z20" i="5"/>
  <c r="Y20" i="5"/>
  <c r="X20" i="5"/>
  <c r="W20" i="5"/>
  <c r="V20" i="5"/>
  <c r="U20" i="5"/>
  <c r="T20" i="5"/>
  <c r="R20" i="5"/>
  <c r="P20" i="5"/>
  <c r="O20" i="5"/>
  <c r="N20" i="5"/>
  <c r="M20" i="5"/>
  <c r="L20" i="5"/>
  <c r="K20" i="5"/>
  <c r="J20" i="5"/>
  <c r="I20" i="5"/>
  <c r="G20" i="5"/>
  <c r="F20" i="5"/>
  <c r="E20" i="5"/>
  <c r="B20" i="5"/>
  <c r="A20" i="5"/>
  <c r="AB19" i="5"/>
  <c r="AA19" i="5"/>
  <c r="Z19" i="5"/>
  <c r="Y19" i="5"/>
  <c r="X19" i="5"/>
  <c r="W19" i="5"/>
  <c r="V19" i="5"/>
  <c r="U19" i="5"/>
  <c r="T19" i="5"/>
  <c r="R19" i="5"/>
  <c r="P19" i="5"/>
  <c r="O19" i="5"/>
  <c r="N19" i="5"/>
  <c r="M19" i="5"/>
  <c r="L19" i="5"/>
  <c r="K19" i="5"/>
  <c r="J19" i="5"/>
  <c r="I19" i="5"/>
  <c r="G19" i="5"/>
  <c r="F19" i="5"/>
  <c r="E19" i="5"/>
  <c r="B19" i="5"/>
  <c r="A19" i="5"/>
  <c r="AB18" i="5"/>
  <c r="AA18" i="5"/>
  <c r="Z18" i="5"/>
  <c r="Y18" i="5"/>
  <c r="X18" i="5"/>
  <c r="W18" i="5"/>
  <c r="V18" i="5"/>
  <c r="U18" i="5"/>
  <c r="T18" i="5"/>
  <c r="R18" i="5"/>
  <c r="P18" i="5"/>
  <c r="O18" i="5"/>
  <c r="N18" i="5"/>
  <c r="M18" i="5"/>
  <c r="L18" i="5"/>
  <c r="K18" i="5"/>
  <c r="J18" i="5"/>
  <c r="I18" i="5"/>
  <c r="G18" i="5"/>
  <c r="F18" i="5"/>
  <c r="E18" i="5"/>
  <c r="B18" i="5"/>
  <c r="A18" i="5"/>
  <c r="AB17" i="5"/>
  <c r="AA17" i="5"/>
  <c r="Z17" i="5"/>
  <c r="Y17" i="5"/>
  <c r="X17" i="5"/>
  <c r="W17" i="5"/>
  <c r="V17" i="5"/>
  <c r="U17" i="5"/>
  <c r="T17" i="5"/>
  <c r="R17" i="5"/>
  <c r="P17" i="5"/>
  <c r="O17" i="5"/>
  <c r="N17" i="5"/>
  <c r="M17" i="5"/>
  <c r="L17" i="5"/>
  <c r="K17" i="5"/>
  <c r="J17" i="5"/>
  <c r="I17" i="5"/>
  <c r="G17" i="5"/>
  <c r="F17" i="5"/>
  <c r="E17" i="5"/>
  <c r="B17" i="5"/>
  <c r="A17" i="5"/>
  <c r="AB16" i="5"/>
  <c r="AA16" i="5"/>
  <c r="Z16" i="5"/>
  <c r="Y16" i="5"/>
  <c r="X16" i="5"/>
  <c r="W16" i="5"/>
  <c r="V16" i="5"/>
  <c r="U16" i="5"/>
  <c r="T16" i="5"/>
  <c r="R16" i="5"/>
  <c r="Q16" i="4" s="1"/>
  <c r="P16" i="5"/>
  <c r="O16" i="5"/>
  <c r="N16" i="5"/>
  <c r="M16" i="5"/>
  <c r="L16" i="5"/>
  <c r="K16" i="5"/>
  <c r="J16" i="5"/>
  <c r="I16" i="5"/>
  <c r="G16" i="5"/>
  <c r="F16" i="5"/>
  <c r="E16" i="5"/>
  <c r="B16" i="5"/>
  <c r="A16" i="5"/>
  <c r="AB15" i="5"/>
  <c r="AA15" i="5"/>
  <c r="Z15" i="5"/>
  <c r="Y15" i="5"/>
  <c r="X15" i="5"/>
  <c r="W15" i="5"/>
  <c r="V15" i="5"/>
  <c r="U15" i="5"/>
  <c r="T15" i="5"/>
  <c r="R15" i="5"/>
  <c r="P15" i="5"/>
  <c r="O15" i="5"/>
  <c r="N15" i="5"/>
  <c r="M15" i="5"/>
  <c r="L15" i="5"/>
  <c r="K15" i="5"/>
  <c r="J15" i="5"/>
  <c r="I15" i="5"/>
  <c r="G15" i="5"/>
  <c r="F15" i="5"/>
  <c r="E15" i="5"/>
  <c r="B15" i="5"/>
  <c r="A15" i="5"/>
  <c r="AB14" i="5"/>
  <c r="AA14" i="5"/>
  <c r="Z14" i="5"/>
  <c r="Y14" i="5"/>
  <c r="X14" i="5"/>
  <c r="W14" i="5"/>
  <c r="V14" i="5"/>
  <c r="U14" i="5"/>
  <c r="T14" i="5"/>
  <c r="R14" i="5"/>
  <c r="Q14" i="4" s="1"/>
  <c r="P14" i="5"/>
  <c r="O14" i="5"/>
  <c r="N14" i="5"/>
  <c r="M14" i="5"/>
  <c r="L14" i="5"/>
  <c r="K14" i="5"/>
  <c r="J14" i="5"/>
  <c r="I14" i="5"/>
  <c r="G14" i="5"/>
  <c r="F14" i="5"/>
  <c r="E14" i="5"/>
  <c r="B14" i="5"/>
  <c r="A14" i="5"/>
  <c r="AB13" i="5"/>
  <c r="AA13" i="5"/>
  <c r="Z13" i="5"/>
  <c r="Y13" i="5"/>
  <c r="X13" i="5"/>
  <c r="W13" i="5"/>
  <c r="V13" i="5"/>
  <c r="U13" i="5"/>
  <c r="T13" i="5"/>
  <c r="R13" i="5"/>
  <c r="P13" i="5"/>
  <c r="O13" i="5"/>
  <c r="N13" i="5"/>
  <c r="M13" i="5"/>
  <c r="L13" i="5"/>
  <c r="K13" i="5"/>
  <c r="J13" i="5"/>
  <c r="I13" i="5"/>
  <c r="G13" i="5"/>
  <c r="F13" i="5"/>
  <c r="E13" i="5"/>
  <c r="B13" i="5"/>
  <c r="A13" i="5"/>
  <c r="AB12" i="5"/>
  <c r="AA12" i="5"/>
  <c r="Z12" i="5"/>
  <c r="Y12" i="5"/>
  <c r="X12" i="5"/>
  <c r="W12" i="5"/>
  <c r="V12" i="5"/>
  <c r="U12" i="5"/>
  <c r="T12" i="5"/>
  <c r="R12" i="5"/>
  <c r="P12" i="5"/>
  <c r="O12" i="5"/>
  <c r="N12" i="5"/>
  <c r="M12" i="5"/>
  <c r="L12" i="5"/>
  <c r="K12" i="5"/>
  <c r="J12" i="5"/>
  <c r="I12" i="5"/>
  <c r="G12" i="5"/>
  <c r="F12" i="5"/>
  <c r="E12" i="5"/>
  <c r="B12" i="5"/>
  <c r="A12" i="5"/>
  <c r="AB11" i="5"/>
  <c r="AA11" i="5"/>
  <c r="Z11" i="5"/>
  <c r="Y11" i="5"/>
  <c r="X11" i="5"/>
  <c r="W11" i="5"/>
  <c r="V11" i="5"/>
  <c r="U11" i="5"/>
  <c r="T11" i="5"/>
  <c r="R11" i="5"/>
  <c r="Q11" i="4" s="1"/>
  <c r="P11" i="5"/>
  <c r="O11" i="5"/>
  <c r="N11" i="5"/>
  <c r="M11" i="5"/>
  <c r="L11" i="5"/>
  <c r="K11" i="5"/>
  <c r="J11" i="5"/>
  <c r="I11" i="5"/>
  <c r="G11" i="5"/>
  <c r="F11" i="5"/>
  <c r="E11" i="5"/>
  <c r="B11" i="5"/>
  <c r="A11" i="5"/>
  <c r="AB10" i="5"/>
  <c r="AA10" i="5"/>
  <c r="Z10" i="5"/>
  <c r="Y10" i="5"/>
  <c r="X10" i="5"/>
  <c r="W10" i="5"/>
  <c r="V10" i="5"/>
  <c r="U10" i="5"/>
  <c r="T10" i="5"/>
  <c r="R10" i="5"/>
  <c r="P10" i="5"/>
  <c r="O10" i="5"/>
  <c r="N10" i="5"/>
  <c r="M10" i="5"/>
  <c r="L10" i="5"/>
  <c r="K10" i="5"/>
  <c r="J10" i="5"/>
  <c r="I10" i="5"/>
  <c r="G10" i="5"/>
  <c r="F10" i="5"/>
  <c r="E10" i="5"/>
  <c r="B10" i="5"/>
  <c r="A10" i="5"/>
  <c r="AB9" i="5"/>
  <c r="AA9" i="5"/>
  <c r="Z9" i="5"/>
  <c r="Y9" i="5"/>
  <c r="X9" i="5"/>
  <c r="W9" i="5"/>
  <c r="V9" i="5"/>
  <c r="U9" i="5"/>
  <c r="T9" i="5"/>
  <c r="R9" i="5"/>
  <c r="Q9" i="4" s="1"/>
  <c r="P9" i="5"/>
  <c r="O9" i="5"/>
  <c r="N9" i="5"/>
  <c r="M9" i="5"/>
  <c r="L9" i="5"/>
  <c r="K9" i="5"/>
  <c r="J9" i="5"/>
  <c r="I9" i="5"/>
  <c r="G9" i="5"/>
  <c r="F9" i="5"/>
  <c r="E9" i="5"/>
  <c r="B9" i="5"/>
  <c r="A9" i="5"/>
  <c r="AB8" i="5"/>
  <c r="AA8" i="5"/>
  <c r="Z8" i="5"/>
  <c r="Y8" i="5"/>
  <c r="X8" i="5"/>
  <c r="W8" i="5"/>
  <c r="V8" i="5"/>
  <c r="U8" i="5"/>
  <c r="T8" i="5"/>
  <c r="R8" i="5"/>
  <c r="P8" i="5"/>
  <c r="O8" i="5"/>
  <c r="N8" i="5"/>
  <c r="M8" i="5"/>
  <c r="L8" i="5"/>
  <c r="K8" i="5"/>
  <c r="J8" i="5"/>
  <c r="I8" i="5"/>
  <c r="G8" i="5"/>
  <c r="F8" i="5"/>
  <c r="E8" i="5"/>
  <c r="B8" i="5"/>
  <c r="A8" i="5"/>
  <c r="AB7" i="5"/>
  <c r="AA7" i="5"/>
  <c r="Z7" i="5"/>
  <c r="Y7" i="5"/>
  <c r="X7" i="5"/>
  <c r="W7" i="5"/>
  <c r="V7" i="5"/>
  <c r="U7" i="5"/>
  <c r="T7" i="5"/>
  <c r="R7" i="5"/>
  <c r="Q7" i="4" s="1"/>
  <c r="P7" i="5"/>
  <c r="O7" i="5"/>
  <c r="N7" i="5"/>
  <c r="M7" i="5"/>
  <c r="L7" i="5"/>
  <c r="K7" i="5"/>
  <c r="J7" i="5"/>
  <c r="I7" i="5"/>
  <c r="G7" i="5"/>
  <c r="F7" i="5"/>
  <c r="E7" i="5"/>
  <c r="B7" i="5"/>
  <c r="A7" i="5"/>
  <c r="AB6" i="5"/>
  <c r="AA6" i="5"/>
  <c r="Z6" i="5"/>
  <c r="Y6" i="5"/>
  <c r="X6" i="5"/>
  <c r="W6" i="5"/>
  <c r="V6" i="5"/>
  <c r="U6" i="5"/>
  <c r="T6" i="5"/>
  <c r="R6" i="5"/>
  <c r="P6" i="5"/>
  <c r="O6" i="5"/>
  <c r="N6" i="5"/>
  <c r="M6" i="5"/>
  <c r="L6" i="5"/>
  <c r="K6" i="5"/>
  <c r="J6" i="5"/>
  <c r="I6" i="5"/>
  <c r="G6" i="5"/>
  <c r="F6" i="5"/>
  <c r="E6" i="5"/>
  <c r="B6" i="5"/>
  <c r="A6" i="5"/>
  <c r="AB5" i="5"/>
  <c r="AA5" i="5"/>
  <c r="Z5" i="5"/>
  <c r="Y5" i="5"/>
  <c r="X5" i="5"/>
  <c r="W5" i="5"/>
  <c r="V5" i="5"/>
  <c r="U5" i="5"/>
  <c r="T5" i="5"/>
  <c r="R5" i="5"/>
  <c r="P5" i="5"/>
  <c r="O5" i="5"/>
  <c r="N5" i="5"/>
  <c r="M5" i="5"/>
  <c r="L5" i="5"/>
  <c r="K5" i="5"/>
  <c r="J5" i="5"/>
  <c r="I5" i="5"/>
  <c r="G5" i="5"/>
  <c r="F5" i="5"/>
  <c r="E5" i="5"/>
  <c r="B5" i="5"/>
  <c r="A5" i="5"/>
  <c r="AB4" i="5"/>
  <c r="AA4" i="5"/>
  <c r="Z4" i="5"/>
  <c r="Y4" i="5"/>
  <c r="X4" i="5"/>
  <c r="W4" i="5"/>
  <c r="V4" i="5"/>
  <c r="U4" i="5"/>
  <c r="T4" i="5"/>
  <c r="R4" i="5"/>
  <c r="P4" i="5"/>
  <c r="O4" i="5"/>
  <c r="N4" i="5"/>
  <c r="M4" i="5"/>
  <c r="L4" i="5"/>
  <c r="K4" i="5"/>
  <c r="J4" i="5"/>
  <c r="I4" i="5"/>
  <c r="G4" i="5"/>
  <c r="F4" i="5"/>
  <c r="E4" i="5"/>
  <c r="B4" i="5"/>
  <c r="A4" i="5"/>
  <c r="AB3" i="5"/>
  <c r="AA3" i="5"/>
  <c r="Z3" i="5"/>
  <c r="Y3" i="5"/>
  <c r="X3" i="5"/>
  <c r="W3" i="5"/>
  <c r="V3" i="5"/>
  <c r="U3" i="5"/>
  <c r="T3" i="5"/>
  <c r="R3" i="5"/>
  <c r="Q3" i="4" s="1"/>
  <c r="P3" i="5"/>
  <c r="O3" i="5"/>
  <c r="N3" i="5"/>
  <c r="M3" i="5"/>
  <c r="L3" i="5"/>
  <c r="K3" i="5"/>
  <c r="J3" i="5"/>
  <c r="I3" i="5"/>
  <c r="G3" i="5"/>
  <c r="F3" i="5"/>
  <c r="E3" i="5"/>
  <c r="B3" i="5"/>
  <c r="A3" i="5"/>
  <c r="AB2" i="5"/>
  <c r="AA2" i="5"/>
  <c r="Z2" i="5"/>
  <c r="Y2" i="5"/>
  <c r="X2" i="5"/>
  <c r="W2" i="5"/>
  <c r="V2" i="5"/>
  <c r="U2" i="5"/>
  <c r="T2" i="5"/>
  <c r="R2" i="5"/>
  <c r="Q2" i="4" s="1"/>
  <c r="Q2" i="5"/>
  <c r="P2" i="5"/>
  <c r="O2" i="5"/>
  <c r="N2" i="5"/>
  <c r="M2" i="5"/>
  <c r="L2" i="5"/>
  <c r="K2" i="5"/>
  <c r="J2" i="5"/>
  <c r="I2" i="5"/>
  <c r="G2" i="5"/>
  <c r="F2" i="5"/>
  <c r="E2" i="5"/>
  <c r="B2" i="5"/>
  <c r="A2" i="5"/>
  <c r="AB86" i="4"/>
  <c r="AA86" i="4"/>
  <c r="Z86" i="4"/>
  <c r="Y86" i="4"/>
  <c r="X86" i="4"/>
  <c r="W86" i="4"/>
  <c r="V86" i="4"/>
  <c r="U86" i="4"/>
  <c r="T86" i="4"/>
  <c r="R86" i="4"/>
  <c r="Q86" i="4"/>
  <c r="P86" i="4"/>
  <c r="O86" i="4"/>
  <c r="N86" i="4"/>
  <c r="M86" i="4"/>
  <c r="L86" i="4"/>
  <c r="K86" i="4"/>
  <c r="J86" i="4"/>
  <c r="I86" i="4"/>
  <c r="G86" i="4"/>
  <c r="F86" i="4"/>
  <c r="E86" i="4"/>
  <c r="B86" i="4"/>
  <c r="A86" i="4"/>
  <c r="AB85" i="4"/>
  <c r="AA85" i="4"/>
  <c r="Z85" i="4"/>
  <c r="Y85" i="4"/>
  <c r="X85" i="4"/>
  <c r="W85" i="4"/>
  <c r="V85" i="4"/>
  <c r="U85" i="4"/>
  <c r="T85" i="4"/>
  <c r="R85" i="4"/>
  <c r="Q85" i="4"/>
  <c r="P85" i="4"/>
  <c r="O85" i="4"/>
  <c r="N85" i="4"/>
  <c r="M85" i="4"/>
  <c r="L85" i="4"/>
  <c r="K85" i="4"/>
  <c r="J85" i="4"/>
  <c r="I85" i="4"/>
  <c r="G85" i="4"/>
  <c r="F85" i="4"/>
  <c r="E85" i="4"/>
  <c r="B85" i="4"/>
  <c r="A85" i="4"/>
  <c r="AB84" i="4"/>
  <c r="AA84" i="4"/>
  <c r="Z84" i="4"/>
  <c r="Y84" i="4"/>
  <c r="X84" i="4"/>
  <c r="W84" i="4"/>
  <c r="V84" i="4"/>
  <c r="U84" i="4"/>
  <c r="T84" i="4"/>
  <c r="R84" i="4"/>
  <c r="Q84" i="4"/>
  <c r="P84" i="4"/>
  <c r="O84" i="4"/>
  <c r="N84" i="4"/>
  <c r="M84" i="4"/>
  <c r="L84" i="4"/>
  <c r="K84" i="4"/>
  <c r="J84" i="4"/>
  <c r="I84" i="4"/>
  <c r="G84" i="4"/>
  <c r="F84" i="4"/>
  <c r="E84" i="4"/>
  <c r="B84" i="4"/>
  <c r="A84" i="4"/>
  <c r="AB83" i="4"/>
  <c r="AA83" i="4"/>
  <c r="Z83" i="4"/>
  <c r="Y83" i="4"/>
  <c r="X83" i="4"/>
  <c r="W83" i="4"/>
  <c r="V83" i="4"/>
  <c r="U83" i="4"/>
  <c r="T83" i="4"/>
  <c r="R83" i="4"/>
  <c r="P83" i="4"/>
  <c r="O83" i="4"/>
  <c r="N83" i="4"/>
  <c r="M83" i="4"/>
  <c r="L83" i="4"/>
  <c r="K83" i="4"/>
  <c r="J83" i="4"/>
  <c r="I83" i="4"/>
  <c r="G83" i="4"/>
  <c r="F83" i="4"/>
  <c r="E83" i="4"/>
  <c r="B83" i="4"/>
  <c r="A83" i="4"/>
  <c r="AB82" i="4"/>
  <c r="AA82" i="4"/>
  <c r="Z82" i="4"/>
  <c r="Y82" i="4"/>
  <c r="X82" i="4"/>
  <c r="W82" i="4"/>
  <c r="V82" i="4"/>
  <c r="U82" i="4"/>
  <c r="T82" i="4"/>
  <c r="R82" i="4"/>
  <c r="P82" i="4"/>
  <c r="O82" i="4"/>
  <c r="N82" i="4"/>
  <c r="M82" i="4"/>
  <c r="L82" i="4"/>
  <c r="K82" i="4"/>
  <c r="J82" i="4"/>
  <c r="I82" i="4"/>
  <c r="G82" i="4"/>
  <c r="F82" i="4"/>
  <c r="E82" i="4"/>
  <c r="B82" i="4"/>
  <c r="A82" i="4"/>
  <c r="AB81" i="4"/>
  <c r="AA81" i="4"/>
  <c r="Z81" i="4"/>
  <c r="Y81" i="4"/>
  <c r="X81" i="4"/>
  <c r="W81" i="4"/>
  <c r="V81" i="4"/>
  <c r="U81" i="4"/>
  <c r="T81" i="4"/>
  <c r="R81" i="4"/>
  <c r="P81" i="4"/>
  <c r="O81" i="4"/>
  <c r="N81" i="4"/>
  <c r="M81" i="4"/>
  <c r="L81" i="4"/>
  <c r="K81" i="4"/>
  <c r="J81" i="4"/>
  <c r="I81" i="4"/>
  <c r="G81" i="4"/>
  <c r="F81" i="4"/>
  <c r="E81" i="4"/>
  <c r="B81" i="4"/>
  <c r="A81" i="4"/>
  <c r="AB80" i="4"/>
  <c r="AA80" i="4"/>
  <c r="Z80" i="4"/>
  <c r="Y80" i="4"/>
  <c r="X80" i="4"/>
  <c r="W80" i="4"/>
  <c r="V80" i="4"/>
  <c r="U80" i="4"/>
  <c r="T80" i="4"/>
  <c r="R80" i="4"/>
  <c r="P80" i="4"/>
  <c r="O80" i="4"/>
  <c r="N80" i="4"/>
  <c r="M80" i="4"/>
  <c r="L80" i="4"/>
  <c r="K80" i="4"/>
  <c r="J80" i="4"/>
  <c r="I80" i="4"/>
  <c r="G80" i="4"/>
  <c r="F80" i="4"/>
  <c r="E80" i="4"/>
  <c r="B80" i="4"/>
  <c r="A80" i="4"/>
  <c r="AB79" i="4"/>
  <c r="AA79" i="4"/>
  <c r="Z79" i="4"/>
  <c r="Y79" i="4"/>
  <c r="X79" i="4"/>
  <c r="W79" i="4"/>
  <c r="V79" i="4"/>
  <c r="U79" i="4"/>
  <c r="T79" i="4"/>
  <c r="R79" i="4"/>
  <c r="Q79" i="4"/>
  <c r="P79" i="4"/>
  <c r="O79" i="4"/>
  <c r="N79" i="4"/>
  <c r="M79" i="4"/>
  <c r="L79" i="4"/>
  <c r="K79" i="4"/>
  <c r="J79" i="4"/>
  <c r="I79" i="4"/>
  <c r="G79" i="4"/>
  <c r="F79" i="4"/>
  <c r="E79" i="4"/>
  <c r="B79" i="4"/>
  <c r="A79" i="4"/>
  <c r="AB78" i="4"/>
  <c r="AA78" i="4"/>
  <c r="Z78" i="4"/>
  <c r="Y78" i="4"/>
  <c r="X78" i="4"/>
  <c r="W78" i="4"/>
  <c r="V78" i="4"/>
  <c r="U78" i="4"/>
  <c r="T78" i="4"/>
  <c r="R78" i="4"/>
  <c r="Q78" i="4"/>
  <c r="P78" i="4"/>
  <c r="O78" i="4"/>
  <c r="N78" i="4"/>
  <c r="M78" i="4"/>
  <c r="L78" i="4"/>
  <c r="K78" i="4"/>
  <c r="J78" i="4"/>
  <c r="I78" i="4"/>
  <c r="G78" i="4"/>
  <c r="F78" i="4"/>
  <c r="E78" i="4"/>
  <c r="B78" i="4"/>
  <c r="A78" i="4"/>
  <c r="AB77" i="4"/>
  <c r="AA77" i="4"/>
  <c r="Z77" i="4"/>
  <c r="Y77" i="4"/>
  <c r="X77" i="4"/>
  <c r="W77" i="4"/>
  <c r="V77" i="4"/>
  <c r="U77" i="4"/>
  <c r="T77" i="4"/>
  <c r="R77" i="4"/>
  <c r="Q77" i="4"/>
  <c r="P77" i="4"/>
  <c r="O77" i="4"/>
  <c r="N77" i="4"/>
  <c r="M77" i="4"/>
  <c r="L77" i="4"/>
  <c r="K77" i="4"/>
  <c r="J77" i="4"/>
  <c r="I77" i="4"/>
  <c r="G77" i="4"/>
  <c r="F77" i="4"/>
  <c r="E77" i="4"/>
  <c r="B77" i="4"/>
  <c r="A77" i="4"/>
  <c r="AB76" i="4"/>
  <c r="AA76" i="4"/>
  <c r="Z76" i="4"/>
  <c r="Y76" i="4"/>
  <c r="X76" i="4"/>
  <c r="W76" i="4"/>
  <c r="V76" i="4"/>
  <c r="U76" i="4"/>
  <c r="T76" i="4"/>
  <c r="R76" i="4"/>
  <c r="P76" i="4"/>
  <c r="O76" i="4"/>
  <c r="N76" i="4"/>
  <c r="M76" i="4"/>
  <c r="L76" i="4"/>
  <c r="K76" i="4"/>
  <c r="J76" i="4"/>
  <c r="I76" i="4"/>
  <c r="G76" i="4"/>
  <c r="F76" i="4"/>
  <c r="E76" i="4"/>
  <c r="B76" i="4"/>
  <c r="A76" i="4"/>
  <c r="AB75" i="4"/>
  <c r="AA75" i="4"/>
  <c r="Z75" i="4"/>
  <c r="Y75" i="4"/>
  <c r="X75" i="4"/>
  <c r="W75" i="4"/>
  <c r="V75" i="4"/>
  <c r="U75" i="4"/>
  <c r="T75" i="4"/>
  <c r="R75" i="4"/>
  <c r="Q75" i="4"/>
  <c r="P75" i="4"/>
  <c r="O75" i="4"/>
  <c r="N75" i="4"/>
  <c r="M75" i="4"/>
  <c r="L75" i="4"/>
  <c r="K75" i="4"/>
  <c r="J75" i="4"/>
  <c r="I75" i="4"/>
  <c r="G75" i="4"/>
  <c r="F75" i="4"/>
  <c r="E75" i="4"/>
  <c r="B75" i="4"/>
  <c r="A75" i="4"/>
  <c r="AB74" i="4"/>
  <c r="AA74" i="4"/>
  <c r="Z74" i="4"/>
  <c r="Y74" i="4"/>
  <c r="X74" i="4"/>
  <c r="W74" i="4"/>
  <c r="V74" i="4"/>
  <c r="U74" i="4"/>
  <c r="T74" i="4"/>
  <c r="R74" i="4"/>
  <c r="Q74" i="4"/>
  <c r="P74" i="4"/>
  <c r="O74" i="4"/>
  <c r="N74" i="4"/>
  <c r="M74" i="4"/>
  <c r="L74" i="4"/>
  <c r="K74" i="4"/>
  <c r="J74" i="4"/>
  <c r="I74" i="4"/>
  <c r="G74" i="4"/>
  <c r="F74" i="4"/>
  <c r="E74" i="4"/>
  <c r="B74" i="4"/>
  <c r="A74" i="4"/>
  <c r="AB73" i="4"/>
  <c r="AA73" i="4"/>
  <c r="Z73" i="4"/>
  <c r="Y73" i="4"/>
  <c r="X73" i="4"/>
  <c r="W73" i="4"/>
  <c r="V73" i="4"/>
  <c r="U73" i="4"/>
  <c r="T73" i="4"/>
  <c r="R73" i="4"/>
  <c r="Q73" i="4"/>
  <c r="P73" i="4"/>
  <c r="O73" i="4"/>
  <c r="N73" i="4"/>
  <c r="M73" i="4"/>
  <c r="L73" i="4"/>
  <c r="K73" i="4"/>
  <c r="J73" i="4"/>
  <c r="I73" i="4"/>
  <c r="G73" i="4"/>
  <c r="F73" i="4"/>
  <c r="E73" i="4"/>
  <c r="B73" i="4"/>
  <c r="A73" i="4"/>
  <c r="AB72" i="4"/>
  <c r="AA72" i="4"/>
  <c r="Z72" i="4"/>
  <c r="Y72" i="4"/>
  <c r="X72" i="4"/>
  <c r="W72" i="4"/>
  <c r="V72" i="4"/>
  <c r="U72" i="4"/>
  <c r="T72" i="4"/>
  <c r="R72" i="4"/>
  <c r="Q72" i="4"/>
  <c r="P72" i="4"/>
  <c r="O72" i="4"/>
  <c r="N72" i="4"/>
  <c r="M72" i="4"/>
  <c r="L72" i="4"/>
  <c r="K72" i="4"/>
  <c r="J72" i="4"/>
  <c r="I72" i="4"/>
  <c r="G72" i="4"/>
  <c r="F72" i="4"/>
  <c r="E72" i="4"/>
  <c r="B72" i="4"/>
  <c r="A72" i="4"/>
  <c r="AB71" i="4"/>
  <c r="AA71" i="4"/>
  <c r="Z71" i="4"/>
  <c r="Y71" i="4"/>
  <c r="X71" i="4"/>
  <c r="W71" i="4"/>
  <c r="V71" i="4"/>
  <c r="U71" i="4"/>
  <c r="T71" i="4"/>
  <c r="R71" i="4"/>
  <c r="Q71" i="4"/>
  <c r="P71" i="4"/>
  <c r="O71" i="4"/>
  <c r="N71" i="4"/>
  <c r="M71" i="4"/>
  <c r="L71" i="4"/>
  <c r="K71" i="4"/>
  <c r="J71" i="4"/>
  <c r="I71" i="4"/>
  <c r="G71" i="4"/>
  <c r="F71" i="4"/>
  <c r="E71" i="4"/>
  <c r="B71" i="4"/>
  <c r="A71" i="4"/>
  <c r="AB70" i="4"/>
  <c r="AA70" i="4"/>
  <c r="Z70" i="4"/>
  <c r="Y70" i="4"/>
  <c r="X70" i="4"/>
  <c r="W70" i="4"/>
  <c r="V70" i="4"/>
  <c r="U70" i="4"/>
  <c r="T70" i="4"/>
  <c r="R70" i="4"/>
  <c r="Q70" i="4"/>
  <c r="P70" i="4"/>
  <c r="O70" i="4"/>
  <c r="N70" i="4"/>
  <c r="M70" i="4"/>
  <c r="L70" i="4"/>
  <c r="K70" i="4"/>
  <c r="J70" i="4"/>
  <c r="I70" i="4"/>
  <c r="G70" i="4"/>
  <c r="F70" i="4"/>
  <c r="E70" i="4"/>
  <c r="B70" i="4"/>
  <c r="A70" i="4"/>
  <c r="AB69" i="4"/>
  <c r="AA69" i="4"/>
  <c r="Z69" i="4"/>
  <c r="Y69" i="4"/>
  <c r="X69" i="4"/>
  <c r="W69" i="4"/>
  <c r="V69" i="4"/>
  <c r="U69" i="4"/>
  <c r="T69" i="4"/>
  <c r="R69" i="4"/>
  <c r="Q69" i="4"/>
  <c r="P69" i="4"/>
  <c r="O69" i="4"/>
  <c r="N69" i="4"/>
  <c r="M69" i="4"/>
  <c r="L69" i="4"/>
  <c r="K69" i="4"/>
  <c r="J69" i="4"/>
  <c r="I69" i="4"/>
  <c r="G69" i="4"/>
  <c r="F69" i="4"/>
  <c r="E69" i="4"/>
  <c r="B69" i="4"/>
  <c r="A69" i="4"/>
  <c r="AB68" i="4"/>
  <c r="AA68" i="4"/>
  <c r="Z68" i="4"/>
  <c r="Y68" i="4"/>
  <c r="X68" i="4"/>
  <c r="W68" i="4"/>
  <c r="V68" i="4"/>
  <c r="U68" i="4"/>
  <c r="T68" i="4"/>
  <c r="R68" i="4"/>
  <c r="Q68" i="4"/>
  <c r="P68" i="4"/>
  <c r="O68" i="4"/>
  <c r="N68" i="4"/>
  <c r="M68" i="4"/>
  <c r="L68" i="4"/>
  <c r="K68" i="4"/>
  <c r="J68" i="4"/>
  <c r="I68" i="4"/>
  <c r="G68" i="4"/>
  <c r="F68" i="4"/>
  <c r="E68" i="4"/>
  <c r="B68" i="4"/>
  <c r="A68" i="4"/>
  <c r="AB67" i="4"/>
  <c r="AA67" i="4"/>
  <c r="Z67" i="4"/>
  <c r="Y67" i="4"/>
  <c r="X67" i="4"/>
  <c r="W67" i="4"/>
  <c r="V67" i="4"/>
  <c r="U67" i="4"/>
  <c r="T67" i="4"/>
  <c r="R67" i="4"/>
  <c r="Q67" i="4"/>
  <c r="P67" i="4"/>
  <c r="O67" i="4"/>
  <c r="N67" i="4"/>
  <c r="M67" i="4"/>
  <c r="L67" i="4"/>
  <c r="K67" i="4"/>
  <c r="J67" i="4"/>
  <c r="I67" i="4"/>
  <c r="G67" i="4"/>
  <c r="F67" i="4"/>
  <c r="E67" i="4"/>
  <c r="B67" i="4"/>
  <c r="A67" i="4"/>
  <c r="AB66" i="4"/>
  <c r="AA66" i="4"/>
  <c r="Z66" i="4"/>
  <c r="Y66" i="4"/>
  <c r="X66" i="4"/>
  <c r="W66" i="4"/>
  <c r="V66" i="4"/>
  <c r="U66" i="4"/>
  <c r="T66" i="4"/>
  <c r="R66" i="4"/>
  <c r="Q66" i="4"/>
  <c r="P66" i="4"/>
  <c r="O66" i="4"/>
  <c r="N66" i="4"/>
  <c r="M66" i="4"/>
  <c r="L66" i="4"/>
  <c r="K66" i="4"/>
  <c r="J66" i="4"/>
  <c r="I66" i="4"/>
  <c r="G66" i="4"/>
  <c r="F66" i="4"/>
  <c r="E66" i="4"/>
  <c r="B66" i="4"/>
  <c r="A66" i="4"/>
  <c r="AB65" i="4"/>
  <c r="AA65" i="4"/>
  <c r="Z65" i="4"/>
  <c r="Y65" i="4"/>
  <c r="X65" i="4"/>
  <c r="W65" i="4"/>
  <c r="V65" i="4"/>
  <c r="U65" i="4"/>
  <c r="T65" i="4"/>
  <c r="R65" i="4"/>
  <c r="Q65" i="4"/>
  <c r="P65" i="4"/>
  <c r="O65" i="4"/>
  <c r="N65" i="4"/>
  <c r="M65" i="4"/>
  <c r="L65" i="4"/>
  <c r="K65" i="4"/>
  <c r="J65" i="4"/>
  <c r="I65" i="4"/>
  <c r="G65" i="4"/>
  <c r="F65" i="4"/>
  <c r="E65" i="4"/>
  <c r="B65" i="4"/>
  <c r="A65" i="4"/>
  <c r="AB64" i="4"/>
  <c r="AA64" i="4"/>
  <c r="Z64" i="4"/>
  <c r="Y64" i="4"/>
  <c r="X64" i="4"/>
  <c r="W64" i="4"/>
  <c r="V64" i="4"/>
  <c r="U64" i="4"/>
  <c r="T64" i="4"/>
  <c r="R64" i="4"/>
  <c r="P64" i="4"/>
  <c r="O64" i="4"/>
  <c r="N64" i="4"/>
  <c r="M64" i="4"/>
  <c r="L64" i="4"/>
  <c r="K64" i="4"/>
  <c r="J64" i="4"/>
  <c r="I64" i="4"/>
  <c r="G64" i="4"/>
  <c r="F64" i="4"/>
  <c r="E64" i="4"/>
  <c r="B64" i="4"/>
  <c r="A64" i="4"/>
  <c r="AB63" i="4"/>
  <c r="AA63" i="4"/>
  <c r="Z63" i="4"/>
  <c r="Y63" i="4"/>
  <c r="X63" i="4"/>
  <c r="W63" i="4"/>
  <c r="V63" i="4"/>
  <c r="U63" i="4"/>
  <c r="T63" i="4"/>
  <c r="R63" i="4"/>
  <c r="Q63" i="4"/>
  <c r="P63" i="4"/>
  <c r="O63" i="4"/>
  <c r="N63" i="4"/>
  <c r="M63" i="4"/>
  <c r="L63" i="4"/>
  <c r="K63" i="4"/>
  <c r="J63" i="4"/>
  <c r="I63" i="4"/>
  <c r="G63" i="4"/>
  <c r="F63" i="4"/>
  <c r="E63" i="4"/>
  <c r="B63" i="4"/>
  <c r="A63" i="4"/>
  <c r="AB62" i="4"/>
  <c r="AA62" i="4"/>
  <c r="Z62" i="4"/>
  <c r="Y62" i="4"/>
  <c r="X62" i="4"/>
  <c r="W62" i="4"/>
  <c r="V62" i="4"/>
  <c r="U62" i="4"/>
  <c r="T62" i="4"/>
  <c r="R62" i="4"/>
  <c r="Q62" i="4"/>
  <c r="P62" i="4"/>
  <c r="O62" i="4"/>
  <c r="N62" i="4"/>
  <c r="M62" i="4"/>
  <c r="L62" i="4"/>
  <c r="K62" i="4"/>
  <c r="J62" i="4"/>
  <c r="I62" i="4"/>
  <c r="G62" i="4"/>
  <c r="F62" i="4"/>
  <c r="E62" i="4"/>
  <c r="B62" i="4"/>
  <c r="A62" i="4"/>
  <c r="AB61" i="4"/>
  <c r="AA61" i="4"/>
  <c r="Z61" i="4"/>
  <c r="Y61" i="4"/>
  <c r="X61" i="4"/>
  <c r="W61" i="4"/>
  <c r="V61" i="4"/>
  <c r="U61" i="4"/>
  <c r="T61" i="4"/>
  <c r="R61" i="4"/>
  <c r="Q61" i="4"/>
  <c r="P61" i="4"/>
  <c r="O61" i="4"/>
  <c r="N61" i="4"/>
  <c r="M61" i="4"/>
  <c r="L61" i="4"/>
  <c r="K61" i="4"/>
  <c r="J61" i="4"/>
  <c r="I61" i="4"/>
  <c r="G61" i="4"/>
  <c r="F61" i="4"/>
  <c r="E61" i="4"/>
  <c r="B61" i="4"/>
  <c r="A61" i="4"/>
  <c r="AB60" i="4"/>
  <c r="AA60" i="4"/>
  <c r="Z60" i="4"/>
  <c r="Y60" i="4"/>
  <c r="X60" i="4"/>
  <c r="W60" i="4"/>
  <c r="V60" i="4"/>
  <c r="U60" i="4"/>
  <c r="T60" i="4"/>
  <c r="R60" i="4"/>
  <c r="P60" i="4"/>
  <c r="O60" i="4"/>
  <c r="N60" i="4"/>
  <c r="M60" i="4"/>
  <c r="L60" i="4"/>
  <c r="K60" i="4"/>
  <c r="J60" i="4"/>
  <c r="I60" i="4"/>
  <c r="G60" i="4"/>
  <c r="F60" i="4"/>
  <c r="E60" i="4"/>
  <c r="B60" i="4"/>
  <c r="A60" i="4"/>
  <c r="AB59" i="4"/>
  <c r="AA59" i="4"/>
  <c r="Z59" i="4"/>
  <c r="Y59" i="4"/>
  <c r="X59" i="4"/>
  <c r="W59" i="4"/>
  <c r="V59" i="4"/>
  <c r="U59" i="4"/>
  <c r="T59" i="4"/>
  <c r="R59" i="4"/>
  <c r="Q59" i="4"/>
  <c r="P59" i="4"/>
  <c r="O59" i="4"/>
  <c r="N59" i="4"/>
  <c r="M59" i="4"/>
  <c r="L59" i="4"/>
  <c r="K59" i="4"/>
  <c r="J59" i="4"/>
  <c r="I59" i="4"/>
  <c r="G59" i="4"/>
  <c r="F59" i="4"/>
  <c r="E59" i="4"/>
  <c r="B59" i="4"/>
  <c r="A59" i="4"/>
  <c r="AB58" i="4"/>
  <c r="AA58" i="4"/>
  <c r="Z58" i="4"/>
  <c r="Y58" i="4"/>
  <c r="X58" i="4"/>
  <c r="W58" i="4"/>
  <c r="V58" i="4"/>
  <c r="U58" i="4"/>
  <c r="T58" i="4"/>
  <c r="R58" i="4"/>
  <c r="Q58" i="4"/>
  <c r="P58" i="4"/>
  <c r="O58" i="4"/>
  <c r="N58" i="4"/>
  <c r="M58" i="4"/>
  <c r="L58" i="4"/>
  <c r="K58" i="4"/>
  <c r="J58" i="4"/>
  <c r="I58" i="4"/>
  <c r="G58" i="4"/>
  <c r="F58" i="4"/>
  <c r="E58" i="4"/>
  <c r="B58" i="4"/>
  <c r="A58" i="4"/>
  <c r="AB57" i="4"/>
  <c r="AA57" i="4"/>
  <c r="Z57" i="4"/>
  <c r="Y57" i="4"/>
  <c r="X57" i="4"/>
  <c r="W57" i="4"/>
  <c r="V57" i="4"/>
  <c r="U57" i="4"/>
  <c r="T57" i="4"/>
  <c r="R57" i="4"/>
  <c r="Q57" i="4"/>
  <c r="P57" i="4"/>
  <c r="O57" i="4"/>
  <c r="N57" i="4"/>
  <c r="M57" i="4"/>
  <c r="L57" i="4"/>
  <c r="K57" i="4"/>
  <c r="J57" i="4"/>
  <c r="I57" i="4"/>
  <c r="G57" i="4"/>
  <c r="F57" i="4"/>
  <c r="E57" i="4"/>
  <c r="B57" i="4"/>
  <c r="A57" i="4"/>
  <c r="AB56" i="4"/>
  <c r="AA56" i="4"/>
  <c r="Z56" i="4"/>
  <c r="Y56" i="4"/>
  <c r="X56" i="4"/>
  <c r="W56" i="4"/>
  <c r="V56" i="4"/>
  <c r="U56" i="4"/>
  <c r="T56" i="4"/>
  <c r="R56" i="4"/>
  <c r="Q56" i="4"/>
  <c r="P56" i="4"/>
  <c r="O56" i="4"/>
  <c r="N56" i="4"/>
  <c r="M56" i="4"/>
  <c r="L56" i="4"/>
  <c r="K56" i="4"/>
  <c r="J56" i="4"/>
  <c r="I56" i="4"/>
  <c r="G56" i="4"/>
  <c r="F56" i="4"/>
  <c r="E56" i="4"/>
  <c r="B56" i="4"/>
  <c r="A56" i="4"/>
  <c r="AB55" i="4"/>
  <c r="AA55" i="4"/>
  <c r="Z55" i="4"/>
  <c r="Y55" i="4"/>
  <c r="X55" i="4"/>
  <c r="W55" i="4"/>
  <c r="V55" i="4"/>
  <c r="U55" i="4"/>
  <c r="T55" i="4"/>
  <c r="R55" i="4"/>
  <c r="Q55" i="4"/>
  <c r="P55" i="4"/>
  <c r="O55" i="4"/>
  <c r="N55" i="4"/>
  <c r="M55" i="4"/>
  <c r="L55" i="4"/>
  <c r="K55" i="4"/>
  <c r="J55" i="4"/>
  <c r="I55" i="4"/>
  <c r="G55" i="4"/>
  <c r="F55" i="4"/>
  <c r="E55" i="4"/>
  <c r="B55" i="4"/>
  <c r="A55" i="4"/>
  <c r="AB54" i="4"/>
  <c r="AA54" i="4"/>
  <c r="Z54" i="4"/>
  <c r="Y54" i="4"/>
  <c r="X54" i="4"/>
  <c r="W54" i="4"/>
  <c r="V54" i="4"/>
  <c r="U54" i="4"/>
  <c r="T54" i="4"/>
  <c r="R54" i="4"/>
  <c r="Q54" i="4"/>
  <c r="P54" i="4"/>
  <c r="O54" i="4"/>
  <c r="N54" i="4"/>
  <c r="M54" i="4"/>
  <c r="L54" i="4"/>
  <c r="K54" i="4"/>
  <c r="J54" i="4"/>
  <c r="I54" i="4"/>
  <c r="G54" i="4"/>
  <c r="F54" i="4"/>
  <c r="E54" i="4"/>
  <c r="B54" i="4"/>
  <c r="A54" i="4"/>
  <c r="AB53" i="4"/>
  <c r="AA53" i="4"/>
  <c r="Z53" i="4"/>
  <c r="Y53" i="4"/>
  <c r="X53" i="4"/>
  <c r="W53" i="4"/>
  <c r="V53" i="4"/>
  <c r="U53" i="4"/>
  <c r="T53" i="4"/>
  <c r="R53" i="4"/>
  <c r="Q53" i="4"/>
  <c r="P53" i="4"/>
  <c r="O53" i="4"/>
  <c r="N53" i="4"/>
  <c r="M53" i="4"/>
  <c r="L53" i="4"/>
  <c r="K53" i="4"/>
  <c r="J53" i="4"/>
  <c r="I53" i="4"/>
  <c r="G53" i="4"/>
  <c r="F53" i="4"/>
  <c r="E53" i="4"/>
  <c r="B53" i="4"/>
  <c r="A53" i="4"/>
  <c r="AB52" i="4"/>
  <c r="AA52" i="4"/>
  <c r="Z52" i="4"/>
  <c r="Y52" i="4"/>
  <c r="X52" i="4"/>
  <c r="W52" i="4"/>
  <c r="V52" i="4"/>
  <c r="U52" i="4"/>
  <c r="T52" i="4"/>
  <c r="R52" i="4"/>
  <c r="Q52" i="4"/>
  <c r="P52" i="4"/>
  <c r="O52" i="4"/>
  <c r="N52" i="4"/>
  <c r="M52" i="4"/>
  <c r="L52" i="4"/>
  <c r="K52" i="4"/>
  <c r="J52" i="4"/>
  <c r="I52" i="4"/>
  <c r="G52" i="4"/>
  <c r="F52" i="4"/>
  <c r="E52" i="4"/>
  <c r="B52" i="4"/>
  <c r="A52" i="4"/>
  <c r="AB51" i="4"/>
  <c r="AA51" i="4"/>
  <c r="Z51" i="4"/>
  <c r="Y51" i="4"/>
  <c r="X51" i="4"/>
  <c r="W51" i="4"/>
  <c r="V51" i="4"/>
  <c r="U51" i="4"/>
  <c r="T51" i="4"/>
  <c r="R51" i="4"/>
  <c r="Q51" i="4"/>
  <c r="P51" i="4"/>
  <c r="O51" i="4"/>
  <c r="N51" i="4"/>
  <c r="M51" i="4"/>
  <c r="L51" i="4"/>
  <c r="K51" i="4"/>
  <c r="J51" i="4"/>
  <c r="I51" i="4"/>
  <c r="G51" i="4"/>
  <c r="F51" i="4"/>
  <c r="E51" i="4"/>
  <c r="B51" i="4"/>
  <c r="A51" i="4"/>
  <c r="AB50" i="4"/>
  <c r="AA50" i="4"/>
  <c r="Z50" i="4"/>
  <c r="Y50" i="4"/>
  <c r="X50" i="4"/>
  <c r="W50" i="4"/>
  <c r="V50" i="4"/>
  <c r="U50" i="4"/>
  <c r="T50" i="4"/>
  <c r="R50" i="4"/>
  <c r="Q50" i="4"/>
  <c r="P50" i="4"/>
  <c r="O50" i="4"/>
  <c r="N50" i="4"/>
  <c r="M50" i="4"/>
  <c r="L50" i="4"/>
  <c r="K50" i="4"/>
  <c r="J50" i="4"/>
  <c r="I50" i="4"/>
  <c r="G50" i="4"/>
  <c r="F50" i="4"/>
  <c r="E50" i="4"/>
  <c r="B50" i="4"/>
  <c r="A50" i="4"/>
  <c r="AB49" i="4"/>
  <c r="AA49" i="4"/>
  <c r="Z49" i="4"/>
  <c r="Y49" i="4"/>
  <c r="X49" i="4"/>
  <c r="W49" i="4"/>
  <c r="V49" i="4"/>
  <c r="U49" i="4"/>
  <c r="T49" i="4"/>
  <c r="R49" i="4"/>
  <c r="Q49" i="4"/>
  <c r="P49" i="4"/>
  <c r="O49" i="4"/>
  <c r="N49" i="4"/>
  <c r="M49" i="4"/>
  <c r="L49" i="4"/>
  <c r="K49" i="4"/>
  <c r="J49" i="4"/>
  <c r="I49" i="4"/>
  <c r="G49" i="4"/>
  <c r="F49" i="4"/>
  <c r="E49" i="4"/>
  <c r="B49" i="4"/>
  <c r="A49" i="4"/>
  <c r="AB48" i="4"/>
  <c r="AA48" i="4"/>
  <c r="Z48" i="4"/>
  <c r="Y48" i="4"/>
  <c r="X48" i="4"/>
  <c r="W48" i="4"/>
  <c r="V48" i="4"/>
  <c r="U48" i="4"/>
  <c r="T48" i="4"/>
  <c r="R48" i="4"/>
  <c r="P48" i="4"/>
  <c r="O48" i="4"/>
  <c r="N48" i="4"/>
  <c r="M48" i="4"/>
  <c r="L48" i="4"/>
  <c r="K48" i="4"/>
  <c r="J48" i="4"/>
  <c r="I48" i="4"/>
  <c r="G48" i="4"/>
  <c r="F48" i="4"/>
  <c r="E48" i="4"/>
  <c r="B48" i="4"/>
  <c r="A48" i="4"/>
  <c r="AB47" i="4"/>
  <c r="AA47" i="4"/>
  <c r="Z47" i="4"/>
  <c r="Y47" i="4"/>
  <c r="X47" i="4"/>
  <c r="W47" i="4"/>
  <c r="V47" i="4"/>
  <c r="U47" i="4"/>
  <c r="T47" i="4"/>
  <c r="R47" i="4"/>
  <c r="Q47" i="4"/>
  <c r="P47" i="4"/>
  <c r="O47" i="4"/>
  <c r="N47" i="4"/>
  <c r="M47" i="4"/>
  <c r="L47" i="4"/>
  <c r="K47" i="4"/>
  <c r="J47" i="4"/>
  <c r="I47" i="4"/>
  <c r="G47" i="4"/>
  <c r="F47" i="4"/>
  <c r="E47" i="4"/>
  <c r="B47" i="4"/>
  <c r="A47" i="4"/>
  <c r="AB46" i="4"/>
  <c r="AA46" i="4"/>
  <c r="Z46" i="4"/>
  <c r="Y46" i="4"/>
  <c r="X46" i="4"/>
  <c r="W46" i="4"/>
  <c r="V46" i="4"/>
  <c r="U46" i="4"/>
  <c r="T46" i="4"/>
  <c r="R46" i="4"/>
  <c r="Q46" i="4"/>
  <c r="P46" i="4"/>
  <c r="O46" i="4"/>
  <c r="N46" i="4"/>
  <c r="M46" i="4"/>
  <c r="L46" i="4"/>
  <c r="K46" i="4"/>
  <c r="J46" i="4"/>
  <c r="I46" i="4"/>
  <c r="G46" i="4"/>
  <c r="F46" i="4"/>
  <c r="E46" i="4"/>
  <c r="B46" i="4"/>
  <c r="A46" i="4"/>
  <c r="AB45" i="4"/>
  <c r="AA45" i="4"/>
  <c r="Z45" i="4"/>
  <c r="Y45" i="4"/>
  <c r="X45" i="4"/>
  <c r="W45" i="4"/>
  <c r="V45" i="4"/>
  <c r="U45" i="4"/>
  <c r="T45" i="4"/>
  <c r="R45" i="4"/>
  <c r="Q45" i="4"/>
  <c r="P45" i="4"/>
  <c r="O45" i="4"/>
  <c r="N45" i="4"/>
  <c r="M45" i="4"/>
  <c r="L45" i="4"/>
  <c r="K45" i="4"/>
  <c r="J45" i="4"/>
  <c r="I45" i="4"/>
  <c r="G45" i="4"/>
  <c r="F45" i="4"/>
  <c r="E45" i="4"/>
  <c r="B45" i="4"/>
  <c r="A45" i="4"/>
  <c r="AB44" i="4"/>
  <c r="AA44" i="4"/>
  <c r="Z44" i="4"/>
  <c r="Y44" i="4"/>
  <c r="X44" i="4"/>
  <c r="W44" i="4"/>
  <c r="V44" i="4"/>
  <c r="U44" i="4"/>
  <c r="T44" i="4"/>
  <c r="R44" i="4"/>
  <c r="P44" i="4"/>
  <c r="O44" i="4"/>
  <c r="N44" i="4"/>
  <c r="M44" i="4"/>
  <c r="L44" i="4"/>
  <c r="K44" i="4"/>
  <c r="J44" i="4"/>
  <c r="I44" i="4"/>
  <c r="G44" i="4"/>
  <c r="F44" i="4"/>
  <c r="E44" i="4"/>
  <c r="B44" i="4"/>
  <c r="A44" i="4"/>
  <c r="AB43" i="4"/>
  <c r="AA43" i="4"/>
  <c r="Z43" i="4"/>
  <c r="Y43" i="4"/>
  <c r="X43" i="4"/>
  <c r="W43" i="4"/>
  <c r="V43" i="4"/>
  <c r="U43" i="4"/>
  <c r="T43" i="4"/>
  <c r="R43" i="4"/>
  <c r="Q43" i="4"/>
  <c r="P43" i="4"/>
  <c r="O43" i="4"/>
  <c r="N43" i="4"/>
  <c r="M43" i="4"/>
  <c r="L43" i="4"/>
  <c r="K43" i="4"/>
  <c r="J43" i="4"/>
  <c r="I43" i="4"/>
  <c r="G43" i="4"/>
  <c r="F43" i="4"/>
  <c r="E43" i="4"/>
  <c r="B43" i="4"/>
  <c r="A43" i="4"/>
  <c r="AB42" i="4"/>
  <c r="AA42" i="4"/>
  <c r="Z42" i="4"/>
  <c r="Y42" i="4"/>
  <c r="X42" i="4"/>
  <c r="W42" i="4"/>
  <c r="V42" i="4"/>
  <c r="U42" i="4"/>
  <c r="T42" i="4"/>
  <c r="R42" i="4"/>
  <c r="Q42" i="4"/>
  <c r="P42" i="4"/>
  <c r="O42" i="4"/>
  <c r="N42" i="4"/>
  <c r="M42" i="4"/>
  <c r="L42" i="4"/>
  <c r="K42" i="4"/>
  <c r="J42" i="4"/>
  <c r="I42" i="4"/>
  <c r="G42" i="4"/>
  <c r="F42" i="4"/>
  <c r="E42" i="4"/>
  <c r="B42" i="4"/>
  <c r="A42" i="4"/>
  <c r="AB41" i="4"/>
  <c r="AA41" i="4"/>
  <c r="Z41" i="4"/>
  <c r="Y41" i="4"/>
  <c r="X41" i="4"/>
  <c r="W41" i="4"/>
  <c r="V41" i="4"/>
  <c r="U41" i="4"/>
  <c r="T41" i="4"/>
  <c r="R41" i="4"/>
  <c r="Q41" i="4"/>
  <c r="P41" i="4"/>
  <c r="O41" i="4"/>
  <c r="N41" i="4"/>
  <c r="M41" i="4"/>
  <c r="L41" i="4"/>
  <c r="K41" i="4"/>
  <c r="J41" i="4"/>
  <c r="I41" i="4"/>
  <c r="G41" i="4"/>
  <c r="F41" i="4"/>
  <c r="E41" i="4"/>
  <c r="B41" i="4"/>
  <c r="A41" i="4"/>
  <c r="AB40" i="4"/>
  <c r="AA40" i="4"/>
  <c r="Z40" i="4"/>
  <c r="Y40" i="4"/>
  <c r="X40" i="4"/>
  <c r="W40" i="4"/>
  <c r="V40" i="4"/>
  <c r="U40" i="4"/>
  <c r="T40" i="4"/>
  <c r="R40" i="4"/>
  <c r="Q40" i="4"/>
  <c r="P40" i="4"/>
  <c r="O40" i="4"/>
  <c r="N40" i="4"/>
  <c r="M40" i="4"/>
  <c r="L40" i="4"/>
  <c r="K40" i="4"/>
  <c r="J40" i="4"/>
  <c r="I40" i="4"/>
  <c r="G40" i="4"/>
  <c r="F40" i="4"/>
  <c r="E40" i="4"/>
  <c r="B40" i="4"/>
  <c r="A40" i="4"/>
  <c r="AB39" i="4"/>
  <c r="AA39" i="4"/>
  <c r="Z39" i="4"/>
  <c r="Y39" i="4"/>
  <c r="X39" i="4"/>
  <c r="W39" i="4"/>
  <c r="V39" i="4"/>
  <c r="U39" i="4"/>
  <c r="T39" i="4"/>
  <c r="R39" i="4"/>
  <c r="Q39" i="4"/>
  <c r="P39" i="4"/>
  <c r="O39" i="4"/>
  <c r="N39" i="4"/>
  <c r="M39" i="4"/>
  <c r="L39" i="4"/>
  <c r="K39" i="4"/>
  <c r="J39" i="4"/>
  <c r="I39" i="4"/>
  <c r="G39" i="4"/>
  <c r="F39" i="4"/>
  <c r="E39" i="4"/>
  <c r="B39" i="4"/>
  <c r="A39" i="4"/>
  <c r="AB38" i="4"/>
  <c r="AA38" i="4"/>
  <c r="Z38" i="4"/>
  <c r="Y38" i="4"/>
  <c r="X38" i="4"/>
  <c r="W38" i="4"/>
  <c r="V38" i="4"/>
  <c r="U38" i="4"/>
  <c r="T38" i="4"/>
  <c r="R38" i="4"/>
  <c r="Q38" i="4"/>
  <c r="P38" i="4"/>
  <c r="O38" i="4"/>
  <c r="N38" i="4"/>
  <c r="M38" i="4"/>
  <c r="L38" i="4"/>
  <c r="K38" i="4"/>
  <c r="J38" i="4"/>
  <c r="I38" i="4"/>
  <c r="G38" i="4"/>
  <c r="F38" i="4"/>
  <c r="E38" i="4"/>
  <c r="B38" i="4"/>
  <c r="A38" i="4"/>
  <c r="AB37" i="4"/>
  <c r="AA37" i="4"/>
  <c r="Z37" i="4"/>
  <c r="Y37" i="4"/>
  <c r="X37" i="4"/>
  <c r="W37" i="4"/>
  <c r="V37" i="4"/>
  <c r="U37" i="4"/>
  <c r="T37" i="4"/>
  <c r="R37" i="4"/>
  <c r="Q37" i="4"/>
  <c r="P37" i="4"/>
  <c r="O37" i="4"/>
  <c r="N37" i="4"/>
  <c r="M37" i="4"/>
  <c r="L37" i="4"/>
  <c r="K37" i="4"/>
  <c r="J37" i="4"/>
  <c r="I37" i="4"/>
  <c r="G37" i="4"/>
  <c r="F37" i="4"/>
  <c r="E37" i="4"/>
  <c r="B37" i="4"/>
  <c r="A37" i="4"/>
  <c r="AB36" i="4"/>
  <c r="AA36" i="4"/>
  <c r="Z36" i="4"/>
  <c r="Y36" i="4"/>
  <c r="X36" i="4"/>
  <c r="W36" i="4"/>
  <c r="V36" i="4"/>
  <c r="U36" i="4"/>
  <c r="T36" i="4"/>
  <c r="R36" i="4"/>
  <c r="Q36" i="4"/>
  <c r="P36" i="4"/>
  <c r="O36" i="4"/>
  <c r="N36" i="4"/>
  <c r="M36" i="4"/>
  <c r="L36" i="4"/>
  <c r="K36" i="4"/>
  <c r="J36" i="4"/>
  <c r="I36" i="4"/>
  <c r="G36" i="4"/>
  <c r="F36" i="4"/>
  <c r="E36" i="4"/>
  <c r="B36" i="4"/>
  <c r="A36" i="4"/>
  <c r="AB35" i="4"/>
  <c r="AA35" i="4"/>
  <c r="Z35" i="4"/>
  <c r="Y35" i="4"/>
  <c r="X35" i="4"/>
  <c r="W35" i="4"/>
  <c r="V35" i="4"/>
  <c r="U35" i="4"/>
  <c r="T35" i="4"/>
  <c r="R35" i="4"/>
  <c r="Q35" i="4"/>
  <c r="P35" i="4"/>
  <c r="O35" i="4"/>
  <c r="N35" i="4"/>
  <c r="M35" i="4"/>
  <c r="L35" i="4"/>
  <c r="K35" i="4"/>
  <c r="J35" i="4"/>
  <c r="I35" i="4"/>
  <c r="G35" i="4"/>
  <c r="F35" i="4"/>
  <c r="E35" i="4"/>
  <c r="B35" i="4"/>
  <c r="A35" i="4"/>
  <c r="AB34" i="4"/>
  <c r="AA34" i="4"/>
  <c r="Z34" i="4"/>
  <c r="Y34" i="4"/>
  <c r="X34" i="4"/>
  <c r="W34" i="4"/>
  <c r="V34" i="4"/>
  <c r="U34" i="4"/>
  <c r="T34" i="4"/>
  <c r="R34" i="4"/>
  <c r="Q34" i="4"/>
  <c r="P34" i="4"/>
  <c r="O34" i="4"/>
  <c r="N34" i="4"/>
  <c r="M34" i="4"/>
  <c r="L34" i="4"/>
  <c r="K34" i="4"/>
  <c r="J34" i="4"/>
  <c r="I34" i="4"/>
  <c r="G34" i="4"/>
  <c r="F34" i="4"/>
  <c r="E34" i="4"/>
  <c r="B34" i="4"/>
  <c r="A34" i="4"/>
  <c r="AB33" i="4"/>
  <c r="AA33" i="4"/>
  <c r="Z33" i="4"/>
  <c r="Y33" i="4"/>
  <c r="X33" i="4"/>
  <c r="W33" i="4"/>
  <c r="V33" i="4"/>
  <c r="U33" i="4"/>
  <c r="T33" i="4"/>
  <c r="R33" i="4"/>
  <c r="Q33" i="4"/>
  <c r="P33" i="4"/>
  <c r="O33" i="4"/>
  <c r="N33" i="4"/>
  <c r="M33" i="4"/>
  <c r="L33" i="4"/>
  <c r="K33" i="4"/>
  <c r="J33" i="4"/>
  <c r="I33" i="4"/>
  <c r="G33" i="4"/>
  <c r="F33" i="4"/>
  <c r="E33" i="4"/>
  <c r="B33" i="4"/>
  <c r="A33" i="4"/>
  <c r="AB32" i="4"/>
  <c r="AA32" i="4"/>
  <c r="Z32" i="4"/>
  <c r="Y32" i="4"/>
  <c r="X32" i="4"/>
  <c r="W32" i="4"/>
  <c r="V32" i="4"/>
  <c r="U32" i="4"/>
  <c r="T32" i="4"/>
  <c r="R32" i="4"/>
  <c r="P32" i="4"/>
  <c r="O32" i="4"/>
  <c r="N32" i="4"/>
  <c r="M32" i="4"/>
  <c r="L32" i="4"/>
  <c r="K32" i="4"/>
  <c r="J32" i="4"/>
  <c r="I32" i="4"/>
  <c r="G32" i="4"/>
  <c r="F32" i="4"/>
  <c r="E32" i="4"/>
  <c r="B32" i="4"/>
  <c r="A32" i="4"/>
  <c r="AB31" i="4"/>
  <c r="AA31" i="4"/>
  <c r="Z31" i="4"/>
  <c r="Y31" i="4"/>
  <c r="X31" i="4"/>
  <c r="W31" i="4"/>
  <c r="V31" i="4"/>
  <c r="U31" i="4"/>
  <c r="T31" i="4"/>
  <c r="R31" i="4"/>
  <c r="Q31" i="4"/>
  <c r="P31" i="4"/>
  <c r="O31" i="4"/>
  <c r="N31" i="4"/>
  <c r="M31" i="4"/>
  <c r="L31" i="4"/>
  <c r="K31" i="4"/>
  <c r="J31" i="4"/>
  <c r="I31" i="4"/>
  <c r="G31" i="4"/>
  <c r="F31" i="4"/>
  <c r="E31" i="4"/>
  <c r="B31" i="4"/>
  <c r="A31" i="4"/>
  <c r="AB30" i="4"/>
  <c r="AA30" i="4"/>
  <c r="Z30" i="4"/>
  <c r="Y30" i="4"/>
  <c r="X30" i="4"/>
  <c r="W30" i="4"/>
  <c r="V30" i="4"/>
  <c r="U30" i="4"/>
  <c r="T30" i="4"/>
  <c r="R30" i="4"/>
  <c r="Q30" i="4"/>
  <c r="P30" i="4"/>
  <c r="O30" i="4"/>
  <c r="N30" i="4"/>
  <c r="M30" i="4"/>
  <c r="L30" i="4"/>
  <c r="K30" i="4"/>
  <c r="J30" i="4"/>
  <c r="I30" i="4"/>
  <c r="G30" i="4"/>
  <c r="F30" i="4"/>
  <c r="E30" i="4"/>
  <c r="B30" i="4"/>
  <c r="A30" i="4"/>
  <c r="AB29" i="4"/>
  <c r="AA29" i="4"/>
  <c r="Z29" i="4"/>
  <c r="Y29" i="4"/>
  <c r="X29" i="4"/>
  <c r="W29" i="4"/>
  <c r="V29" i="4"/>
  <c r="U29" i="4"/>
  <c r="T29" i="4"/>
  <c r="R29" i="4"/>
  <c r="Q29" i="4"/>
  <c r="P29" i="4"/>
  <c r="O29" i="4"/>
  <c r="N29" i="4"/>
  <c r="M29" i="4"/>
  <c r="L29" i="4"/>
  <c r="K29" i="4"/>
  <c r="J29" i="4"/>
  <c r="I29" i="4"/>
  <c r="G29" i="4"/>
  <c r="F29" i="4"/>
  <c r="E29" i="4"/>
  <c r="B29" i="4"/>
  <c r="A29" i="4"/>
  <c r="AB28" i="4"/>
  <c r="AA28" i="4"/>
  <c r="Z28" i="4"/>
  <c r="Y28" i="4"/>
  <c r="X28" i="4"/>
  <c r="W28" i="4"/>
  <c r="V28" i="4"/>
  <c r="U28" i="4"/>
  <c r="T28" i="4"/>
  <c r="R28" i="4"/>
  <c r="P28" i="4"/>
  <c r="O28" i="4"/>
  <c r="N28" i="4"/>
  <c r="M28" i="4"/>
  <c r="L28" i="4"/>
  <c r="K28" i="4"/>
  <c r="J28" i="4"/>
  <c r="I28" i="4"/>
  <c r="G28" i="4"/>
  <c r="F28" i="4"/>
  <c r="E28" i="4"/>
  <c r="B28" i="4"/>
  <c r="A28" i="4"/>
  <c r="AB27" i="4"/>
  <c r="AA27" i="4"/>
  <c r="Z27" i="4"/>
  <c r="Y27" i="4"/>
  <c r="X27" i="4"/>
  <c r="W27" i="4"/>
  <c r="V27" i="4"/>
  <c r="U27" i="4"/>
  <c r="T27" i="4"/>
  <c r="R27" i="4"/>
  <c r="Q27" i="4"/>
  <c r="P27" i="4"/>
  <c r="O27" i="4"/>
  <c r="N27" i="4"/>
  <c r="M27" i="4"/>
  <c r="L27" i="4"/>
  <c r="K27" i="4"/>
  <c r="J27" i="4"/>
  <c r="I27" i="4"/>
  <c r="G27" i="4"/>
  <c r="F27" i="4"/>
  <c r="E27" i="4"/>
  <c r="B27" i="4"/>
  <c r="A27" i="4"/>
  <c r="AB26" i="4"/>
  <c r="AA26" i="4"/>
  <c r="Z26" i="4"/>
  <c r="Y26" i="4"/>
  <c r="X26" i="4"/>
  <c r="W26" i="4"/>
  <c r="V26" i="4"/>
  <c r="U26" i="4"/>
  <c r="T26" i="4"/>
  <c r="R26" i="4"/>
  <c r="Q26" i="4"/>
  <c r="P26" i="4"/>
  <c r="O26" i="4"/>
  <c r="N26" i="4"/>
  <c r="M26" i="4"/>
  <c r="L26" i="4"/>
  <c r="K26" i="4"/>
  <c r="J26" i="4"/>
  <c r="I26" i="4"/>
  <c r="G26" i="4"/>
  <c r="F26" i="4"/>
  <c r="E26" i="4"/>
  <c r="B26" i="4"/>
  <c r="A26" i="4"/>
  <c r="AB25" i="4"/>
  <c r="AA25" i="4"/>
  <c r="Z25" i="4"/>
  <c r="Y25" i="4"/>
  <c r="X25" i="4"/>
  <c r="W25" i="4"/>
  <c r="V25" i="4"/>
  <c r="U25" i="4"/>
  <c r="T25" i="4"/>
  <c r="R25" i="4"/>
  <c r="Q25" i="4"/>
  <c r="P25" i="4"/>
  <c r="O25" i="4"/>
  <c r="N25" i="4"/>
  <c r="M25" i="4"/>
  <c r="L25" i="4"/>
  <c r="K25" i="4"/>
  <c r="J25" i="4"/>
  <c r="I25" i="4"/>
  <c r="G25" i="4"/>
  <c r="F25" i="4"/>
  <c r="E25" i="4"/>
  <c r="B25" i="4"/>
  <c r="A25" i="4"/>
  <c r="AB24" i="4"/>
  <c r="AA24" i="4"/>
  <c r="Z24" i="4"/>
  <c r="Y24" i="4"/>
  <c r="X24" i="4"/>
  <c r="W24" i="4"/>
  <c r="V24" i="4"/>
  <c r="U24" i="4"/>
  <c r="T24" i="4"/>
  <c r="R24" i="4"/>
  <c r="Q24" i="4"/>
  <c r="P24" i="4"/>
  <c r="O24" i="4"/>
  <c r="N24" i="4"/>
  <c r="M24" i="4"/>
  <c r="L24" i="4"/>
  <c r="K24" i="4"/>
  <c r="J24" i="4"/>
  <c r="I24" i="4"/>
  <c r="G24" i="4"/>
  <c r="F24" i="4"/>
  <c r="E24" i="4"/>
  <c r="B24" i="4"/>
  <c r="A24" i="4"/>
  <c r="AB23" i="4"/>
  <c r="AA23" i="4"/>
  <c r="Z23" i="4"/>
  <c r="Y23" i="4"/>
  <c r="X23" i="4"/>
  <c r="W23" i="4"/>
  <c r="V23" i="4"/>
  <c r="U23" i="4"/>
  <c r="T23" i="4"/>
  <c r="R23" i="4"/>
  <c r="P23" i="4"/>
  <c r="O23" i="4"/>
  <c r="N23" i="4"/>
  <c r="M23" i="4"/>
  <c r="L23" i="4"/>
  <c r="K23" i="4"/>
  <c r="J23" i="4"/>
  <c r="I23" i="4"/>
  <c r="G23" i="4"/>
  <c r="F23" i="4"/>
  <c r="E23" i="4"/>
  <c r="B23" i="4"/>
  <c r="A23" i="4"/>
  <c r="AB22" i="4"/>
  <c r="AA22" i="4"/>
  <c r="Z22" i="4"/>
  <c r="Y22" i="4"/>
  <c r="X22" i="4"/>
  <c r="W22" i="4"/>
  <c r="V22" i="4"/>
  <c r="U22" i="4"/>
  <c r="T22" i="4"/>
  <c r="R22" i="4"/>
  <c r="Q22" i="4"/>
  <c r="P22" i="4"/>
  <c r="O22" i="4"/>
  <c r="N22" i="4"/>
  <c r="M22" i="4"/>
  <c r="L22" i="4"/>
  <c r="K22" i="4"/>
  <c r="J22" i="4"/>
  <c r="I22" i="4"/>
  <c r="G22" i="4"/>
  <c r="F22" i="4"/>
  <c r="E22" i="4"/>
  <c r="B22" i="4"/>
  <c r="A22" i="4"/>
  <c r="AB21" i="4"/>
  <c r="AA21" i="4"/>
  <c r="Z21" i="4"/>
  <c r="Y21" i="4"/>
  <c r="X21" i="4"/>
  <c r="W21" i="4"/>
  <c r="V21" i="4"/>
  <c r="U21" i="4"/>
  <c r="T21" i="4"/>
  <c r="R21" i="4"/>
  <c r="Q21" i="4"/>
  <c r="P21" i="4"/>
  <c r="O21" i="4"/>
  <c r="N21" i="4"/>
  <c r="M21" i="4"/>
  <c r="L21" i="4"/>
  <c r="K21" i="4"/>
  <c r="J21" i="4"/>
  <c r="I21" i="4"/>
  <c r="G21" i="4"/>
  <c r="F21" i="4"/>
  <c r="E21" i="4"/>
  <c r="B21" i="4"/>
  <c r="A21" i="4"/>
  <c r="AB20" i="4"/>
  <c r="AA20" i="4"/>
  <c r="Z20" i="4"/>
  <c r="Y20" i="4"/>
  <c r="X20" i="4"/>
  <c r="W20" i="4"/>
  <c r="V20" i="4"/>
  <c r="U20" i="4"/>
  <c r="T20" i="4"/>
  <c r="R20" i="4"/>
  <c r="P20" i="4"/>
  <c r="O20" i="4"/>
  <c r="N20" i="4"/>
  <c r="M20" i="4"/>
  <c r="L20" i="4"/>
  <c r="K20" i="4"/>
  <c r="J20" i="4"/>
  <c r="I20" i="4"/>
  <c r="G20" i="4"/>
  <c r="F20" i="4"/>
  <c r="E20" i="4"/>
  <c r="B20" i="4"/>
  <c r="A20" i="4"/>
  <c r="AB19" i="4"/>
  <c r="AA19" i="4"/>
  <c r="Z19" i="4"/>
  <c r="Y19" i="4"/>
  <c r="X19" i="4"/>
  <c r="W19" i="4"/>
  <c r="V19" i="4"/>
  <c r="U19" i="4"/>
  <c r="T19" i="4"/>
  <c r="R19" i="4"/>
  <c r="Q19" i="4"/>
  <c r="P19" i="4"/>
  <c r="O19" i="4"/>
  <c r="N19" i="4"/>
  <c r="M19" i="4"/>
  <c r="L19" i="4"/>
  <c r="K19" i="4"/>
  <c r="J19" i="4"/>
  <c r="I19" i="4"/>
  <c r="G19" i="4"/>
  <c r="F19" i="4"/>
  <c r="E19" i="4"/>
  <c r="B19" i="4"/>
  <c r="A19" i="4"/>
  <c r="AB18" i="4"/>
  <c r="AA18" i="4"/>
  <c r="Z18" i="4"/>
  <c r="Y18" i="4"/>
  <c r="X18" i="4"/>
  <c r="W18" i="4"/>
  <c r="V18" i="4"/>
  <c r="U18" i="4"/>
  <c r="T18" i="4"/>
  <c r="R18" i="4"/>
  <c r="Q18" i="4"/>
  <c r="P18" i="4"/>
  <c r="O18" i="4"/>
  <c r="N18" i="4"/>
  <c r="M18" i="4"/>
  <c r="L18" i="4"/>
  <c r="K18" i="4"/>
  <c r="J18" i="4"/>
  <c r="I18" i="4"/>
  <c r="G18" i="4"/>
  <c r="F18" i="4"/>
  <c r="E18" i="4"/>
  <c r="B18" i="4"/>
  <c r="A18" i="4"/>
  <c r="AB17" i="4"/>
  <c r="AA17" i="4"/>
  <c r="Z17" i="4"/>
  <c r="Y17" i="4"/>
  <c r="X17" i="4"/>
  <c r="W17" i="4"/>
  <c r="V17" i="4"/>
  <c r="U17" i="4"/>
  <c r="T17" i="4"/>
  <c r="R17" i="4"/>
  <c r="Q17" i="4"/>
  <c r="P17" i="4"/>
  <c r="O17" i="4"/>
  <c r="N17" i="4"/>
  <c r="M17" i="4"/>
  <c r="L17" i="4"/>
  <c r="K17" i="4"/>
  <c r="J17" i="4"/>
  <c r="I17" i="4"/>
  <c r="G17" i="4"/>
  <c r="F17" i="4"/>
  <c r="E17" i="4"/>
  <c r="B17" i="4"/>
  <c r="A17" i="4"/>
  <c r="AB16" i="4"/>
  <c r="AA16" i="4"/>
  <c r="Z16" i="4"/>
  <c r="Y16" i="4"/>
  <c r="X16" i="4"/>
  <c r="W16" i="4"/>
  <c r="V16" i="4"/>
  <c r="U16" i="4"/>
  <c r="T16" i="4"/>
  <c r="R16" i="4"/>
  <c r="S16" i="4" s="1"/>
  <c r="P16" i="4"/>
  <c r="O16" i="4"/>
  <c r="N16" i="4"/>
  <c r="M16" i="4"/>
  <c r="L16" i="4"/>
  <c r="K16" i="4"/>
  <c r="J16" i="4"/>
  <c r="I16" i="4"/>
  <c r="G16" i="4"/>
  <c r="F16" i="4"/>
  <c r="E16" i="4"/>
  <c r="B16" i="4"/>
  <c r="A16" i="4"/>
  <c r="AB15" i="4"/>
  <c r="AA15" i="4"/>
  <c r="Z15" i="4"/>
  <c r="Y15" i="4"/>
  <c r="X15" i="4"/>
  <c r="W15" i="4"/>
  <c r="V15" i="4"/>
  <c r="U15" i="4"/>
  <c r="T15" i="4"/>
  <c r="R15" i="4"/>
  <c r="P15" i="4"/>
  <c r="O15" i="4"/>
  <c r="N15" i="4"/>
  <c r="M15" i="4"/>
  <c r="L15" i="4"/>
  <c r="K15" i="4"/>
  <c r="J15" i="4"/>
  <c r="I15" i="4"/>
  <c r="G15" i="4"/>
  <c r="F15" i="4"/>
  <c r="E15" i="4"/>
  <c r="B15" i="4"/>
  <c r="A15" i="4"/>
  <c r="AB14" i="4"/>
  <c r="AA14" i="4"/>
  <c r="Z14" i="4"/>
  <c r="Y14" i="4"/>
  <c r="X14" i="4"/>
  <c r="W14" i="4"/>
  <c r="V14" i="4"/>
  <c r="U14" i="4"/>
  <c r="T14" i="4"/>
  <c r="R14" i="4"/>
  <c r="P14" i="4"/>
  <c r="O14" i="4"/>
  <c r="N14" i="4"/>
  <c r="M14" i="4"/>
  <c r="L14" i="4"/>
  <c r="K14" i="4"/>
  <c r="J14" i="4"/>
  <c r="I14" i="4"/>
  <c r="G14" i="4"/>
  <c r="F14" i="4"/>
  <c r="E14" i="4"/>
  <c r="B14" i="4"/>
  <c r="A14" i="4"/>
  <c r="AB13" i="4"/>
  <c r="AA13" i="4"/>
  <c r="Z13" i="4"/>
  <c r="Y13" i="4"/>
  <c r="X13" i="4"/>
  <c r="W13" i="4"/>
  <c r="V13" i="4"/>
  <c r="U13" i="4"/>
  <c r="T13" i="4"/>
  <c r="R13" i="4"/>
  <c r="P13" i="4"/>
  <c r="O13" i="4"/>
  <c r="N13" i="4"/>
  <c r="M13" i="4"/>
  <c r="L13" i="4"/>
  <c r="K13" i="4"/>
  <c r="J13" i="4"/>
  <c r="I13" i="4"/>
  <c r="G13" i="4"/>
  <c r="F13" i="4"/>
  <c r="E13" i="4"/>
  <c r="B13" i="4"/>
  <c r="A13" i="4"/>
  <c r="AB12" i="4"/>
  <c r="AA12" i="4"/>
  <c r="Z12" i="4"/>
  <c r="Y12" i="4"/>
  <c r="X12" i="4"/>
  <c r="W12" i="4"/>
  <c r="V12" i="4"/>
  <c r="U12" i="4"/>
  <c r="T12" i="4"/>
  <c r="R12" i="4"/>
  <c r="P12" i="4"/>
  <c r="O12" i="4"/>
  <c r="N12" i="4"/>
  <c r="M12" i="4"/>
  <c r="L12" i="4"/>
  <c r="K12" i="4"/>
  <c r="J12" i="4"/>
  <c r="I12" i="4"/>
  <c r="G12" i="4"/>
  <c r="F12" i="4"/>
  <c r="E12" i="4"/>
  <c r="B12" i="4"/>
  <c r="A12" i="4"/>
  <c r="AB11" i="4"/>
  <c r="AA11" i="4"/>
  <c r="Z11" i="4"/>
  <c r="Y11" i="4"/>
  <c r="X11" i="4"/>
  <c r="W11" i="4"/>
  <c r="V11" i="4"/>
  <c r="U11" i="4"/>
  <c r="T11" i="4"/>
  <c r="R11" i="4"/>
  <c r="P11" i="4"/>
  <c r="O11" i="4"/>
  <c r="N11" i="4"/>
  <c r="M11" i="4"/>
  <c r="L11" i="4"/>
  <c r="K11" i="4"/>
  <c r="J11" i="4"/>
  <c r="I11" i="4"/>
  <c r="G11" i="4"/>
  <c r="F11" i="4"/>
  <c r="E11" i="4"/>
  <c r="B11" i="4"/>
  <c r="A11" i="4"/>
  <c r="AB10" i="4"/>
  <c r="AA10" i="4"/>
  <c r="Z10" i="4"/>
  <c r="Y10" i="4"/>
  <c r="AC10" i="4" s="1"/>
  <c r="AD10" i="4" s="1"/>
  <c r="X10" i="4"/>
  <c r="W10" i="4"/>
  <c r="V10" i="4"/>
  <c r="U10" i="4"/>
  <c r="T10" i="4"/>
  <c r="R10" i="4"/>
  <c r="P10" i="4"/>
  <c r="O10" i="4"/>
  <c r="N10" i="4"/>
  <c r="M10" i="4"/>
  <c r="L10" i="4"/>
  <c r="K10" i="4"/>
  <c r="J10" i="4"/>
  <c r="I10" i="4"/>
  <c r="G10" i="4"/>
  <c r="F10" i="4"/>
  <c r="E10" i="4"/>
  <c r="B10" i="4"/>
  <c r="A10" i="4"/>
  <c r="AB9" i="4"/>
  <c r="AA9" i="4"/>
  <c r="Z9" i="4"/>
  <c r="Y9" i="4"/>
  <c r="X9" i="4"/>
  <c r="W9" i="4"/>
  <c r="V9" i="4"/>
  <c r="U9" i="4"/>
  <c r="T9" i="4"/>
  <c r="R9" i="4"/>
  <c r="P9" i="4"/>
  <c r="O9" i="4"/>
  <c r="N9" i="4"/>
  <c r="M9" i="4"/>
  <c r="L9" i="4"/>
  <c r="K9" i="4"/>
  <c r="J9" i="4"/>
  <c r="I9" i="4"/>
  <c r="G9" i="4"/>
  <c r="F9" i="4"/>
  <c r="E9" i="4"/>
  <c r="B9" i="4"/>
  <c r="A9" i="4"/>
  <c r="AB8" i="4"/>
  <c r="AA8" i="4"/>
  <c r="Z8" i="4"/>
  <c r="Y8" i="4"/>
  <c r="X8" i="4"/>
  <c r="W8" i="4"/>
  <c r="V8" i="4"/>
  <c r="U8" i="4"/>
  <c r="T8" i="4"/>
  <c r="R8" i="4"/>
  <c r="P8" i="4"/>
  <c r="O8" i="4"/>
  <c r="N8" i="4"/>
  <c r="M8" i="4"/>
  <c r="L8" i="4"/>
  <c r="K8" i="4"/>
  <c r="J8" i="4"/>
  <c r="I8" i="4"/>
  <c r="G8" i="4"/>
  <c r="F8" i="4"/>
  <c r="E8" i="4"/>
  <c r="B8" i="4"/>
  <c r="A8" i="4"/>
  <c r="AB7" i="4"/>
  <c r="AA7" i="4"/>
  <c r="Z7" i="4"/>
  <c r="Y7" i="4"/>
  <c r="X7" i="4"/>
  <c r="W7" i="4"/>
  <c r="V7" i="4"/>
  <c r="U7" i="4"/>
  <c r="T7" i="4"/>
  <c r="R7" i="4"/>
  <c r="P7" i="4"/>
  <c r="O7" i="4"/>
  <c r="N7" i="4"/>
  <c r="M7" i="4"/>
  <c r="L7" i="4"/>
  <c r="K7" i="4"/>
  <c r="J7" i="4"/>
  <c r="I7" i="4"/>
  <c r="G7" i="4"/>
  <c r="F7" i="4"/>
  <c r="E7" i="4"/>
  <c r="B7" i="4"/>
  <c r="A7" i="4"/>
  <c r="AB6" i="4"/>
  <c r="AA6" i="4"/>
  <c r="Z6" i="4"/>
  <c r="Y6" i="4"/>
  <c r="X6" i="4"/>
  <c r="W6" i="4"/>
  <c r="V6" i="4"/>
  <c r="U6" i="4"/>
  <c r="T6" i="4"/>
  <c r="R6" i="4"/>
  <c r="P6" i="4"/>
  <c r="O6" i="4"/>
  <c r="N6" i="4"/>
  <c r="M6" i="4"/>
  <c r="L6" i="4"/>
  <c r="K6" i="4"/>
  <c r="J6" i="4"/>
  <c r="I6" i="4"/>
  <c r="G6" i="4"/>
  <c r="F6" i="4"/>
  <c r="E6" i="4"/>
  <c r="B6" i="4"/>
  <c r="A6" i="4"/>
  <c r="AB5" i="4"/>
  <c r="AA5" i="4"/>
  <c r="Z5" i="4"/>
  <c r="Y5" i="4"/>
  <c r="X5" i="4"/>
  <c r="W5" i="4"/>
  <c r="V5" i="4"/>
  <c r="U5" i="4"/>
  <c r="T5" i="4"/>
  <c r="R5" i="4"/>
  <c r="P5" i="4"/>
  <c r="O5" i="4"/>
  <c r="N5" i="4"/>
  <c r="M5" i="4"/>
  <c r="L5" i="4"/>
  <c r="K5" i="4"/>
  <c r="J5" i="4"/>
  <c r="I5" i="4"/>
  <c r="G5" i="4"/>
  <c r="F5" i="4"/>
  <c r="E5" i="4"/>
  <c r="B5" i="4"/>
  <c r="A5" i="4"/>
  <c r="AB4" i="4"/>
  <c r="AA4" i="4"/>
  <c r="Z4" i="4"/>
  <c r="Y4" i="4"/>
  <c r="X4" i="4"/>
  <c r="W4" i="4"/>
  <c r="V4" i="4"/>
  <c r="U4" i="4"/>
  <c r="T4" i="4"/>
  <c r="R4" i="4"/>
  <c r="P4" i="4"/>
  <c r="O4" i="4"/>
  <c r="N4" i="4"/>
  <c r="M4" i="4"/>
  <c r="L4" i="4"/>
  <c r="K4" i="4"/>
  <c r="J4" i="4"/>
  <c r="I4" i="4"/>
  <c r="G4" i="4"/>
  <c r="F4" i="4"/>
  <c r="E4" i="4"/>
  <c r="B4" i="4"/>
  <c r="A4" i="4"/>
  <c r="AB3" i="4"/>
  <c r="AA3" i="4"/>
  <c r="Z3" i="4"/>
  <c r="Y3" i="4"/>
  <c r="X3" i="4"/>
  <c r="W3" i="4"/>
  <c r="V3" i="4"/>
  <c r="U3" i="4"/>
  <c r="T3" i="4"/>
  <c r="R3" i="4"/>
  <c r="P3" i="4"/>
  <c r="O3" i="4"/>
  <c r="N3" i="4"/>
  <c r="M3" i="4"/>
  <c r="L3" i="4"/>
  <c r="K3" i="4"/>
  <c r="J3" i="4"/>
  <c r="I3" i="4"/>
  <c r="G3" i="4"/>
  <c r="F3" i="4"/>
  <c r="E3" i="4"/>
  <c r="B3" i="4"/>
  <c r="A3" i="4"/>
  <c r="AB2" i="4"/>
  <c r="AA2" i="4"/>
  <c r="Z2" i="4"/>
  <c r="Y2" i="4"/>
  <c r="X2" i="4"/>
  <c r="W2" i="4"/>
  <c r="V2" i="4"/>
  <c r="U2" i="4"/>
  <c r="T2" i="4"/>
  <c r="R2" i="4"/>
  <c r="P2" i="4"/>
  <c r="O2" i="4"/>
  <c r="N2" i="4"/>
  <c r="M2" i="4"/>
  <c r="L2" i="4"/>
  <c r="K2" i="4"/>
  <c r="J2" i="4"/>
  <c r="I2" i="4"/>
  <c r="G2" i="4"/>
  <c r="F2" i="4"/>
  <c r="E2" i="4"/>
  <c r="B2" i="4"/>
  <c r="A2" i="4"/>
  <c r="AB86" i="3"/>
  <c r="AA86" i="3"/>
  <c r="Z86" i="3"/>
  <c r="Y86" i="3"/>
  <c r="X86" i="3"/>
  <c r="W86" i="3"/>
  <c r="V86" i="3"/>
  <c r="U86" i="3"/>
  <c r="T86" i="3"/>
  <c r="R86" i="3"/>
  <c r="S86" i="3" s="1"/>
  <c r="Q86" i="3"/>
  <c r="P86" i="3"/>
  <c r="O86" i="3"/>
  <c r="N86" i="3"/>
  <c r="M86" i="3"/>
  <c r="L86" i="3"/>
  <c r="K86" i="3"/>
  <c r="J86" i="3"/>
  <c r="I86" i="3"/>
  <c r="G86" i="3"/>
  <c r="F86" i="3"/>
  <c r="E86" i="3"/>
  <c r="B86" i="3"/>
  <c r="A86" i="3"/>
  <c r="AB85" i="3"/>
  <c r="AA85" i="3"/>
  <c r="Z85" i="3"/>
  <c r="Y85" i="3"/>
  <c r="X85" i="3"/>
  <c r="W85" i="3"/>
  <c r="V85" i="3"/>
  <c r="U85" i="3"/>
  <c r="T85" i="3"/>
  <c r="R85" i="3"/>
  <c r="S85" i="3" s="1"/>
  <c r="Q85" i="3"/>
  <c r="P85" i="3"/>
  <c r="O85" i="3"/>
  <c r="N85" i="3"/>
  <c r="M85" i="3"/>
  <c r="L85" i="3"/>
  <c r="K85" i="3"/>
  <c r="J85" i="3"/>
  <c r="I85" i="3"/>
  <c r="G85" i="3"/>
  <c r="F85" i="3"/>
  <c r="E85" i="3"/>
  <c r="B85" i="3"/>
  <c r="A85" i="3"/>
  <c r="AB84" i="3"/>
  <c r="AA84" i="3"/>
  <c r="Z84" i="3"/>
  <c r="Y84" i="3"/>
  <c r="X84" i="3"/>
  <c r="W84" i="3"/>
  <c r="V84" i="3"/>
  <c r="U84" i="3"/>
  <c r="T84" i="3"/>
  <c r="R84" i="3"/>
  <c r="Q84" i="3"/>
  <c r="P84" i="3"/>
  <c r="O84" i="3"/>
  <c r="N84" i="3"/>
  <c r="M84" i="3"/>
  <c r="L84" i="3"/>
  <c r="K84" i="3"/>
  <c r="J84" i="3"/>
  <c r="I84" i="3"/>
  <c r="G84" i="3"/>
  <c r="F84" i="3"/>
  <c r="E84" i="3"/>
  <c r="B84" i="3"/>
  <c r="A84" i="3"/>
  <c r="AB83" i="3"/>
  <c r="AA83" i="3"/>
  <c r="Z83" i="3"/>
  <c r="Y83" i="3"/>
  <c r="X83" i="3"/>
  <c r="W83" i="3"/>
  <c r="V83" i="3"/>
  <c r="U83" i="3"/>
  <c r="T83" i="3"/>
  <c r="R83" i="3"/>
  <c r="Q83" i="3"/>
  <c r="P83" i="3"/>
  <c r="O83" i="3"/>
  <c r="N83" i="3"/>
  <c r="M83" i="3"/>
  <c r="L83" i="3"/>
  <c r="K83" i="3"/>
  <c r="J83" i="3"/>
  <c r="I83" i="3"/>
  <c r="G83" i="3"/>
  <c r="F83" i="3"/>
  <c r="E83" i="3"/>
  <c r="B83" i="3"/>
  <c r="A83" i="3"/>
  <c r="AB82" i="3"/>
  <c r="AA82" i="3"/>
  <c r="Z82" i="3"/>
  <c r="Y82" i="3"/>
  <c r="X82" i="3"/>
  <c r="W82" i="3"/>
  <c r="V82" i="3"/>
  <c r="U82" i="3"/>
  <c r="T82" i="3"/>
  <c r="R82" i="3"/>
  <c r="S82" i="3" s="1"/>
  <c r="Q82" i="3"/>
  <c r="P82" i="3"/>
  <c r="O82" i="3"/>
  <c r="N82" i="3"/>
  <c r="M82" i="3"/>
  <c r="L82" i="3"/>
  <c r="K82" i="3"/>
  <c r="J82" i="3"/>
  <c r="I82" i="3"/>
  <c r="G82" i="3"/>
  <c r="F82" i="3"/>
  <c r="E82" i="3"/>
  <c r="B82" i="3"/>
  <c r="A82" i="3"/>
  <c r="AB81" i="3"/>
  <c r="AA81" i="3"/>
  <c r="Z81" i="3"/>
  <c r="Y81" i="3"/>
  <c r="X81" i="3"/>
  <c r="W81" i="3"/>
  <c r="V81" i="3"/>
  <c r="U81" i="3"/>
  <c r="T81" i="3"/>
  <c r="R81" i="3"/>
  <c r="S81" i="3" s="1"/>
  <c r="Q81" i="3"/>
  <c r="P81" i="3"/>
  <c r="O81" i="3"/>
  <c r="N81" i="3"/>
  <c r="M81" i="3"/>
  <c r="L81" i="3"/>
  <c r="K81" i="3"/>
  <c r="J81" i="3"/>
  <c r="I81" i="3"/>
  <c r="G81" i="3"/>
  <c r="F81" i="3"/>
  <c r="E81" i="3"/>
  <c r="B81" i="3"/>
  <c r="A81" i="3"/>
  <c r="AB80" i="3"/>
  <c r="AA80" i="3"/>
  <c r="Z80" i="3"/>
  <c r="Y80" i="3"/>
  <c r="X80" i="3"/>
  <c r="W80" i="3"/>
  <c r="V80" i="3"/>
  <c r="U80" i="3"/>
  <c r="T80" i="3"/>
  <c r="R80" i="3"/>
  <c r="Q80" i="3"/>
  <c r="P80" i="3"/>
  <c r="O80" i="3"/>
  <c r="N80" i="3"/>
  <c r="M80" i="3"/>
  <c r="L80" i="3"/>
  <c r="K80" i="3"/>
  <c r="J80" i="3"/>
  <c r="I80" i="3"/>
  <c r="G80" i="3"/>
  <c r="F80" i="3"/>
  <c r="E80" i="3"/>
  <c r="B80" i="3"/>
  <c r="A80" i="3"/>
  <c r="AB79" i="3"/>
  <c r="AA79" i="3"/>
  <c r="Z79" i="3"/>
  <c r="Y79" i="3"/>
  <c r="X79" i="3"/>
  <c r="W79" i="3"/>
  <c r="V79" i="3"/>
  <c r="U79" i="3"/>
  <c r="T79" i="3"/>
  <c r="R79" i="3"/>
  <c r="Q79" i="3"/>
  <c r="P79" i="3"/>
  <c r="O79" i="3"/>
  <c r="N79" i="3"/>
  <c r="M79" i="3"/>
  <c r="L79" i="3"/>
  <c r="K79" i="3"/>
  <c r="J79" i="3"/>
  <c r="I79" i="3"/>
  <c r="G79" i="3"/>
  <c r="F79" i="3"/>
  <c r="E79" i="3"/>
  <c r="B79" i="3"/>
  <c r="A79" i="3"/>
  <c r="AB78" i="3"/>
  <c r="AA78" i="3"/>
  <c r="Z78" i="3"/>
  <c r="Y78" i="3"/>
  <c r="X78" i="3"/>
  <c r="W78" i="3"/>
  <c r="AC78" i="3" s="1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G78" i="3"/>
  <c r="F78" i="3"/>
  <c r="E78" i="3"/>
  <c r="B78" i="3"/>
  <c r="A78" i="3"/>
  <c r="AB77" i="3"/>
  <c r="AA77" i="3"/>
  <c r="Z77" i="3"/>
  <c r="Y77" i="3"/>
  <c r="X77" i="3"/>
  <c r="W77" i="3"/>
  <c r="V77" i="3"/>
  <c r="U77" i="3"/>
  <c r="T77" i="3"/>
  <c r="R77" i="3"/>
  <c r="Q77" i="3"/>
  <c r="P77" i="3"/>
  <c r="O77" i="3"/>
  <c r="N77" i="3"/>
  <c r="M77" i="3"/>
  <c r="L77" i="3"/>
  <c r="K77" i="3"/>
  <c r="J77" i="3"/>
  <c r="I77" i="3"/>
  <c r="G77" i="3"/>
  <c r="F77" i="3"/>
  <c r="E77" i="3"/>
  <c r="B77" i="3"/>
  <c r="A77" i="3"/>
  <c r="AB76" i="3"/>
  <c r="AA76" i="3"/>
  <c r="Z76" i="3"/>
  <c r="Y76" i="3"/>
  <c r="X76" i="3"/>
  <c r="W76" i="3"/>
  <c r="V76" i="3"/>
  <c r="U76" i="3"/>
  <c r="T76" i="3"/>
  <c r="R76" i="3"/>
  <c r="Q76" i="3"/>
  <c r="P76" i="3"/>
  <c r="O76" i="3"/>
  <c r="N76" i="3"/>
  <c r="M76" i="3"/>
  <c r="L76" i="3"/>
  <c r="K76" i="3"/>
  <c r="J76" i="3"/>
  <c r="I76" i="3"/>
  <c r="G76" i="3"/>
  <c r="F76" i="3"/>
  <c r="E76" i="3"/>
  <c r="B76" i="3"/>
  <c r="A76" i="3"/>
  <c r="AB75" i="3"/>
  <c r="AA75" i="3"/>
  <c r="Z75" i="3"/>
  <c r="Y75" i="3"/>
  <c r="X75" i="3"/>
  <c r="W75" i="3"/>
  <c r="V75" i="3"/>
  <c r="U75" i="3"/>
  <c r="T75" i="3"/>
  <c r="R75" i="3"/>
  <c r="Q75" i="3"/>
  <c r="P75" i="3"/>
  <c r="O75" i="3"/>
  <c r="N75" i="3"/>
  <c r="M75" i="3"/>
  <c r="L75" i="3"/>
  <c r="K75" i="3"/>
  <c r="J75" i="3"/>
  <c r="I75" i="3"/>
  <c r="G75" i="3"/>
  <c r="F75" i="3"/>
  <c r="E75" i="3"/>
  <c r="B75" i="3"/>
  <c r="A75" i="3"/>
  <c r="AB74" i="3"/>
  <c r="AA74" i="3"/>
  <c r="Z74" i="3"/>
  <c r="Y74" i="3"/>
  <c r="X74" i="3"/>
  <c r="W74" i="3"/>
  <c r="V74" i="3"/>
  <c r="U74" i="3"/>
  <c r="T74" i="3"/>
  <c r="R74" i="3"/>
  <c r="Q74" i="3"/>
  <c r="P74" i="3"/>
  <c r="O74" i="3"/>
  <c r="N74" i="3"/>
  <c r="M74" i="3"/>
  <c r="L74" i="3"/>
  <c r="K74" i="3"/>
  <c r="J74" i="3"/>
  <c r="I74" i="3"/>
  <c r="G74" i="3"/>
  <c r="F74" i="3"/>
  <c r="E74" i="3"/>
  <c r="B74" i="3"/>
  <c r="A74" i="3"/>
  <c r="AB73" i="3"/>
  <c r="AA73" i="3"/>
  <c r="Z73" i="3"/>
  <c r="Y73" i="3"/>
  <c r="X73" i="3"/>
  <c r="W73" i="3"/>
  <c r="V73" i="3"/>
  <c r="U73" i="3"/>
  <c r="T73" i="3"/>
  <c r="R73" i="3"/>
  <c r="Q73" i="3"/>
  <c r="P73" i="3"/>
  <c r="O73" i="3"/>
  <c r="N73" i="3"/>
  <c r="M73" i="3"/>
  <c r="L73" i="3"/>
  <c r="K73" i="3"/>
  <c r="J73" i="3"/>
  <c r="I73" i="3"/>
  <c r="G73" i="3"/>
  <c r="F73" i="3"/>
  <c r="E73" i="3"/>
  <c r="B73" i="3"/>
  <c r="A73" i="3"/>
  <c r="AB72" i="3"/>
  <c r="AA72" i="3"/>
  <c r="Z72" i="3"/>
  <c r="Y72" i="3"/>
  <c r="X72" i="3"/>
  <c r="W72" i="3"/>
  <c r="V72" i="3"/>
  <c r="U72" i="3"/>
  <c r="T72" i="3"/>
  <c r="R72" i="3"/>
  <c r="Q72" i="3"/>
  <c r="P72" i="3"/>
  <c r="O72" i="3"/>
  <c r="N72" i="3"/>
  <c r="M72" i="3"/>
  <c r="L72" i="3"/>
  <c r="K72" i="3"/>
  <c r="J72" i="3"/>
  <c r="I72" i="3"/>
  <c r="G72" i="3"/>
  <c r="F72" i="3"/>
  <c r="E72" i="3"/>
  <c r="B72" i="3"/>
  <c r="A72" i="3"/>
  <c r="AB71" i="3"/>
  <c r="AA71" i="3"/>
  <c r="Z71" i="3"/>
  <c r="Y71" i="3"/>
  <c r="X71" i="3"/>
  <c r="W71" i="3"/>
  <c r="V71" i="3"/>
  <c r="U71" i="3"/>
  <c r="T71" i="3"/>
  <c r="R71" i="3"/>
  <c r="Q71" i="3"/>
  <c r="P71" i="3"/>
  <c r="O71" i="3"/>
  <c r="N71" i="3"/>
  <c r="M71" i="3"/>
  <c r="L71" i="3"/>
  <c r="K71" i="3"/>
  <c r="J71" i="3"/>
  <c r="I71" i="3"/>
  <c r="G71" i="3"/>
  <c r="F71" i="3"/>
  <c r="E71" i="3"/>
  <c r="B71" i="3"/>
  <c r="A71" i="3"/>
  <c r="AB70" i="3"/>
  <c r="AA70" i="3"/>
  <c r="Z70" i="3"/>
  <c r="Y70" i="3"/>
  <c r="X70" i="3"/>
  <c r="W70" i="3"/>
  <c r="V70" i="3"/>
  <c r="U70" i="3"/>
  <c r="T70" i="3"/>
  <c r="R70" i="3"/>
  <c r="Q70" i="3"/>
  <c r="S70" i="3" s="1"/>
  <c r="P70" i="3"/>
  <c r="O70" i="3"/>
  <c r="N70" i="3"/>
  <c r="M70" i="3"/>
  <c r="L70" i="3"/>
  <c r="K70" i="3"/>
  <c r="J70" i="3"/>
  <c r="I70" i="3"/>
  <c r="G70" i="3"/>
  <c r="F70" i="3"/>
  <c r="E70" i="3"/>
  <c r="B70" i="3"/>
  <c r="A70" i="3"/>
  <c r="AB69" i="3"/>
  <c r="AA69" i="3"/>
  <c r="Z69" i="3"/>
  <c r="Y69" i="3"/>
  <c r="X69" i="3"/>
  <c r="W69" i="3"/>
  <c r="V69" i="3"/>
  <c r="U69" i="3"/>
  <c r="T69" i="3"/>
  <c r="R69" i="3"/>
  <c r="Q69" i="3"/>
  <c r="P69" i="3"/>
  <c r="O69" i="3"/>
  <c r="N69" i="3"/>
  <c r="M69" i="3"/>
  <c r="L69" i="3"/>
  <c r="K69" i="3"/>
  <c r="J69" i="3"/>
  <c r="I69" i="3"/>
  <c r="G69" i="3"/>
  <c r="F69" i="3"/>
  <c r="E69" i="3"/>
  <c r="B69" i="3"/>
  <c r="A69" i="3"/>
  <c r="AB68" i="3"/>
  <c r="AA68" i="3"/>
  <c r="Z68" i="3"/>
  <c r="Y68" i="3"/>
  <c r="X68" i="3"/>
  <c r="W68" i="3"/>
  <c r="V68" i="3"/>
  <c r="U68" i="3"/>
  <c r="T68" i="3"/>
  <c r="R68" i="3"/>
  <c r="Q68" i="3"/>
  <c r="P68" i="3"/>
  <c r="O68" i="3"/>
  <c r="N68" i="3"/>
  <c r="M68" i="3"/>
  <c r="L68" i="3"/>
  <c r="K68" i="3"/>
  <c r="J68" i="3"/>
  <c r="I68" i="3"/>
  <c r="G68" i="3"/>
  <c r="F68" i="3"/>
  <c r="E68" i="3"/>
  <c r="B68" i="3"/>
  <c r="A68" i="3"/>
  <c r="AB67" i="3"/>
  <c r="AA67" i="3"/>
  <c r="Z67" i="3"/>
  <c r="Y67" i="3"/>
  <c r="X67" i="3"/>
  <c r="W67" i="3"/>
  <c r="V67" i="3"/>
  <c r="U67" i="3"/>
  <c r="T67" i="3"/>
  <c r="R67" i="3"/>
  <c r="Q67" i="3"/>
  <c r="P67" i="3"/>
  <c r="O67" i="3"/>
  <c r="N67" i="3"/>
  <c r="M67" i="3"/>
  <c r="L67" i="3"/>
  <c r="K67" i="3"/>
  <c r="J67" i="3"/>
  <c r="I67" i="3"/>
  <c r="G67" i="3"/>
  <c r="F67" i="3"/>
  <c r="E67" i="3"/>
  <c r="B67" i="3"/>
  <c r="A67" i="3"/>
  <c r="AB66" i="3"/>
  <c r="AA66" i="3"/>
  <c r="Z66" i="3"/>
  <c r="Y66" i="3"/>
  <c r="X66" i="3"/>
  <c r="W66" i="3"/>
  <c r="V66" i="3"/>
  <c r="U66" i="3"/>
  <c r="T66" i="3"/>
  <c r="R66" i="3"/>
  <c r="Q66" i="3"/>
  <c r="P66" i="3"/>
  <c r="O66" i="3"/>
  <c r="N66" i="3"/>
  <c r="M66" i="3"/>
  <c r="L66" i="3"/>
  <c r="K66" i="3"/>
  <c r="J66" i="3"/>
  <c r="I66" i="3"/>
  <c r="G66" i="3"/>
  <c r="F66" i="3"/>
  <c r="E66" i="3"/>
  <c r="B66" i="3"/>
  <c r="A66" i="3"/>
  <c r="AB65" i="3"/>
  <c r="AA65" i="3"/>
  <c r="Z65" i="3"/>
  <c r="Y65" i="3"/>
  <c r="X65" i="3"/>
  <c r="W65" i="3"/>
  <c r="V65" i="3"/>
  <c r="U65" i="3"/>
  <c r="T65" i="3"/>
  <c r="R65" i="3"/>
  <c r="Q65" i="3"/>
  <c r="P65" i="3"/>
  <c r="O65" i="3"/>
  <c r="N65" i="3"/>
  <c r="M65" i="3"/>
  <c r="L65" i="3"/>
  <c r="K65" i="3"/>
  <c r="J65" i="3"/>
  <c r="I65" i="3"/>
  <c r="G65" i="3"/>
  <c r="F65" i="3"/>
  <c r="E65" i="3"/>
  <c r="B65" i="3"/>
  <c r="A65" i="3"/>
  <c r="AB64" i="3"/>
  <c r="AA64" i="3"/>
  <c r="Z64" i="3"/>
  <c r="Y64" i="3"/>
  <c r="X64" i="3"/>
  <c r="W64" i="3"/>
  <c r="V64" i="3"/>
  <c r="U64" i="3"/>
  <c r="T64" i="3"/>
  <c r="R64" i="3"/>
  <c r="Q64" i="3"/>
  <c r="P64" i="3"/>
  <c r="O64" i="3"/>
  <c r="N64" i="3"/>
  <c r="M64" i="3"/>
  <c r="L64" i="3"/>
  <c r="K64" i="3"/>
  <c r="J64" i="3"/>
  <c r="I64" i="3"/>
  <c r="G64" i="3"/>
  <c r="F64" i="3"/>
  <c r="E64" i="3"/>
  <c r="B64" i="3"/>
  <c r="A64" i="3"/>
  <c r="AB63" i="3"/>
  <c r="AA63" i="3"/>
  <c r="Z63" i="3"/>
  <c r="Y63" i="3"/>
  <c r="X63" i="3"/>
  <c r="W63" i="3"/>
  <c r="V63" i="3"/>
  <c r="U63" i="3"/>
  <c r="T63" i="3"/>
  <c r="R63" i="3"/>
  <c r="Q63" i="3"/>
  <c r="P63" i="3"/>
  <c r="O63" i="3"/>
  <c r="N63" i="3"/>
  <c r="M63" i="3"/>
  <c r="L63" i="3"/>
  <c r="K63" i="3"/>
  <c r="J63" i="3"/>
  <c r="I63" i="3"/>
  <c r="G63" i="3"/>
  <c r="F63" i="3"/>
  <c r="E63" i="3"/>
  <c r="B63" i="3"/>
  <c r="A63" i="3"/>
  <c r="AB62" i="3"/>
  <c r="AA62" i="3"/>
  <c r="Z62" i="3"/>
  <c r="Y62" i="3"/>
  <c r="X62" i="3"/>
  <c r="W62" i="3"/>
  <c r="V62" i="3"/>
  <c r="U62" i="3"/>
  <c r="T62" i="3"/>
  <c r="R62" i="3"/>
  <c r="Q62" i="3"/>
  <c r="P62" i="3"/>
  <c r="O62" i="3"/>
  <c r="N62" i="3"/>
  <c r="M62" i="3"/>
  <c r="L62" i="3"/>
  <c r="K62" i="3"/>
  <c r="J62" i="3"/>
  <c r="I62" i="3"/>
  <c r="G62" i="3"/>
  <c r="F62" i="3"/>
  <c r="E62" i="3"/>
  <c r="B62" i="3"/>
  <c r="A62" i="3"/>
  <c r="AB61" i="3"/>
  <c r="AA61" i="3"/>
  <c r="Z61" i="3"/>
  <c r="Y61" i="3"/>
  <c r="X61" i="3"/>
  <c r="W61" i="3"/>
  <c r="V61" i="3"/>
  <c r="U61" i="3"/>
  <c r="T61" i="3"/>
  <c r="R61" i="3"/>
  <c r="Q61" i="3"/>
  <c r="P61" i="3"/>
  <c r="O61" i="3"/>
  <c r="N61" i="3"/>
  <c r="M61" i="3"/>
  <c r="L61" i="3"/>
  <c r="K61" i="3"/>
  <c r="J61" i="3"/>
  <c r="I61" i="3"/>
  <c r="G61" i="3"/>
  <c r="F61" i="3"/>
  <c r="E61" i="3"/>
  <c r="B61" i="3"/>
  <c r="A61" i="3"/>
  <c r="AB60" i="3"/>
  <c r="AA60" i="3"/>
  <c r="Z60" i="3"/>
  <c r="Y60" i="3"/>
  <c r="X60" i="3"/>
  <c r="W60" i="3"/>
  <c r="V60" i="3"/>
  <c r="U60" i="3"/>
  <c r="T60" i="3"/>
  <c r="R60" i="3"/>
  <c r="Q60" i="3"/>
  <c r="P60" i="3"/>
  <c r="O60" i="3"/>
  <c r="N60" i="3"/>
  <c r="M60" i="3"/>
  <c r="L60" i="3"/>
  <c r="K60" i="3"/>
  <c r="J60" i="3"/>
  <c r="I60" i="3"/>
  <c r="G60" i="3"/>
  <c r="F60" i="3"/>
  <c r="E60" i="3"/>
  <c r="B60" i="3"/>
  <c r="A60" i="3"/>
  <c r="AB59" i="3"/>
  <c r="AA59" i="3"/>
  <c r="Z59" i="3"/>
  <c r="Y59" i="3"/>
  <c r="X59" i="3"/>
  <c r="W59" i="3"/>
  <c r="V59" i="3"/>
  <c r="U59" i="3"/>
  <c r="T59" i="3"/>
  <c r="R59" i="3"/>
  <c r="Q59" i="2" s="1"/>
  <c r="Q59" i="3"/>
  <c r="P59" i="3"/>
  <c r="O59" i="3"/>
  <c r="N59" i="3"/>
  <c r="M59" i="3"/>
  <c r="L59" i="3"/>
  <c r="K59" i="3"/>
  <c r="J59" i="3"/>
  <c r="I59" i="3"/>
  <c r="G59" i="3"/>
  <c r="F59" i="3"/>
  <c r="E59" i="3"/>
  <c r="B59" i="3"/>
  <c r="A59" i="3"/>
  <c r="AB58" i="3"/>
  <c r="AA58" i="3"/>
  <c r="Z58" i="3"/>
  <c r="Y58" i="3"/>
  <c r="X58" i="3"/>
  <c r="W58" i="3"/>
  <c r="V58" i="3"/>
  <c r="U58" i="3"/>
  <c r="T58" i="3"/>
  <c r="R58" i="3"/>
  <c r="Q58" i="2" s="1"/>
  <c r="Q58" i="3"/>
  <c r="P58" i="3"/>
  <c r="O58" i="3"/>
  <c r="N58" i="3"/>
  <c r="M58" i="3"/>
  <c r="L58" i="3"/>
  <c r="K58" i="3"/>
  <c r="J58" i="3"/>
  <c r="I58" i="3"/>
  <c r="G58" i="3"/>
  <c r="F58" i="3"/>
  <c r="E58" i="3"/>
  <c r="B58" i="3"/>
  <c r="A58" i="3"/>
  <c r="AB57" i="3"/>
  <c r="AA57" i="3"/>
  <c r="Z57" i="3"/>
  <c r="Y57" i="3"/>
  <c r="X57" i="3"/>
  <c r="W57" i="3"/>
  <c r="V57" i="3"/>
  <c r="U57" i="3"/>
  <c r="T57" i="3"/>
  <c r="R57" i="3"/>
  <c r="Q57" i="3"/>
  <c r="P57" i="3"/>
  <c r="O57" i="3"/>
  <c r="N57" i="3"/>
  <c r="M57" i="3"/>
  <c r="L57" i="3"/>
  <c r="K57" i="3"/>
  <c r="J57" i="3"/>
  <c r="I57" i="3"/>
  <c r="G57" i="3"/>
  <c r="F57" i="3"/>
  <c r="E57" i="3"/>
  <c r="B57" i="3"/>
  <c r="A57" i="3"/>
  <c r="AB56" i="3"/>
  <c r="AA56" i="3"/>
  <c r="Z56" i="3"/>
  <c r="Y56" i="3"/>
  <c r="X56" i="3"/>
  <c r="W56" i="3"/>
  <c r="V56" i="3"/>
  <c r="U56" i="3"/>
  <c r="T56" i="3"/>
  <c r="R56" i="3"/>
  <c r="S56" i="3" s="1"/>
  <c r="Q56" i="3"/>
  <c r="P56" i="3"/>
  <c r="O56" i="3"/>
  <c r="N56" i="3"/>
  <c r="M56" i="3"/>
  <c r="L56" i="3"/>
  <c r="K56" i="3"/>
  <c r="J56" i="3"/>
  <c r="I56" i="3"/>
  <c r="G56" i="3"/>
  <c r="F56" i="3"/>
  <c r="E56" i="3"/>
  <c r="B56" i="3"/>
  <c r="A56" i="3"/>
  <c r="AB55" i="3"/>
  <c r="AA55" i="3"/>
  <c r="Z55" i="3"/>
  <c r="Y55" i="3"/>
  <c r="X55" i="3"/>
  <c r="W55" i="3"/>
  <c r="V55" i="3"/>
  <c r="U55" i="3"/>
  <c r="T55" i="3"/>
  <c r="R55" i="3"/>
  <c r="Q55" i="3"/>
  <c r="P55" i="3"/>
  <c r="O55" i="3"/>
  <c r="N55" i="3"/>
  <c r="M55" i="3"/>
  <c r="L55" i="3"/>
  <c r="K55" i="3"/>
  <c r="J55" i="3"/>
  <c r="I55" i="3"/>
  <c r="G55" i="3"/>
  <c r="F55" i="3"/>
  <c r="E55" i="3"/>
  <c r="B55" i="3"/>
  <c r="A55" i="3"/>
  <c r="AB54" i="3"/>
  <c r="AA54" i="3"/>
  <c r="Z54" i="3"/>
  <c r="Y54" i="3"/>
  <c r="X54" i="3"/>
  <c r="W54" i="3"/>
  <c r="V54" i="3"/>
  <c r="U54" i="3"/>
  <c r="T54" i="3"/>
  <c r="R54" i="3"/>
  <c r="Q54" i="3"/>
  <c r="P54" i="3"/>
  <c r="O54" i="3"/>
  <c r="N54" i="3"/>
  <c r="M54" i="3"/>
  <c r="L54" i="3"/>
  <c r="K54" i="3"/>
  <c r="J54" i="3"/>
  <c r="I54" i="3"/>
  <c r="G54" i="3"/>
  <c r="F54" i="3"/>
  <c r="E54" i="3"/>
  <c r="B54" i="3"/>
  <c r="A54" i="3"/>
  <c r="AB53" i="3"/>
  <c r="AA53" i="3"/>
  <c r="Z53" i="3"/>
  <c r="Y53" i="3"/>
  <c r="X53" i="3"/>
  <c r="W53" i="3"/>
  <c r="V53" i="3"/>
  <c r="U53" i="3"/>
  <c r="T53" i="3"/>
  <c r="R53" i="3"/>
  <c r="Q53" i="3"/>
  <c r="P53" i="3"/>
  <c r="O53" i="3"/>
  <c r="N53" i="3"/>
  <c r="M53" i="3"/>
  <c r="L53" i="3"/>
  <c r="K53" i="3"/>
  <c r="J53" i="3"/>
  <c r="I53" i="3"/>
  <c r="G53" i="3"/>
  <c r="F53" i="3"/>
  <c r="E53" i="3"/>
  <c r="B53" i="3"/>
  <c r="A53" i="3"/>
  <c r="AB52" i="3"/>
  <c r="AA52" i="3"/>
  <c r="Z52" i="3"/>
  <c r="Y52" i="3"/>
  <c r="X52" i="3"/>
  <c r="W52" i="3"/>
  <c r="V52" i="3"/>
  <c r="U52" i="3"/>
  <c r="T52" i="3"/>
  <c r="R52" i="3"/>
  <c r="Q52" i="3"/>
  <c r="P52" i="3"/>
  <c r="O52" i="3"/>
  <c r="N52" i="3"/>
  <c r="M52" i="3"/>
  <c r="L52" i="3"/>
  <c r="K52" i="3"/>
  <c r="J52" i="3"/>
  <c r="I52" i="3"/>
  <c r="G52" i="3"/>
  <c r="F52" i="3"/>
  <c r="E52" i="3"/>
  <c r="B52" i="3"/>
  <c r="A52" i="3"/>
  <c r="AB51" i="3"/>
  <c r="AA51" i="3"/>
  <c r="Z51" i="3"/>
  <c r="Y51" i="3"/>
  <c r="X51" i="3"/>
  <c r="W51" i="3"/>
  <c r="V51" i="3"/>
  <c r="U51" i="3"/>
  <c r="T51" i="3"/>
  <c r="R51" i="3"/>
  <c r="Q51" i="3"/>
  <c r="P51" i="3"/>
  <c r="O51" i="3"/>
  <c r="N51" i="3"/>
  <c r="M51" i="3"/>
  <c r="L51" i="3"/>
  <c r="K51" i="3"/>
  <c r="J51" i="3"/>
  <c r="I51" i="3"/>
  <c r="G51" i="3"/>
  <c r="F51" i="3"/>
  <c r="E51" i="3"/>
  <c r="B51" i="3"/>
  <c r="A51" i="3"/>
  <c r="AB50" i="3"/>
  <c r="AA50" i="3"/>
  <c r="Z50" i="3"/>
  <c r="Y50" i="3"/>
  <c r="X50" i="3"/>
  <c r="W50" i="3"/>
  <c r="V50" i="3"/>
  <c r="U50" i="3"/>
  <c r="T50" i="3"/>
  <c r="R50" i="3"/>
  <c r="S50" i="3" s="1"/>
  <c r="Q50" i="3"/>
  <c r="P50" i="3"/>
  <c r="O50" i="3"/>
  <c r="N50" i="3"/>
  <c r="M50" i="3"/>
  <c r="L50" i="3"/>
  <c r="K50" i="3"/>
  <c r="J50" i="3"/>
  <c r="I50" i="3"/>
  <c r="G50" i="3"/>
  <c r="F50" i="3"/>
  <c r="E50" i="3"/>
  <c r="B50" i="3"/>
  <c r="A50" i="3"/>
  <c r="AB49" i="3"/>
  <c r="AA49" i="3"/>
  <c r="Z49" i="3"/>
  <c r="Y49" i="3"/>
  <c r="X49" i="3"/>
  <c r="W49" i="3"/>
  <c r="V49" i="3"/>
  <c r="U49" i="3"/>
  <c r="T49" i="3"/>
  <c r="R49" i="3"/>
  <c r="Q49" i="2" s="1"/>
  <c r="Q49" i="3"/>
  <c r="P49" i="3"/>
  <c r="O49" i="3"/>
  <c r="N49" i="3"/>
  <c r="M49" i="3"/>
  <c r="L49" i="3"/>
  <c r="K49" i="3"/>
  <c r="J49" i="3"/>
  <c r="I49" i="3"/>
  <c r="G49" i="3"/>
  <c r="F49" i="3"/>
  <c r="E49" i="3"/>
  <c r="B49" i="3"/>
  <c r="A49" i="3"/>
  <c r="AB48" i="3"/>
  <c r="AA48" i="3"/>
  <c r="Z48" i="3"/>
  <c r="Y48" i="3"/>
  <c r="X48" i="3"/>
  <c r="W48" i="3"/>
  <c r="V48" i="3"/>
  <c r="U48" i="3"/>
  <c r="T48" i="3"/>
  <c r="R48" i="3"/>
  <c r="Q48" i="2" s="1"/>
  <c r="Q48" i="3"/>
  <c r="P48" i="3"/>
  <c r="O48" i="3"/>
  <c r="N48" i="3"/>
  <c r="M48" i="3"/>
  <c r="L48" i="3"/>
  <c r="K48" i="3"/>
  <c r="J48" i="3"/>
  <c r="I48" i="3"/>
  <c r="G48" i="3"/>
  <c r="F48" i="3"/>
  <c r="E48" i="3"/>
  <c r="B48" i="3"/>
  <c r="A48" i="3"/>
  <c r="AB47" i="3"/>
  <c r="AA47" i="3"/>
  <c r="Z47" i="3"/>
  <c r="Y47" i="3"/>
  <c r="X47" i="3"/>
  <c r="W47" i="3"/>
  <c r="V47" i="3"/>
  <c r="U47" i="3"/>
  <c r="T47" i="3"/>
  <c r="R47" i="3"/>
  <c r="Q47" i="2" s="1"/>
  <c r="Q47" i="3"/>
  <c r="P47" i="3"/>
  <c r="O47" i="3"/>
  <c r="N47" i="3"/>
  <c r="M47" i="3"/>
  <c r="L47" i="3"/>
  <c r="K47" i="3"/>
  <c r="J47" i="3"/>
  <c r="I47" i="3"/>
  <c r="G47" i="3"/>
  <c r="F47" i="3"/>
  <c r="E47" i="3"/>
  <c r="B47" i="3"/>
  <c r="A47" i="3"/>
  <c r="AB46" i="3"/>
  <c r="AA46" i="3"/>
  <c r="Z46" i="3"/>
  <c r="Y46" i="3"/>
  <c r="X46" i="3"/>
  <c r="W46" i="3"/>
  <c r="V46" i="3"/>
  <c r="U46" i="3"/>
  <c r="T46" i="3"/>
  <c r="R46" i="3"/>
  <c r="Q46" i="2" s="1"/>
  <c r="Q46" i="3"/>
  <c r="P46" i="3"/>
  <c r="O46" i="3"/>
  <c r="N46" i="3"/>
  <c r="M46" i="3"/>
  <c r="L46" i="3"/>
  <c r="K46" i="3"/>
  <c r="J46" i="3"/>
  <c r="I46" i="3"/>
  <c r="G46" i="3"/>
  <c r="F46" i="3"/>
  <c r="E46" i="3"/>
  <c r="B46" i="3"/>
  <c r="A46" i="3"/>
  <c r="AB45" i="3"/>
  <c r="AA45" i="3"/>
  <c r="Z45" i="3"/>
  <c r="Y45" i="3"/>
  <c r="X45" i="3"/>
  <c r="W45" i="3"/>
  <c r="V45" i="3"/>
  <c r="U45" i="3"/>
  <c r="T45" i="3"/>
  <c r="R45" i="3"/>
  <c r="S45" i="3" s="1"/>
  <c r="Q45" i="3"/>
  <c r="P45" i="3"/>
  <c r="O45" i="3"/>
  <c r="N45" i="3"/>
  <c r="M45" i="3"/>
  <c r="L45" i="3"/>
  <c r="K45" i="3"/>
  <c r="J45" i="3"/>
  <c r="I45" i="3"/>
  <c r="G45" i="3"/>
  <c r="F45" i="3"/>
  <c r="E45" i="3"/>
  <c r="B45" i="3"/>
  <c r="A45" i="3"/>
  <c r="AB44" i="3"/>
  <c r="AA44" i="3"/>
  <c r="Z44" i="3"/>
  <c r="Y44" i="3"/>
  <c r="X44" i="3"/>
  <c r="W44" i="3"/>
  <c r="V44" i="3"/>
  <c r="U44" i="3"/>
  <c r="T44" i="3"/>
  <c r="R44" i="3"/>
  <c r="Q44" i="3"/>
  <c r="P44" i="3"/>
  <c r="O44" i="3"/>
  <c r="N44" i="3"/>
  <c r="M44" i="3"/>
  <c r="L44" i="3"/>
  <c r="K44" i="3"/>
  <c r="J44" i="3"/>
  <c r="I44" i="3"/>
  <c r="G44" i="3"/>
  <c r="F44" i="3"/>
  <c r="E44" i="3"/>
  <c r="B44" i="3"/>
  <c r="A44" i="3"/>
  <c r="AB43" i="3"/>
  <c r="AA43" i="3"/>
  <c r="Z43" i="3"/>
  <c r="Y43" i="3"/>
  <c r="X43" i="3"/>
  <c r="W43" i="3"/>
  <c r="V43" i="3"/>
  <c r="U43" i="3"/>
  <c r="T43" i="3"/>
  <c r="R43" i="3"/>
  <c r="Q43" i="3"/>
  <c r="P43" i="3"/>
  <c r="O43" i="3"/>
  <c r="N43" i="3"/>
  <c r="M43" i="3"/>
  <c r="L43" i="3"/>
  <c r="K43" i="3"/>
  <c r="J43" i="3"/>
  <c r="I43" i="3"/>
  <c r="G43" i="3"/>
  <c r="F43" i="3"/>
  <c r="E43" i="3"/>
  <c r="B43" i="3"/>
  <c r="A43" i="3"/>
  <c r="AB42" i="3"/>
  <c r="AA42" i="3"/>
  <c r="Z42" i="3"/>
  <c r="Y42" i="3"/>
  <c r="X42" i="3"/>
  <c r="W42" i="3"/>
  <c r="V42" i="3"/>
  <c r="U42" i="3"/>
  <c r="T42" i="3"/>
  <c r="R42" i="3"/>
  <c r="Q42" i="3"/>
  <c r="P42" i="3"/>
  <c r="O42" i="3"/>
  <c r="N42" i="3"/>
  <c r="M42" i="3"/>
  <c r="L42" i="3"/>
  <c r="K42" i="3"/>
  <c r="J42" i="3"/>
  <c r="I42" i="3"/>
  <c r="G42" i="3"/>
  <c r="F42" i="3"/>
  <c r="E42" i="3"/>
  <c r="B42" i="3"/>
  <c r="A42" i="3"/>
  <c r="AB41" i="3"/>
  <c r="AA41" i="3"/>
  <c r="Z41" i="3"/>
  <c r="Y41" i="3"/>
  <c r="X41" i="3"/>
  <c r="W41" i="3"/>
  <c r="V41" i="3"/>
  <c r="U41" i="3"/>
  <c r="T41" i="3"/>
  <c r="R41" i="3"/>
  <c r="S41" i="3" s="1"/>
  <c r="Q41" i="3"/>
  <c r="P41" i="3"/>
  <c r="O41" i="3"/>
  <c r="N41" i="3"/>
  <c r="M41" i="3"/>
  <c r="L41" i="3"/>
  <c r="K41" i="3"/>
  <c r="J41" i="3"/>
  <c r="I41" i="3"/>
  <c r="G41" i="3"/>
  <c r="F41" i="3"/>
  <c r="E41" i="3"/>
  <c r="B41" i="3"/>
  <c r="A41" i="3"/>
  <c r="AB40" i="3"/>
  <c r="AA40" i="3"/>
  <c r="Z40" i="3"/>
  <c r="Y40" i="3"/>
  <c r="X40" i="3"/>
  <c r="W40" i="3"/>
  <c r="V40" i="3"/>
  <c r="U40" i="3"/>
  <c r="T40" i="3"/>
  <c r="R40" i="3"/>
  <c r="S40" i="3" s="1"/>
  <c r="Q40" i="3"/>
  <c r="P40" i="3"/>
  <c r="O40" i="3"/>
  <c r="N40" i="3"/>
  <c r="M40" i="3"/>
  <c r="L40" i="3"/>
  <c r="K40" i="3"/>
  <c r="J40" i="3"/>
  <c r="I40" i="3"/>
  <c r="G40" i="3"/>
  <c r="F40" i="3"/>
  <c r="E40" i="3"/>
  <c r="B40" i="3"/>
  <c r="A40" i="3"/>
  <c r="AB39" i="3"/>
  <c r="AA39" i="3"/>
  <c r="Z39" i="3"/>
  <c r="Y39" i="3"/>
  <c r="X39" i="3"/>
  <c r="W39" i="3"/>
  <c r="V39" i="3"/>
  <c r="U39" i="3"/>
  <c r="T39" i="3"/>
  <c r="R39" i="3"/>
  <c r="Q39" i="3"/>
  <c r="P39" i="3"/>
  <c r="O39" i="3"/>
  <c r="N39" i="3"/>
  <c r="M39" i="3"/>
  <c r="L39" i="3"/>
  <c r="K39" i="3"/>
  <c r="J39" i="3"/>
  <c r="I39" i="3"/>
  <c r="G39" i="3"/>
  <c r="F39" i="3"/>
  <c r="E39" i="3"/>
  <c r="B39" i="3"/>
  <c r="A39" i="3"/>
  <c r="AB38" i="3"/>
  <c r="AA38" i="3"/>
  <c r="Z38" i="3"/>
  <c r="Y38" i="3"/>
  <c r="X38" i="3"/>
  <c r="W38" i="3"/>
  <c r="V38" i="3"/>
  <c r="U38" i="3"/>
  <c r="T38" i="3"/>
  <c r="R38" i="3"/>
  <c r="Q38" i="3"/>
  <c r="P38" i="3"/>
  <c r="O38" i="3"/>
  <c r="N38" i="3"/>
  <c r="M38" i="3"/>
  <c r="L38" i="3"/>
  <c r="K38" i="3"/>
  <c r="J38" i="3"/>
  <c r="I38" i="3"/>
  <c r="G38" i="3"/>
  <c r="F38" i="3"/>
  <c r="E38" i="3"/>
  <c r="B38" i="3"/>
  <c r="A38" i="3"/>
  <c r="AB37" i="3"/>
  <c r="AA37" i="3"/>
  <c r="Z37" i="3"/>
  <c r="Y37" i="3"/>
  <c r="X37" i="3"/>
  <c r="W37" i="3"/>
  <c r="V37" i="3"/>
  <c r="U37" i="3"/>
  <c r="T37" i="3"/>
  <c r="R37" i="3"/>
  <c r="Q37" i="3"/>
  <c r="P37" i="3"/>
  <c r="O37" i="3"/>
  <c r="N37" i="3"/>
  <c r="M37" i="3"/>
  <c r="L37" i="3"/>
  <c r="K37" i="3"/>
  <c r="J37" i="3"/>
  <c r="I37" i="3"/>
  <c r="G37" i="3"/>
  <c r="F37" i="3"/>
  <c r="E37" i="3"/>
  <c r="B37" i="3"/>
  <c r="A37" i="3"/>
  <c r="AB36" i="3"/>
  <c r="AA36" i="3"/>
  <c r="Z36" i="3"/>
  <c r="Y36" i="3"/>
  <c r="X36" i="3"/>
  <c r="W36" i="3"/>
  <c r="V36" i="3"/>
  <c r="U36" i="3"/>
  <c r="T36" i="3"/>
  <c r="R36" i="3"/>
  <c r="Q36" i="3"/>
  <c r="P36" i="3"/>
  <c r="O36" i="3"/>
  <c r="N36" i="3"/>
  <c r="M36" i="3"/>
  <c r="L36" i="3"/>
  <c r="K36" i="3"/>
  <c r="J36" i="3"/>
  <c r="I36" i="3"/>
  <c r="G36" i="3"/>
  <c r="F36" i="3"/>
  <c r="E36" i="3"/>
  <c r="B36" i="3"/>
  <c r="A36" i="3"/>
  <c r="AB35" i="3"/>
  <c r="AA35" i="3"/>
  <c r="Z35" i="3"/>
  <c r="Y35" i="3"/>
  <c r="X35" i="3"/>
  <c r="W35" i="3"/>
  <c r="V35" i="3"/>
  <c r="U35" i="3"/>
  <c r="T35" i="3"/>
  <c r="R35" i="3"/>
  <c r="Q35" i="3"/>
  <c r="P35" i="3"/>
  <c r="O35" i="3"/>
  <c r="N35" i="3"/>
  <c r="M35" i="3"/>
  <c r="L35" i="3"/>
  <c r="K35" i="3"/>
  <c r="J35" i="3"/>
  <c r="I35" i="3"/>
  <c r="G35" i="3"/>
  <c r="F35" i="3"/>
  <c r="E35" i="3"/>
  <c r="B35" i="3"/>
  <c r="A35" i="3"/>
  <c r="AB34" i="3"/>
  <c r="AA34" i="3"/>
  <c r="Z34" i="3"/>
  <c r="Y34" i="3"/>
  <c r="X34" i="3"/>
  <c r="W34" i="3"/>
  <c r="V34" i="3"/>
  <c r="U34" i="3"/>
  <c r="T34" i="3"/>
  <c r="R34" i="3"/>
  <c r="Q34" i="2" s="1"/>
  <c r="Q34" i="3"/>
  <c r="P34" i="3"/>
  <c r="O34" i="3"/>
  <c r="N34" i="3"/>
  <c r="M34" i="3"/>
  <c r="L34" i="3"/>
  <c r="K34" i="3"/>
  <c r="J34" i="3"/>
  <c r="I34" i="3"/>
  <c r="G34" i="3"/>
  <c r="F34" i="3"/>
  <c r="E34" i="3"/>
  <c r="B34" i="3"/>
  <c r="A34" i="3"/>
  <c r="AB33" i="3"/>
  <c r="AA33" i="3"/>
  <c r="Z33" i="3"/>
  <c r="Y33" i="3"/>
  <c r="X33" i="3"/>
  <c r="W33" i="3"/>
  <c r="V33" i="3"/>
  <c r="U33" i="3"/>
  <c r="T33" i="3"/>
  <c r="R33" i="3"/>
  <c r="Q33" i="2" s="1"/>
  <c r="Q33" i="3"/>
  <c r="P33" i="3"/>
  <c r="O33" i="3"/>
  <c r="N33" i="3"/>
  <c r="M33" i="3"/>
  <c r="L33" i="3"/>
  <c r="K33" i="3"/>
  <c r="J33" i="3"/>
  <c r="I33" i="3"/>
  <c r="G33" i="3"/>
  <c r="F33" i="3"/>
  <c r="E33" i="3"/>
  <c r="B33" i="3"/>
  <c r="A33" i="3"/>
  <c r="AB32" i="3"/>
  <c r="AA32" i="3"/>
  <c r="Z32" i="3"/>
  <c r="Y32" i="3"/>
  <c r="X32" i="3"/>
  <c r="W32" i="3"/>
  <c r="V32" i="3"/>
  <c r="U32" i="3"/>
  <c r="T32" i="3"/>
  <c r="R32" i="3"/>
  <c r="Q32" i="2" s="1"/>
  <c r="Q32" i="3"/>
  <c r="P32" i="3"/>
  <c r="O32" i="3"/>
  <c r="N32" i="3"/>
  <c r="M32" i="3"/>
  <c r="L32" i="3"/>
  <c r="K32" i="3"/>
  <c r="J32" i="3"/>
  <c r="I32" i="3"/>
  <c r="G32" i="3"/>
  <c r="F32" i="3"/>
  <c r="E32" i="3"/>
  <c r="B32" i="3"/>
  <c r="A32" i="3"/>
  <c r="AB31" i="3"/>
  <c r="AA31" i="3"/>
  <c r="Z31" i="3"/>
  <c r="Y31" i="3"/>
  <c r="X31" i="3"/>
  <c r="W31" i="3"/>
  <c r="V31" i="3"/>
  <c r="U31" i="3"/>
  <c r="T31" i="3"/>
  <c r="R31" i="3"/>
  <c r="Q31" i="2" s="1"/>
  <c r="Q31" i="3"/>
  <c r="P31" i="3"/>
  <c r="O31" i="3"/>
  <c r="N31" i="3"/>
  <c r="M31" i="3"/>
  <c r="L31" i="3"/>
  <c r="K31" i="3"/>
  <c r="J31" i="3"/>
  <c r="I31" i="3"/>
  <c r="G31" i="3"/>
  <c r="F31" i="3"/>
  <c r="E31" i="3"/>
  <c r="B31" i="3"/>
  <c r="A31" i="3"/>
  <c r="AB30" i="3"/>
  <c r="AA30" i="3"/>
  <c r="Z30" i="3"/>
  <c r="Y30" i="3"/>
  <c r="X30" i="3"/>
  <c r="W30" i="3"/>
  <c r="V30" i="3"/>
  <c r="U30" i="3"/>
  <c r="T30" i="3"/>
  <c r="R30" i="3"/>
  <c r="Q30" i="2" s="1"/>
  <c r="Q30" i="3"/>
  <c r="P30" i="3"/>
  <c r="O30" i="3"/>
  <c r="N30" i="3"/>
  <c r="M30" i="3"/>
  <c r="L30" i="3"/>
  <c r="K30" i="3"/>
  <c r="J30" i="3"/>
  <c r="I30" i="3"/>
  <c r="G30" i="3"/>
  <c r="F30" i="3"/>
  <c r="E30" i="3"/>
  <c r="B30" i="3"/>
  <c r="A30" i="3"/>
  <c r="AB29" i="3"/>
  <c r="AA29" i="3"/>
  <c r="Z29" i="3"/>
  <c r="Y29" i="3"/>
  <c r="X29" i="3"/>
  <c r="W29" i="3"/>
  <c r="V29" i="3"/>
  <c r="U29" i="3"/>
  <c r="T29" i="3"/>
  <c r="R29" i="3"/>
  <c r="Q29" i="2" s="1"/>
  <c r="Q29" i="3"/>
  <c r="P29" i="3"/>
  <c r="O29" i="3"/>
  <c r="N29" i="3"/>
  <c r="M29" i="3"/>
  <c r="L29" i="3"/>
  <c r="K29" i="3"/>
  <c r="J29" i="3"/>
  <c r="I29" i="3"/>
  <c r="G29" i="3"/>
  <c r="F29" i="3"/>
  <c r="E29" i="3"/>
  <c r="B29" i="3"/>
  <c r="A29" i="3"/>
  <c r="AB28" i="3"/>
  <c r="AA28" i="3"/>
  <c r="Z28" i="3"/>
  <c r="Y28" i="3"/>
  <c r="X28" i="3"/>
  <c r="W28" i="3"/>
  <c r="V28" i="3"/>
  <c r="U28" i="3"/>
  <c r="T28" i="3"/>
  <c r="R28" i="3"/>
  <c r="Q28" i="3"/>
  <c r="P28" i="3"/>
  <c r="O28" i="3"/>
  <c r="N28" i="3"/>
  <c r="M28" i="3"/>
  <c r="L28" i="3"/>
  <c r="K28" i="3"/>
  <c r="J28" i="3"/>
  <c r="I28" i="3"/>
  <c r="G28" i="3"/>
  <c r="F28" i="3"/>
  <c r="E28" i="3"/>
  <c r="B28" i="3"/>
  <c r="A28" i="3"/>
  <c r="AB27" i="3"/>
  <c r="AA27" i="3"/>
  <c r="Z27" i="3"/>
  <c r="Y27" i="3"/>
  <c r="X27" i="3"/>
  <c r="W27" i="3"/>
  <c r="V27" i="3"/>
  <c r="U27" i="3"/>
  <c r="T27" i="3"/>
  <c r="R27" i="3"/>
  <c r="Q27" i="3"/>
  <c r="P27" i="3"/>
  <c r="O27" i="3"/>
  <c r="N27" i="3"/>
  <c r="M27" i="3"/>
  <c r="L27" i="3"/>
  <c r="K27" i="3"/>
  <c r="J27" i="3"/>
  <c r="I27" i="3"/>
  <c r="G27" i="3"/>
  <c r="F27" i="3"/>
  <c r="E27" i="3"/>
  <c r="B27" i="3"/>
  <c r="A27" i="3"/>
  <c r="AB26" i="3"/>
  <c r="AA26" i="3"/>
  <c r="Z26" i="3"/>
  <c r="Y26" i="3"/>
  <c r="X26" i="3"/>
  <c r="W26" i="3"/>
  <c r="V26" i="3"/>
  <c r="U26" i="3"/>
  <c r="T26" i="3"/>
  <c r="R26" i="3"/>
  <c r="Q26" i="3"/>
  <c r="P26" i="3"/>
  <c r="O26" i="3"/>
  <c r="N26" i="3"/>
  <c r="M26" i="3"/>
  <c r="L26" i="3"/>
  <c r="K26" i="3"/>
  <c r="J26" i="3"/>
  <c r="I26" i="3"/>
  <c r="G26" i="3"/>
  <c r="F26" i="3"/>
  <c r="E26" i="3"/>
  <c r="B26" i="3"/>
  <c r="A26" i="3"/>
  <c r="AB25" i="3"/>
  <c r="AA25" i="3"/>
  <c r="Z25" i="3"/>
  <c r="Y25" i="3"/>
  <c r="X25" i="3"/>
  <c r="W25" i="3"/>
  <c r="V25" i="3"/>
  <c r="U25" i="3"/>
  <c r="T25" i="3"/>
  <c r="R25" i="3"/>
  <c r="S25" i="3" s="1"/>
  <c r="Q25" i="3"/>
  <c r="P25" i="3"/>
  <c r="O25" i="3"/>
  <c r="N25" i="3"/>
  <c r="M25" i="3"/>
  <c r="L25" i="3"/>
  <c r="K25" i="3"/>
  <c r="J25" i="3"/>
  <c r="I25" i="3"/>
  <c r="G25" i="3"/>
  <c r="F25" i="3"/>
  <c r="E25" i="3"/>
  <c r="B25" i="3"/>
  <c r="A25" i="3"/>
  <c r="AB24" i="3"/>
  <c r="AA24" i="3"/>
  <c r="Z24" i="3"/>
  <c r="Y24" i="3"/>
  <c r="X24" i="3"/>
  <c r="W24" i="3"/>
  <c r="V24" i="3"/>
  <c r="U24" i="3"/>
  <c r="T24" i="3"/>
  <c r="R24" i="3"/>
  <c r="Q24" i="3"/>
  <c r="P24" i="3"/>
  <c r="O24" i="3"/>
  <c r="N24" i="3"/>
  <c r="M24" i="3"/>
  <c r="L24" i="3"/>
  <c r="K24" i="3"/>
  <c r="J24" i="3"/>
  <c r="I24" i="3"/>
  <c r="G24" i="3"/>
  <c r="F24" i="3"/>
  <c r="E24" i="3"/>
  <c r="B24" i="3"/>
  <c r="A24" i="3"/>
  <c r="AB23" i="3"/>
  <c r="AA23" i="3"/>
  <c r="Z23" i="3"/>
  <c r="Y23" i="3"/>
  <c r="X23" i="3"/>
  <c r="W23" i="3"/>
  <c r="V23" i="3"/>
  <c r="U23" i="3"/>
  <c r="T23" i="3"/>
  <c r="R23" i="3"/>
  <c r="Q23" i="3"/>
  <c r="P23" i="3"/>
  <c r="O23" i="3"/>
  <c r="N23" i="3"/>
  <c r="M23" i="3"/>
  <c r="L23" i="3"/>
  <c r="K23" i="3"/>
  <c r="J23" i="3"/>
  <c r="I23" i="3"/>
  <c r="G23" i="3"/>
  <c r="F23" i="3"/>
  <c r="E23" i="3"/>
  <c r="B23" i="3"/>
  <c r="A23" i="3"/>
  <c r="AB22" i="3"/>
  <c r="AA22" i="3"/>
  <c r="Z22" i="3"/>
  <c r="Y22" i="3"/>
  <c r="X22" i="3"/>
  <c r="W22" i="3"/>
  <c r="V22" i="3"/>
  <c r="U22" i="3"/>
  <c r="T22" i="3"/>
  <c r="R22" i="3"/>
  <c r="Q22" i="3"/>
  <c r="P22" i="3"/>
  <c r="O22" i="3"/>
  <c r="N22" i="3"/>
  <c r="M22" i="3"/>
  <c r="L22" i="3"/>
  <c r="K22" i="3"/>
  <c r="J22" i="3"/>
  <c r="I22" i="3"/>
  <c r="G22" i="3"/>
  <c r="F22" i="3"/>
  <c r="E22" i="3"/>
  <c r="B22" i="3"/>
  <c r="A22" i="3"/>
  <c r="AB21" i="3"/>
  <c r="AA21" i="3"/>
  <c r="Z21" i="3"/>
  <c r="Y21" i="3"/>
  <c r="X21" i="3"/>
  <c r="W21" i="3"/>
  <c r="V21" i="3"/>
  <c r="U21" i="3"/>
  <c r="T21" i="3"/>
  <c r="R21" i="3"/>
  <c r="Q21" i="3"/>
  <c r="P21" i="3"/>
  <c r="O21" i="3"/>
  <c r="N21" i="3"/>
  <c r="M21" i="3"/>
  <c r="L21" i="3"/>
  <c r="K21" i="3"/>
  <c r="J21" i="3"/>
  <c r="I21" i="3"/>
  <c r="G21" i="3"/>
  <c r="F21" i="3"/>
  <c r="E21" i="3"/>
  <c r="B21" i="3"/>
  <c r="A21" i="3"/>
  <c r="AB20" i="3"/>
  <c r="AA20" i="3"/>
  <c r="Z20" i="3"/>
  <c r="Y20" i="3"/>
  <c r="X20" i="3"/>
  <c r="W20" i="3"/>
  <c r="V20" i="3"/>
  <c r="U20" i="3"/>
  <c r="T20" i="3"/>
  <c r="R20" i="3"/>
  <c r="Q20" i="3"/>
  <c r="P20" i="3"/>
  <c r="O20" i="3"/>
  <c r="N20" i="3"/>
  <c r="M20" i="3"/>
  <c r="L20" i="3"/>
  <c r="K20" i="3"/>
  <c r="J20" i="3"/>
  <c r="I20" i="3"/>
  <c r="G20" i="3"/>
  <c r="F20" i="3"/>
  <c r="E20" i="3"/>
  <c r="B20" i="3"/>
  <c r="A20" i="3"/>
  <c r="AB19" i="3"/>
  <c r="AA19" i="3"/>
  <c r="Z19" i="3"/>
  <c r="Y19" i="3"/>
  <c r="X19" i="3"/>
  <c r="W19" i="3"/>
  <c r="V19" i="3"/>
  <c r="U19" i="3"/>
  <c r="T19" i="3"/>
  <c r="R19" i="3"/>
  <c r="Q19" i="3"/>
  <c r="P19" i="3"/>
  <c r="O19" i="3"/>
  <c r="N19" i="3"/>
  <c r="M19" i="3"/>
  <c r="L19" i="3"/>
  <c r="K19" i="3"/>
  <c r="J19" i="3"/>
  <c r="I19" i="3"/>
  <c r="G19" i="3"/>
  <c r="F19" i="3"/>
  <c r="E19" i="3"/>
  <c r="B19" i="3"/>
  <c r="A19" i="3"/>
  <c r="AB18" i="3"/>
  <c r="AA18" i="3"/>
  <c r="Z18" i="3"/>
  <c r="Y18" i="3"/>
  <c r="X18" i="3"/>
  <c r="W18" i="3"/>
  <c r="V18" i="3"/>
  <c r="U18" i="3"/>
  <c r="T18" i="3"/>
  <c r="R18" i="3"/>
  <c r="S18" i="3" s="1"/>
  <c r="Q18" i="3"/>
  <c r="P18" i="3"/>
  <c r="O18" i="3"/>
  <c r="N18" i="3"/>
  <c r="M18" i="3"/>
  <c r="L18" i="3"/>
  <c r="K18" i="3"/>
  <c r="J18" i="3"/>
  <c r="I18" i="3"/>
  <c r="G18" i="3"/>
  <c r="F18" i="3"/>
  <c r="E18" i="3"/>
  <c r="B18" i="3"/>
  <c r="A18" i="3"/>
  <c r="AB17" i="3"/>
  <c r="AA17" i="3"/>
  <c r="Z17" i="3"/>
  <c r="Y17" i="3"/>
  <c r="X17" i="3"/>
  <c r="W17" i="3"/>
  <c r="V17" i="3"/>
  <c r="U17" i="3"/>
  <c r="T17" i="3"/>
  <c r="R17" i="3"/>
  <c r="Q17" i="2" s="1"/>
  <c r="Q17" i="3"/>
  <c r="P17" i="3"/>
  <c r="O17" i="3"/>
  <c r="N17" i="3"/>
  <c r="M17" i="3"/>
  <c r="L17" i="3"/>
  <c r="K17" i="3"/>
  <c r="J17" i="3"/>
  <c r="I17" i="3"/>
  <c r="G17" i="3"/>
  <c r="F17" i="3"/>
  <c r="E17" i="3"/>
  <c r="B17" i="3"/>
  <c r="A17" i="3"/>
  <c r="AB16" i="3"/>
  <c r="AA16" i="3"/>
  <c r="Z16" i="3"/>
  <c r="Y16" i="3"/>
  <c r="X16" i="3"/>
  <c r="W16" i="3"/>
  <c r="V16" i="3"/>
  <c r="U16" i="3"/>
  <c r="T16" i="3"/>
  <c r="R16" i="3"/>
  <c r="Q16" i="2" s="1"/>
  <c r="Q16" i="3"/>
  <c r="P16" i="3"/>
  <c r="O16" i="3"/>
  <c r="N16" i="3"/>
  <c r="M16" i="3"/>
  <c r="L16" i="3"/>
  <c r="K16" i="3"/>
  <c r="J16" i="3"/>
  <c r="I16" i="3"/>
  <c r="G16" i="3"/>
  <c r="F16" i="3"/>
  <c r="E16" i="3"/>
  <c r="B16" i="3"/>
  <c r="A16" i="3"/>
  <c r="AB15" i="3"/>
  <c r="AA15" i="3"/>
  <c r="Z15" i="3"/>
  <c r="Y15" i="3"/>
  <c r="X15" i="3"/>
  <c r="W15" i="3"/>
  <c r="V15" i="3"/>
  <c r="U15" i="3"/>
  <c r="T15" i="3"/>
  <c r="R15" i="3"/>
  <c r="Q15" i="2" s="1"/>
  <c r="Q15" i="3"/>
  <c r="P15" i="3"/>
  <c r="O15" i="3"/>
  <c r="N15" i="3"/>
  <c r="M15" i="3"/>
  <c r="L15" i="3"/>
  <c r="K15" i="3"/>
  <c r="J15" i="3"/>
  <c r="I15" i="3"/>
  <c r="G15" i="3"/>
  <c r="F15" i="3"/>
  <c r="E15" i="3"/>
  <c r="B15" i="3"/>
  <c r="A15" i="3"/>
  <c r="AB14" i="3"/>
  <c r="AA14" i="3"/>
  <c r="Z14" i="3"/>
  <c r="Y14" i="3"/>
  <c r="X14" i="3"/>
  <c r="W14" i="3"/>
  <c r="V14" i="3"/>
  <c r="U14" i="3"/>
  <c r="T14" i="3"/>
  <c r="R14" i="3"/>
  <c r="Q14" i="2" s="1"/>
  <c r="Q14" i="3"/>
  <c r="P14" i="3"/>
  <c r="O14" i="3"/>
  <c r="N14" i="3"/>
  <c r="M14" i="3"/>
  <c r="L14" i="3"/>
  <c r="K14" i="3"/>
  <c r="J14" i="3"/>
  <c r="I14" i="3"/>
  <c r="G14" i="3"/>
  <c r="F14" i="3"/>
  <c r="E14" i="3"/>
  <c r="B14" i="3"/>
  <c r="A14" i="3"/>
  <c r="AB13" i="3"/>
  <c r="AA13" i="3"/>
  <c r="Z13" i="3"/>
  <c r="Y13" i="3"/>
  <c r="X13" i="3"/>
  <c r="W13" i="3"/>
  <c r="V13" i="3"/>
  <c r="U13" i="3"/>
  <c r="T13" i="3"/>
  <c r="R13" i="3"/>
  <c r="S13" i="3" s="1"/>
  <c r="Q13" i="3"/>
  <c r="P13" i="3"/>
  <c r="O13" i="3"/>
  <c r="N13" i="3"/>
  <c r="M13" i="3"/>
  <c r="L13" i="3"/>
  <c r="K13" i="3"/>
  <c r="J13" i="3"/>
  <c r="I13" i="3"/>
  <c r="G13" i="3"/>
  <c r="F13" i="3"/>
  <c r="E13" i="3"/>
  <c r="B13" i="3"/>
  <c r="A13" i="3"/>
  <c r="AB12" i="3"/>
  <c r="AA12" i="3"/>
  <c r="Z12" i="3"/>
  <c r="Y12" i="3"/>
  <c r="X12" i="3"/>
  <c r="W12" i="3"/>
  <c r="V12" i="3"/>
  <c r="U12" i="3"/>
  <c r="T12" i="3"/>
  <c r="R12" i="3"/>
  <c r="Q12" i="3"/>
  <c r="P12" i="3"/>
  <c r="O12" i="3"/>
  <c r="N12" i="3"/>
  <c r="M12" i="3"/>
  <c r="L12" i="3"/>
  <c r="K12" i="3"/>
  <c r="J12" i="3"/>
  <c r="I12" i="3"/>
  <c r="G12" i="3"/>
  <c r="F12" i="3"/>
  <c r="E12" i="3"/>
  <c r="B12" i="3"/>
  <c r="A12" i="3"/>
  <c r="AB11" i="3"/>
  <c r="AA11" i="3"/>
  <c r="Z11" i="3"/>
  <c r="Y11" i="3"/>
  <c r="X11" i="3"/>
  <c r="W11" i="3"/>
  <c r="V11" i="3"/>
  <c r="U11" i="3"/>
  <c r="T11" i="3"/>
  <c r="R11" i="3"/>
  <c r="Q11" i="2" s="1"/>
  <c r="Q11" i="3"/>
  <c r="P11" i="3"/>
  <c r="O11" i="3"/>
  <c r="N11" i="3"/>
  <c r="M11" i="3"/>
  <c r="L11" i="3"/>
  <c r="K11" i="3"/>
  <c r="J11" i="3"/>
  <c r="I11" i="3"/>
  <c r="G11" i="3"/>
  <c r="F11" i="3"/>
  <c r="E11" i="3"/>
  <c r="B11" i="3"/>
  <c r="A11" i="3"/>
  <c r="AB10" i="3"/>
  <c r="AA10" i="3"/>
  <c r="Z10" i="3"/>
  <c r="Y10" i="3"/>
  <c r="X10" i="3"/>
  <c r="W10" i="3"/>
  <c r="V10" i="3"/>
  <c r="U10" i="3"/>
  <c r="T10" i="3"/>
  <c r="R10" i="3"/>
  <c r="Q10" i="2" s="1"/>
  <c r="Q10" i="3"/>
  <c r="P10" i="3"/>
  <c r="O10" i="3"/>
  <c r="N10" i="3"/>
  <c r="M10" i="3"/>
  <c r="L10" i="3"/>
  <c r="K10" i="3"/>
  <c r="J10" i="3"/>
  <c r="I10" i="3"/>
  <c r="G10" i="3"/>
  <c r="F10" i="3"/>
  <c r="E10" i="3"/>
  <c r="B10" i="3"/>
  <c r="A10" i="3"/>
  <c r="AB9" i="3"/>
  <c r="AA9" i="3"/>
  <c r="Z9" i="3"/>
  <c r="Y9" i="3"/>
  <c r="X9" i="3"/>
  <c r="W9" i="3"/>
  <c r="V9" i="3"/>
  <c r="U9" i="3"/>
  <c r="T9" i="3"/>
  <c r="R9" i="3"/>
  <c r="Q9" i="2" s="1"/>
  <c r="Q9" i="3"/>
  <c r="P9" i="3"/>
  <c r="O9" i="3"/>
  <c r="N9" i="3"/>
  <c r="M9" i="3"/>
  <c r="L9" i="3"/>
  <c r="K9" i="3"/>
  <c r="J9" i="3"/>
  <c r="I9" i="3"/>
  <c r="G9" i="3"/>
  <c r="F9" i="3"/>
  <c r="E9" i="3"/>
  <c r="B9" i="3"/>
  <c r="A9" i="3"/>
  <c r="AB8" i="3"/>
  <c r="AA8" i="3"/>
  <c r="Z8" i="3"/>
  <c r="Y8" i="3"/>
  <c r="X8" i="3"/>
  <c r="W8" i="3"/>
  <c r="V8" i="3"/>
  <c r="U8" i="3"/>
  <c r="T8" i="3"/>
  <c r="R8" i="3"/>
  <c r="S8" i="3" s="1"/>
  <c r="Q8" i="3"/>
  <c r="P8" i="3"/>
  <c r="O8" i="3"/>
  <c r="N8" i="3"/>
  <c r="M8" i="3"/>
  <c r="L8" i="3"/>
  <c r="K8" i="3"/>
  <c r="J8" i="3"/>
  <c r="I8" i="3"/>
  <c r="G8" i="3"/>
  <c r="F8" i="3"/>
  <c r="E8" i="3"/>
  <c r="B8" i="3"/>
  <c r="A8" i="3"/>
  <c r="AB7" i="3"/>
  <c r="AA7" i="3"/>
  <c r="Z7" i="3"/>
  <c r="Y7" i="3"/>
  <c r="X7" i="3"/>
  <c r="W7" i="3"/>
  <c r="V7" i="3"/>
  <c r="U7" i="3"/>
  <c r="T7" i="3"/>
  <c r="R7" i="3"/>
  <c r="S7" i="3" s="1"/>
  <c r="Q7" i="3"/>
  <c r="P7" i="3"/>
  <c r="O7" i="3"/>
  <c r="N7" i="3"/>
  <c r="M7" i="3"/>
  <c r="L7" i="3"/>
  <c r="K7" i="3"/>
  <c r="J7" i="3"/>
  <c r="I7" i="3"/>
  <c r="G7" i="3"/>
  <c r="F7" i="3"/>
  <c r="E7" i="3"/>
  <c r="B7" i="3"/>
  <c r="A7" i="3"/>
  <c r="AB6" i="3"/>
  <c r="AA6" i="3"/>
  <c r="Z6" i="3"/>
  <c r="Y6" i="3"/>
  <c r="X6" i="3"/>
  <c r="W6" i="3"/>
  <c r="V6" i="3"/>
  <c r="U6" i="3"/>
  <c r="T6" i="3"/>
  <c r="R6" i="3"/>
  <c r="S6" i="3" s="1"/>
  <c r="Q6" i="3"/>
  <c r="P6" i="3"/>
  <c r="O6" i="3"/>
  <c r="N6" i="3"/>
  <c r="M6" i="3"/>
  <c r="L6" i="3"/>
  <c r="K6" i="3"/>
  <c r="J6" i="3"/>
  <c r="I6" i="3"/>
  <c r="G6" i="3"/>
  <c r="F6" i="3"/>
  <c r="E6" i="3"/>
  <c r="B6" i="3"/>
  <c r="A6" i="3"/>
  <c r="AB5" i="3"/>
  <c r="AA5" i="3"/>
  <c r="Z5" i="3"/>
  <c r="Y5" i="3"/>
  <c r="X5" i="3"/>
  <c r="W5" i="3"/>
  <c r="V5" i="3"/>
  <c r="U5" i="3"/>
  <c r="T5" i="3"/>
  <c r="R5" i="3"/>
  <c r="S5" i="3" s="1"/>
  <c r="Q5" i="3"/>
  <c r="P5" i="3"/>
  <c r="O5" i="3"/>
  <c r="N5" i="3"/>
  <c r="M5" i="3"/>
  <c r="L5" i="3"/>
  <c r="K5" i="3"/>
  <c r="J5" i="3"/>
  <c r="I5" i="3"/>
  <c r="G5" i="3"/>
  <c r="F5" i="3"/>
  <c r="E5" i="3"/>
  <c r="B5" i="3"/>
  <c r="A5" i="3"/>
  <c r="AB4" i="3"/>
  <c r="AA4" i="3"/>
  <c r="Z4" i="3"/>
  <c r="Y4" i="3"/>
  <c r="X4" i="3"/>
  <c r="W4" i="3"/>
  <c r="V4" i="3"/>
  <c r="U4" i="3"/>
  <c r="T4" i="3"/>
  <c r="R4" i="3"/>
  <c r="Q4" i="2" s="1"/>
  <c r="Q4" i="3"/>
  <c r="S4" i="3" s="1"/>
  <c r="P4" i="3"/>
  <c r="O4" i="3"/>
  <c r="N4" i="3"/>
  <c r="M4" i="3"/>
  <c r="L4" i="3"/>
  <c r="K4" i="3"/>
  <c r="J4" i="3"/>
  <c r="I4" i="3"/>
  <c r="G4" i="3"/>
  <c r="F4" i="3"/>
  <c r="E4" i="3"/>
  <c r="B4" i="3"/>
  <c r="A4" i="3"/>
  <c r="AB3" i="3"/>
  <c r="AA3" i="3"/>
  <c r="Z3" i="3"/>
  <c r="Y3" i="3"/>
  <c r="X3" i="3"/>
  <c r="W3" i="3"/>
  <c r="V3" i="3"/>
  <c r="U3" i="3"/>
  <c r="T3" i="3"/>
  <c r="R3" i="3"/>
  <c r="Q3" i="3"/>
  <c r="P3" i="3"/>
  <c r="O3" i="3"/>
  <c r="N3" i="3"/>
  <c r="M3" i="3"/>
  <c r="L3" i="3"/>
  <c r="K3" i="3"/>
  <c r="J3" i="3"/>
  <c r="I3" i="3"/>
  <c r="G3" i="3"/>
  <c r="F3" i="3"/>
  <c r="E3" i="3"/>
  <c r="B3" i="3"/>
  <c r="A3" i="3"/>
  <c r="AB2" i="3"/>
  <c r="AA2" i="3"/>
  <c r="Z2" i="3"/>
  <c r="Y2" i="3"/>
  <c r="X2" i="3"/>
  <c r="W2" i="3"/>
  <c r="V2" i="3"/>
  <c r="U2" i="3"/>
  <c r="T2" i="3"/>
  <c r="R2" i="3"/>
  <c r="Q2" i="2" s="1"/>
  <c r="Q2" i="3"/>
  <c r="P2" i="3"/>
  <c r="O2" i="3"/>
  <c r="N2" i="3"/>
  <c r="M2" i="3"/>
  <c r="L2" i="3"/>
  <c r="K2" i="3"/>
  <c r="J2" i="3"/>
  <c r="I2" i="3"/>
  <c r="G2" i="3"/>
  <c r="F2" i="3"/>
  <c r="E2" i="3"/>
  <c r="B2" i="3"/>
  <c r="A2" i="3"/>
  <c r="AB86" i="2"/>
  <c r="AA86" i="2"/>
  <c r="Z86" i="2"/>
  <c r="Y86" i="2"/>
  <c r="X86" i="2"/>
  <c r="W86" i="2"/>
  <c r="V86" i="2"/>
  <c r="U86" i="2"/>
  <c r="T86" i="2"/>
  <c r="R86" i="2"/>
  <c r="Q86" i="2"/>
  <c r="P86" i="2"/>
  <c r="O86" i="2"/>
  <c r="N86" i="2"/>
  <c r="M86" i="2"/>
  <c r="L86" i="2"/>
  <c r="K86" i="2"/>
  <c r="J86" i="2"/>
  <c r="I86" i="2"/>
  <c r="G86" i="2"/>
  <c r="F86" i="2"/>
  <c r="E86" i="2"/>
  <c r="B86" i="2"/>
  <c r="A86" i="2"/>
  <c r="AB85" i="2"/>
  <c r="AA85" i="2"/>
  <c r="Z85" i="2"/>
  <c r="Y85" i="2"/>
  <c r="X85" i="2"/>
  <c r="W85" i="2"/>
  <c r="V85" i="2"/>
  <c r="U85" i="2"/>
  <c r="T85" i="2"/>
  <c r="R85" i="2"/>
  <c r="Q85" i="2"/>
  <c r="P85" i="2"/>
  <c r="O85" i="2"/>
  <c r="N85" i="2"/>
  <c r="M85" i="2"/>
  <c r="L85" i="2"/>
  <c r="K85" i="2"/>
  <c r="J85" i="2"/>
  <c r="I85" i="2"/>
  <c r="G85" i="2"/>
  <c r="F85" i="2"/>
  <c r="E85" i="2"/>
  <c r="B85" i="2"/>
  <c r="A85" i="2"/>
  <c r="AB84" i="2"/>
  <c r="AA84" i="2"/>
  <c r="Z84" i="2"/>
  <c r="Y84" i="2"/>
  <c r="X84" i="2"/>
  <c r="W84" i="2"/>
  <c r="V84" i="2"/>
  <c r="U84" i="2"/>
  <c r="T84" i="2"/>
  <c r="R84" i="2"/>
  <c r="Q84" i="2"/>
  <c r="P84" i="2"/>
  <c r="O84" i="2"/>
  <c r="N84" i="2"/>
  <c r="M84" i="2"/>
  <c r="L84" i="2"/>
  <c r="K84" i="2"/>
  <c r="J84" i="2"/>
  <c r="I84" i="2"/>
  <c r="G84" i="2"/>
  <c r="F84" i="2"/>
  <c r="E84" i="2"/>
  <c r="B84" i="2"/>
  <c r="A84" i="2"/>
  <c r="AB83" i="2"/>
  <c r="AA83" i="2"/>
  <c r="Z83" i="2"/>
  <c r="Y83" i="2"/>
  <c r="X83" i="2"/>
  <c r="W83" i="2"/>
  <c r="V83" i="2"/>
  <c r="U83" i="2"/>
  <c r="T83" i="2"/>
  <c r="R83" i="2"/>
  <c r="Q83" i="2"/>
  <c r="P83" i="2"/>
  <c r="O83" i="2"/>
  <c r="N83" i="2"/>
  <c r="M83" i="2"/>
  <c r="L83" i="2"/>
  <c r="K83" i="2"/>
  <c r="J83" i="2"/>
  <c r="I83" i="2"/>
  <c r="G83" i="2"/>
  <c r="F83" i="2"/>
  <c r="E83" i="2"/>
  <c r="B83" i="2"/>
  <c r="A83" i="2"/>
  <c r="AB82" i="2"/>
  <c r="AA82" i="2"/>
  <c r="Z82" i="2"/>
  <c r="Y82" i="2"/>
  <c r="X82" i="2"/>
  <c r="W82" i="2"/>
  <c r="V82" i="2"/>
  <c r="U82" i="2"/>
  <c r="T82" i="2"/>
  <c r="R82" i="2"/>
  <c r="Q82" i="2"/>
  <c r="P82" i="2"/>
  <c r="O82" i="2"/>
  <c r="N82" i="2"/>
  <c r="M82" i="2"/>
  <c r="L82" i="2"/>
  <c r="K82" i="2"/>
  <c r="J82" i="2"/>
  <c r="I82" i="2"/>
  <c r="G82" i="2"/>
  <c r="F82" i="2"/>
  <c r="E82" i="2"/>
  <c r="B82" i="2"/>
  <c r="A82" i="2"/>
  <c r="AB81" i="2"/>
  <c r="AA81" i="2"/>
  <c r="Z81" i="2"/>
  <c r="Y81" i="2"/>
  <c r="X81" i="2"/>
  <c r="W81" i="2"/>
  <c r="V81" i="2"/>
  <c r="U81" i="2"/>
  <c r="T81" i="2"/>
  <c r="R81" i="2"/>
  <c r="Q81" i="2"/>
  <c r="P81" i="2"/>
  <c r="O81" i="2"/>
  <c r="N81" i="2"/>
  <c r="M81" i="2"/>
  <c r="L81" i="2"/>
  <c r="K81" i="2"/>
  <c r="J81" i="2"/>
  <c r="I81" i="2"/>
  <c r="G81" i="2"/>
  <c r="F81" i="2"/>
  <c r="E81" i="2"/>
  <c r="B81" i="2"/>
  <c r="A81" i="2"/>
  <c r="AB80" i="2"/>
  <c r="AA80" i="2"/>
  <c r="Z80" i="2"/>
  <c r="Y80" i="2"/>
  <c r="X80" i="2"/>
  <c r="W80" i="2"/>
  <c r="V80" i="2"/>
  <c r="U80" i="2"/>
  <c r="T80" i="2"/>
  <c r="R80" i="2"/>
  <c r="Q80" i="2"/>
  <c r="P80" i="2"/>
  <c r="O80" i="2"/>
  <c r="N80" i="2"/>
  <c r="M80" i="2"/>
  <c r="L80" i="2"/>
  <c r="K80" i="2"/>
  <c r="J80" i="2"/>
  <c r="I80" i="2"/>
  <c r="G80" i="2"/>
  <c r="F80" i="2"/>
  <c r="E80" i="2"/>
  <c r="B80" i="2"/>
  <c r="A80" i="2"/>
  <c r="AB79" i="2"/>
  <c r="AA79" i="2"/>
  <c r="Z79" i="2"/>
  <c r="Y79" i="2"/>
  <c r="X79" i="2"/>
  <c r="W79" i="2"/>
  <c r="V79" i="2"/>
  <c r="U79" i="2"/>
  <c r="T79" i="2"/>
  <c r="R79" i="2"/>
  <c r="Q79" i="2"/>
  <c r="P79" i="2"/>
  <c r="O79" i="2"/>
  <c r="N79" i="2"/>
  <c r="M79" i="2"/>
  <c r="L79" i="2"/>
  <c r="K79" i="2"/>
  <c r="J79" i="2"/>
  <c r="I79" i="2"/>
  <c r="G79" i="2"/>
  <c r="F79" i="2"/>
  <c r="E79" i="2"/>
  <c r="B79" i="2"/>
  <c r="A79" i="2"/>
  <c r="AB78" i="2"/>
  <c r="AA78" i="2"/>
  <c r="Z78" i="2"/>
  <c r="Y78" i="2"/>
  <c r="X78" i="2"/>
  <c r="W78" i="2"/>
  <c r="V78" i="2"/>
  <c r="U78" i="2"/>
  <c r="T78" i="2"/>
  <c r="R78" i="2"/>
  <c r="Q78" i="2"/>
  <c r="P78" i="2"/>
  <c r="O78" i="2"/>
  <c r="N78" i="2"/>
  <c r="M78" i="2"/>
  <c r="L78" i="2"/>
  <c r="K78" i="2"/>
  <c r="J78" i="2"/>
  <c r="I78" i="2"/>
  <c r="G78" i="2"/>
  <c r="F78" i="2"/>
  <c r="E78" i="2"/>
  <c r="B78" i="2"/>
  <c r="A78" i="2"/>
  <c r="AB77" i="2"/>
  <c r="AA77" i="2"/>
  <c r="Z77" i="2"/>
  <c r="Y77" i="2"/>
  <c r="X77" i="2"/>
  <c r="W77" i="2"/>
  <c r="V77" i="2"/>
  <c r="U77" i="2"/>
  <c r="T77" i="2"/>
  <c r="R77" i="2"/>
  <c r="Q77" i="2"/>
  <c r="P77" i="2"/>
  <c r="O77" i="2"/>
  <c r="N77" i="2"/>
  <c r="M77" i="2"/>
  <c r="L77" i="2"/>
  <c r="K77" i="2"/>
  <c r="J77" i="2"/>
  <c r="I77" i="2"/>
  <c r="G77" i="2"/>
  <c r="F77" i="2"/>
  <c r="E77" i="2"/>
  <c r="B77" i="2"/>
  <c r="A77" i="2"/>
  <c r="AB76" i="2"/>
  <c r="AA76" i="2"/>
  <c r="Z76" i="2"/>
  <c r="Y76" i="2"/>
  <c r="X76" i="2"/>
  <c r="W76" i="2"/>
  <c r="V76" i="2"/>
  <c r="U76" i="2"/>
  <c r="T76" i="2"/>
  <c r="R76" i="2"/>
  <c r="Q76" i="2"/>
  <c r="P76" i="2"/>
  <c r="O76" i="2"/>
  <c r="N76" i="2"/>
  <c r="M76" i="2"/>
  <c r="L76" i="2"/>
  <c r="K76" i="2"/>
  <c r="J76" i="2"/>
  <c r="I76" i="2"/>
  <c r="G76" i="2"/>
  <c r="F76" i="2"/>
  <c r="E76" i="2"/>
  <c r="B76" i="2"/>
  <c r="A76" i="2"/>
  <c r="AB75" i="2"/>
  <c r="AA75" i="2"/>
  <c r="Z75" i="2"/>
  <c r="Y75" i="2"/>
  <c r="X75" i="2"/>
  <c r="W75" i="2"/>
  <c r="V75" i="2"/>
  <c r="U75" i="2"/>
  <c r="T75" i="2"/>
  <c r="R75" i="2"/>
  <c r="Q75" i="2"/>
  <c r="P75" i="2"/>
  <c r="O75" i="2"/>
  <c r="N75" i="2"/>
  <c r="M75" i="2"/>
  <c r="L75" i="2"/>
  <c r="K75" i="2"/>
  <c r="J75" i="2"/>
  <c r="I75" i="2"/>
  <c r="G75" i="2"/>
  <c r="F75" i="2"/>
  <c r="E75" i="2"/>
  <c r="B75" i="2"/>
  <c r="A75" i="2"/>
  <c r="AB74" i="2"/>
  <c r="AA74" i="2"/>
  <c r="Z74" i="2"/>
  <c r="Y74" i="2"/>
  <c r="X74" i="2"/>
  <c r="W74" i="2"/>
  <c r="V74" i="2"/>
  <c r="U74" i="2"/>
  <c r="T74" i="2"/>
  <c r="R74" i="2"/>
  <c r="Q74" i="2"/>
  <c r="P74" i="2"/>
  <c r="O74" i="2"/>
  <c r="N74" i="2"/>
  <c r="M74" i="2"/>
  <c r="L74" i="2"/>
  <c r="K74" i="2"/>
  <c r="J74" i="2"/>
  <c r="I74" i="2"/>
  <c r="G74" i="2"/>
  <c r="F74" i="2"/>
  <c r="E74" i="2"/>
  <c r="B74" i="2"/>
  <c r="A74" i="2"/>
  <c r="AB73" i="2"/>
  <c r="AA73" i="2"/>
  <c r="Z73" i="2"/>
  <c r="Y73" i="2"/>
  <c r="X73" i="2"/>
  <c r="W73" i="2"/>
  <c r="V73" i="2"/>
  <c r="U73" i="2"/>
  <c r="T73" i="2"/>
  <c r="R73" i="2"/>
  <c r="Q73" i="2"/>
  <c r="P73" i="2"/>
  <c r="O73" i="2"/>
  <c r="N73" i="2"/>
  <c r="M73" i="2"/>
  <c r="L73" i="2"/>
  <c r="K73" i="2"/>
  <c r="J73" i="2"/>
  <c r="I73" i="2"/>
  <c r="G73" i="2"/>
  <c r="F73" i="2"/>
  <c r="E73" i="2"/>
  <c r="B73" i="2"/>
  <c r="A73" i="2"/>
  <c r="AB72" i="2"/>
  <c r="AA72" i="2"/>
  <c r="Z72" i="2"/>
  <c r="Y72" i="2"/>
  <c r="X72" i="2"/>
  <c r="W72" i="2"/>
  <c r="V72" i="2"/>
  <c r="U72" i="2"/>
  <c r="T72" i="2"/>
  <c r="R72" i="2"/>
  <c r="Q72" i="2"/>
  <c r="P72" i="2"/>
  <c r="O72" i="2"/>
  <c r="N72" i="2"/>
  <c r="M72" i="2"/>
  <c r="L72" i="2"/>
  <c r="K72" i="2"/>
  <c r="J72" i="2"/>
  <c r="I72" i="2"/>
  <c r="G72" i="2"/>
  <c r="F72" i="2"/>
  <c r="E72" i="2"/>
  <c r="B72" i="2"/>
  <c r="A72" i="2"/>
  <c r="AB71" i="2"/>
  <c r="AA71" i="2"/>
  <c r="Z71" i="2"/>
  <c r="Y71" i="2"/>
  <c r="X71" i="2"/>
  <c r="W71" i="2"/>
  <c r="V71" i="2"/>
  <c r="U71" i="2"/>
  <c r="T71" i="2"/>
  <c r="R71" i="2"/>
  <c r="P71" i="2"/>
  <c r="O71" i="2"/>
  <c r="N71" i="2"/>
  <c r="M71" i="2"/>
  <c r="L71" i="2"/>
  <c r="K71" i="2"/>
  <c r="J71" i="2"/>
  <c r="I71" i="2"/>
  <c r="G71" i="2"/>
  <c r="F71" i="2"/>
  <c r="E71" i="2"/>
  <c r="B71" i="2"/>
  <c r="A71" i="2"/>
  <c r="AB70" i="2"/>
  <c r="AA70" i="2"/>
  <c r="Z70" i="2"/>
  <c r="Y70" i="2"/>
  <c r="X70" i="2"/>
  <c r="W70" i="2"/>
  <c r="V70" i="2"/>
  <c r="U70" i="2"/>
  <c r="T70" i="2"/>
  <c r="R70" i="2"/>
  <c r="Q70" i="2"/>
  <c r="P70" i="2"/>
  <c r="O70" i="2"/>
  <c r="N70" i="2"/>
  <c r="M70" i="2"/>
  <c r="L70" i="2"/>
  <c r="K70" i="2"/>
  <c r="J70" i="2"/>
  <c r="I70" i="2"/>
  <c r="G70" i="2"/>
  <c r="F70" i="2"/>
  <c r="E70" i="2"/>
  <c r="B70" i="2"/>
  <c r="A70" i="2"/>
  <c r="AB69" i="2"/>
  <c r="AA69" i="2"/>
  <c r="Z69" i="2"/>
  <c r="Y69" i="2"/>
  <c r="X69" i="2"/>
  <c r="W69" i="2"/>
  <c r="V69" i="2"/>
  <c r="U69" i="2"/>
  <c r="T69" i="2"/>
  <c r="R69" i="2"/>
  <c r="Q69" i="2"/>
  <c r="P69" i="2"/>
  <c r="O69" i="2"/>
  <c r="N69" i="2"/>
  <c r="M69" i="2"/>
  <c r="L69" i="2"/>
  <c r="K69" i="2"/>
  <c r="J69" i="2"/>
  <c r="I69" i="2"/>
  <c r="G69" i="2"/>
  <c r="F69" i="2"/>
  <c r="E69" i="2"/>
  <c r="B69" i="2"/>
  <c r="A69" i="2"/>
  <c r="AB68" i="2"/>
  <c r="AA68" i="2"/>
  <c r="Z68" i="2"/>
  <c r="Y68" i="2"/>
  <c r="X68" i="2"/>
  <c r="W68" i="2"/>
  <c r="V68" i="2"/>
  <c r="U68" i="2"/>
  <c r="T68" i="2"/>
  <c r="R68" i="2"/>
  <c r="S68" i="2" s="1"/>
  <c r="Q68" i="2"/>
  <c r="P68" i="2"/>
  <c r="O68" i="2"/>
  <c r="N68" i="2"/>
  <c r="M68" i="2"/>
  <c r="L68" i="2"/>
  <c r="K68" i="2"/>
  <c r="J68" i="2"/>
  <c r="I68" i="2"/>
  <c r="G68" i="2"/>
  <c r="F68" i="2"/>
  <c r="E68" i="2"/>
  <c r="B68" i="2"/>
  <c r="A68" i="2"/>
  <c r="AB67" i="2"/>
  <c r="AA67" i="2"/>
  <c r="Z67" i="2"/>
  <c r="Y67" i="2"/>
  <c r="X67" i="2"/>
  <c r="W67" i="2"/>
  <c r="V67" i="2"/>
  <c r="U67" i="2"/>
  <c r="T67" i="2"/>
  <c r="R67" i="2"/>
  <c r="Q67" i="2"/>
  <c r="P67" i="2"/>
  <c r="O67" i="2"/>
  <c r="N67" i="2"/>
  <c r="M67" i="2"/>
  <c r="L67" i="2"/>
  <c r="K67" i="2"/>
  <c r="J67" i="2"/>
  <c r="I67" i="2"/>
  <c r="G67" i="2"/>
  <c r="F67" i="2"/>
  <c r="E67" i="2"/>
  <c r="B67" i="2"/>
  <c r="A67" i="2"/>
  <c r="AB66" i="2"/>
  <c r="AA66" i="2"/>
  <c r="Z66" i="2"/>
  <c r="Y66" i="2"/>
  <c r="X66" i="2"/>
  <c r="W66" i="2"/>
  <c r="V66" i="2"/>
  <c r="U66" i="2"/>
  <c r="T66" i="2"/>
  <c r="R66" i="2"/>
  <c r="Q66" i="2"/>
  <c r="P66" i="2"/>
  <c r="O66" i="2"/>
  <c r="N66" i="2"/>
  <c r="M66" i="2"/>
  <c r="L66" i="2"/>
  <c r="K66" i="2"/>
  <c r="J66" i="2"/>
  <c r="I66" i="2"/>
  <c r="G66" i="2"/>
  <c r="F66" i="2"/>
  <c r="E66" i="2"/>
  <c r="B66" i="2"/>
  <c r="A66" i="2"/>
  <c r="AB65" i="2"/>
  <c r="AA65" i="2"/>
  <c r="Z65" i="2"/>
  <c r="Y65" i="2"/>
  <c r="X65" i="2"/>
  <c r="W65" i="2"/>
  <c r="V65" i="2"/>
  <c r="U65" i="2"/>
  <c r="T65" i="2"/>
  <c r="R65" i="2"/>
  <c r="Q65" i="2"/>
  <c r="P65" i="2"/>
  <c r="O65" i="2"/>
  <c r="N65" i="2"/>
  <c r="M65" i="2"/>
  <c r="L65" i="2"/>
  <c r="K65" i="2"/>
  <c r="J65" i="2"/>
  <c r="I65" i="2"/>
  <c r="G65" i="2"/>
  <c r="F65" i="2"/>
  <c r="E65" i="2"/>
  <c r="B65" i="2"/>
  <c r="A65" i="2"/>
  <c r="AB64" i="2"/>
  <c r="AA64" i="2"/>
  <c r="Z64" i="2"/>
  <c r="Y64" i="2"/>
  <c r="X64" i="2"/>
  <c r="W64" i="2"/>
  <c r="V64" i="2"/>
  <c r="U64" i="2"/>
  <c r="T64" i="2"/>
  <c r="R64" i="2"/>
  <c r="P64" i="2"/>
  <c r="O64" i="2"/>
  <c r="N64" i="2"/>
  <c r="M64" i="2"/>
  <c r="L64" i="2"/>
  <c r="K64" i="2"/>
  <c r="J64" i="2"/>
  <c r="I64" i="2"/>
  <c r="G64" i="2"/>
  <c r="F64" i="2"/>
  <c r="E64" i="2"/>
  <c r="B64" i="2"/>
  <c r="A64" i="2"/>
  <c r="AB63" i="2"/>
  <c r="AA63" i="2"/>
  <c r="Z63" i="2"/>
  <c r="Y63" i="2"/>
  <c r="X63" i="2"/>
  <c r="W63" i="2"/>
  <c r="V63" i="2"/>
  <c r="U63" i="2"/>
  <c r="T63" i="2"/>
  <c r="R63" i="2"/>
  <c r="Q63" i="2"/>
  <c r="P63" i="2"/>
  <c r="O63" i="2"/>
  <c r="N63" i="2"/>
  <c r="M63" i="2"/>
  <c r="L63" i="2"/>
  <c r="K63" i="2"/>
  <c r="J63" i="2"/>
  <c r="I63" i="2"/>
  <c r="G63" i="2"/>
  <c r="F63" i="2"/>
  <c r="E63" i="2"/>
  <c r="B63" i="2"/>
  <c r="A63" i="2"/>
  <c r="AB62" i="2"/>
  <c r="AA62" i="2"/>
  <c r="Z62" i="2"/>
  <c r="Y62" i="2"/>
  <c r="X62" i="2"/>
  <c r="W62" i="2"/>
  <c r="V62" i="2"/>
  <c r="U62" i="2"/>
  <c r="T62" i="2"/>
  <c r="R62" i="2"/>
  <c r="Q62" i="2"/>
  <c r="P62" i="2"/>
  <c r="O62" i="2"/>
  <c r="N62" i="2"/>
  <c r="M62" i="2"/>
  <c r="L62" i="2"/>
  <c r="K62" i="2"/>
  <c r="J62" i="2"/>
  <c r="I62" i="2"/>
  <c r="G62" i="2"/>
  <c r="F62" i="2"/>
  <c r="E62" i="2"/>
  <c r="B62" i="2"/>
  <c r="A62" i="2"/>
  <c r="AB61" i="2"/>
  <c r="AA61" i="2"/>
  <c r="Z61" i="2"/>
  <c r="Y61" i="2"/>
  <c r="X61" i="2"/>
  <c r="W61" i="2"/>
  <c r="V61" i="2"/>
  <c r="U61" i="2"/>
  <c r="T61" i="2"/>
  <c r="R61" i="2"/>
  <c r="Q61" i="2"/>
  <c r="P61" i="2"/>
  <c r="O61" i="2"/>
  <c r="N61" i="2"/>
  <c r="M61" i="2"/>
  <c r="L61" i="2"/>
  <c r="K61" i="2"/>
  <c r="J61" i="2"/>
  <c r="I61" i="2"/>
  <c r="G61" i="2"/>
  <c r="F61" i="2"/>
  <c r="E61" i="2"/>
  <c r="B61" i="2"/>
  <c r="A61" i="2"/>
  <c r="AB60" i="2"/>
  <c r="AA60" i="2"/>
  <c r="Z60" i="2"/>
  <c r="Y60" i="2"/>
  <c r="X60" i="2"/>
  <c r="W60" i="2"/>
  <c r="V60" i="2"/>
  <c r="U60" i="2"/>
  <c r="T60" i="2"/>
  <c r="R60" i="2"/>
  <c r="P60" i="2"/>
  <c r="O60" i="2"/>
  <c r="N60" i="2"/>
  <c r="M60" i="2"/>
  <c r="L60" i="2"/>
  <c r="K60" i="2"/>
  <c r="J60" i="2"/>
  <c r="I60" i="2"/>
  <c r="G60" i="2"/>
  <c r="F60" i="2"/>
  <c r="E60" i="2"/>
  <c r="B60" i="2"/>
  <c r="A60" i="2"/>
  <c r="AB59" i="2"/>
  <c r="AA59" i="2"/>
  <c r="Z59" i="2"/>
  <c r="Y59" i="2"/>
  <c r="X59" i="2"/>
  <c r="W59" i="2"/>
  <c r="V59" i="2"/>
  <c r="U59" i="2"/>
  <c r="T59" i="2"/>
  <c r="R59" i="2"/>
  <c r="P59" i="2"/>
  <c r="O59" i="2"/>
  <c r="N59" i="2"/>
  <c r="M59" i="2"/>
  <c r="L59" i="2"/>
  <c r="K59" i="2"/>
  <c r="J59" i="2"/>
  <c r="I59" i="2"/>
  <c r="G59" i="2"/>
  <c r="F59" i="2"/>
  <c r="E59" i="2"/>
  <c r="B59" i="2"/>
  <c r="A59" i="2"/>
  <c r="AB58" i="2"/>
  <c r="AA58" i="2"/>
  <c r="Z58" i="2"/>
  <c r="Y58" i="2"/>
  <c r="X58" i="2"/>
  <c r="W58" i="2"/>
  <c r="V58" i="2"/>
  <c r="U58" i="2"/>
  <c r="T58" i="2"/>
  <c r="R58" i="2"/>
  <c r="P58" i="2"/>
  <c r="O58" i="2"/>
  <c r="N58" i="2"/>
  <c r="M58" i="2"/>
  <c r="L58" i="2"/>
  <c r="K58" i="2"/>
  <c r="J58" i="2"/>
  <c r="I58" i="2"/>
  <c r="G58" i="2"/>
  <c r="F58" i="2"/>
  <c r="E58" i="2"/>
  <c r="B58" i="2"/>
  <c r="A58" i="2"/>
  <c r="AB57" i="2"/>
  <c r="AA57" i="2"/>
  <c r="Z57" i="2"/>
  <c r="Y57" i="2"/>
  <c r="X57" i="2"/>
  <c r="W57" i="2"/>
  <c r="V57" i="2"/>
  <c r="U57" i="2"/>
  <c r="T57" i="2"/>
  <c r="R57" i="2"/>
  <c r="P57" i="2"/>
  <c r="O57" i="2"/>
  <c r="N57" i="2"/>
  <c r="M57" i="2"/>
  <c r="L57" i="2"/>
  <c r="K57" i="2"/>
  <c r="J57" i="2"/>
  <c r="I57" i="2"/>
  <c r="G57" i="2"/>
  <c r="F57" i="2"/>
  <c r="E57" i="2"/>
  <c r="B57" i="2"/>
  <c r="A57" i="2"/>
  <c r="AB56" i="2"/>
  <c r="AA56" i="2"/>
  <c r="Z56" i="2"/>
  <c r="Y56" i="2"/>
  <c r="X56" i="2"/>
  <c r="W56" i="2"/>
  <c r="V56" i="2"/>
  <c r="U56" i="2"/>
  <c r="T56" i="2"/>
  <c r="R56" i="2"/>
  <c r="Q56" i="2"/>
  <c r="P56" i="2"/>
  <c r="O56" i="2"/>
  <c r="N56" i="2"/>
  <c r="M56" i="2"/>
  <c r="L56" i="2"/>
  <c r="K56" i="2"/>
  <c r="J56" i="2"/>
  <c r="I56" i="2"/>
  <c r="G56" i="2"/>
  <c r="F56" i="2"/>
  <c r="E56" i="2"/>
  <c r="B56" i="2"/>
  <c r="A56" i="2"/>
  <c r="AB55" i="2"/>
  <c r="AA55" i="2"/>
  <c r="Z55" i="2"/>
  <c r="Y55" i="2"/>
  <c r="X55" i="2"/>
  <c r="W55" i="2"/>
  <c r="V55" i="2"/>
  <c r="U55" i="2"/>
  <c r="T55" i="2"/>
  <c r="R55" i="2"/>
  <c r="Q55" i="2"/>
  <c r="P55" i="2"/>
  <c r="O55" i="2"/>
  <c r="N55" i="2"/>
  <c r="M55" i="2"/>
  <c r="L55" i="2"/>
  <c r="K55" i="2"/>
  <c r="J55" i="2"/>
  <c r="I55" i="2"/>
  <c r="G55" i="2"/>
  <c r="F55" i="2"/>
  <c r="E55" i="2"/>
  <c r="B55" i="2"/>
  <c r="A55" i="2"/>
  <c r="AB54" i="2"/>
  <c r="AA54" i="2"/>
  <c r="Z54" i="2"/>
  <c r="Y54" i="2"/>
  <c r="X54" i="2"/>
  <c r="W54" i="2"/>
  <c r="V54" i="2"/>
  <c r="U54" i="2"/>
  <c r="T54" i="2"/>
  <c r="R54" i="2"/>
  <c r="Q54" i="2"/>
  <c r="P54" i="2"/>
  <c r="O54" i="2"/>
  <c r="N54" i="2"/>
  <c r="M54" i="2"/>
  <c r="L54" i="2"/>
  <c r="K54" i="2"/>
  <c r="J54" i="2"/>
  <c r="I54" i="2"/>
  <c r="G54" i="2"/>
  <c r="F54" i="2"/>
  <c r="E54" i="2"/>
  <c r="B54" i="2"/>
  <c r="A54" i="2"/>
  <c r="AB53" i="2"/>
  <c r="AA53" i="2"/>
  <c r="Z53" i="2"/>
  <c r="Y53" i="2"/>
  <c r="X53" i="2"/>
  <c r="W53" i="2"/>
  <c r="V53" i="2"/>
  <c r="U53" i="2"/>
  <c r="T53" i="2"/>
  <c r="R53" i="2"/>
  <c r="Q53" i="2"/>
  <c r="P53" i="2"/>
  <c r="O53" i="2"/>
  <c r="N53" i="2"/>
  <c r="M53" i="2"/>
  <c r="L53" i="2"/>
  <c r="K53" i="2"/>
  <c r="J53" i="2"/>
  <c r="I53" i="2"/>
  <c r="G53" i="2"/>
  <c r="F53" i="2"/>
  <c r="E53" i="2"/>
  <c r="B53" i="2"/>
  <c r="A53" i="2"/>
  <c r="AB52" i="2"/>
  <c r="AA52" i="2"/>
  <c r="Z52" i="2"/>
  <c r="Y52" i="2"/>
  <c r="X52" i="2"/>
  <c r="W52" i="2"/>
  <c r="V52" i="2"/>
  <c r="U52" i="2"/>
  <c r="T52" i="2"/>
  <c r="R52" i="2"/>
  <c r="Q52" i="2"/>
  <c r="P52" i="2"/>
  <c r="O52" i="2"/>
  <c r="N52" i="2"/>
  <c r="M52" i="2"/>
  <c r="L52" i="2"/>
  <c r="K52" i="2"/>
  <c r="J52" i="2"/>
  <c r="I52" i="2"/>
  <c r="G52" i="2"/>
  <c r="F52" i="2"/>
  <c r="E52" i="2"/>
  <c r="B52" i="2"/>
  <c r="A52" i="2"/>
  <c r="AB51" i="2"/>
  <c r="AA51" i="2"/>
  <c r="Z51" i="2"/>
  <c r="Y51" i="2"/>
  <c r="X51" i="2"/>
  <c r="W51" i="2"/>
  <c r="V51" i="2"/>
  <c r="U51" i="2"/>
  <c r="T51" i="2"/>
  <c r="R51" i="2"/>
  <c r="P51" i="2"/>
  <c r="O51" i="2"/>
  <c r="N51" i="2"/>
  <c r="M51" i="2"/>
  <c r="L51" i="2"/>
  <c r="K51" i="2"/>
  <c r="J51" i="2"/>
  <c r="I51" i="2"/>
  <c r="G51" i="2"/>
  <c r="F51" i="2"/>
  <c r="E51" i="2"/>
  <c r="B51" i="2"/>
  <c r="A51" i="2"/>
  <c r="AB50" i="2"/>
  <c r="AA50" i="2"/>
  <c r="Z50" i="2"/>
  <c r="Y50" i="2"/>
  <c r="X50" i="2"/>
  <c r="W50" i="2"/>
  <c r="V50" i="2"/>
  <c r="U50" i="2"/>
  <c r="T50" i="2"/>
  <c r="R50" i="2"/>
  <c r="P50" i="2"/>
  <c r="O50" i="2"/>
  <c r="N50" i="2"/>
  <c r="M50" i="2"/>
  <c r="L50" i="2"/>
  <c r="K50" i="2"/>
  <c r="J50" i="2"/>
  <c r="I50" i="2"/>
  <c r="G50" i="2"/>
  <c r="F50" i="2"/>
  <c r="E50" i="2"/>
  <c r="B50" i="2"/>
  <c r="A50" i="2"/>
  <c r="AB49" i="2"/>
  <c r="AA49" i="2"/>
  <c r="Z49" i="2"/>
  <c r="Y49" i="2"/>
  <c r="X49" i="2"/>
  <c r="W49" i="2"/>
  <c r="V49" i="2"/>
  <c r="U49" i="2"/>
  <c r="T49" i="2"/>
  <c r="R49" i="2"/>
  <c r="P49" i="2"/>
  <c r="O49" i="2"/>
  <c r="N49" i="2"/>
  <c r="M49" i="2"/>
  <c r="L49" i="2"/>
  <c r="K49" i="2"/>
  <c r="J49" i="2"/>
  <c r="I49" i="2"/>
  <c r="G49" i="2"/>
  <c r="F49" i="2"/>
  <c r="E49" i="2"/>
  <c r="B49" i="2"/>
  <c r="A49" i="2"/>
  <c r="AB48" i="2"/>
  <c r="AA48" i="2"/>
  <c r="Z48" i="2"/>
  <c r="Y48" i="2"/>
  <c r="X48" i="2"/>
  <c r="W48" i="2"/>
  <c r="V48" i="2"/>
  <c r="U48" i="2"/>
  <c r="T48" i="2"/>
  <c r="R48" i="2"/>
  <c r="P48" i="2"/>
  <c r="O48" i="2"/>
  <c r="N48" i="2"/>
  <c r="M48" i="2"/>
  <c r="L48" i="2"/>
  <c r="K48" i="2"/>
  <c r="J48" i="2"/>
  <c r="I48" i="2"/>
  <c r="G48" i="2"/>
  <c r="F48" i="2"/>
  <c r="E48" i="2"/>
  <c r="B48" i="2"/>
  <c r="A48" i="2"/>
  <c r="AB47" i="2"/>
  <c r="AA47" i="2"/>
  <c r="Z47" i="2"/>
  <c r="Y47" i="2"/>
  <c r="X47" i="2"/>
  <c r="W47" i="2"/>
  <c r="V47" i="2"/>
  <c r="U47" i="2"/>
  <c r="T47" i="2"/>
  <c r="R47" i="2"/>
  <c r="P47" i="2"/>
  <c r="O47" i="2"/>
  <c r="N47" i="2"/>
  <c r="M47" i="2"/>
  <c r="L47" i="2"/>
  <c r="K47" i="2"/>
  <c r="J47" i="2"/>
  <c r="I47" i="2"/>
  <c r="G47" i="2"/>
  <c r="F47" i="2"/>
  <c r="E47" i="2"/>
  <c r="B47" i="2"/>
  <c r="A47" i="2"/>
  <c r="AB46" i="2"/>
  <c r="AA46" i="2"/>
  <c r="Z46" i="2"/>
  <c r="Y46" i="2"/>
  <c r="X46" i="2"/>
  <c r="W46" i="2"/>
  <c r="V46" i="2"/>
  <c r="U46" i="2"/>
  <c r="T46" i="2"/>
  <c r="R46" i="2"/>
  <c r="P46" i="2"/>
  <c r="O46" i="2"/>
  <c r="N46" i="2"/>
  <c r="M46" i="2"/>
  <c r="L46" i="2"/>
  <c r="K46" i="2"/>
  <c r="J46" i="2"/>
  <c r="I46" i="2"/>
  <c r="G46" i="2"/>
  <c r="F46" i="2"/>
  <c r="E46" i="2"/>
  <c r="B46" i="2"/>
  <c r="A46" i="2"/>
  <c r="AB45" i="2"/>
  <c r="AA45" i="2"/>
  <c r="Z45" i="2"/>
  <c r="Y45" i="2"/>
  <c r="X45" i="2"/>
  <c r="W45" i="2"/>
  <c r="V45" i="2"/>
  <c r="U45" i="2"/>
  <c r="T45" i="2"/>
  <c r="R45" i="2"/>
  <c r="P45" i="2"/>
  <c r="O45" i="2"/>
  <c r="N45" i="2"/>
  <c r="M45" i="2"/>
  <c r="L45" i="2"/>
  <c r="K45" i="2"/>
  <c r="J45" i="2"/>
  <c r="I45" i="2"/>
  <c r="G45" i="2"/>
  <c r="F45" i="2"/>
  <c r="E45" i="2"/>
  <c r="B45" i="2"/>
  <c r="A45" i="2"/>
  <c r="AB44" i="2"/>
  <c r="AA44" i="2"/>
  <c r="Z44" i="2"/>
  <c r="Y44" i="2"/>
  <c r="X44" i="2"/>
  <c r="W44" i="2"/>
  <c r="V44" i="2"/>
  <c r="U44" i="2"/>
  <c r="T44" i="2"/>
  <c r="R44" i="2"/>
  <c r="P44" i="2"/>
  <c r="O44" i="2"/>
  <c r="N44" i="2"/>
  <c r="M44" i="2"/>
  <c r="L44" i="2"/>
  <c r="K44" i="2"/>
  <c r="J44" i="2"/>
  <c r="I44" i="2"/>
  <c r="G44" i="2"/>
  <c r="F44" i="2"/>
  <c r="E44" i="2"/>
  <c r="B44" i="2"/>
  <c r="A44" i="2"/>
  <c r="AB43" i="2"/>
  <c r="AA43" i="2"/>
  <c r="Z43" i="2"/>
  <c r="Y43" i="2"/>
  <c r="X43" i="2"/>
  <c r="W43" i="2"/>
  <c r="V43" i="2"/>
  <c r="U43" i="2"/>
  <c r="T43" i="2"/>
  <c r="R43" i="2"/>
  <c r="Q43" i="2"/>
  <c r="S43" i="2" s="1"/>
  <c r="P43" i="2"/>
  <c r="O43" i="2"/>
  <c r="N43" i="2"/>
  <c r="M43" i="2"/>
  <c r="L43" i="2"/>
  <c r="K43" i="2"/>
  <c r="J43" i="2"/>
  <c r="I43" i="2"/>
  <c r="G43" i="2"/>
  <c r="F43" i="2"/>
  <c r="E43" i="2"/>
  <c r="B43" i="2"/>
  <c r="A43" i="2"/>
  <c r="AB42" i="2"/>
  <c r="AA42" i="2"/>
  <c r="Z42" i="2"/>
  <c r="Y42" i="2"/>
  <c r="X42" i="2"/>
  <c r="W42" i="2"/>
  <c r="V42" i="2"/>
  <c r="U42" i="2"/>
  <c r="T42" i="2"/>
  <c r="R42" i="2"/>
  <c r="Q42" i="2"/>
  <c r="P42" i="2"/>
  <c r="O42" i="2"/>
  <c r="N42" i="2"/>
  <c r="M42" i="2"/>
  <c r="L42" i="2"/>
  <c r="K42" i="2"/>
  <c r="J42" i="2"/>
  <c r="I42" i="2"/>
  <c r="G42" i="2"/>
  <c r="F42" i="2"/>
  <c r="E42" i="2"/>
  <c r="B42" i="2"/>
  <c r="A42" i="2"/>
  <c r="AB41" i="2"/>
  <c r="AA41" i="2"/>
  <c r="Z41" i="2"/>
  <c r="Y41" i="2"/>
  <c r="X41" i="2"/>
  <c r="W41" i="2"/>
  <c r="V41" i="2"/>
  <c r="U41" i="2"/>
  <c r="T41" i="2"/>
  <c r="R41" i="2"/>
  <c r="Q41" i="2"/>
  <c r="P41" i="2"/>
  <c r="O41" i="2"/>
  <c r="N41" i="2"/>
  <c r="M41" i="2"/>
  <c r="L41" i="2"/>
  <c r="K41" i="2"/>
  <c r="J41" i="2"/>
  <c r="I41" i="2"/>
  <c r="G41" i="2"/>
  <c r="F41" i="2"/>
  <c r="E41" i="2"/>
  <c r="B41" i="2"/>
  <c r="A41" i="2"/>
  <c r="AB40" i="2"/>
  <c r="AA40" i="2"/>
  <c r="Z40" i="2"/>
  <c r="Y40" i="2"/>
  <c r="X40" i="2"/>
  <c r="W40" i="2"/>
  <c r="V40" i="2"/>
  <c r="U40" i="2"/>
  <c r="T40" i="2"/>
  <c r="R40" i="2"/>
  <c r="Q40" i="2"/>
  <c r="P40" i="2"/>
  <c r="O40" i="2"/>
  <c r="N40" i="2"/>
  <c r="M40" i="2"/>
  <c r="L40" i="2"/>
  <c r="K40" i="2"/>
  <c r="J40" i="2"/>
  <c r="I40" i="2"/>
  <c r="G40" i="2"/>
  <c r="F40" i="2"/>
  <c r="E40" i="2"/>
  <c r="B40" i="2"/>
  <c r="A40" i="2"/>
  <c r="AB39" i="2"/>
  <c r="AA39" i="2"/>
  <c r="Z39" i="2"/>
  <c r="Y39" i="2"/>
  <c r="X39" i="2"/>
  <c r="W39" i="2"/>
  <c r="V39" i="2"/>
  <c r="U39" i="2"/>
  <c r="T39" i="2"/>
  <c r="R39" i="2"/>
  <c r="Q39" i="2"/>
  <c r="P39" i="2"/>
  <c r="O39" i="2"/>
  <c r="N39" i="2"/>
  <c r="M39" i="2"/>
  <c r="L39" i="2"/>
  <c r="K39" i="2"/>
  <c r="J39" i="2"/>
  <c r="I39" i="2"/>
  <c r="G39" i="2"/>
  <c r="F39" i="2"/>
  <c r="E39" i="2"/>
  <c r="B39" i="2"/>
  <c r="A39" i="2"/>
  <c r="AB38" i="2"/>
  <c r="AA38" i="2"/>
  <c r="Z38" i="2"/>
  <c r="Y38" i="2"/>
  <c r="X38" i="2"/>
  <c r="W38" i="2"/>
  <c r="V38" i="2"/>
  <c r="U38" i="2"/>
  <c r="T38" i="2"/>
  <c r="R38" i="2"/>
  <c r="Q38" i="2"/>
  <c r="P38" i="2"/>
  <c r="O38" i="2"/>
  <c r="N38" i="2"/>
  <c r="M38" i="2"/>
  <c r="L38" i="2"/>
  <c r="K38" i="2"/>
  <c r="J38" i="2"/>
  <c r="I38" i="2"/>
  <c r="G38" i="2"/>
  <c r="F38" i="2"/>
  <c r="E38" i="2"/>
  <c r="B38" i="2"/>
  <c r="A38" i="2"/>
  <c r="AB37" i="2"/>
  <c r="AA37" i="2"/>
  <c r="Z37" i="2"/>
  <c r="Y37" i="2"/>
  <c r="X37" i="2"/>
  <c r="W37" i="2"/>
  <c r="V37" i="2"/>
  <c r="U37" i="2"/>
  <c r="T37" i="2"/>
  <c r="R37" i="2"/>
  <c r="Q37" i="2"/>
  <c r="P37" i="2"/>
  <c r="O37" i="2"/>
  <c r="N37" i="2"/>
  <c r="M37" i="2"/>
  <c r="L37" i="2"/>
  <c r="K37" i="2"/>
  <c r="J37" i="2"/>
  <c r="I37" i="2"/>
  <c r="G37" i="2"/>
  <c r="F37" i="2"/>
  <c r="E37" i="2"/>
  <c r="B37" i="2"/>
  <c r="A37" i="2"/>
  <c r="AB36" i="2"/>
  <c r="AA36" i="2"/>
  <c r="Z36" i="2"/>
  <c r="Y36" i="2"/>
  <c r="X36" i="2"/>
  <c r="W36" i="2"/>
  <c r="V36" i="2"/>
  <c r="U36" i="2"/>
  <c r="T36" i="2"/>
  <c r="R36" i="2"/>
  <c r="Q36" i="2"/>
  <c r="P36" i="2"/>
  <c r="O36" i="2"/>
  <c r="N36" i="2"/>
  <c r="M36" i="2"/>
  <c r="L36" i="2"/>
  <c r="K36" i="2"/>
  <c r="J36" i="2"/>
  <c r="I36" i="2"/>
  <c r="G36" i="2"/>
  <c r="F36" i="2"/>
  <c r="E36" i="2"/>
  <c r="B36" i="2"/>
  <c r="A36" i="2"/>
  <c r="AB35" i="2"/>
  <c r="AA35" i="2"/>
  <c r="Z35" i="2"/>
  <c r="Y35" i="2"/>
  <c r="X35" i="2"/>
  <c r="W35" i="2"/>
  <c r="V35" i="2"/>
  <c r="U35" i="2"/>
  <c r="T35" i="2"/>
  <c r="R35" i="2"/>
  <c r="P35" i="2"/>
  <c r="O35" i="2"/>
  <c r="N35" i="2"/>
  <c r="M35" i="2"/>
  <c r="L35" i="2"/>
  <c r="K35" i="2"/>
  <c r="J35" i="2"/>
  <c r="I35" i="2"/>
  <c r="G35" i="2"/>
  <c r="F35" i="2"/>
  <c r="E35" i="2"/>
  <c r="B35" i="2"/>
  <c r="A35" i="2"/>
  <c r="AB34" i="2"/>
  <c r="AA34" i="2"/>
  <c r="Z34" i="2"/>
  <c r="Y34" i="2"/>
  <c r="X34" i="2"/>
  <c r="W34" i="2"/>
  <c r="V34" i="2"/>
  <c r="U34" i="2"/>
  <c r="T34" i="2"/>
  <c r="R34" i="2"/>
  <c r="P34" i="2"/>
  <c r="O34" i="2"/>
  <c r="N34" i="2"/>
  <c r="M34" i="2"/>
  <c r="L34" i="2"/>
  <c r="K34" i="2"/>
  <c r="J34" i="2"/>
  <c r="I34" i="2"/>
  <c r="G34" i="2"/>
  <c r="F34" i="2"/>
  <c r="E34" i="2"/>
  <c r="B34" i="2"/>
  <c r="A34" i="2"/>
  <c r="AB33" i="2"/>
  <c r="AA33" i="2"/>
  <c r="Z33" i="2"/>
  <c r="Y33" i="2"/>
  <c r="X33" i="2"/>
  <c r="W33" i="2"/>
  <c r="V33" i="2"/>
  <c r="U33" i="2"/>
  <c r="T33" i="2"/>
  <c r="R33" i="2"/>
  <c r="P33" i="2"/>
  <c r="O33" i="2"/>
  <c r="N33" i="2"/>
  <c r="M33" i="2"/>
  <c r="L33" i="2"/>
  <c r="K33" i="2"/>
  <c r="J33" i="2"/>
  <c r="I33" i="2"/>
  <c r="G33" i="2"/>
  <c r="F33" i="2"/>
  <c r="E33" i="2"/>
  <c r="B33" i="2"/>
  <c r="A33" i="2"/>
  <c r="AB32" i="2"/>
  <c r="AA32" i="2"/>
  <c r="Z32" i="2"/>
  <c r="Y32" i="2"/>
  <c r="X32" i="2"/>
  <c r="W32" i="2"/>
  <c r="V32" i="2"/>
  <c r="U32" i="2"/>
  <c r="T32" i="2"/>
  <c r="R32" i="2"/>
  <c r="P32" i="2"/>
  <c r="O32" i="2"/>
  <c r="N32" i="2"/>
  <c r="M32" i="2"/>
  <c r="L32" i="2"/>
  <c r="K32" i="2"/>
  <c r="J32" i="2"/>
  <c r="I32" i="2"/>
  <c r="G32" i="2"/>
  <c r="F32" i="2"/>
  <c r="E32" i="2"/>
  <c r="B32" i="2"/>
  <c r="A32" i="2"/>
  <c r="AB31" i="2"/>
  <c r="AA31" i="2"/>
  <c r="Z31" i="2"/>
  <c r="Y31" i="2"/>
  <c r="X31" i="2"/>
  <c r="W31" i="2"/>
  <c r="V31" i="2"/>
  <c r="U31" i="2"/>
  <c r="T31" i="2"/>
  <c r="R31" i="2"/>
  <c r="P31" i="2"/>
  <c r="O31" i="2"/>
  <c r="N31" i="2"/>
  <c r="M31" i="2"/>
  <c r="L31" i="2"/>
  <c r="K31" i="2"/>
  <c r="J31" i="2"/>
  <c r="I31" i="2"/>
  <c r="G31" i="2"/>
  <c r="F31" i="2"/>
  <c r="E31" i="2"/>
  <c r="B31" i="2"/>
  <c r="A31" i="2"/>
  <c r="AB30" i="2"/>
  <c r="AA30" i="2"/>
  <c r="Z30" i="2"/>
  <c r="Y30" i="2"/>
  <c r="X30" i="2"/>
  <c r="W30" i="2"/>
  <c r="V30" i="2"/>
  <c r="U30" i="2"/>
  <c r="T30" i="2"/>
  <c r="R30" i="2"/>
  <c r="P30" i="2"/>
  <c r="O30" i="2"/>
  <c r="N30" i="2"/>
  <c r="M30" i="2"/>
  <c r="L30" i="2"/>
  <c r="K30" i="2"/>
  <c r="J30" i="2"/>
  <c r="I30" i="2"/>
  <c r="G30" i="2"/>
  <c r="F30" i="2"/>
  <c r="E30" i="2"/>
  <c r="B30" i="2"/>
  <c r="A30" i="2"/>
  <c r="AB29" i="2"/>
  <c r="AA29" i="2"/>
  <c r="Z29" i="2"/>
  <c r="Y29" i="2"/>
  <c r="X29" i="2"/>
  <c r="W29" i="2"/>
  <c r="V29" i="2"/>
  <c r="U29" i="2"/>
  <c r="T29" i="2"/>
  <c r="R29" i="2"/>
  <c r="P29" i="2"/>
  <c r="O29" i="2"/>
  <c r="N29" i="2"/>
  <c r="M29" i="2"/>
  <c r="L29" i="2"/>
  <c r="K29" i="2"/>
  <c r="J29" i="2"/>
  <c r="I29" i="2"/>
  <c r="G29" i="2"/>
  <c r="F29" i="2"/>
  <c r="E29" i="2"/>
  <c r="B29" i="2"/>
  <c r="A29" i="2"/>
  <c r="AB28" i="2"/>
  <c r="AA28" i="2"/>
  <c r="Z28" i="2"/>
  <c r="Y28" i="2"/>
  <c r="X28" i="2"/>
  <c r="W28" i="2"/>
  <c r="V28" i="2"/>
  <c r="U28" i="2"/>
  <c r="T28" i="2"/>
  <c r="R28" i="2"/>
  <c r="P28" i="2"/>
  <c r="O28" i="2"/>
  <c r="N28" i="2"/>
  <c r="M28" i="2"/>
  <c r="L28" i="2"/>
  <c r="K28" i="2"/>
  <c r="J28" i="2"/>
  <c r="I28" i="2"/>
  <c r="G28" i="2"/>
  <c r="F28" i="2"/>
  <c r="E28" i="2"/>
  <c r="B28" i="2"/>
  <c r="A28" i="2"/>
  <c r="AB27" i="2"/>
  <c r="AA27" i="2"/>
  <c r="Z27" i="2"/>
  <c r="Y27" i="2"/>
  <c r="X27" i="2"/>
  <c r="W27" i="2"/>
  <c r="V27" i="2"/>
  <c r="U27" i="2"/>
  <c r="T27" i="2"/>
  <c r="R27" i="2"/>
  <c r="Q27" i="2"/>
  <c r="S27" i="2" s="1"/>
  <c r="P27" i="2"/>
  <c r="O27" i="2"/>
  <c r="N27" i="2"/>
  <c r="M27" i="2"/>
  <c r="L27" i="2"/>
  <c r="K27" i="2"/>
  <c r="J27" i="2"/>
  <c r="I27" i="2"/>
  <c r="G27" i="2"/>
  <c r="F27" i="2"/>
  <c r="E27" i="2"/>
  <c r="B27" i="2"/>
  <c r="A27" i="2"/>
  <c r="AB26" i="2"/>
  <c r="AA26" i="2"/>
  <c r="Z26" i="2"/>
  <c r="Y26" i="2"/>
  <c r="X26" i="2"/>
  <c r="W26" i="2"/>
  <c r="V26" i="2"/>
  <c r="U26" i="2"/>
  <c r="T26" i="2"/>
  <c r="R26" i="2"/>
  <c r="Q26" i="2"/>
  <c r="P26" i="2"/>
  <c r="O26" i="2"/>
  <c r="N26" i="2"/>
  <c r="M26" i="2"/>
  <c r="L26" i="2"/>
  <c r="K26" i="2"/>
  <c r="J26" i="2"/>
  <c r="I26" i="2"/>
  <c r="G26" i="2"/>
  <c r="F26" i="2"/>
  <c r="E26" i="2"/>
  <c r="B26" i="2"/>
  <c r="A26" i="2"/>
  <c r="AB25" i="2"/>
  <c r="AA25" i="2"/>
  <c r="Z25" i="2"/>
  <c r="Y25" i="2"/>
  <c r="X25" i="2"/>
  <c r="W25" i="2"/>
  <c r="V25" i="2"/>
  <c r="U25" i="2"/>
  <c r="T25" i="2"/>
  <c r="R25" i="2"/>
  <c r="Q25" i="2"/>
  <c r="P25" i="2"/>
  <c r="O25" i="2"/>
  <c r="N25" i="2"/>
  <c r="M25" i="2"/>
  <c r="L25" i="2"/>
  <c r="K25" i="2"/>
  <c r="J25" i="2"/>
  <c r="I25" i="2"/>
  <c r="G25" i="2"/>
  <c r="F25" i="2"/>
  <c r="E25" i="2"/>
  <c r="B25" i="2"/>
  <c r="A25" i="2"/>
  <c r="AB24" i="2"/>
  <c r="AA24" i="2"/>
  <c r="Z24" i="2"/>
  <c r="Y24" i="2"/>
  <c r="X24" i="2"/>
  <c r="W24" i="2"/>
  <c r="V24" i="2"/>
  <c r="U24" i="2"/>
  <c r="T24" i="2"/>
  <c r="R24" i="2"/>
  <c r="Q24" i="2"/>
  <c r="P24" i="2"/>
  <c r="O24" i="2"/>
  <c r="N24" i="2"/>
  <c r="M24" i="2"/>
  <c r="L24" i="2"/>
  <c r="K24" i="2"/>
  <c r="J24" i="2"/>
  <c r="I24" i="2"/>
  <c r="G24" i="2"/>
  <c r="F24" i="2"/>
  <c r="E24" i="2"/>
  <c r="B24" i="2"/>
  <c r="A24" i="2"/>
  <c r="AB23" i="2"/>
  <c r="AA23" i="2"/>
  <c r="Z23" i="2"/>
  <c r="Y23" i="2"/>
  <c r="X23" i="2"/>
  <c r="W23" i="2"/>
  <c r="V23" i="2"/>
  <c r="U23" i="2"/>
  <c r="T23" i="2"/>
  <c r="R23" i="2"/>
  <c r="Q23" i="2"/>
  <c r="P23" i="2"/>
  <c r="O23" i="2"/>
  <c r="N23" i="2"/>
  <c r="M23" i="2"/>
  <c r="L23" i="2"/>
  <c r="K23" i="2"/>
  <c r="J23" i="2"/>
  <c r="I23" i="2"/>
  <c r="G23" i="2"/>
  <c r="F23" i="2"/>
  <c r="E23" i="2"/>
  <c r="B23" i="2"/>
  <c r="A23" i="2"/>
  <c r="AB22" i="2"/>
  <c r="AA22" i="2"/>
  <c r="Z22" i="2"/>
  <c r="Y22" i="2"/>
  <c r="X22" i="2"/>
  <c r="W22" i="2"/>
  <c r="V22" i="2"/>
  <c r="U22" i="2"/>
  <c r="T22" i="2"/>
  <c r="R22" i="2"/>
  <c r="Q22" i="2"/>
  <c r="P22" i="2"/>
  <c r="O22" i="2"/>
  <c r="N22" i="2"/>
  <c r="M22" i="2"/>
  <c r="L22" i="2"/>
  <c r="K22" i="2"/>
  <c r="J22" i="2"/>
  <c r="I22" i="2"/>
  <c r="G22" i="2"/>
  <c r="F22" i="2"/>
  <c r="E22" i="2"/>
  <c r="B22" i="2"/>
  <c r="A22" i="2"/>
  <c r="AB21" i="2"/>
  <c r="AA21" i="2"/>
  <c r="Z21" i="2"/>
  <c r="Y21" i="2"/>
  <c r="X21" i="2"/>
  <c r="W21" i="2"/>
  <c r="V21" i="2"/>
  <c r="U21" i="2"/>
  <c r="T21" i="2"/>
  <c r="R21" i="2"/>
  <c r="Q21" i="2"/>
  <c r="P21" i="2"/>
  <c r="O21" i="2"/>
  <c r="N21" i="2"/>
  <c r="M21" i="2"/>
  <c r="L21" i="2"/>
  <c r="K21" i="2"/>
  <c r="J21" i="2"/>
  <c r="I21" i="2"/>
  <c r="G21" i="2"/>
  <c r="F21" i="2"/>
  <c r="E21" i="2"/>
  <c r="B21" i="2"/>
  <c r="A21" i="2"/>
  <c r="AB20" i="2"/>
  <c r="AA20" i="2"/>
  <c r="Z20" i="2"/>
  <c r="Y20" i="2"/>
  <c r="X20" i="2"/>
  <c r="W20" i="2"/>
  <c r="V20" i="2"/>
  <c r="U20" i="2"/>
  <c r="T20" i="2"/>
  <c r="R20" i="2"/>
  <c r="Q20" i="2"/>
  <c r="P20" i="2"/>
  <c r="O20" i="2"/>
  <c r="N20" i="2"/>
  <c r="M20" i="2"/>
  <c r="L20" i="2"/>
  <c r="K20" i="2"/>
  <c r="J20" i="2"/>
  <c r="I20" i="2"/>
  <c r="G20" i="2"/>
  <c r="F20" i="2"/>
  <c r="E20" i="2"/>
  <c r="B20" i="2"/>
  <c r="A20" i="2"/>
  <c r="AB19" i="2"/>
  <c r="AA19" i="2"/>
  <c r="Z19" i="2"/>
  <c r="Y19" i="2"/>
  <c r="X19" i="2"/>
  <c r="W19" i="2"/>
  <c r="V19" i="2"/>
  <c r="U19" i="2"/>
  <c r="T19" i="2"/>
  <c r="R19" i="2"/>
  <c r="P19" i="2"/>
  <c r="O19" i="2"/>
  <c r="N19" i="2"/>
  <c r="M19" i="2"/>
  <c r="L19" i="2"/>
  <c r="K19" i="2"/>
  <c r="J19" i="2"/>
  <c r="I19" i="2"/>
  <c r="G19" i="2"/>
  <c r="F19" i="2"/>
  <c r="E19" i="2"/>
  <c r="B19" i="2"/>
  <c r="A19" i="2"/>
  <c r="AB18" i="2"/>
  <c r="AA18" i="2"/>
  <c r="Z18" i="2"/>
  <c r="Y18" i="2"/>
  <c r="X18" i="2"/>
  <c r="W18" i="2"/>
  <c r="V18" i="2"/>
  <c r="U18" i="2"/>
  <c r="T18" i="2"/>
  <c r="R18" i="2"/>
  <c r="P18" i="2"/>
  <c r="O18" i="2"/>
  <c r="N18" i="2"/>
  <c r="M18" i="2"/>
  <c r="L18" i="2"/>
  <c r="K18" i="2"/>
  <c r="J18" i="2"/>
  <c r="I18" i="2"/>
  <c r="G18" i="2"/>
  <c r="F18" i="2"/>
  <c r="E18" i="2"/>
  <c r="B18" i="2"/>
  <c r="A18" i="2"/>
  <c r="AB17" i="2"/>
  <c r="AA17" i="2"/>
  <c r="Z17" i="2"/>
  <c r="Y17" i="2"/>
  <c r="X17" i="2"/>
  <c r="W17" i="2"/>
  <c r="V17" i="2"/>
  <c r="U17" i="2"/>
  <c r="T17" i="2"/>
  <c r="R17" i="2"/>
  <c r="P17" i="2"/>
  <c r="O17" i="2"/>
  <c r="N17" i="2"/>
  <c r="M17" i="2"/>
  <c r="L17" i="2"/>
  <c r="K17" i="2"/>
  <c r="J17" i="2"/>
  <c r="I17" i="2"/>
  <c r="G17" i="2"/>
  <c r="F17" i="2"/>
  <c r="E17" i="2"/>
  <c r="B17" i="2"/>
  <c r="A17" i="2"/>
  <c r="AB16" i="2"/>
  <c r="AA16" i="2"/>
  <c r="Z16" i="2"/>
  <c r="Y16" i="2"/>
  <c r="X16" i="2"/>
  <c r="W16" i="2"/>
  <c r="V16" i="2"/>
  <c r="U16" i="2"/>
  <c r="T16" i="2"/>
  <c r="R16" i="2"/>
  <c r="P16" i="2"/>
  <c r="O16" i="2"/>
  <c r="N16" i="2"/>
  <c r="M16" i="2"/>
  <c r="L16" i="2"/>
  <c r="K16" i="2"/>
  <c r="J16" i="2"/>
  <c r="I16" i="2"/>
  <c r="G16" i="2"/>
  <c r="F16" i="2"/>
  <c r="E16" i="2"/>
  <c r="B16" i="2"/>
  <c r="A16" i="2"/>
  <c r="AB15" i="2"/>
  <c r="AA15" i="2"/>
  <c r="Z15" i="2"/>
  <c r="Y15" i="2"/>
  <c r="X15" i="2"/>
  <c r="W15" i="2"/>
  <c r="V15" i="2"/>
  <c r="U15" i="2"/>
  <c r="T15" i="2"/>
  <c r="R15" i="2"/>
  <c r="P15" i="2"/>
  <c r="O15" i="2"/>
  <c r="N15" i="2"/>
  <c r="M15" i="2"/>
  <c r="L15" i="2"/>
  <c r="K15" i="2"/>
  <c r="J15" i="2"/>
  <c r="I15" i="2"/>
  <c r="G15" i="2"/>
  <c r="F15" i="2"/>
  <c r="E15" i="2"/>
  <c r="B15" i="2"/>
  <c r="A15" i="2"/>
  <c r="AB14" i="2"/>
  <c r="AA14" i="2"/>
  <c r="Z14" i="2"/>
  <c r="Y14" i="2"/>
  <c r="X14" i="2"/>
  <c r="W14" i="2"/>
  <c r="V14" i="2"/>
  <c r="U14" i="2"/>
  <c r="T14" i="2"/>
  <c r="R14" i="2"/>
  <c r="P14" i="2"/>
  <c r="O14" i="2"/>
  <c r="N14" i="2"/>
  <c r="M14" i="2"/>
  <c r="L14" i="2"/>
  <c r="K14" i="2"/>
  <c r="J14" i="2"/>
  <c r="I14" i="2"/>
  <c r="G14" i="2"/>
  <c r="F14" i="2"/>
  <c r="E14" i="2"/>
  <c r="B14" i="2"/>
  <c r="A14" i="2"/>
  <c r="AB13" i="2"/>
  <c r="AA13" i="2"/>
  <c r="Z13" i="2"/>
  <c r="Y13" i="2"/>
  <c r="X13" i="2"/>
  <c r="W13" i="2"/>
  <c r="V13" i="2"/>
  <c r="U13" i="2"/>
  <c r="T13" i="2"/>
  <c r="R13" i="2"/>
  <c r="P13" i="2"/>
  <c r="O13" i="2"/>
  <c r="N13" i="2"/>
  <c r="M13" i="2"/>
  <c r="L13" i="2"/>
  <c r="K13" i="2"/>
  <c r="J13" i="2"/>
  <c r="I13" i="2"/>
  <c r="G13" i="2"/>
  <c r="F13" i="2"/>
  <c r="E13" i="2"/>
  <c r="B13" i="2"/>
  <c r="A13" i="2"/>
  <c r="AB12" i="2"/>
  <c r="AA12" i="2"/>
  <c r="Z12" i="2"/>
  <c r="Y12" i="2"/>
  <c r="X12" i="2"/>
  <c r="W12" i="2"/>
  <c r="V12" i="2"/>
  <c r="U12" i="2"/>
  <c r="T12" i="2"/>
  <c r="R12" i="2"/>
  <c r="P12" i="2"/>
  <c r="O12" i="2"/>
  <c r="N12" i="2"/>
  <c r="M12" i="2"/>
  <c r="L12" i="2"/>
  <c r="K12" i="2"/>
  <c r="J12" i="2"/>
  <c r="I12" i="2"/>
  <c r="G12" i="2"/>
  <c r="F12" i="2"/>
  <c r="E12" i="2"/>
  <c r="B12" i="2"/>
  <c r="A12" i="2"/>
  <c r="AB11" i="2"/>
  <c r="AA11" i="2"/>
  <c r="Z11" i="2"/>
  <c r="Y11" i="2"/>
  <c r="X11" i="2"/>
  <c r="W11" i="2"/>
  <c r="V11" i="2"/>
  <c r="U11" i="2"/>
  <c r="T11" i="2"/>
  <c r="R11" i="2"/>
  <c r="P11" i="2"/>
  <c r="O11" i="2"/>
  <c r="N11" i="2"/>
  <c r="M11" i="2"/>
  <c r="L11" i="2"/>
  <c r="K11" i="2"/>
  <c r="J11" i="2"/>
  <c r="I11" i="2"/>
  <c r="G11" i="2"/>
  <c r="F11" i="2"/>
  <c r="E11" i="2"/>
  <c r="B11" i="2"/>
  <c r="A11" i="2"/>
  <c r="AB10" i="2"/>
  <c r="AA10" i="2"/>
  <c r="Z10" i="2"/>
  <c r="Y10" i="2"/>
  <c r="X10" i="2"/>
  <c r="W10" i="2"/>
  <c r="V10" i="2"/>
  <c r="U10" i="2"/>
  <c r="T10" i="2"/>
  <c r="R10" i="2"/>
  <c r="P10" i="2"/>
  <c r="O10" i="2"/>
  <c r="N10" i="2"/>
  <c r="M10" i="2"/>
  <c r="L10" i="2"/>
  <c r="K10" i="2"/>
  <c r="J10" i="2"/>
  <c r="I10" i="2"/>
  <c r="G10" i="2"/>
  <c r="F10" i="2"/>
  <c r="E10" i="2"/>
  <c r="B10" i="2"/>
  <c r="A10" i="2"/>
  <c r="AB9" i="2"/>
  <c r="AA9" i="2"/>
  <c r="Z9" i="2"/>
  <c r="Y9" i="2"/>
  <c r="X9" i="2"/>
  <c r="W9" i="2"/>
  <c r="V9" i="2"/>
  <c r="U9" i="2"/>
  <c r="T9" i="2"/>
  <c r="R9" i="2"/>
  <c r="P9" i="2"/>
  <c r="O9" i="2"/>
  <c r="N9" i="2"/>
  <c r="M9" i="2"/>
  <c r="L9" i="2"/>
  <c r="K9" i="2"/>
  <c r="J9" i="2"/>
  <c r="I9" i="2"/>
  <c r="G9" i="2"/>
  <c r="F9" i="2"/>
  <c r="E9" i="2"/>
  <c r="B9" i="2"/>
  <c r="A9" i="2"/>
  <c r="AB8" i="2"/>
  <c r="AA8" i="2"/>
  <c r="Z8" i="2"/>
  <c r="Y8" i="2"/>
  <c r="X8" i="2"/>
  <c r="W8" i="2"/>
  <c r="V8" i="2"/>
  <c r="U8" i="2"/>
  <c r="T8" i="2"/>
  <c r="R8" i="2"/>
  <c r="P8" i="2"/>
  <c r="O8" i="2"/>
  <c r="N8" i="2"/>
  <c r="M8" i="2"/>
  <c r="L8" i="2"/>
  <c r="K8" i="2"/>
  <c r="J8" i="2"/>
  <c r="I8" i="2"/>
  <c r="G8" i="2"/>
  <c r="F8" i="2"/>
  <c r="E8" i="2"/>
  <c r="B8" i="2"/>
  <c r="A8" i="2"/>
  <c r="AB7" i="2"/>
  <c r="AA7" i="2"/>
  <c r="Z7" i="2"/>
  <c r="Y7" i="2"/>
  <c r="X7" i="2"/>
  <c r="W7" i="2"/>
  <c r="V7" i="2"/>
  <c r="U7" i="2"/>
  <c r="T7" i="2"/>
  <c r="R7" i="2"/>
  <c r="P7" i="2"/>
  <c r="O7" i="2"/>
  <c r="N7" i="2"/>
  <c r="M7" i="2"/>
  <c r="L7" i="2"/>
  <c r="K7" i="2"/>
  <c r="J7" i="2"/>
  <c r="I7" i="2"/>
  <c r="G7" i="2"/>
  <c r="F7" i="2"/>
  <c r="E7" i="2"/>
  <c r="B7" i="2"/>
  <c r="A7" i="2"/>
  <c r="AB6" i="2"/>
  <c r="AA6" i="2"/>
  <c r="Z6" i="2"/>
  <c r="Y6" i="2"/>
  <c r="X6" i="2"/>
  <c r="W6" i="2"/>
  <c r="V6" i="2"/>
  <c r="U6" i="2"/>
  <c r="T6" i="2"/>
  <c r="R6" i="2"/>
  <c r="P6" i="2"/>
  <c r="O6" i="2"/>
  <c r="N6" i="2"/>
  <c r="M6" i="2"/>
  <c r="L6" i="2"/>
  <c r="K6" i="2"/>
  <c r="J6" i="2"/>
  <c r="I6" i="2"/>
  <c r="G6" i="2"/>
  <c r="F6" i="2"/>
  <c r="E6" i="2"/>
  <c r="B6" i="2"/>
  <c r="A6" i="2"/>
  <c r="AB5" i="2"/>
  <c r="AA5" i="2"/>
  <c r="Z5" i="2"/>
  <c r="Y5" i="2"/>
  <c r="X5" i="2"/>
  <c r="W5" i="2"/>
  <c r="V5" i="2"/>
  <c r="U5" i="2"/>
  <c r="T5" i="2"/>
  <c r="R5" i="2"/>
  <c r="P5" i="2"/>
  <c r="O5" i="2"/>
  <c r="N5" i="2"/>
  <c r="M5" i="2"/>
  <c r="L5" i="2"/>
  <c r="K5" i="2"/>
  <c r="J5" i="2"/>
  <c r="I5" i="2"/>
  <c r="G5" i="2"/>
  <c r="F5" i="2"/>
  <c r="E5" i="2"/>
  <c r="B5" i="2"/>
  <c r="A5" i="2"/>
  <c r="AB4" i="2"/>
  <c r="AA4" i="2"/>
  <c r="Z4" i="2"/>
  <c r="Y4" i="2"/>
  <c r="X4" i="2"/>
  <c r="W4" i="2"/>
  <c r="V4" i="2"/>
  <c r="U4" i="2"/>
  <c r="T4" i="2"/>
  <c r="R4" i="2"/>
  <c r="P4" i="2"/>
  <c r="O4" i="2"/>
  <c r="N4" i="2"/>
  <c r="M4" i="2"/>
  <c r="L4" i="2"/>
  <c r="K4" i="2"/>
  <c r="J4" i="2"/>
  <c r="I4" i="2"/>
  <c r="G4" i="2"/>
  <c r="F4" i="2"/>
  <c r="E4" i="2"/>
  <c r="B4" i="2"/>
  <c r="A4" i="2"/>
  <c r="AB3" i="2"/>
  <c r="AA3" i="2"/>
  <c r="Z3" i="2"/>
  <c r="Y3" i="2"/>
  <c r="X3" i="2"/>
  <c r="W3" i="2"/>
  <c r="V3" i="2"/>
  <c r="U3" i="2"/>
  <c r="T3" i="2"/>
  <c r="R3" i="2"/>
  <c r="P3" i="2"/>
  <c r="O3" i="2"/>
  <c r="N3" i="2"/>
  <c r="M3" i="2"/>
  <c r="L3" i="2"/>
  <c r="K3" i="2"/>
  <c r="J3" i="2"/>
  <c r="I3" i="2"/>
  <c r="G3" i="2"/>
  <c r="F3" i="2"/>
  <c r="E3" i="2"/>
  <c r="B3" i="2"/>
  <c r="A3" i="2"/>
  <c r="AB2" i="2"/>
  <c r="AA2" i="2"/>
  <c r="Z2" i="2"/>
  <c r="Y2" i="2"/>
  <c r="X2" i="2"/>
  <c r="W2" i="2"/>
  <c r="V2" i="2"/>
  <c r="U2" i="2"/>
  <c r="T2" i="2"/>
  <c r="R2" i="2"/>
  <c r="P2" i="2"/>
  <c r="O2" i="2"/>
  <c r="N2" i="2"/>
  <c r="M2" i="2"/>
  <c r="L2" i="2"/>
  <c r="K2" i="2"/>
  <c r="J2" i="2"/>
  <c r="I2" i="2"/>
  <c r="G2" i="2"/>
  <c r="F2" i="2"/>
  <c r="E2" i="2"/>
  <c r="B2" i="2"/>
  <c r="A2" i="2"/>
  <c r="AB86" i="1"/>
  <c r="AA86" i="1"/>
  <c r="Z86" i="1"/>
  <c r="Y86" i="1"/>
  <c r="X86" i="1"/>
  <c r="W86" i="1"/>
  <c r="V86" i="1"/>
  <c r="U86" i="1"/>
  <c r="T86" i="1"/>
  <c r="R86" i="1"/>
  <c r="Q86" i="1" s="1"/>
  <c r="P86" i="1"/>
  <c r="O86" i="1"/>
  <c r="N86" i="1"/>
  <c r="M86" i="1"/>
  <c r="L86" i="1"/>
  <c r="K86" i="1"/>
  <c r="J86" i="1"/>
  <c r="I86" i="1"/>
  <c r="G86" i="1"/>
  <c r="F86" i="1"/>
  <c r="E86" i="1"/>
  <c r="B86" i="1"/>
  <c r="A86" i="1"/>
  <c r="AB85" i="1"/>
  <c r="AA85" i="1"/>
  <c r="Z85" i="1"/>
  <c r="Y85" i="1"/>
  <c r="X85" i="1"/>
  <c r="W85" i="1"/>
  <c r="V85" i="1"/>
  <c r="U85" i="1"/>
  <c r="T85" i="1"/>
  <c r="R85" i="1"/>
  <c r="Q85" i="1" s="1"/>
  <c r="P85" i="1"/>
  <c r="O85" i="1"/>
  <c r="N85" i="1"/>
  <c r="M85" i="1"/>
  <c r="L85" i="1"/>
  <c r="K85" i="1"/>
  <c r="J85" i="1"/>
  <c r="I85" i="1"/>
  <c r="G85" i="1"/>
  <c r="F85" i="1"/>
  <c r="E85" i="1"/>
  <c r="B85" i="1"/>
  <c r="A85" i="1"/>
  <c r="AB84" i="1"/>
  <c r="AA84" i="1"/>
  <c r="Z84" i="1"/>
  <c r="Y84" i="1"/>
  <c r="X84" i="1"/>
  <c r="W84" i="1"/>
  <c r="V84" i="1"/>
  <c r="U84" i="1"/>
  <c r="T84" i="1"/>
  <c r="R84" i="1"/>
  <c r="Q84" i="1" s="1"/>
  <c r="P84" i="1"/>
  <c r="O84" i="1"/>
  <c r="N84" i="1"/>
  <c r="M84" i="1"/>
  <c r="L84" i="1"/>
  <c r="K84" i="1"/>
  <c r="J84" i="1"/>
  <c r="I84" i="1"/>
  <c r="G84" i="1"/>
  <c r="F84" i="1"/>
  <c r="E84" i="1"/>
  <c r="B84" i="1"/>
  <c r="A84" i="1"/>
  <c r="AB83" i="1"/>
  <c r="AA83" i="1"/>
  <c r="Z83" i="1"/>
  <c r="Y83" i="1"/>
  <c r="X83" i="1"/>
  <c r="W83" i="1"/>
  <c r="V83" i="1"/>
  <c r="U83" i="1"/>
  <c r="T83" i="1"/>
  <c r="R83" i="1"/>
  <c r="Q83" i="1" s="1"/>
  <c r="P83" i="1"/>
  <c r="O83" i="1"/>
  <c r="N83" i="1"/>
  <c r="M83" i="1"/>
  <c r="L83" i="1"/>
  <c r="K83" i="1"/>
  <c r="J83" i="1"/>
  <c r="I83" i="1"/>
  <c r="G83" i="1"/>
  <c r="F83" i="1"/>
  <c r="E83" i="1"/>
  <c r="B83" i="1"/>
  <c r="A83" i="1"/>
  <c r="AB82" i="1"/>
  <c r="AA82" i="1"/>
  <c r="Z82" i="1"/>
  <c r="Y82" i="1"/>
  <c r="X82" i="1"/>
  <c r="W82" i="1"/>
  <c r="V82" i="1"/>
  <c r="U82" i="1"/>
  <c r="T82" i="1"/>
  <c r="R82" i="1"/>
  <c r="Q82" i="1" s="1"/>
  <c r="P82" i="1"/>
  <c r="O82" i="1"/>
  <c r="N82" i="1"/>
  <c r="M82" i="1"/>
  <c r="L82" i="1"/>
  <c r="K82" i="1"/>
  <c r="J82" i="1"/>
  <c r="I82" i="1"/>
  <c r="G82" i="1"/>
  <c r="F82" i="1"/>
  <c r="E82" i="1"/>
  <c r="B82" i="1"/>
  <c r="A82" i="1"/>
  <c r="AB81" i="1"/>
  <c r="AA81" i="1"/>
  <c r="Z81" i="1"/>
  <c r="Y81" i="1"/>
  <c r="X81" i="1"/>
  <c r="W81" i="1"/>
  <c r="V81" i="1"/>
  <c r="U81" i="1"/>
  <c r="T81" i="1"/>
  <c r="R81" i="1"/>
  <c r="P81" i="1"/>
  <c r="O81" i="1"/>
  <c r="N81" i="1"/>
  <c r="M81" i="1"/>
  <c r="L81" i="1"/>
  <c r="K81" i="1"/>
  <c r="J81" i="1"/>
  <c r="I81" i="1"/>
  <c r="G81" i="1"/>
  <c r="F81" i="1"/>
  <c r="E81" i="1"/>
  <c r="B81" i="1"/>
  <c r="A81" i="1"/>
  <c r="AB80" i="1"/>
  <c r="AA80" i="1"/>
  <c r="Z80" i="1"/>
  <c r="Y80" i="1"/>
  <c r="X80" i="1"/>
  <c r="W80" i="1"/>
  <c r="V80" i="1"/>
  <c r="U80" i="1"/>
  <c r="T80" i="1"/>
  <c r="R80" i="1"/>
  <c r="Q80" i="1" s="1"/>
  <c r="P80" i="1"/>
  <c r="O80" i="1"/>
  <c r="N80" i="1"/>
  <c r="M80" i="1"/>
  <c r="L80" i="1"/>
  <c r="K80" i="1"/>
  <c r="J80" i="1"/>
  <c r="I80" i="1"/>
  <c r="G80" i="1"/>
  <c r="F80" i="1"/>
  <c r="E80" i="1"/>
  <c r="B80" i="1"/>
  <c r="A80" i="1"/>
  <c r="AB79" i="1"/>
  <c r="AA79" i="1"/>
  <c r="Z79" i="1"/>
  <c r="Y79" i="1"/>
  <c r="X79" i="1"/>
  <c r="W79" i="1"/>
  <c r="V79" i="1"/>
  <c r="U79" i="1"/>
  <c r="T79" i="1"/>
  <c r="R79" i="1"/>
  <c r="Q79" i="1" s="1"/>
  <c r="S79" i="1" s="1"/>
  <c r="P79" i="1"/>
  <c r="O79" i="1"/>
  <c r="N79" i="1"/>
  <c r="M79" i="1"/>
  <c r="L79" i="1"/>
  <c r="K79" i="1"/>
  <c r="J79" i="1"/>
  <c r="I79" i="1"/>
  <c r="G79" i="1"/>
  <c r="F79" i="1"/>
  <c r="E79" i="1"/>
  <c r="B79" i="1"/>
  <c r="A79" i="1"/>
  <c r="AB78" i="1"/>
  <c r="AA78" i="1"/>
  <c r="Z78" i="1"/>
  <c r="Y78" i="1"/>
  <c r="X78" i="1"/>
  <c r="W78" i="1"/>
  <c r="V78" i="1"/>
  <c r="U78" i="1"/>
  <c r="T78" i="1"/>
  <c r="R78" i="1"/>
  <c r="Q78" i="1" s="1"/>
  <c r="P78" i="1"/>
  <c r="O78" i="1"/>
  <c r="N78" i="1"/>
  <c r="M78" i="1"/>
  <c r="L78" i="1"/>
  <c r="K78" i="1"/>
  <c r="J78" i="1"/>
  <c r="I78" i="1"/>
  <c r="G78" i="1"/>
  <c r="F78" i="1"/>
  <c r="E78" i="1"/>
  <c r="B78" i="1"/>
  <c r="A78" i="1"/>
  <c r="AB77" i="1"/>
  <c r="AA77" i="1"/>
  <c r="Z77" i="1"/>
  <c r="Y77" i="1"/>
  <c r="X77" i="1"/>
  <c r="W77" i="1"/>
  <c r="V77" i="1"/>
  <c r="U77" i="1"/>
  <c r="T77" i="1"/>
  <c r="R77" i="1"/>
  <c r="Q77" i="1" s="1"/>
  <c r="P77" i="1"/>
  <c r="O77" i="1"/>
  <c r="N77" i="1"/>
  <c r="M77" i="1"/>
  <c r="L77" i="1"/>
  <c r="K77" i="1"/>
  <c r="J77" i="1"/>
  <c r="I77" i="1"/>
  <c r="G77" i="1"/>
  <c r="F77" i="1"/>
  <c r="E77" i="1"/>
  <c r="B77" i="1"/>
  <c r="A77" i="1"/>
  <c r="AB76" i="1"/>
  <c r="AA76" i="1"/>
  <c r="Z76" i="1"/>
  <c r="Y76" i="1"/>
  <c r="X76" i="1"/>
  <c r="W76" i="1"/>
  <c r="V76" i="1"/>
  <c r="U76" i="1"/>
  <c r="T76" i="1"/>
  <c r="R76" i="1"/>
  <c r="Q76" i="1" s="1"/>
  <c r="P76" i="1"/>
  <c r="O76" i="1"/>
  <c r="N76" i="1"/>
  <c r="M76" i="1"/>
  <c r="L76" i="1"/>
  <c r="K76" i="1"/>
  <c r="J76" i="1"/>
  <c r="I76" i="1"/>
  <c r="G76" i="1"/>
  <c r="F76" i="1"/>
  <c r="E76" i="1"/>
  <c r="B76" i="1"/>
  <c r="A76" i="1"/>
  <c r="AB75" i="1"/>
  <c r="AA75" i="1"/>
  <c r="Z75" i="1"/>
  <c r="Y75" i="1"/>
  <c r="X75" i="1"/>
  <c r="W75" i="1"/>
  <c r="V75" i="1"/>
  <c r="U75" i="1"/>
  <c r="T75" i="1"/>
  <c r="R75" i="1"/>
  <c r="P75" i="1"/>
  <c r="O75" i="1"/>
  <c r="N75" i="1"/>
  <c r="M75" i="1"/>
  <c r="L75" i="1"/>
  <c r="K75" i="1"/>
  <c r="J75" i="1"/>
  <c r="I75" i="1"/>
  <c r="G75" i="1"/>
  <c r="F75" i="1"/>
  <c r="E75" i="1"/>
  <c r="B75" i="1"/>
  <c r="A75" i="1"/>
  <c r="AB74" i="1"/>
  <c r="AA74" i="1"/>
  <c r="Z74" i="1"/>
  <c r="Y74" i="1"/>
  <c r="X74" i="1"/>
  <c r="W74" i="1"/>
  <c r="V74" i="1"/>
  <c r="U74" i="1"/>
  <c r="T74" i="1"/>
  <c r="R74" i="1"/>
  <c r="P74" i="1"/>
  <c r="O74" i="1"/>
  <c r="N74" i="1"/>
  <c r="M74" i="1"/>
  <c r="L74" i="1"/>
  <c r="K74" i="1"/>
  <c r="J74" i="1"/>
  <c r="I74" i="1"/>
  <c r="G74" i="1"/>
  <c r="F74" i="1"/>
  <c r="E74" i="1"/>
  <c r="B74" i="1"/>
  <c r="A74" i="1"/>
  <c r="AB73" i="1"/>
  <c r="AA73" i="1"/>
  <c r="Z73" i="1"/>
  <c r="Y73" i="1"/>
  <c r="X73" i="1"/>
  <c r="W73" i="1"/>
  <c r="V73" i="1"/>
  <c r="U73" i="1"/>
  <c r="T73" i="1"/>
  <c r="R73" i="1"/>
  <c r="Q73" i="1" s="1"/>
  <c r="P73" i="1"/>
  <c r="O73" i="1"/>
  <c r="N73" i="1"/>
  <c r="M73" i="1"/>
  <c r="L73" i="1"/>
  <c r="K73" i="1"/>
  <c r="J73" i="1"/>
  <c r="I73" i="1"/>
  <c r="G73" i="1"/>
  <c r="F73" i="1"/>
  <c r="E73" i="1"/>
  <c r="B73" i="1"/>
  <c r="A73" i="1"/>
  <c r="AB72" i="1"/>
  <c r="AA72" i="1"/>
  <c r="Z72" i="1"/>
  <c r="Y72" i="1"/>
  <c r="X72" i="1"/>
  <c r="W72" i="1"/>
  <c r="V72" i="1"/>
  <c r="U72" i="1"/>
  <c r="T72" i="1"/>
  <c r="R72" i="1"/>
  <c r="Q72" i="1" s="1"/>
  <c r="P72" i="1"/>
  <c r="O72" i="1"/>
  <c r="N72" i="1"/>
  <c r="M72" i="1"/>
  <c r="L72" i="1"/>
  <c r="K72" i="1"/>
  <c r="J72" i="1"/>
  <c r="I72" i="1"/>
  <c r="G72" i="1"/>
  <c r="F72" i="1"/>
  <c r="E72" i="1"/>
  <c r="B72" i="1"/>
  <c r="A72" i="1"/>
  <c r="AB71" i="1"/>
  <c r="AA71" i="1"/>
  <c r="Z71" i="1"/>
  <c r="Y71" i="1"/>
  <c r="X71" i="1"/>
  <c r="W71" i="1"/>
  <c r="V71" i="1"/>
  <c r="U71" i="1"/>
  <c r="T71" i="1"/>
  <c r="R71" i="1"/>
  <c r="Q71" i="1"/>
  <c r="S71" i="1" s="1"/>
  <c r="P71" i="1"/>
  <c r="O71" i="1"/>
  <c r="N71" i="1"/>
  <c r="M71" i="1"/>
  <c r="L71" i="1"/>
  <c r="K71" i="1"/>
  <c r="J71" i="1"/>
  <c r="I71" i="1"/>
  <c r="G71" i="1"/>
  <c r="F71" i="1"/>
  <c r="E71" i="1"/>
  <c r="B71" i="1"/>
  <c r="A71" i="1"/>
  <c r="AB70" i="1"/>
  <c r="AA70" i="1"/>
  <c r="Z70" i="1"/>
  <c r="Y70" i="1"/>
  <c r="X70" i="1"/>
  <c r="W70" i="1"/>
  <c r="V70" i="1"/>
  <c r="U70" i="1"/>
  <c r="T70" i="1"/>
  <c r="R70" i="1"/>
  <c r="Q70" i="1" s="1"/>
  <c r="P70" i="1"/>
  <c r="O70" i="1"/>
  <c r="N70" i="1"/>
  <c r="M70" i="1"/>
  <c r="L70" i="1"/>
  <c r="K70" i="1"/>
  <c r="J70" i="1"/>
  <c r="I70" i="1"/>
  <c r="G70" i="1"/>
  <c r="F70" i="1"/>
  <c r="E70" i="1"/>
  <c r="B70" i="1"/>
  <c r="A70" i="1"/>
  <c r="AB69" i="1"/>
  <c r="AA69" i="1"/>
  <c r="Z69" i="1"/>
  <c r="Y69" i="1"/>
  <c r="X69" i="1"/>
  <c r="W69" i="1"/>
  <c r="V69" i="1"/>
  <c r="U69" i="1"/>
  <c r="T69" i="1"/>
  <c r="R69" i="1"/>
  <c r="Q69" i="1" s="1"/>
  <c r="P69" i="1"/>
  <c r="O69" i="1"/>
  <c r="N69" i="1"/>
  <c r="M69" i="1"/>
  <c r="L69" i="1"/>
  <c r="K69" i="1"/>
  <c r="J69" i="1"/>
  <c r="I69" i="1"/>
  <c r="G69" i="1"/>
  <c r="F69" i="1"/>
  <c r="E69" i="1"/>
  <c r="B69" i="1"/>
  <c r="A69" i="1"/>
  <c r="AB68" i="1"/>
  <c r="AA68" i="1"/>
  <c r="Z68" i="1"/>
  <c r="Y68" i="1"/>
  <c r="X68" i="1"/>
  <c r="W68" i="1"/>
  <c r="V68" i="1"/>
  <c r="U68" i="1"/>
  <c r="T68" i="1"/>
  <c r="R68" i="1"/>
  <c r="P68" i="1"/>
  <c r="O68" i="1"/>
  <c r="N68" i="1"/>
  <c r="M68" i="1"/>
  <c r="L68" i="1"/>
  <c r="K68" i="1"/>
  <c r="J68" i="1"/>
  <c r="I68" i="1"/>
  <c r="G68" i="1"/>
  <c r="F68" i="1"/>
  <c r="E68" i="1"/>
  <c r="B68" i="1"/>
  <c r="A68" i="1"/>
  <c r="AB67" i="1"/>
  <c r="AA67" i="1"/>
  <c r="Z67" i="1"/>
  <c r="Y67" i="1"/>
  <c r="X67" i="1"/>
  <c r="W67" i="1"/>
  <c r="V67" i="1"/>
  <c r="U67" i="1"/>
  <c r="T67" i="1"/>
  <c r="R67" i="1"/>
  <c r="P67" i="1"/>
  <c r="O67" i="1"/>
  <c r="N67" i="1"/>
  <c r="M67" i="1"/>
  <c r="L67" i="1"/>
  <c r="K67" i="1"/>
  <c r="J67" i="1"/>
  <c r="I67" i="1"/>
  <c r="G67" i="1"/>
  <c r="F67" i="1"/>
  <c r="E67" i="1"/>
  <c r="B67" i="1"/>
  <c r="A67" i="1"/>
  <c r="AB66" i="1"/>
  <c r="AA66" i="1"/>
  <c r="Z66" i="1"/>
  <c r="Y66" i="1"/>
  <c r="X66" i="1"/>
  <c r="W66" i="1"/>
  <c r="V66" i="1"/>
  <c r="U66" i="1"/>
  <c r="T66" i="1"/>
  <c r="R66" i="1"/>
  <c r="Q66" i="1" s="1"/>
  <c r="P66" i="1"/>
  <c r="O66" i="1"/>
  <c r="N66" i="1"/>
  <c r="M66" i="1"/>
  <c r="L66" i="1"/>
  <c r="K66" i="1"/>
  <c r="J66" i="1"/>
  <c r="I66" i="1"/>
  <c r="G66" i="1"/>
  <c r="F66" i="1"/>
  <c r="E66" i="1"/>
  <c r="B66" i="1"/>
  <c r="A66" i="1"/>
  <c r="AB65" i="1"/>
  <c r="AA65" i="1"/>
  <c r="Z65" i="1"/>
  <c r="Y65" i="1"/>
  <c r="X65" i="1"/>
  <c r="W65" i="1"/>
  <c r="V65" i="1"/>
  <c r="U65" i="1"/>
  <c r="T65" i="1"/>
  <c r="R65" i="1"/>
  <c r="Q65" i="1" s="1"/>
  <c r="S65" i="1" s="1"/>
  <c r="P65" i="1"/>
  <c r="O65" i="1"/>
  <c r="N65" i="1"/>
  <c r="M65" i="1"/>
  <c r="L65" i="1"/>
  <c r="K65" i="1"/>
  <c r="J65" i="1"/>
  <c r="I65" i="1"/>
  <c r="G65" i="1"/>
  <c r="F65" i="1"/>
  <c r="E65" i="1"/>
  <c r="B65" i="1"/>
  <c r="A65" i="1"/>
  <c r="AB64" i="1"/>
  <c r="AA64" i="1"/>
  <c r="Z64" i="1"/>
  <c r="Y64" i="1"/>
  <c r="X64" i="1"/>
  <c r="W64" i="1"/>
  <c r="V64" i="1"/>
  <c r="U64" i="1"/>
  <c r="T64" i="1"/>
  <c r="R64" i="1"/>
  <c r="Q64" i="1" s="1"/>
  <c r="P64" i="1"/>
  <c r="O64" i="1"/>
  <c r="N64" i="1"/>
  <c r="M64" i="1"/>
  <c r="L64" i="1"/>
  <c r="K64" i="1"/>
  <c r="J64" i="1"/>
  <c r="I64" i="1"/>
  <c r="G64" i="1"/>
  <c r="F64" i="1"/>
  <c r="E64" i="1"/>
  <c r="B64" i="1"/>
  <c r="A64" i="1"/>
  <c r="AB63" i="1"/>
  <c r="AA63" i="1"/>
  <c r="Z63" i="1"/>
  <c r="Y63" i="1"/>
  <c r="X63" i="1"/>
  <c r="W63" i="1"/>
  <c r="V63" i="1"/>
  <c r="U63" i="1"/>
  <c r="T63" i="1"/>
  <c r="R63" i="1"/>
  <c r="Q63" i="1" s="1"/>
  <c r="S63" i="1" s="1"/>
  <c r="P63" i="1"/>
  <c r="O63" i="1"/>
  <c r="N63" i="1"/>
  <c r="M63" i="1"/>
  <c r="L63" i="1"/>
  <c r="K63" i="1"/>
  <c r="J63" i="1"/>
  <c r="I63" i="1"/>
  <c r="G63" i="1"/>
  <c r="F63" i="1"/>
  <c r="E63" i="1"/>
  <c r="B63" i="1"/>
  <c r="A63" i="1"/>
  <c r="AB62" i="1"/>
  <c r="AA62" i="1"/>
  <c r="Z62" i="1"/>
  <c r="Y62" i="1"/>
  <c r="X62" i="1"/>
  <c r="W62" i="1"/>
  <c r="V62" i="1"/>
  <c r="U62" i="1"/>
  <c r="T62" i="1"/>
  <c r="R62" i="1"/>
  <c r="Q62" i="1" s="1"/>
  <c r="S62" i="1" s="1"/>
  <c r="P62" i="1"/>
  <c r="O62" i="1"/>
  <c r="N62" i="1"/>
  <c r="M62" i="1"/>
  <c r="L62" i="1"/>
  <c r="K62" i="1"/>
  <c r="J62" i="1"/>
  <c r="I62" i="1"/>
  <c r="G62" i="1"/>
  <c r="F62" i="1"/>
  <c r="E62" i="1"/>
  <c r="B62" i="1"/>
  <c r="A62" i="1"/>
  <c r="AB61" i="1"/>
  <c r="AA61" i="1"/>
  <c r="Z61" i="1"/>
  <c r="Y61" i="1"/>
  <c r="X61" i="1"/>
  <c r="W61" i="1"/>
  <c r="V61" i="1"/>
  <c r="U61" i="1"/>
  <c r="T61" i="1"/>
  <c r="R61" i="1"/>
  <c r="Q61" i="1" s="1"/>
  <c r="P61" i="1"/>
  <c r="O61" i="1"/>
  <c r="N61" i="1"/>
  <c r="M61" i="1"/>
  <c r="L61" i="1"/>
  <c r="K61" i="1"/>
  <c r="J61" i="1"/>
  <c r="I61" i="1"/>
  <c r="G61" i="1"/>
  <c r="F61" i="1"/>
  <c r="E61" i="1"/>
  <c r="B61" i="1"/>
  <c r="A61" i="1"/>
  <c r="AB60" i="1"/>
  <c r="AA60" i="1"/>
  <c r="Z60" i="1"/>
  <c r="Y60" i="1"/>
  <c r="X60" i="1"/>
  <c r="W60" i="1"/>
  <c r="V60" i="1"/>
  <c r="U60" i="1"/>
  <c r="T60" i="1"/>
  <c r="R60" i="1"/>
  <c r="Q60" i="1" s="1"/>
  <c r="P60" i="1"/>
  <c r="O60" i="1"/>
  <c r="N60" i="1"/>
  <c r="M60" i="1"/>
  <c r="L60" i="1"/>
  <c r="K60" i="1"/>
  <c r="J60" i="1"/>
  <c r="I60" i="1"/>
  <c r="G60" i="1"/>
  <c r="F60" i="1"/>
  <c r="E60" i="1"/>
  <c r="B60" i="1"/>
  <c r="A60" i="1"/>
  <c r="AB59" i="1"/>
  <c r="AA59" i="1"/>
  <c r="Z59" i="1"/>
  <c r="Y59" i="1"/>
  <c r="X59" i="1"/>
  <c r="W59" i="1"/>
  <c r="V59" i="1"/>
  <c r="U59" i="1"/>
  <c r="T59" i="1"/>
  <c r="R59" i="1"/>
  <c r="Q59" i="1" s="1"/>
  <c r="S59" i="1" s="1"/>
  <c r="P59" i="1"/>
  <c r="O59" i="1"/>
  <c r="N59" i="1"/>
  <c r="M59" i="1"/>
  <c r="L59" i="1"/>
  <c r="K59" i="1"/>
  <c r="J59" i="1"/>
  <c r="I59" i="1"/>
  <c r="G59" i="1"/>
  <c r="F59" i="1"/>
  <c r="E59" i="1"/>
  <c r="B59" i="1"/>
  <c r="A59" i="1"/>
  <c r="AB58" i="1"/>
  <c r="AA58" i="1"/>
  <c r="Z58" i="1"/>
  <c r="Y58" i="1"/>
  <c r="X58" i="1"/>
  <c r="W58" i="1"/>
  <c r="V58" i="1"/>
  <c r="U58" i="1"/>
  <c r="T58" i="1"/>
  <c r="R58" i="1"/>
  <c r="Q58" i="1" s="1"/>
  <c r="S58" i="1" s="1"/>
  <c r="P58" i="1"/>
  <c r="O58" i="1"/>
  <c r="N58" i="1"/>
  <c r="M58" i="1"/>
  <c r="L58" i="1"/>
  <c r="K58" i="1"/>
  <c r="J58" i="1"/>
  <c r="I58" i="1"/>
  <c r="G58" i="1"/>
  <c r="F58" i="1"/>
  <c r="E58" i="1"/>
  <c r="B58" i="1"/>
  <c r="A58" i="1"/>
  <c r="AB57" i="1"/>
  <c r="AA57" i="1"/>
  <c r="Z57" i="1"/>
  <c r="Y57" i="1"/>
  <c r="X57" i="1"/>
  <c r="W57" i="1"/>
  <c r="V57" i="1"/>
  <c r="U57" i="1"/>
  <c r="T57" i="1"/>
  <c r="R57" i="1"/>
  <c r="Q57" i="1" s="1"/>
  <c r="P57" i="1"/>
  <c r="O57" i="1"/>
  <c r="N57" i="1"/>
  <c r="M57" i="1"/>
  <c r="L57" i="1"/>
  <c r="K57" i="1"/>
  <c r="J57" i="1"/>
  <c r="I57" i="1"/>
  <c r="G57" i="1"/>
  <c r="F57" i="1"/>
  <c r="E57" i="1"/>
  <c r="B57" i="1"/>
  <c r="A57" i="1"/>
  <c r="AB56" i="1"/>
  <c r="AA56" i="1"/>
  <c r="Z56" i="1"/>
  <c r="Y56" i="1"/>
  <c r="X56" i="1"/>
  <c r="W56" i="1"/>
  <c r="V56" i="1"/>
  <c r="U56" i="1"/>
  <c r="T56" i="1"/>
  <c r="R56" i="1"/>
  <c r="Q56" i="1" s="1"/>
  <c r="P56" i="1"/>
  <c r="O56" i="1"/>
  <c r="N56" i="1"/>
  <c r="M56" i="1"/>
  <c r="L56" i="1"/>
  <c r="K56" i="1"/>
  <c r="J56" i="1"/>
  <c r="I56" i="1"/>
  <c r="G56" i="1"/>
  <c r="F56" i="1"/>
  <c r="E56" i="1"/>
  <c r="B56" i="1"/>
  <c r="A56" i="1"/>
  <c r="AB55" i="1"/>
  <c r="AA55" i="1"/>
  <c r="Z55" i="1"/>
  <c r="Y55" i="1"/>
  <c r="X55" i="1"/>
  <c r="W55" i="1"/>
  <c r="V55" i="1"/>
  <c r="U55" i="1"/>
  <c r="T55" i="1"/>
  <c r="R55" i="1"/>
  <c r="Q55" i="1" s="1"/>
  <c r="S55" i="1" s="1"/>
  <c r="P55" i="1"/>
  <c r="O55" i="1"/>
  <c r="N55" i="1"/>
  <c r="M55" i="1"/>
  <c r="L55" i="1"/>
  <c r="K55" i="1"/>
  <c r="J55" i="1"/>
  <c r="I55" i="1"/>
  <c r="G55" i="1"/>
  <c r="F55" i="1"/>
  <c r="E55" i="1"/>
  <c r="B55" i="1"/>
  <c r="A55" i="1"/>
  <c r="AB54" i="1"/>
  <c r="AA54" i="1"/>
  <c r="Z54" i="1"/>
  <c r="Y54" i="1"/>
  <c r="X54" i="1"/>
  <c r="W54" i="1"/>
  <c r="V54" i="1"/>
  <c r="U54" i="1"/>
  <c r="T54" i="1"/>
  <c r="R54" i="1"/>
  <c r="Q54" i="1" s="1"/>
  <c r="S54" i="1" s="1"/>
  <c r="P54" i="1"/>
  <c r="O54" i="1"/>
  <c r="N54" i="1"/>
  <c r="M54" i="1"/>
  <c r="L54" i="1"/>
  <c r="K54" i="1"/>
  <c r="J54" i="1"/>
  <c r="I54" i="1"/>
  <c r="G54" i="1"/>
  <c r="F54" i="1"/>
  <c r="E54" i="1"/>
  <c r="B54" i="1"/>
  <c r="A54" i="1"/>
  <c r="AB53" i="1"/>
  <c r="AA53" i="1"/>
  <c r="Z53" i="1"/>
  <c r="Y53" i="1"/>
  <c r="X53" i="1"/>
  <c r="W53" i="1"/>
  <c r="V53" i="1"/>
  <c r="U53" i="1"/>
  <c r="T53" i="1"/>
  <c r="R53" i="1"/>
  <c r="Q53" i="1" s="1"/>
  <c r="P53" i="1"/>
  <c r="O53" i="1"/>
  <c r="N53" i="1"/>
  <c r="M53" i="1"/>
  <c r="L53" i="1"/>
  <c r="K53" i="1"/>
  <c r="J53" i="1"/>
  <c r="I53" i="1"/>
  <c r="G53" i="1"/>
  <c r="F53" i="1"/>
  <c r="E53" i="1"/>
  <c r="B53" i="1"/>
  <c r="A53" i="1"/>
  <c r="AB52" i="1"/>
  <c r="AA52" i="1"/>
  <c r="Z52" i="1"/>
  <c r="Y52" i="1"/>
  <c r="X52" i="1"/>
  <c r="W52" i="1"/>
  <c r="V52" i="1"/>
  <c r="U52" i="1"/>
  <c r="T52" i="1"/>
  <c r="R52" i="1"/>
  <c r="Q52" i="1" s="1"/>
  <c r="P52" i="1"/>
  <c r="O52" i="1"/>
  <c r="N52" i="1"/>
  <c r="M52" i="1"/>
  <c r="L52" i="1"/>
  <c r="K52" i="1"/>
  <c r="J52" i="1"/>
  <c r="I52" i="1"/>
  <c r="G52" i="1"/>
  <c r="F52" i="1"/>
  <c r="E52" i="1"/>
  <c r="B52" i="1"/>
  <c r="A52" i="1"/>
  <c r="AB51" i="1"/>
  <c r="AA51" i="1"/>
  <c r="Z51" i="1"/>
  <c r="Y51" i="1"/>
  <c r="X51" i="1"/>
  <c r="W51" i="1"/>
  <c r="V51" i="1"/>
  <c r="U51" i="1"/>
  <c r="T51" i="1"/>
  <c r="R51" i="1"/>
  <c r="Q51" i="1" s="1"/>
  <c r="S51" i="1" s="1"/>
  <c r="P51" i="1"/>
  <c r="O51" i="1"/>
  <c r="N51" i="1"/>
  <c r="M51" i="1"/>
  <c r="L51" i="1"/>
  <c r="K51" i="1"/>
  <c r="J51" i="1"/>
  <c r="I51" i="1"/>
  <c r="G51" i="1"/>
  <c r="F51" i="1"/>
  <c r="E51" i="1"/>
  <c r="B51" i="1"/>
  <c r="A51" i="1"/>
  <c r="AB50" i="1"/>
  <c r="AA50" i="1"/>
  <c r="Z50" i="1"/>
  <c r="Y50" i="1"/>
  <c r="X50" i="1"/>
  <c r="W50" i="1"/>
  <c r="V50" i="1"/>
  <c r="U50" i="1"/>
  <c r="T50" i="1"/>
  <c r="R50" i="1"/>
  <c r="Q50" i="1" s="1"/>
  <c r="S50" i="1" s="1"/>
  <c r="P50" i="1"/>
  <c r="O50" i="1"/>
  <c r="N50" i="1"/>
  <c r="M50" i="1"/>
  <c r="L50" i="1"/>
  <c r="K50" i="1"/>
  <c r="J50" i="1"/>
  <c r="I50" i="1"/>
  <c r="G50" i="1"/>
  <c r="F50" i="1"/>
  <c r="E50" i="1"/>
  <c r="B50" i="1"/>
  <c r="A50" i="1"/>
  <c r="AB49" i="1"/>
  <c r="AA49" i="1"/>
  <c r="Z49" i="1"/>
  <c r="Y49" i="1"/>
  <c r="X49" i="1"/>
  <c r="W49" i="1"/>
  <c r="V49" i="1"/>
  <c r="U49" i="1"/>
  <c r="T49" i="1"/>
  <c r="R49" i="1"/>
  <c r="Q49" i="1" s="1"/>
  <c r="P49" i="1"/>
  <c r="O49" i="1"/>
  <c r="N49" i="1"/>
  <c r="M49" i="1"/>
  <c r="L49" i="1"/>
  <c r="K49" i="1"/>
  <c r="J49" i="1"/>
  <c r="I49" i="1"/>
  <c r="G49" i="1"/>
  <c r="F49" i="1"/>
  <c r="E49" i="1"/>
  <c r="B49" i="1"/>
  <c r="A49" i="1"/>
  <c r="AB48" i="1"/>
  <c r="AA48" i="1"/>
  <c r="Z48" i="1"/>
  <c r="Y48" i="1"/>
  <c r="X48" i="1"/>
  <c r="W48" i="1"/>
  <c r="V48" i="1"/>
  <c r="U48" i="1"/>
  <c r="T48" i="1"/>
  <c r="R48" i="1"/>
  <c r="Q48" i="1" s="1"/>
  <c r="P48" i="1"/>
  <c r="O48" i="1"/>
  <c r="N48" i="1"/>
  <c r="M48" i="1"/>
  <c r="L48" i="1"/>
  <c r="K48" i="1"/>
  <c r="J48" i="1"/>
  <c r="I48" i="1"/>
  <c r="G48" i="1"/>
  <c r="F48" i="1"/>
  <c r="E48" i="1"/>
  <c r="B48" i="1"/>
  <c r="A48" i="1"/>
  <c r="AB47" i="1"/>
  <c r="AA47" i="1"/>
  <c r="Z47" i="1"/>
  <c r="Y47" i="1"/>
  <c r="X47" i="1"/>
  <c r="W47" i="1"/>
  <c r="V47" i="1"/>
  <c r="U47" i="1"/>
  <c r="T47" i="1"/>
  <c r="R47" i="1"/>
  <c r="Q47" i="1" s="1"/>
  <c r="S47" i="1" s="1"/>
  <c r="P47" i="1"/>
  <c r="O47" i="1"/>
  <c r="N47" i="1"/>
  <c r="M47" i="1"/>
  <c r="L47" i="1"/>
  <c r="K47" i="1"/>
  <c r="J47" i="1"/>
  <c r="I47" i="1"/>
  <c r="G47" i="1"/>
  <c r="F47" i="1"/>
  <c r="E47" i="1"/>
  <c r="B47" i="1"/>
  <c r="A47" i="1"/>
  <c r="AB46" i="1"/>
  <c r="AA46" i="1"/>
  <c r="Z46" i="1"/>
  <c r="Y46" i="1"/>
  <c r="X46" i="1"/>
  <c r="W46" i="1"/>
  <c r="V46" i="1"/>
  <c r="U46" i="1"/>
  <c r="T46" i="1"/>
  <c r="R46" i="1"/>
  <c r="Q46" i="1" s="1"/>
  <c r="S46" i="1" s="1"/>
  <c r="P46" i="1"/>
  <c r="O46" i="1"/>
  <c r="N46" i="1"/>
  <c r="M46" i="1"/>
  <c r="L46" i="1"/>
  <c r="K46" i="1"/>
  <c r="J46" i="1"/>
  <c r="I46" i="1"/>
  <c r="G46" i="1"/>
  <c r="F46" i="1"/>
  <c r="E46" i="1"/>
  <c r="B46" i="1"/>
  <c r="A46" i="1"/>
  <c r="AB45" i="1"/>
  <c r="AA45" i="1"/>
  <c r="Z45" i="1"/>
  <c r="Y45" i="1"/>
  <c r="X45" i="1"/>
  <c r="W45" i="1"/>
  <c r="V45" i="1"/>
  <c r="U45" i="1"/>
  <c r="T45" i="1"/>
  <c r="R45" i="1"/>
  <c r="Q45" i="1" s="1"/>
  <c r="P45" i="1"/>
  <c r="O45" i="1"/>
  <c r="N45" i="1"/>
  <c r="M45" i="1"/>
  <c r="L45" i="1"/>
  <c r="K45" i="1"/>
  <c r="J45" i="1"/>
  <c r="I45" i="1"/>
  <c r="G45" i="1"/>
  <c r="F45" i="1"/>
  <c r="E45" i="1"/>
  <c r="B45" i="1"/>
  <c r="A45" i="1"/>
  <c r="AB44" i="1"/>
  <c r="AA44" i="1"/>
  <c r="Z44" i="1"/>
  <c r="Y44" i="1"/>
  <c r="X44" i="1"/>
  <c r="W44" i="1"/>
  <c r="V44" i="1"/>
  <c r="U44" i="1"/>
  <c r="T44" i="1"/>
  <c r="R44" i="1"/>
  <c r="Q44" i="1" s="1"/>
  <c r="P44" i="1"/>
  <c r="O44" i="1"/>
  <c r="N44" i="1"/>
  <c r="M44" i="1"/>
  <c r="L44" i="1"/>
  <c r="K44" i="1"/>
  <c r="J44" i="1"/>
  <c r="I44" i="1"/>
  <c r="G44" i="1"/>
  <c r="F44" i="1"/>
  <c r="E44" i="1"/>
  <c r="B44" i="1"/>
  <c r="A44" i="1"/>
  <c r="AB43" i="1"/>
  <c r="AA43" i="1"/>
  <c r="Z43" i="1"/>
  <c r="Y43" i="1"/>
  <c r="X43" i="1"/>
  <c r="W43" i="1"/>
  <c r="V43" i="1"/>
  <c r="U43" i="1"/>
  <c r="T43" i="1"/>
  <c r="R43" i="1"/>
  <c r="Q43" i="1" s="1"/>
  <c r="S43" i="1" s="1"/>
  <c r="P43" i="1"/>
  <c r="O43" i="1"/>
  <c r="N43" i="1"/>
  <c r="M43" i="1"/>
  <c r="L43" i="1"/>
  <c r="K43" i="1"/>
  <c r="J43" i="1"/>
  <c r="I43" i="1"/>
  <c r="G43" i="1"/>
  <c r="F43" i="1"/>
  <c r="E43" i="1"/>
  <c r="B43" i="1"/>
  <c r="A43" i="1"/>
  <c r="AB42" i="1"/>
  <c r="AA42" i="1"/>
  <c r="Z42" i="1"/>
  <c r="Y42" i="1"/>
  <c r="X42" i="1"/>
  <c r="W42" i="1"/>
  <c r="V42" i="1"/>
  <c r="U42" i="1"/>
  <c r="T42" i="1"/>
  <c r="R42" i="1"/>
  <c r="Q42" i="1" s="1"/>
  <c r="S42" i="1" s="1"/>
  <c r="P42" i="1"/>
  <c r="O42" i="1"/>
  <c r="N42" i="1"/>
  <c r="M42" i="1"/>
  <c r="L42" i="1"/>
  <c r="K42" i="1"/>
  <c r="J42" i="1"/>
  <c r="I42" i="1"/>
  <c r="G42" i="1"/>
  <c r="F42" i="1"/>
  <c r="E42" i="1"/>
  <c r="B42" i="1"/>
  <c r="A42" i="1"/>
  <c r="AB41" i="1"/>
  <c r="AA41" i="1"/>
  <c r="Z41" i="1"/>
  <c r="Y41" i="1"/>
  <c r="X41" i="1"/>
  <c r="W41" i="1"/>
  <c r="V41" i="1"/>
  <c r="U41" i="1"/>
  <c r="T41" i="1"/>
  <c r="R41" i="1"/>
  <c r="Q41" i="1" s="1"/>
  <c r="P41" i="1"/>
  <c r="O41" i="1"/>
  <c r="N41" i="1"/>
  <c r="M41" i="1"/>
  <c r="L41" i="1"/>
  <c r="K41" i="1"/>
  <c r="J41" i="1"/>
  <c r="I41" i="1"/>
  <c r="G41" i="1"/>
  <c r="F41" i="1"/>
  <c r="E41" i="1"/>
  <c r="B41" i="1"/>
  <c r="A41" i="1"/>
  <c r="AB40" i="1"/>
  <c r="AA40" i="1"/>
  <c r="Z40" i="1"/>
  <c r="Y40" i="1"/>
  <c r="X40" i="1"/>
  <c r="W40" i="1"/>
  <c r="V40" i="1"/>
  <c r="U40" i="1"/>
  <c r="T40" i="1"/>
  <c r="R40" i="1"/>
  <c r="Q40" i="1" s="1"/>
  <c r="P40" i="1"/>
  <c r="O40" i="1"/>
  <c r="N40" i="1"/>
  <c r="M40" i="1"/>
  <c r="L40" i="1"/>
  <c r="K40" i="1"/>
  <c r="J40" i="1"/>
  <c r="I40" i="1"/>
  <c r="G40" i="1"/>
  <c r="F40" i="1"/>
  <c r="E40" i="1"/>
  <c r="B40" i="1"/>
  <c r="A40" i="1"/>
  <c r="AB39" i="1"/>
  <c r="AA39" i="1"/>
  <c r="Z39" i="1"/>
  <c r="Y39" i="1"/>
  <c r="X39" i="1"/>
  <c r="W39" i="1"/>
  <c r="V39" i="1"/>
  <c r="U39" i="1"/>
  <c r="T39" i="1"/>
  <c r="R39" i="1"/>
  <c r="Q39" i="1" s="1"/>
  <c r="S39" i="1" s="1"/>
  <c r="P39" i="1"/>
  <c r="O39" i="1"/>
  <c r="N39" i="1"/>
  <c r="M39" i="1"/>
  <c r="L39" i="1"/>
  <c r="K39" i="1"/>
  <c r="J39" i="1"/>
  <c r="I39" i="1"/>
  <c r="G39" i="1"/>
  <c r="F39" i="1"/>
  <c r="E39" i="1"/>
  <c r="B39" i="1"/>
  <c r="A39" i="1"/>
  <c r="AB38" i="1"/>
  <c r="AA38" i="1"/>
  <c r="Z38" i="1"/>
  <c r="Y38" i="1"/>
  <c r="X38" i="1"/>
  <c r="W38" i="1"/>
  <c r="V38" i="1"/>
  <c r="U38" i="1"/>
  <c r="T38" i="1"/>
  <c r="R38" i="1"/>
  <c r="Q38" i="1" s="1"/>
  <c r="S38" i="1" s="1"/>
  <c r="P38" i="1"/>
  <c r="O38" i="1"/>
  <c r="N38" i="1"/>
  <c r="M38" i="1"/>
  <c r="L38" i="1"/>
  <c r="K38" i="1"/>
  <c r="J38" i="1"/>
  <c r="I38" i="1"/>
  <c r="G38" i="1"/>
  <c r="F38" i="1"/>
  <c r="E38" i="1"/>
  <c r="B38" i="1"/>
  <c r="A38" i="1"/>
  <c r="AB37" i="1"/>
  <c r="AA37" i="1"/>
  <c r="Z37" i="1"/>
  <c r="Y37" i="1"/>
  <c r="X37" i="1"/>
  <c r="W37" i="1"/>
  <c r="V37" i="1"/>
  <c r="U37" i="1"/>
  <c r="T37" i="1"/>
  <c r="R37" i="1"/>
  <c r="Q37" i="1" s="1"/>
  <c r="P37" i="1"/>
  <c r="O37" i="1"/>
  <c r="N37" i="1"/>
  <c r="M37" i="1"/>
  <c r="L37" i="1"/>
  <c r="K37" i="1"/>
  <c r="J37" i="1"/>
  <c r="I37" i="1"/>
  <c r="G37" i="1"/>
  <c r="F37" i="1"/>
  <c r="E37" i="1"/>
  <c r="B37" i="1"/>
  <c r="A37" i="1"/>
  <c r="AB36" i="1"/>
  <c r="AA36" i="1"/>
  <c r="Z36" i="1"/>
  <c r="Y36" i="1"/>
  <c r="X36" i="1"/>
  <c r="W36" i="1"/>
  <c r="V36" i="1"/>
  <c r="U36" i="1"/>
  <c r="T36" i="1"/>
  <c r="R36" i="1"/>
  <c r="Q36" i="1" s="1"/>
  <c r="P36" i="1"/>
  <c r="O36" i="1"/>
  <c r="N36" i="1"/>
  <c r="M36" i="1"/>
  <c r="L36" i="1"/>
  <c r="K36" i="1"/>
  <c r="J36" i="1"/>
  <c r="I36" i="1"/>
  <c r="G36" i="1"/>
  <c r="F36" i="1"/>
  <c r="E36" i="1"/>
  <c r="B36" i="1"/>
  <c r="A36" i="1"/>
  <c r="AB35" i="1"/>
  <c r="AA35" i="1"/>
  <c r="Z35" i="1"/>
  <c r="Y35" i="1"/>
  <c r="X35" i="1"/>
  <c r="W35" i="1"/>
  <c r="V35" i="1"/>
  <c r="U35" i="1"/>
  <c r="T35" i="1"/>
  <c r="R35" i="1"/>
  <c r="Q35" i="1" s="1"/>
  <c r="S35" i="1" s="1"/>
  <c r="P35" i="1"/>
  <c r="O35" i="1"/>
  <c r="N35" i="1"/>
  <c r="M35" i="1"/>
  <c r="L35" i="1"/>
  <c r="K35" i="1"/>
  <c r="J35" i="1"/>
  <c r="I35" i="1"/>
  <c r="G35" i="1"/>
  <c r="F35" i="1"/>
  <c r="E35" i="1"/>
  <c r="B35" i="1"/>
  <c r="A35" i="1"/>
  <c r="AB34" i="1"/>
  <c r="AA34" i="1"/>
  <c r="Z34" i="1"/>
  <c r="Y34" i="1"/>
  <c r="X34" i="1"/>
  <c r="W34" i="1"/>
  <c r="V34" i="1"/>
  <c r="U34" i="1"/>
  <c r="T34" i="1"/>
  <c r="R34" i="1"/>
  <c r="Q34" i="1" s="1"/>
  <c r="S34" i="1" s="1"/>
  <c r="P34" i="1"/>
  <c r="O34" i="1"/>
  <c r="N34" i="1"/>
  <c r="M34" i="1"/>
  <c r="L34" i="1"/>
  <c r="K34" i="1"/>
  <c r="J34" i="1"/>
  <c r="I34" i="1"/>
  <c r="G34" i="1"/>
  <c r="F34" i="1"/>
  <c r="E34" i="1"/>
  <c r="B34" i="1"/>
  <c r="A34" i="1"/>
  <c r="AB33" i="1"/>
  <c r="AA33" i="1"/>
  <c r="Z33" i="1"/>
  <c r="Y33" i="1"/>
  <c r="X33" i="1"/>
  <c r="W33" i="1"/>
  <c r="V33" i="1"/>
  <c r="U33" i="1"/>
  <c r="T33" i="1"/>
  <c r="R33" i="1"/>
  <c r="Q33" i="1" s="1"/>
  <c r="P33" i="1"/>
  <c r="O33" i="1"/>
  <c r="N33" i="1"/>
  <c r="M33" i="1"/>
  <c r="L33" i="1"/>
  <c r="K33" i="1"/>
  <c r="J33" i="1"/>
  <c r="I33" i="1"/>
  <c r="G33" i="1"/>
  <c r="F33" i="1"/>
  <c r="E33" i="1"/>
  <c r="B33" i="1"/>
  <c r="A33" i="1"/>
  <c r="AB32" i="1"/>
  <c r="AA32" i="1"/>
  <c r="Z32" i="1"/>
  <c r="Y32" i="1"/>
  <c r="X32" i="1"/>
  <c r="W32" i="1"/>
  <c r="V32" i="1"/>
  <c r="U32" i="1"/>
  <c r="T32" i="1"/>
  <c r="R32" i="1"/>
  <c r="Q32" i="1" s="1"/>
  <c r="P32" i="1"/>
  <c r="O32" i="1"/>
  <c r="N32" i="1"/>
  <c r="M32" i="1"/>
  <c r="L32" i="1"/>
  <c r="K32" i="1"/>
  <c r="J32" i="1"/>
  <c r="I32" i="1"/>
  <c r="G32" i="1"/>
  <c r="F32" i="1"/>
  <c r="E32" i="1"/>
  <c r="B32" i="1"/>
  <c r="A32" i="1"/>
  <c r="AB31" i="1"/>
  <c r="AA31" i="1"/>
  <c r="Z31" i="1"/>
  <c r="Y31" i="1"/>
  <c r="X31" i="1"/>
  <c r="W31" i="1"/>
  <c r="V31" i="1"/>
  <c r="U31" i="1"/>
  <c r="T31" i="1"/>
  <c r="R31" i="1"/>
  <c r="Q31" i="1" s="1"/>
  <c r="S31" i="1" s="1"/>
  <c r="P31" i="1"/>
  <c r="O31" i="1"/>
  <c r="N31" i="1"/>
  <c r="M31" i="1"/>
  <c r="L31" i="1"/>
  <c r="K31" i="1"/>
  <c r="J31" i="1"/>
  <c r="I31" i="1"/>
  <c r="G31" i="1"/>
  <c r="F31" i="1"/>
  <c r="E31" i="1"/>
  <c r="B31" i="1"/>
  <c r="A31" i="1"/>
  <c r="AB30" i="1"/>
  <c r="AA30" i="1"/>
  <c r="Z30" i="1"/>
  <c r="Y30" i="1"/>
  <c r="X30" i="1"/>
  <c r="W30" i="1"/>
  <c r="V30" i="1"/>
  <c r="U30" i="1"/>
  <c r="T30" i="1"/>
  <c r="R30" i="1"/>
  <c r="Q30" i="1" s="1"/>
  <c r="S30" i="1" s="1"/>
  <c r="P30" i="1"/>
  <c r="O30" i="1"/>
  <c r="N30" i="1"/>
  <c r="M30" i="1"/>
  <c r="L30" i="1"/>
  <c r="K30" i="1"/>
  <c r="J30" i="1"/>
  <c r="I30" i="1"/>
  <c r="G30" i="1"/>
  <c r="F30" i="1"/>
  <c r="E30" i="1"/>
  <c r="B30" i="1"/>
  <c r="A30" i="1"/>
  <c r="AB29" i="1"/>
  <c r="AA29" i="1"/>
  <c r="Z29" i="1"/>
  <c r="Y29" i="1"/>
  <c r="X29" i="1"/>
  <c r="W29" i="1"/>
  <c r="V29" i="1"/>
  <c r="U29" i="1"/>
  <c r="T29" i="1"/>
  <c r="R29" i="1"/>
  <c r="Q29" i="1" s="1"/>
  <c r="P29" i="1"/>
  <c r="O29" i="1"/>
  <c r="N29" i="1"/>
  <c r="M29" i="1"/>
  <c r="L29" i="1"/>
  <c r="K29" i="1"/>
  <c r="J29" i="1"/>
  <c r="I29" i="1"/>
  <c r="G29" i="1"/>
  <c r="F29" i="1"/>
  <c r="E29" i="1"/>
  <c r="B29" i="1"/>
  <c r="A29" i="1"/>
  <c r="AB28" i="1"/>
  <c r="AA28" i="1"/>
  <c r="Z28" i="1"/>
  <c r="Y28" i="1"/>
  <c r="X28" i="1"/>
  <c r="W28" i="1"/>
  <c r="V28" i="1"/>
  <c r="U28" i="1"/>
  <c r="T28" i="1"/>
  <c r="R28" i="1"/>
  <c r="Q28" i="1"/>
  <c r="P28" i="1"/>
  <c r="O28" i="1"/>
  <c r="N28" i="1"/>
  <c r="M28" i="1"/>
  <c r="L28" i="1"/>
  <c r="K28" i="1"/>
  <c r="J28" i="1"/>
  <c r="I28" i="1"/>
  <c r="G28" i="1"/>
  <c r="F28" i="1"/>
  <c r="E28" i="1"/>
  <c r="B28" i="1"/>
  <c r="A28" i="1"/>
  <c r="AB27" i="1"/>
  <c r="AA27" i="1"/>
  <c r="Z27" i="1"/>
  <c r="Y27" i="1"/>
  <c r="X27" i="1"/>
  <c r="W27" i="1"/>
  <c r="V27" i="1"/>
  <c r="U27" i="1"/>
  <c r="T27" i="1"/>
  <c r="R27" i="1"/>
  <c r="Q27" i="1"/>
  <c r="S27" i="1" s="1"/>
  <c r="P27" i="1"/>
  <c r="O27" i="1"/>
  <c r="N27" i="1"/>
  <c r="M27" i="1"/>
  <c r="L27" i="1"/>
  <c r="K27" i="1"/>
  <c r="J27" i="1"/>
  <c r="I27" i="1"/>
  <c r="G27" i="1"/>
  <c r="F27" i="1"/>
  <c r="E27" i="1"/>
  <c r="B27" i="1"/>
  <c r="A27" i="1"/>
  <c r="AB26" i="1"/>
  <c r="AA26" i="1"/>
  <c r="Z26" i="1"/>
  <c r="Y26" i="1"/>
  <c r="X26" i="1"/>
  <c r="W26" i="1"/>
  <c r="V26" i="1"/>
  <c r="U26" i="1"/>
  <c r="T26" i="1"/>
  <c r="R26" i="1"/>
  <c r="Q26" i="1" s="1"/>
  <c r="S26" i="1" s="1"/>
  <c r="P26" i="1"/>
  <c r="O26" i="1"/>
  <c r="N26" i="1"/>
  <c r="M26" i="1"/>
  <c r="L26" i="1"/>
  <c r="K26" i="1"/>
  <c r="J26" i="1"/>
  <c r="I26" i="1"/>
  <c r="G26" i="1"/>
  <c r="F26" i="1"/>
  <c r="E26" i="1"/>
  <c r="B26" i="1"/>
  <c r="A26" i="1"/>
  <c r="AB25" i="1"/>
  <c r="AA25" i="1"/>
  <c r="Z25" i="1"/>
  <c r="Y25" i="1"/>
  <c r="X25" i="1"/>
  <c r="W25" i="1"/>
  <c r="V25" i="1"/>
  <c r="U25" i="1"/>
  <c r="T25" i="1"/>
  <c r="R25" i="1"/>
  <c r="Q25" i="1" s="1"/>
  <c r="P25" i="1"/>
  <c r="O25" i="1"/>
  <c r="N25" i="1"/>
  <c r="M25" i="1"/>
  <c r="L25" i="1"/>
  <c r="K25" i="1"/>
  <c r="J25" i="1"/>
  <c r="I25" i="1"/>
  <c r="G25" i="1"/>
  <c r="F25" i="1"/>
  <c r="E25" i="1"/>
  <c r="B25" i="1"/>
  <c r="A25" i="1"/>
  <c r="AB24" i="1"/>
  <c r="AA24" i="1"/>
  <c r="Z24" i="1"/>
  <c r="Y24" i="1"/>
  <c r="X24" i="1"/>
  <c r="W24" i="1"/>
  <c r="V24" i="1"/>
  <c r="U24" i="1"/>
  <c r="T24" i="1"/>
  <c r="R24" i="1"/>
  <c r="Q24" i="1" s="1"/>
  <c r="P24" i="1"/>
  <c r="O24" i="1"/>
  <c r="N24" i="1"/>
  <c r="M24" i="1"/>
  <c r="L24" i="1"/>
  <c r="K24" i="1"/>
  <c r="J24" i="1"/>
  <c r="I24" i="1"/>
  <c r="G24" i="1"/>
  <c r="F24" i="1"/>
  <c r="E24" i="1"/>
  <c r="B24" i="1"/>
  <c r="A24" i="1"/>
  <c r="AB23" i="1"/>
  <c r="AA23" i="1"/>
  <c r="Z23" i="1"/>
  <c r="Y23" i="1"/>
  <c r="X23" i="1"/>
  <c r="W23" i="1"/>
  <c r="V23" i="1"/>
  <c r="U23" i="1"/>
  <c r="T23" i="1"/>
  <c r="R23" i="1"/>
  <c r="Q23" i="1" s="1"/>
  <c r="S23" i="1" s="1"/>
  <c r="P23" i="1"/>
  <c r="O23" i="1"/>
  <c r="N23" i="1"/>
  <c r="M23" i="1"/>
  <c r="L23" i="1"/>
  <c r="K23" i="1"/>
  <c r="J23" i="1"/>
  <c r="I23" i="1"/>
  <c r="G23" i="1"/>
  <c r="F23" i="1"/>
  <c r="E23" i="1"/>
  <c r="B23" i="1"/>
  <c r="A23" i="1"/>
  <c r="AB22" i="1"/>
  <c r="AA22" i="1"/>
  <c r="Z22" i="1"/>
  <c r="Y22" i="1"/>
  <c r="X22" i="1"/>
  <c r="W22" i="1"/>
  <c r="V22" i="1"/>
  <c r="U22" i="1"/>
  <c r="T22" i="1"/>
  <c r="R22" i="1"/>
  <c r="Q22" i="1" s="1"/>
  <c r="S22" i="1" s="1"/>
  <c r="P22" i="1"/>
  <c r="O22" i="1"/>
  <c r="N22" i="1"/>
  <c r="M22" i="1"/>
  <c r="L22" i="1"/>
  <c r="K22" i="1"/>
  <c r="J22" i="1"/>
  <c r="I22" i="1"/>
  <c r="G22" i="1"/>
  <c r="F22" i="1"/>
  <c r="E22" i="1"/>
  <c r="B22" i="1"/>
  <c r="A22" i="1"/>
  <c r="AB21" i="1"/>
  <c r="AA21" i="1"/>
  <c r="Z21" i="1"/>
  <c r="Y21" i="1"/>
  <c r="X21" i="1"/>
  <c r="W21" i="1"/>
  <c r="V21" i="1"/>
  <c r="U21" i="1"/>
  <c r="T21" i="1"/>
  <c r="R21" i="1"/>
  <c r="Q21" i="1" s="1"/>
  <c r="P21" i="1"/>
  <c r="O21" i="1"/>
  <c r="N21" i="1"/>
  <c r="M21" i="1"/>
  <c r="L21" i="1"/>
  <c r="K21" i="1"/>
  <c r="J21" i="1"/>
  <c r="I21" i="1"/>
  <c r="G21" i="1"/>
  <c r="F21" i="1"/>
  <c r="E21" i="1"/>
  <c r="B21" i="1"/>
  <c r="A21" i="1"/>
  <c r="AB20" i="1"/>
  <c r="AA20" i="1"/>
  <c r="Z20" i="1"/>
  <c r="Y20" i="1"/>
  <c r="X20" i="1"/>
  <c r="W20" i="1"/>
  <c r="V20" i="1"/>
  <c r="U20" i="1"/>
  <c r="T20" i="1"/>
  <c r="R20" i="1"/>
  <c r="Q20" i="1" s="1"/>
  <c r="P20" i="1"/>
  <c r="O20" i="1"/>
  <c r="N20" i="1"/>
  <c r="M20" i="1"/>
  <c r="L20" i="1"/>
  <c r="K20" i="1"/>
  <c r="J20" i="1"/>
  <c r="I20" i="1"/>
  <c r="G20" i="1"/>
  <c r="F20" i="1"/>
  <c r="E20" i="1"/>
  <c r="B20" i="1"/>
  <c r="A20" i="1"/>
  <c r="AB19" i="1"/>
  <c r="AA19" i="1"/>
  <c r="Z19" i="1"/>
  <c r="Y19" i="1"/>
  <c r="X19" i="1"/>
  <c r="W19" i="1"/>
  <c r="V19" i="1"/>
  <c r="U19" i="1"/>
  <c r="T19" i="1"/>
  <c r="R19" i="1"/>
  <c r="Q19" i="1" s="1"/>
  <c r="S19" i="1" s="1"/>
  <c r="P19" i="1"/>
  <c r="O19" i="1"/>
  <c r="N19" i="1"/>
  <c r="M19" i="1"/>
  <c r="L19" i="1"/>
  <c r="K19" i="1"/>
  <c r="J19" i="1"/>
  <c r="I19" i="1"/>
  <c r="G19" i="1"/>
  <c r="F19" i="1"/>
  <c r="E19" i="1"/>
  <c r="B19" i="1"/>
  <c r="A19" i="1"/>
  <c r="AB18" i="1"/>
  <c r="AA18" i="1"/>
  <c r="Z18" i="1"/>
  <c r="Y18" i="1"/>
  <c r="X18" i="1"/>
  <c r="W18" i="1"/>
  <c r="V18" i="1"/>
  <c r="U18" i="1"/>
  <c r="T18" i="1"/>
  <c r="R18" i="1"/>
  <c r="Q18" i="1" s="1"/>
  <c r="S18" i="1" s="1"/>
  <c r="P18" i="1"/>
  <c r="O18" i="1"/>
  <c r="N18" i="1"/>
  <c r="M18" i="1"/>
  <c r="L18" i="1"/>
  <c r="K18" i="1"/>
  <c r="J18" i="1"/>
  <c r="I18" i="1"/>
  <c r="G18" i="1"/>
  <c r="F18" i="1"/>
  <c r="E18" i="1"/>
  <c r="B18" i="1"/>
  <c r="A18" i="1"/>
  <c r="AB17" i="1"/>
  <c r="AA17" i="1"/>
  <c r="Z17" i="1"/>
  <c r="Y17" i="1"/>
  <c r="X17" i="1"/>
  <c r="W17" i="1"/>
  <c r="V17" i="1"/>
  <c r="U17" i="1"/>
  <c r="T17" i="1"/>
  <c r="R17" i="1"/>
  <c r="Q17" i="1" s="1"/>
  <c r="P17" i="1"/>
  <c r="O17" i="1"/>
  <c r="N17" i="1"/>
  <c r="M17" i="1"/>
  <c r="L17" i="1"/>
  <c r="K17" i="1"/>
  <c r="J17" i="1"/>
  <c r="I17" i="1"/>
  <c r="G17" i="1"/>
  <c r="F17" i="1"/>
  <c r="E17" i="1"/>
  <c r="B17" i="1"/>
  <c r="A17" i="1"/>
  <c r="AB16" i="1"/>
  <c r="AA16" i="1"/>
  <c r="Z16" i="1"/>
  <c r="Y16" i="1"/>
  <c r="X16" i="1"/>
  <c r="W16" i="1"/>
  <c r="V16" i="1"/>
  <c r="U16" i="1"/>
  <c r="T16" i="1"/>
  <c r="R16" i="1"/>
  <c r="Q16" i="1" s="1"/>
  <c r="P16" i="1"/>
  <c r="O16" i="1"/>
  <c r="N16" i="1"/>
  <c r="M16" i="1"/>
  <c r="L16" i="1"/>
  <c r="K16" i="1"/>
  <c r="J16" i="1"/>
  <c r="I16" i="1"/>
  <c r="G16" i="1"/>
  <c r="F16" i="1"/>
  <c r="E16" i="1"/>
  <c r="B16" i="1"/>
  <c r="A16" i="1"/>
  <c r="AB15" i="1"/>
  <c r="AA15" i="1"/>
  <c r="Z15" i="1"/>
  <c r="Y15" i="1"/>
  <c r="X15" i="1"/>
  <c r="W15" i="1"/>
  <c r="V15" i="1"/>
  <c r="U15" i="1"/>
  <c r="T15" i="1"/>
  <c r="R15" i="1"/>
  <c r="Q15" i="1" s="1"/>
  <c r="S15" i="1" s="1"/>
  <c r="P15" i="1"/>
  <c r="O15" i="1"/>
  <c r="N15" i="1"/>
  <c r="M15" i="1"/>
  <c r="L15" i="1"/>
  <c r="K15" i="1"/>
  <c r="J15" i="1"/>
  <c r="I15" i="1"/>
  <c r="G15" i="1"/>
  <c r="F15" i="1"/>
  <c r="E15" i="1"/>
  <c r="B15" i="1"/>
  <c r="A15" i="1"/>
  <c r="AB14" i="1"/>
  <c r="AA14" i="1"/>
  <c r="Z14" i="1"/>
  <c r="Y14" i="1"/>
  <c r="X14" i="1"/>
  <c r="W14" i="1"/>
  <c r="V14" i="1"/>
  <c r="U14" i="1"/>
  <c r="T14" i="1"/>
  <c r="R14" i="1"/>
  <c r="Q14" i="1" s="1"/>
  <c r="S14" i="1" s="1"/>
  <c r="P14" i="1"/>
  <c r="O14" i="1"/>
  <c r="N14" i="1"/>
  <c r="M14" i="1"/>
  <c r="L14" i="1"/>
  <c r="K14" i="1"/>
  <c r="J14" i="1"/>
  <c r="I14" i="1"/>
  <c r="G14" i="1"/>
  <c r="F14" i="1"/>
  <c r="E14" i="1"/>
  <c r="B14" i="1"/>
  <c r="A14" i="1"/>
  <c r="AB13" i="1"/>
  <c r="AA13" i="1"/>
  <c r="Z13" i="1"/>
  <c r="Y13" i="1"/>
  <c r="X13" i="1"/>
  <c r="W13" i="1"/>
  <c r="V13" i="1"/>
  <c r="U13" i="1"/>
  <c r="T13" i="1"/>
  <c r="R13" i="1"/>
  <c r="Q13" i="1" s="1"/>
  <c r="P13" i="1"/>
  <c r="O13" i="1"/>
  <c r="N13" i="1"/>
  <c r="M13" i="1"/>
  <c r="L13" i="1"/>
  <c r="K13" i="1"/>
  <c r="J13" i="1"/>
  <c r="I13" i="1"/>
  <c r="G13" i="1"/>
  <c r="F13" i="1"/>
  <c r="E13" i="1"/>
  <c r="B13" i="1"/>
  <c r="A13" i="1"/>
  <c r="AB12" i="1"/>
  <c r="AA12" i="1"/>
  <c r="Z12" i="1"/>
  <c r="Y12" i="1"/>
  <c r="X12" i="1"/>
  <c r="W12" i="1"/>
  <c r="V12" i="1"/>
  <c r="U12" i="1"/>
  <c r="T12" i="1"/>
  <c r="R12" i="1"/>
  <c r="Q12" i="1" s="1"/>
  <c r="P12" i="1"/>
  <c r="O12" i="1"/>
  <c r="N12" i="1"/>
  <c r="M12" i="1"/>
  <c r="L12" i="1"/>
  <c r="K12" i="1"/>
  <c r="J12" i="1"/>
  <c r="I12" i="1"/>
  <c r="G12" i="1"/>
  <c r="F12" i="1"/>
  <c r="E12" i="1"/>
  <c r="B12" i="1"/>
  <c r="A12" i="1"/>
  <c r="AB11" i="1"/>
  <c r="AA11" i="1"/>
  <c r="Z11" i="1"/>
  <c r="Y11" i="1"/>
  <c r="X11" i="1"/>
  <c r="W11" i="1"/>
  <c r="V11" i="1"/>
  <c r="U11" i="1"/>
  <c r="T11" i="1"/>
  <c r="R11" i="1"/>
  <c r="Q11" i="1" s="1"/>
  <c r="S11" i="1" s="1"/>
  <c r="P11" i="1"/>
  <c r="O11" i="1"/>
  <c r="N11" i="1"/>
  <c r="M11" i="1"/>
  <c r="L11" i="1"/>
  <c r="K11" i="1"/>
  <c r="J11" i="1"/>
  <c r="I11" i="1"/>
  <c r="G11" i="1"/>
  <c r="F11" i="1"/>
  <c r="E11" i="1"/>
  <c r="B11" i="1"/>
  <c r="A11" i="1"/>
  <c r="AB10" i="1"/>
  <c r="AA10" i="1"/>
  <c r="Z10" i="1"/>
  <c r="Y10" i="1"/>
  <c r="X10" i="1"/>
  <c r="W10" i="1"/>
  <c r="V10" i="1"/>
  <c r="U10" i="1"/>
  <c r="T10" i="1"/>
  <c r="R10" i="1"/>
  <c r="Q10" i="1" s="1"/>
  <c r="S10" i="1" s="1"/>
  <c r="P10" i="1"/>
  <c r="O10" i="1"/>
  <c r="N10" i="1"/>
  <c r="M10" i="1"/>
  <c r="L10" i="1"/>
  <c r="K10" i="1"/>
  <c r="J10" i="1"/>
  <c r="I10" i="1"/>
  <c r="G10" i="1"/>
  <c r="F10" i="1"/>
  <c r="E10" i="1"/>
  <c r="B10" i="1"/>
  <c r="A10" i="1"/>
  <c r="AB9" i="1"/>
  <c r="AA9" i="1"/>
  <c r="Z9" i="1"/>
  <c r="Y9" i="1"/>
  <c r="X9" i="1"/>
  <c r="W9" i="1"/>
  <c r="V9" i="1"/>
  <c r="U9" i="1"/>
  <c r="T9" i="1"/>
  <c r="R9" i="1"/>
  <c r="Q9" i="1" s="1"/>
  <c r="P9" i="1"/>
  <c r="O9" i="1"/>
  <c r="N9" i="1"/>
  <c r="M9" i="1"/>
  <c r="L9" i="1"/>
  <c r="K9" i="1"/>
  <c r="J9" i="1"/>
  <c r="I9" i="1"/>
  <c r="G9" i="1"/>
  <c r="F9" i="1"/>
  <c r="E9" i="1"/>
  <c r="B9" i="1"/>
  <c r="A9" i="1"/>
  <c r="AB8" i="1"/>
  <c r="AA8" i="1"/>
  <c r="Z8" i="1"/>
  <c r="Y8" i="1"/>
  <c r="X8" i="1"/>
  <c r="W8" i="1"/>
  <c r="V8" i="1"/>
  <c r="U8" i="1"/>
  <c r="T8" i="1"/>
  <c r="R8" i="1"/>
  <c r="Q8" i="1" s="1"/>
  <c r="P8" i="1"/>
  <c r="O8" i="1"/>
  <c r="N8" i="1"/>
  <c r="M8" i="1"/>
  <c r="L8" i="1"/>
  <c r="K8" i="1"/>
  <c r="J8" i="1"/>
  <c r="I8" i="1"/>
  <c r="G8" i="1"/>
  <c r="F8" i="1"/>
  <c r="E8" i="1"/>
  <c r="B8" i="1"/>
  <c r="A8" i="1"/>
  <c r="AB7" i="1"/>
  <c r="AA7" i="1"/>
  <c r="Z7" i="1"/>
  <c r="Y7" i="1"/>
  <c r="X7" i="1"/>
  <c r="W7" i="1"/>
  <c r="V7" i="1"/>
  <c r="U7" i="1"/>
  <c r="T7" i="1"/>
  <c r="R7" i="1"/>
  <c r="Q7" i="1" s="1"/>
  <c r="S7" i="1" s="1"/>
  <c r="P7" i="1"/>
  <c r="O7" i="1"/>
  <c r="N7" i="1"/>
  <c r="M7" i="1"/>
  <c r="L7" i="1"/>
  <c r="K7" i="1"/>
  <c r="J7" i="1"/>
  <c r="I7" i="1"/>
  <c r="G7" i="1"/>
  <c r="F7" i="1"/>
  <c r="E7" i="1"/>
  <c r="B7" i="1"/>
  <c r="A7" i="1"/>
  <c r="AB6" i="1"/>
  <c r="AA6" i="1"/>
  <c r="Z6" i="1"/>
  <c r="Y6" i="1"/>
  <c r="X6" i="1"/>
  <c r="W6" i="1"/>
  <c r="V6" i="1"/>
  <c r="U6" i="1"/>
  <c r="T6" i="1"/>
  <c r="R6" i="1"/>
  <c r="Q6" i="1" s="1"/>
  <c r="S6" i="1" s="1"/>
  <c r="P6" i="1"/>
  <c r="O6" i="1"/>
  <c r="N6" i="1"/>
  <c r="M6" i="1"/>
  <c r="L6" i="1"/>
  <c r="K6" i="1"/>
  <c r="J6" i="1"/>
  <c r="I6" i="1"/>
  <c r="G6" i="1"/>
  <c r="F6" i="1"/>
  <c r="E6" i="1"/>
  <c r="B6" i="1"/>
  <c r="A6" i="1"/>
  <c r="AB5" i="1"/>
  <c r="AA5" i="1"/>
  <c r="Z5" i="1"/>
  <c r="Y5" i="1"/>
  <c r="X5" i="1"/>
  <c r="W5" i="1"/>
  <c r="V5" i="1"/>
  <c r="U5" i="1"/>
  <c r="T5" i="1"/>
  <c r="R5" i="1"/>
  <c r="Q5" i="1" s="1"/>
  <c r="P5" i="1"/>
  <c r="O5" i="1"/>
  <c r="N5" i="1"/>
  <c r="M5" i="1"/>
  <c r="L5" i="1"/>
  <c r="K5" i="1"/>
  <c r="J5" i="1"/>
  <c r="I5" i="1"/>
  <c r="G5" i="1"/>
  <c r="F5" i="1"/>
  <c r="E5" i="1"/>
  <c r="B5" i="1"/>
  <c r="A5" i="1"/>
  <c r="AB4" i="1"/>
  <c r="AA4" i="1"/>
  <c r="Z4" i="1"/>
  <c r="Y4" i="1"/>
  <c r="X4" i="1"/>
  <c r="W4" i="1"/>
  <c r="V4" i="1"/>
  <c r="U4" i="1"/>
  <c r="T4" i="1"/>
  <c r="R4" i="1"/>
  <c r="Q4" i="1" s="1"/>
  <c r="P4" i="1"/>
  <c r="O4" i="1"/>
  <c r="N4" i="1"/>
  <c r="M4" i="1"/>
  <c r="L4" i="1"/>
  <c r="K4" i="1"/>
  <c r="J4" i="1"/>
  <c r="I4" i="1"/>
  <c r="G4" i="1"/>
  <c r="F4" i="1"/>
  <c r="E4" i="1"/>
  <c r="B4" i="1"/>
  <c r="A4" i="1"/>
  <c r="AB3" i="1"/>
  <c r="AA3" i="1"/>
  <c r="Z3" i="1"/>
  <c r="Y3" i="1"/>
  <c r="X3" i="1"/>
  <c r="W3" i="1"/>
  <c r="V3" i="1"/>
  <c r="U3" i="1"/>
  <c r="T3" i="1"/>
  <c r="R3" i="1"/>
  <c r="Q3" i="1" s="1"/>
  <c r="S3" i="1" s="1"/>
  <c r="P3" i="1"/>
  <c r="O3" i="1"/>
  <c r="N3" i="1"/>
  <c r="M3" i="1"/>
  <c r="L3" i="1"/>
  <c r="K3" i="1"/>
  <c r="J3" i="1"/>
  <c r="I3" i="1"/>
  <c r="G3" i="1"/>
  <c r="F3" i="1"/>
  <c r="E3" i="1"/>
  <c r="B3" i="1"/>
  <c r="A3" i="1"/>
  <c r="AB2" i="1"/>
  <c r="AA2" i="1"/>
  <c r="Z2" i="1"/>
  <c r="Y2" i="1"/>
  <c r="X2" i="1"/>
  <c r="W2" i="1"/>
  <c r="V2" i="1"/>
  <c r="U2" i="1"/>
  <c r="T2" i="1"/>
  <c r="R2" i="1"/>
  <c r="Q2" i="1" s="1"/>
  <c r="S2" i="1" s="1"/>
  <c r="P2" i="1"/>
  <c r="O2" i="1"/>
  <c r="N2" i="1"/>
  <c r="M2" i="1"/>
  <c r="L2" i="1"/>
  <c r="K2" i="1"/>
  <c r="J2" i="1"/>
  <c r="I2" i="1"/>
  <c r="G2" i="1"/>
  <c r="F2" i="1"/>
  <c r="E2" i="1"/>
  <c r="B2" i="1"/>
  <c r="A2" i="1"/>
  <c r="AC70" i="1" l="1"/>
  <c r="AD70" i="1" s="1"/>
  <c r="AD87" i="2"/>
  <c r="AC77" i="2"/>
  <c r="AD77" i="2" s="1"/>
  <c r="AC78" i="2"/>
  <c r="AD78" i="2" s="1"/>
  <c r="AC87" i="2"/>
  <c r="S80" i="2"/>
  <c r="AC61" i="2"/>
  <c r="AC62" i="2"/>
  <c r="AD62" i="2" s="1"/>
  <c r="S11" i="2"/>
  <c r="S15" i="2"/>
  <c r="S31" i="2"/>
  <c r="S47" i="2"/>
  <c r="S36" i="2"/>
  <c r="S39" i="2"/>
  <c r="S72" i="2"/>
  <c r="S81" i="2"/>
  <c r="S82" i="2"/>
  <c r="S83" i="2"/>
  <c r="S84" i="2"/>
  <c r="S3" i="3"/>
  <c r="S30" i="3"/>
  <c r="S38" i="3"/>
  <c r="AC4" i="3"/>
  <c r="Q3" i="2"/>
  <c r="Q5" i="2"/>
  <c r="S5" i="2" s="1"/>
  <c r="Q6" i="2"/>
  <c r="S6" i="2" s="1"/>
  <c r="Q7" i="2"/>
  <c r="S7" i="2" s="1"/>
  <c r="Q13" i="2"/>
  <c r="Q18" i="2"/>
  <c r="S23" i="2"/>
  <c r="Q45" i="2"/>
  <c r="Q50" i="2"/>
  <c r="S50" i="2" s="1"/>
  <c r="S53" i="2"/>
  <c r="S54" i="2"/>
  <c r="S55" i="2"/>
  <c r="AC47" i="3"/>
  <c r="AC56" i="3"/>
  <c r="AD56" i="3" s="1"/>
  <c r="S57" i="3"/>
  <c r="S61" i="3"/>
  <c r="S62" i="3"/>
  <c r="S65" i="3"/>
  <c r="AC21" i="4"/>
  <c r="AC50" i="4"/>
  <c r="AD50" i="4" s="1"/>
  <c r="AC85" i="4"/>
  <c r="S84" i="4"/>
  <c r="S18" i="4"/>
  <c r="S19" i="4"/>
  <c r="S36" i="4"/>
  <c r="S40" i="4"/>
  <c r="S68" i="4"/>
  <c r="S52" i="5"/>
  <c r="S57" i="5"/>
  <c r="S65" i="5"/>
  <c r="S69" i="5"/>
  <c r="AC81" i="5"/>
  <c r="S85" i="5"/>
  <c r="S2" i="5"/>
  <c r="AC59" i="5"/>
  <c r="AD59" i="5" s="1"/>
  <c r="AC63" i="5"/>
  <c r="AD63" i="5" s="1"/>
  <c r="S5" i="6"/>
  <c r="AC75" i="6"/>
  <c r="S24" i="4"/>
  <c r="S52" i="4"/>
  <c r="Q5" i="5"/>
  <c r="S5" i="5" s="1"/>
  <c r="Q21" i="5"/>
  <c r="AC21" i="6"/>
  <c r="AD21" i="6" s="1"/>
  <c r="S22" i="6"/>
  <c r="S25" i="6"/>
  <c r="S26" i="6"/>
  <c r="S29" i="6"/>
  <c r="S37" i="6"/>
  <c r="S46" i="6"/>
  <c r="S13" i="6"/>
  <c r="S6" i="5"/>
  <c r="S10" i="5"/>
  <c r="AC54" i="6"/>
  <c r="S70" i="6"/>
  <c r="S81" i="6"/>
  <c r="S70" i="1"/>
  <c r="AC73" i="1"/>
  <c r="AD73" i="1" s="1"/>
  <c r="Q67" i="1"/>
  <c r="S67" i="1" s="1"/>
  <c r="AC72" i="1"/>
  <c r="Q74" i="1"/>
  <c r="S74" i="1" s="1"/>
  <c r="S20" i="2"/>
  <c r="S32" i="2"/>
  <c r="AC39" i="2"/>
  <c r="AD39" i="2" s="1"/>
  <c r="S40" i="2"/>
  <c r="AC53" i="2"/>
  <c r="AC57" i="2"/>
  <c r="S65" i="2"/>
  <c r="S66" i="2"/>
  <c r="S67" i="2"/>
  <c r="AC85" i="2"/>
  <c r="AC86" i="2"/>
  <c r="AD86" i="2" s="1"/>
  <c r="AC2" i="3"/>
  <c r="AC15" i="3"/>
  <c r="AC18" i="3"/>
  <c r="S19" i="3"/>
  <c r="S20" i="3"/>
  <c r="S22" i="3"/>
  <c r="S24" i="3"/>
  <c r="AC42" i="3"/>
  <c r="AC43" i="3"/>
  <c r="AC44" i="3"/>
  <c r="AD44" i="3" s="1"/>
  <c r="AC3" i="1"/>
  <c r="AC9" i="1"/>
  <c r="AD9" i="1" s="1"/>
  <c r="AC11" i="1"/>
  <c r="AC17" i="1"/>
  <c r="AD17" i="1" s="1"/>
  <c r="AC19" i="1"/>
  <c r="AC25" i="1"/>
  <c r="AD25" i="1" s="1"/>
  <c r="AC27" i="1"/>
  <c r="AC33" i="1"/>
  <c r="AD33" i="1" s="1"/>
  <c r="AC35" i="1"/>
  <c r="AC41" i="1"/>
  <c r="AD41" i="1" s="1"/>
  <c r="AC43" i="1"/>
  <c r="AC49" i="1"/>
  <c r="AD49" i="1" s="1"/>
  <c r="AC51" i="1"/>
  <c r="AC57" i="1"/>
  <c r="AD57" i="1" s="1"/>
  <c r="AC59" i="1"/>
  <c r="AC65" i="1"/>
  <c r="AD65" i="1" s="1"/>
  <c r="AC67" i="1"/>
  <c r="AC77" i="1"/>
  <c r="AD77" i="1" s="1"/>
  <c r="S2" i="2"/>
  <c r="S3" i="2"/>
  <c r="S4" i="2"/>
  <c r="Q8" i="2"/>
  <c r="S8" i="2" s="1"/>
  <c r="S16" i="2"/>
  <c r="AC23" i="2"/>
  <c r="AD23" i="2" s="1"/>
  <c r="S24" i="2"/>
  <c r="AC49" i="2"/>
  <c r="AD49" i="2" s="1"/>
  <c r="AC50" i="2"/>
  <c r="AD50" i="2" s="1"/>
  <c r="S52" i="2"/>
  <c r="S56" i="2"/>
  <c r="Q57" i="2"/>
  <c r="S62" i="2"/>
  <c r="S63" i="2"/>
  <c r="AC68" i="2"/>
  <c r="S69" i="2"/>
  <c r="S70" i="2"/>
  <c r="S73" i="2"/>
  <c r="S74" i="2"/>
  <c r="S75" i="2"/>
  <c r="S76" i="2"/>
  <c r="S79" i="2"/>
  <c r="AC9" i="3"/>
  <c r="AD9" i="3" s="1"/>
  <c r="AC10" i="3"/>
  <c r="AC11" i="3"/>
  <c r="AC12" i="3"/>
  <c r="AD12" i="3" s="1"/>
  <c r="S28" i="3"/>
  <c r="AC5" i="2"/>
  <c r="AD5" i="2" s="1"/>
  <c r="AC7" i="2"/>
  <c r="AD7" i="2" s="1"/>
  <c r="S48" i="2"/>
  <c r="S57" i="2"/>
  <c r="S58" i="2"/>
  <c r="S59" i="2"/>
  <c r="AC65" i="2"/>
  <c r="AC80" i="2"/>
  <c r="AD80" i="2" s="1"/>
  <c r="S14" i="3"/>
  <c r="AC23" i="3"/>
  <c r="AD23" i="3" s="1"/>
  <c r="AC38" i="3"/>
  <c r="AC50" i="3"/>
  <c r="S51" i="3"/>
  <c r="S52" i="3"/>
  <c r="S53" i="3"/>
  <c r="S54" i="3"/>
  <c r="S58" i="3"/>
  <c r="AC76" i="3"/>
  <c r="AD76" i="3" s="1"/>
  <c r="AC6" i="4"/>
  <c r="AD6" i="4" s="1"/>
  <c r="Q10" i="4"/>
  <c r="AC41" i="4"/>
  <c r="AC46" i="4"/>
  <c r="AD46" i="4" s="1"/>
  <c r="S16" i="5"/>
  <c r="AC16" i="5"/>
  <c r="AD16" i="5" s="1"/>
  <c r="S17" i="5"/>
  <c r="S18" i="5"/>
  <c r="S24" i="5"/>
  <c r="S25" i="5"/>
  <c r="S36" i="5"/>
  <c r="S37" i="5"/>
  <c r="S41" i="5"/>
  <c r="S58" i="5"/>
  <c r="S61" i="5"/>
  <c r="S66" i="5"/>
  <c r="S4" i="6"/>
  <c r="AC29" i="6"/>
  <c r="AD29" i="6" s="1"/>
  <c r="S30" i="6"/>
  <c r="S33" i="6"/>
  <c r="S34" i="6"/>
  <c r="AC51" i="6"/>
  <c r="AC62" i="6"/>
  <c r="S63" i="6"/>
  <c r="S64" i="6"/>
  <c r="S65" i="6"/>
  <c r="S66" i="6"/>
  <c r="S67" i="6"/>
  <c r="S68" i="6"/>
  <c r="S69" i="6"/>
  <c r="Q87" i="1"/>
  <c r="S87" i="1" s="1"/>
  <c r="Q5" i="4"/>
  <c r="Q6" i="4"/>
  <c r="S6" i="4" s="1"/>
  <c r="AC38" i="4"/>
  <c r="AD38" i="4" s="1"/>
  <c r="AC70" i="4"/>
  <c r="AD70" i="4" s="1"/>
  <c r="AC74" i="4"/>
  <c r="AD74" i="4" s="1"/>
  <c r="AC12" i="5"/>
  <c r="AD12" i="5" s="1"/>
  <c r="AC34" i="5"/>
  <c r="AC46" i="5"/>
  <c r="AC49" i="5"/>
  <c r="S53" i="5"/>
  <c r="S82" i="5"/>
  <c r="S83" i="5"/>
  <c r="AC5" i="6"/>
  <c r="AD5" i="6" s="1"/>
  <c r="S6" i="6"/>
  <c r="S9" i="6"/>
  <c r="S12" i="6"/>
  <c r="AC37" i="6"/>
  <c r="AD37" i="6" s="1"/>
  <c r="S38" i="6"/>
  <c r="AC38" i="6"/>
  <c r="S40" i="6"/>
  <c r="S41" i="6"/>
  <c r="S44" i="6"/>
  <c r="S45" i="6"/>
  <c r="AC59" i="6"/>
  <c r="AC70" i="6"/>
  <c r="S71" i="6"/>
  <c r="S72" i="6"/>
  <c r="S73" i="6"/>
  <c r="S75" i="6"/>
  <c r="S76" i="6"/>
  <c r="S77" i="6"/>
  <c r="S29" i="3"/>
  <c r="S34" i="3"/>
  <c r="S36" i="3"/>
  <c r="S42" i="3"/>
  <c r="S46" i="3"/>
  <c r="S48" i="3"/>
  <c r="S69" i="3"/>
  <c r="S74" i="3"/>
  <c r="S77" i="3"/>
  <c r="S83" i="3"/>
  <c r="S7" i="4"/>
  <c r="AC25" i="4"/>
  <c r="AC29" i="4"/>
  <c r="AC30" i="4"/>
  <c r="AD30" i="4" s="1"/>
  <c r="S47" i="4"/>
  <c r="AC53" i="4"/>
  <c r="AC57" i="4"/>
  <c r="AC61" i="4"/>
  <c r="AC62" i="4"/>
  <c r="AD62" i="4" s="1"/>
  <c r="S85" i="4"/>
  <c r="S7" i="5"/>
  <c r="S14" i="5"/>
  <c r="AC23" i="5"/>
  <c r="AD23" i="5" s="1"/>
  <c r="AC31" i="5"/>
  <c r="AD31" i="5" s="1"/>
  <c r="AC43" i="5"/>
  <c r="AD43" i="5" s="1"/>
  <c r="AC62" i="5"/>
  <c r="AC66" i="5"/>
  <c r="AC69" i="5"/>
  <c r="S72" i="5"/>
  <c r="S73" i="5"/>
  <c r="AC85" i="5"/>
  <c r="AC86" i="5"/>
  <c r="AD86" i="5" s="1"/>
  <c r="AC13" i="6"/>
  <c r="AD13" i="6" s="1"/>
  <c r="S14" i="6"/>
  <c r="S17" i="6"/>
  <c r="S18" i="6"/>
  <c r="S23" i="6"/>
  <c r="S27" i="6"/>
  <c r="AC46" i="6"/>
  <c r="AD46" i="6" s="1"/>
  <c r="S48" i="6"/>
  <c r="S49" i="6"/>
  <c r="S52" i="6"/>
  <c r="S53" i="6"/>
  <c r="S58" i="6"/>
  <c r="AC67" i="6"/>
  <c r="AC81" i="6"/>
  <c r="AD81" i="6" s="1"/>
  <c r="S82" i="6"/>
  <c r="AC4" i="1"/>
  <c r="AD4" i="1" s="1"/>
  <c r="AC6" i="1"/>
  <c r="S8" i="1"/>
  <c r="AC12" i="1"/>
  <c r="AD12" i="1" s="1"/>
  <c r="AC14" i="1"/>
  <c r="AD14" i="1" s="1"/>
  <c r="S16" i="1"/>
  <c r="AC20" i="1"/>
  <c r="AD20" i="1" s="1"/>
  <c r="AC22" i="1"/>
  <c r="AD22" i="1" s="1"/>
  <c r="S24" i="1"/>
  <c r="AC28" i="1"/>
  <c r="AD28" i="1" s="1"/>
  <c r="AC30" i="1"/>
  <c r="S32" i="1"/>
  <c r="AC36" i="1"/>
  <c r="AD36" i="1" s="1"/>
  <c r="AC38" i="1"/>
  <c r="S40" i="1"/>
  <c r="AC44" i="1"/>
  <c r="AD44" i="1" s="1"/>
  <c r="AC46" i="1"/>
  <c r="AD46" i="1" s="1"/>
  <c r="S48" i="1"/>
  <c r="AC52" i="1"/>
  <c r="AD52" i="1" s="1"/>
  <c r="AC54" i="1"/>
  <c r="AD54" i="1" s="1"/>
  <c r="S56" i="1"/>
  <c r="AC60" i="1"/>
  <c r="AD60" i="1" s="1"/>
  <c r="AC62" i="1"/>
  <c r="AC68" i="1"/>
  <c r="AD68" i="1" s="1"/>
  <c r="Q75" i="1"/>
  <c r="S75" i="1" s="1"/>
  <c r="AC76" i="1"/>
  <c r="AD76" i="1" s="1"/>
  <c r="S83" i="1"/>
  <c r="AC83" i="1"/>
  <c r="S84" i="1"/>
  <c r="S86" i="1"/>
  <c r="AC86" i="1"/>
  <c r="AD86" i="1" s="1"/>
  <c r="AC6" i="2"/>
  <c r="AD6" i="2" s="1"/>
  <c r="AC8" i="2"/>
  <c r="S10" i="2"/>
  <c r="S13" i="2"/>
  <c r="S14" i="2"/>
  <c r="AC17" i="2"/>
  <c r="AC21" i="2"/>
  <c r="AC22" i="2"/>
  <c r="AD22" i="2" s="1"/>
  <c r="S26" i="2"/>
  <c r="AC28" i="2"/>
  <c r="S29" i="2"/>
  <c r="S30" i="2"/>
  <c r="AC33" i="2"/>
  <c r="AC37" i="2"/>
  <c r="S41" i="2"/>
  <c r="S42" i="2"/>
  <c r="AC44" i="2"/>
  <c r="AD44" i="2" s="1"/>
  <c r="S46" i="2"/>
  <c r="AC64" i="2"/>
  <c r="AC5" i="1"/>
  <c r="AD5" i="1" s="1"/>
  <c r="AD6" i="1"/>
  <c r="AC7" i="1"/>
  <c r="AC13" i="1"/>
  <c r="AD13" i="1" s="1"/>
  <c r="AC15" i="1"/>
  <c r="AC21" i="1"/>
  <c r="AD21" i="1" s="1"/>
  <c r="AC23" i="1"/>
  <c r="AC29" i="1"/>
  <c r="AD29" i="1" s="1"/>
  <c r="AD30" i="1"/>
  <c r="AC31" i="1"/>
  <c r="AC37" i="1"/>
  <c r="AD37" i="1" s="1"/>
  <c r="AD38" i="1"/>
  <c r="AC39" i="1"/>
  <c r="AC45" i="1"/>
  <c r="AD45" i="1" s="1"/>
  <c r="AC47" i="1"/>
  <c r="AC53" i="1"/>
  <c r="AD53" i="1" s="1"/>
  <c r="AC55" i="1"/>
  <c r="AC61" i="1"/>
  <c r="AD61" i="1" s="1"/>
  <c r="AD62" i="1"/>
  <c r="AC63" i="1"/>
  <c r="AC69" i="1"/>
  <c r="AD69" i="1" s="1"/>
  <c r="AC71" i="1"/>
  <c r="AD71" i="1" s="1"/>
  <c r="AC74" i="1"/>
  <c r="AD74" i="1" s="1"/>
  <c r="S80" i="1"/>
  <c r="AC84" i="1"/>
  <c r="AC11" i="2"/>
  <c r="AD11" i="2" s="1"/>
  <c r="AC15" i="2"/>
  <c r="AD15" i="2" s="1"/>
  <c r="AC19" i="2"/>
  <c r="AD19" i="2" s="1"/>
  <c r="AC27" i="2"/>
  <c r="AD27" i="2" s="1"/>
  <c r="AC31" i="2"/>
  <c r="AD31" i="2" s="1"/>
  <c r="AC35" i="2"/>
  <c r="AD35" i="2" s="1"/>
  <c r="AC48" i="2"/>
  <c r="AC52" i="2"/>
  <c r="AD52" i="2" s="1"/>
  <c r="S4" i="1"/>
  <c r="AC8" i="1"/>
  <c r="AD8" i="1" s="1"/>
  <c r="AC10" i="1"/>
  <c r="AD10" i="1" s="1"/>
  <c r="S12" i="1"/>
  <c r="AC16" i="1"/>
  <c r="AD16" i="1" s="1"/>
  <c r="AC18" i="1"/>
  <c r="S20" i="1"/>
  <c r="AC24" i="1"/>
  <c r="AD24" i="1" s="1"/>
  <c r="AC26" i="1"/>
  <c r="AD26" i="1" s="1"/>
  <c r="S28" i="1"/>
  <c r="AC32" i="1"/>
  <c r="AD32" i="1" s="1"/>
  <c r="AC34" i="1"/>
  <c r="S36" i="1"/>
  <c r="AC40" i="1"/>
  <c r="AD40" i="1" s="1"/>
  <c r="AC42" i="1"/>
  <c r="AD42" i="1" s="1"/>
  <c r="S44" i="1"/>
  <c r="AC48" i="1"/>
  <c r="AD48" i="1" s="1"/>
  <c r="AC50" i="1"/>
  <c r="S52" i="1"/>
  <c r="AC56" i="1"/>
  <c r="AD56" i="1" s="1"/>
  <c r="AC58" i="1"/>
  <c r="AD58" i="1" s="1"/>
  <c r="S60" i="1"/>
  <c r="AC64" i="1"/>
  <c r="AD64" i="1" s="1"/>
  <c r="Q68" i="1"/>
  <c r="S68" i="1" s="1"/>
  <c r="AC80" i="1"/>
  <c r="AD80" i="1" s="1"/>
  <c r="AC81" i="1"/>
  <c r="AD81" i="1" s="1"/>
  <c r="AC85" i="1"/>
  <c r="AD85" i="1" s="1"/>
  <c r="AC4" i="2"/>
  <c r="AC9" i="2"/>
  <c r="AD9" i="2" s="1"/>
  <c r="AC10" i="2"/>
  <c r="AD10" i="2" s="1"/>
  <c r="AC13" i="2"/>
  <c r="S17" i="2"/>
  <c r="S18" i="2"/>
  <c r="S22" i="2"/>
  <c r="AC25" i="2"/>
  <c r="AC26" i="2"/>
  <c r="AD26" i="2" s="1"/>
  <c r="AC29" i="2"/>
  <c r="AD29" i="2" s="1"/>
  <c r="AC32" i="2"/>
  <c r="S33" i="2"/>
  <c r="S34" i="2"/>
  <c r="S37" i="2"/>
  <c r="S38" i="2"/>
  <c r="AC41" i="2"/>
  <c r="AC45" i="2"/>
  <c r="AC46" i="2"/>
  <c r="AD46" i="2" s="1"/>
  <c r="AC56" i="2"/>
  <c r="AC43" i="2"/>
  <c r="AD43" i="2" s="1"/>
  <c r="AC47" i="2"/>
  <c r="AD47" i="2" s="1"/>
  <c r="AC51" i="2"/>
  <c r="AD51" i="2" s="1"/>
  <c r="AC59" i="2"/>
  <c r="AD59" i="2" s="1"/>
  <c r="AC63" i="2"/>
  <c r="AD63" i="2" s="1"/>
  <c r="AC67" i="2"/>
  <c r="AD67" i="2" s="1"/>
  <c r="AC71" i="2"/>
  <c r="AD71" i="2" s="1"/>
  <c r="AC79" i="2"/>
  <c r="AD79" i="2" s="1"/>
  <c r="AD85" i="2"/>
  <c r="AC3" i="3"/>
  <c r="AD3" i="3" s="1"/>
  <c r="AD11" i="3"/>
  <c r="AC13" i="3"/>
  <c r="AD13" i="3" s="1"/>
  <c r="S15" i="3"/>
  <c r="S16" i="3"/>
  <c r="S17" i="3"/>
  <c r="AC24" i="3"/>
  <c r="AD24" i="3" s="1"/>
  <c r="S26" i="3"/>
  <c r="AC30" i="3"/>
  <c r="AC32" i="3"/>
  <c r="AD32" i="3" s="1"/>
  <c r="AC35" i="3"/>
  <c r="AD35" i="3" s="1"/>
  <c r="AC36" i="3"/>
  <c r="AD36" i="3" s="1"/>
  <c r="S37" i="3"/>
  <c r="AD43" i="3"/>
  <c r="AC45" i="3"/>
  <c r="AD45" i="3" s="1"/>
  <c r="S47" i="3"/>
  <c r="S49" i="3"/>
  <c r="AC54" i="3"/>
  <c r="AC58" i="3"/>
  <c r="AC59" i="3"/>
  <c r="AC60" i="3"/>
  <c r="AD60" i="3" s="1"/>
  <c r="AC62" i="3"/>
  <c r="S64" i="3"/>
  <c r="S66" i="3"/>
  <c r="AC72" i="3"/>
  <c r="AD72" i="3" s="1"/>
  <c r="AC75" i="3"/>
  <c r="AC77" i="3"/>
  <c r="AD77" i="3" s="1"/>
  <c r="AC84" i="3"/>
  <c r="AD84" i="3" s="1"/>
  <c r="AC86" i="3"/>
  <c r="S2" i="4"/>
  <c r="S3" i="4"/>
  <c r="AC5" i="4"/>
  <c r="AC7" i="4"/>
  <c r="AD7" i="4" s="1"/>
  <c r="AC9" i="4"/>
  <c r="AC20" i="4"/>
  <c r="S21" i="4"/>
  <c r="AC24" i="4"/>
  <c r="S27" i="4"/>
  <c r="AC34" i="4"/>
  <c r="AD34" i="4" s="1"/>
  <c r="AC37" i="4"/>
  <c r="S42" i="4"/>
  <c r="S43" i="4"/>
  <c r="AC45" i="4"/>
  <c r="AC47" i="4"/>
  <c r="AD47" i="4" s="1"/>
  <c r="AC49" i="4"/>
  <c r="S54" i="4"/>
  <c r="S55" i="4"/>
  <c r="S56" i="4"/>
  <c r="AC73" i="4"/>
  <c r="AC82" i="4"/>
  <c r="AD82" i="4" s="1"/>
  <c r="S21" i="5"/>
  <c r="S29" i="5"/>
  <c r="AC55" i="2"/>
  <c r="AD55" i="2" s="1"/>
  <c r="AC75" i="2"/>
  <c r="AD75" i="2" s="1"/>
  <c r="AC83" i="2"/>
  <c r="AD83" i="2" s="1"/>
  <c r="AC7" i="3"/>
  <c r="AD7" i="3" s="1"/>
  <c r="AC14" i="3"/>
  <c r="AC16" i="3"/>
  <c r="AD16" i="3" s="1"/>
  <c r="AC19" i="3"/>
  <c r="AD19" i="3" s="1"/>
  <c r="AC20" i="3"/>
  <c r="AD20" i="3" s="1"/>
  <c r="S21" i="3"/>
  <c r="AC29" i="3"/>
  <c r="AD29" i="3" s="1"/>
  <c r="S31" i="3"/>
  <c r="S32" i="3"/>
  <c r="S33" i="3"/>
  <c r="AC40" i="3"/>
  <c r="AD40" i="3" s="1"/>
  <c r="AC46" i="3"/>
  <c r="AC48" i="3"/>
  <c r="AD48" i="3" s="1"/>
  <c r="AC52" i="3"/>
  <c r="AD52" i="3" s="1"/>
  <c r="AC55" i="3"/>
  <c r="AD55" i="3" s="1"/>
  <c r="S60" i="3"/>
  <c r="AC63" i="3"/>
  <c r="AD63" i="3" s="1"/>
  <c r="S71" i="3"/>
  <c r="S72" i="3"/>
  <c r="S73" i="3"/>
  <c r="AC82" i="3"/>
  <c r="AC12" i="4"/>
  <c r="AC17" i="4"/>
  <c r="AC26" i="4"/>
  <c r="AD26" i="4" s="1"/>
  <c r="S34" i="4"/>
  <c r="S35" i="4"/>
  <c r="AC42" i="4"/>
  <c r="AD42" i="4" s="1"/>
  <c r="AC54" i="4"/>
  <c r="AD54" i="4" s="1"/>
  <c r="AC58" i="4"/>
  <c r="AD58" i="4" s="1"/>
  <c r="S66" i="4"/>
  <c r="S67" i="4"/>
  <c r="AC76" i="4"/>
  <c r="S77" i="4"/>
  <c r="S78" i="4"/>
  <c r="S79" i="4"/>
  <c r="S80" i="4"/>
  <c r="AC69" i="2"/>
  <c r="AD69" i="2" s="1"/>
  <c r="AC73" i="2"/>
  <c r="AD73" i="2" s="1"/>
  <c r="AC76" i="2"/>
  <c r="AD76" i="2" s="1"/>
  <c r="S77" i="2"/>
  <c r="S78" i="2"/>
  <c r="AC81" i="2"/>
  <c r="AD81" i="2" s="1"/>
  <c r="AC82" i="2"/>
  <c r="AD82" i="2" s="1"/>
  <c r="AC84" i="2"/>
  <c r="AD84" i="2" s="1"/>
  <c r="S85" i="2"/>
  <c r="S86" i="2"/>
  <c r="S2" i="3"/>
  <c r="AC5" i="3"/>
  <c r="AC6" i="3"/>
  <c r="AD6" i="3" s="1"/>
  <c r="AC8" i="3"/>
  <c r="AD8" i="3" s="1"/>
  <c r="S9" i="3"/>
  <c r="S10" i="3"/>
  <c r="S12" i="3"/>
  <c r="AC22" i="3"/>
  <c r="AC26" i="3"/>
  <c r="AC27" i="3"/>
  <c r="AC28" i="3"/>
  <c r="AD28" i="3" s="1"/>
  <c r="AC31" i="3"/>
  <c r="AC34" i="3"/>
  <c r="S35" i="3"/>
  <c r="AC39" i="3"/>
  <c r="AD39" i="3" s="1"/>
  <c r="S44" i="3"/>
  <c r="AC51" i="3"/>
  <c r="AD51" i="3" s="1"/>
  <c r="AC61" i="3"/>
  <c r="AD61" i="3" s="1"/>
  <c r="AC66" i="3"/>
  <c r="AC67" i="3"/>
  <c r="AC68" i="3"/>
  <c r="AD68" i="3" s="1"/>
  <c r="AC70" i="3"/>
  <c r="AC71" i="3"/>
  <c r="AC74" i="3"/>
  <c r="S75" i="3"/>
  <c r="AC79" i="3"/>
  <c r="AC80" i="3"/>
  <c r="AD80" i="3" s="1"/>
  <c r="AC83" i="3"/>
  <c r="AC85" i="3"/>
  <c r="AD85" i="3" s="1"/>
  <c r="AC4" i="4"/>
  <c r="S5" i="4"/>
  <c r="AC8" i="4"/>
  <c r="S11" i="4"/>
  <c r="AC13" i="4"/>
  <c r="AC14" i="4"/>
  <c r="AD14" i="4" s="1"/>
  <c r="AC18" i="4"/>
  <c r="AD18" i="4" s="1"/>
  <c r="AC28" i="4"/>
  <c r="S31" i="4"/>
  <c r="AC33" i="4"/>
  <c r="AC36" i="4"/>
  <c r="S39" i="4"/>
  <c r="AC44" i="4"/>
  <c r="S45" i="4"/>
  <c r="AC48" i="4"/>
  <c r="S51" i="4"/>
  <c r="AC60" i="4"/>
  <c r="S63" i="4"/>
  <c r="AC65" i="4"/>
  <c r="AC68" i="4"/>
  <c r="S71" i="4"/>
  <c r="S72" i="4"/>
  <c r="AC86" i="4"/>
  <c r="AD86" i="4" s="1"/>
  <c r="AC3" i="5"/>
  <c r="AC6" i="5"/>
  <c r="S8" i="5"/>
  <c r="S9" i="5"/>
  <c r="AC18" i="5"/>
  <c r="AC25" i="5"/>
  <c r="AC35" i="5"/>
  <c r="AD35" i="5" s="1"/>
  <c r="AC37" i="5"/>
  <c r="S40" i="5"/>
  <c r="AC47" i="5"/>
  <c r="AD47" i="5" s="1"/>
  <c r="AC50" i="5"/>
  <c r="AC53" i="5"/>
  <c r="S56" i="5"/>
  <c r="AC56" i="4"/>
  <c r="S59" i="4"/>
  <c r="AC66" i="4"/>
  <c r="AD66" i="4" s="1"/>
  <c r="AC69" i="4"/>
  <c r="S74" i="4"/>
  <c r="S75" i="4"/>
  <c r="AC77" i="4"/>
  <c r="AC80" i="4"/>
  <c r="S81" i="4"/>
  <c r="S83" i="4"/>
  <c r="AC83" i="4"/>
  <c r="AD83" i="4" s="1"/>
  <c r="AC4" i="5"/>
  <c r="AD4" i="5" s="1"/>
  <c r="AC7" i="5"/>
  <c r="AC10" i="5"/>
  <c r="S11" i="5"/>
  <c r="AC13" i="5"/>
  <c r="AD13" i="5" s="1"/>
  <c r="AC29" i="5"/>
  <c r="S31" i="5"/>
  <c r="AC32" i="5"/>
  <c r="AD32" i="5" s="1"/>
  <c r="S34" i="5"/>
  <c r="AC38" i="5"/>
  <c r="AC41" i="5"/>
  <c r="S43" i="5"/>
  <c r="S44" i="5"/>
  <c r="S46" i="5"/>
  <c r="AC51" i="5"/>
  <c r="AD51" i="5" s="1"/>
  <c r="AC54" i="5"/>
  <c r="AC57" i="5"/>
  <c r="S59" i="5"/>
  <c r="S60" i="5"/>
  <c r="S62" i="5"/>
  <c r="AC67" i="5"/>
  <c r="AD67" i="5" s="1"/>
  <c r="AC70" i="5"/>
  <c r="AC73" i="5"/>
  <c r="S75" i="5"/>
  <c r="S76" i="5"/>
  <c r="S78" i="5"/>
  <c r="S81" i="5"/>
  <c r="AC3" i="6"/>
  <c r="AC4" i="6"/>
  <c r="AD4" i="6" s="1"/>
  <c r="AC6" i="6"/>
  <c r="AD6" i="6" s="1"/>
  <c r="S8" i="6"/>
  <c r="AC11" i="6"/>
  <c r="AC12" i="6"/>
  <c r="AD12" i="6" s="1"/>
  <c r="AC14" i="6"/>
  <c r="AD14" i="6" s="1"/>
  <c r="S16" i="6"/>
  <c r="AC19" i="6"/>
  <c r="AC20" i="6"/>
  <c r="AD20" i="6" s="1"/>
  <c r="AC22" i="6"/>
  <c r="AD22" i="6" s="1"/>
  <c r="S24" i="6"/>
  <c r="AC27" i="6"/>
  <c r="AC28" i="6"/>
  <c r="AD28" i="6" s="1"/>
  <c r="AC30" i="6"/>
  <c r="AD30" i="6" s="1"/>
  <c r="S32" i="6"/>
  <c r="AC35" i="6"/>
  <c r="AC36" i="6"/>
  <c r="AD36" i="6" s="1"/>
  <c r="AC41" i="6"/>
  <c r="AD41" i="6" s="1"/>
  <c r="S43" i="6"/>
  <c r="AC49" i="6"/>
  <c r="AD49" i="6" s="1"/>
  <c r="S51" i="6"/>
  <c r="AC57" i="6"/>
  <c r="AD57" i="6" s="1"/>
  <c r="S59" i="6"/>
  <c r="AC65" i="6"/>
  <c r="AD65" i="6" s="1"/>
  <c r="AC73" i="6"/>
  <c r="AD73" i="6" s="1"/>
  <c r="AC79" i="6"/>
  <c r="AD79" i="6" s="1"/>
  <c r="AC84" i="6"/>
  <c r="AD84" i="6" s="1"/>
  <c r="AC78" i="4"/>
  <c r="AD78" i="4" s="1"/>
  <c r="AD80" i="4"/>
  <c r="AC81" i="4"/>
  <c r="AC84" i="4"/>
  <c r="S3" i="5"/>
  <c r="AC8" i="5"/>
  <c r="AD8" i="5" s="1"/>
  <c r="AD10" i="5"/>
  <c r="AC11" i="5"/>
  <c r="AC14" i="5"/>
  <c r="AC19" i="5"/>
  <c r="AD19" i="5" s="1"/>
  <c r="AC22" i="5"/>
  <c r="AC24" i="5"/>
  <c r="AD24" i="5" s="1"/>
  <c r="AC26" i="5"/>
  <c r="AC27" i="5"/>
  <c r="AD27" i="5" s="1"/>
  <c r="AD29" i="5"/>
  <c r="AC30" i="5"/>
  <c r="AC33" i="5"/>
  <c r="AD33" i="5" s="1"/>
  <c r="AC36" i="5"/>
  <c r="AD36" i="5" s="1"/>
  <c r="AC39" i="5"/>
  <c r="AD39" i="5" s="1"/>
  <c r="AC42" i="5"/>
  <c r="AC45" i="5"/>
  <c r="AD45" i="5" s="1"/>
  <c r="AC48" i="5"/>
  <c r="AD48" i="5" s="1"/>
  <c r="S50" i="5"/>
  <c r="AC55" i="5"/>
  <c r="AD55" i="5" s="1"/>
  <c r="AC58" i="5"/>
  <c r="AC61" i="5"/>
  <c r="AC64" i="5"/>
  <c r="AD64" i="5" s="1"/>
  <c r="AC71" i="5"/>
  <c r="AD71" i="5" s="1"/>
  <c r="AC74" i="5"/>
  <c r="AC77" i="5"/>
  <c r="AC79" i="5"/>
  <c r="AD79" i="5" s="1"/>
  <c r="AC80" i="5"/>
  <c r="S86" i="5"/>
  <c r="S3" i="6"/>
  <c r="AC9" i="6"/>
  <c r="AD9" i="6" s="1"/>
  <c r="S11" i="6"/>
  <c r="AC17" i="6"/>
  <c r="AD17" i="6" s="1"/>
  <c r="AC25" i="6"/>
  <c r="AD25" i="6" s="1"/>
  <c r="AC33" i="6"/>
  <c r="AD33" i="6" s="1"/>
  <c r="AC39" i="6"/>
  <c r="AC42" i="6"/>
  <c r="AC47" i="6"/>
  <c r="AC50" i="6"/>
  <c r="AD50" i="6" s="1"/>
  <c r="AC55" i="6"/>
  <c r="AC58" i="6"/>
  <c r="AC63" i="6"/>
  <c r="AC66" i="6"/>
  <c r="AD66" i="6" s="1"/>
  <c r="AC71" i="6"/>
  <c r="AC74" i="6"/>
  <c r="S78" i="6"/>
  <c r="AC85" i="6"/>
  <c r="AD85" i="6" s="1"/>
  <c r="S86" i="6"/>
  <c r="AC86" i="6"/>
  <c r="AD86" i="6" s="1"/>
  <c r="AD61" i="5"/>
  <c r="AC65" i="5"/>
  <c r="S68" i="5"/>
  <c r="S70" i="5"/>
  <c r="AC75" i="5"/>
  <c r="AD75" i="5" s="1"/>
  <c r="AC78" i="5"/>
  <c r="AD78" i="5" s="1"/>
  <c r="AC83" i="5"/>
  <c r="AD83" i="5" s="1"/>
  <c r="AC7" i="6"/>
  <c r="AC8" i="6"/>
  <c r="AD8" i="6" s="1"/>
  <c r="AC10" i="6"/>
  <c r="AD10" i="6" s="1"/>
  <c r="AC15" i="6"/>
  <c r="AC16" i="6"/>
  <c r="AD16" i="6" s="1"/>
  <c r="AC18" i="6"/>
  <c r="S20" i="6"/>
  <c r="AC23" i="6"/>
  <c r="AC24" i="6"/>
  <c r="AD24" i="6" s="1"/>
  <c r="AC26" i="6"/>
  <c r="S28" i="6"/>
  <c r="AC31" i="6"/>
  <c r="AC32" i="6"/>
  <c r="AD32" i="6" s="1"/>
  <c r="AC34" i="6"/>
  <c r="S36" i="6"/>
  <c r="S39" i="6"/>
  <c r="AC45" i="6"/>
  <c r="AD45" i="6" s="1"/>
  <c r="S47" i="6"/>
  <c r="AC53" i="6"/>
  <c r="AD53" i="6" s="1"/>
  <c r="S55" i="6"/>
  <c r="AC61" i="6"/>
  <c r="AD61" i="6" s="1"/>
  <c r="AC69" i="6"/>
  <c r="AD69" i="6" s="1"/>
  <c r="AC77" i="6"/>
  <c r="AD77" i="6" s="1"/>
  <c r="AC80" i="6"/>
  <c r="AD80" i="6" s="1"/>
  <c r="AC83" i="6"/>
  <c r="AD3" i="1"/>
  <c r="AD11" i="1"/>
  <c r="AD18" i="1"/>
  <c r="AD19" i="1"/>
  <c r="AD27" i="1"/>
  <c r="AD34" i="1"/>
  <c r="AD35" i="1"/>
  <c r="AD43" i="1"/>
  <c r="AD50" i="1"/>
  <c r="AD51" i="1"/>
  <c r="AD59" i="1"/>
  <c r="AD7" i="1"/>
  <c r="AD15" i="1"/>
  <c r="AD23" i="1"/>
  <c r="AD31" i="1"/>
  <c r="AD39" i="1"/>
  <c r="AD47" i="1"/>
  <c r="AD55" i="1"/>
  <c r="AD63" i="1"/>
  <c r="AD13" i="2"/>
  <c r="AD17" i="2"/>
  <c r="AD37" i="2"/>
  <c r="AD41" i="2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4" i="1"/>
  <c r="AD67" i="1"/>
  <c r="S69" i="1"/>
  <c r="S72" i="1"/>
  <c r="S78" i="1"/>
  <c r="AC78" i="1"/>
  <c r="AD78" i="1" s="1"/>
  <c r="AD83" i="1"/>
  <c r="AD84" i="1"/>
  <c r="S85" i="1"/>
  <c r="AC2" i="2"/>
  <c r="AD4" i="2"/>
  <c r="S9" i="2"/>
  <c r="AD28" i="2"/>
  <c r="AD32" i="2"/>
  <c r="AD33" i="2"/>
  <c r="S45" i="2"/>
  <c r="S49" i="2"/>
  <c r="AD53" i="2"/>
  <c r="AD56" i="2"/>
  <c r="AD57" i="2"/>
  <c r="AD64" i="2"/>
  <c r="AD65" i="2"/>
  <c r="AD68" i="2"/>
  <c r="AD2" i="3"/>
  <c r="AD15" i="3"/>
  <c r="AD47" i="3"/>
  <c r="AC2" i="1"/>
  <c r="S66" i="1"/>
  <c r="AC66" i="1"/>
  <c r="AD66" i="1" s="1"/>
  <c r="AD72" i="1"/>
  <c r="S73" i="1"/>
  <c r="AC75" i="1"/>
  <c r="S76" i="1"/>
  <c r="S82" i="1"/>
  <c r="AC82" i="1"/>
  <c r="AD82" i="1" s="1"/>
  <c r="AC3" i="2"/>
  <c r="AD3" i="2" s="1"/>
  <c r="AD8" i="2"/>
  <c r="AC14" i="2"/>
  <c r="AD14" i="2" s="1"/>
  <c r="AC18" i="2"/>
  <c r="AD18" i="2" s="1"/>
  <c r="AC20" i="2"/>
  <c r="AD20" i="2" s="1"/>
  <c r="S21" i="2"/>
  <c r="AC24" i="2"/>
  <c r="S25" i="2"/>
  <c r="AC38" i="2"/>
  <c r="AD38" i="2" s="1"/>
  <c r="AC42" i="2"/>
  <c r="AD42" i="2" s="1"/>
  <c r="AD45" i="2"/>
  <c r="AD48" i="2"/>
  <c r="AC60" i="2"/>
  <c r="S61" i="2"/>
  <c r="AC74" i="2"/>
  <c r="AD74" i="2" s="1"/>
  <c r="AD4" i="3"/>
  <c r="AD5" i="3"/>
  <c r="AD27" i="3"/>
  <c r="AD75" i="1"/>
  <c r="S77" i="1"/>
  <c r="AC79" i="1"/>
  <c r="AD79" i="1" s="1"/>
  <c r="Q81" i="1"/>
  <c r="S81" i="1" s="1"/>
  <c r="AC12" i="2"/>
  <c r="AD12" i="2" s="1"/>
  <c r="AC16" i="2"/>
  <c r="AD16" i="2" s="1"/>
  <c r="AD21" i="2"/>
  <c r="AD24" i="2"/>
  <c r="AD25" i="2"/>
  <c r="AC30" i="2"/>
  <c r="AD30" i="2" s="1"/>
  <c r="AC34" i="2"/>
  <c r="AD34" i="2" s="1"/>
  <c r="AC36" i="2"/>
  <c r="AD36" i="2" s="1"/>
  <c r="AC40" i="2"/>
  <c r="AD40" i="2" s="1"/>
  <c r="AC54" i="2"/>
  <c r="AD54" i="2" s="1"/>
  <c r="AC58" i="2"/>
  <c r="AD58" i="2" s="1"/>
  <c r="AD60" i="2"/>
  <c r="AD61" i="2"/>
  <c r="AC66" i="2"/>
  <c r="AD66" i="2" s="1"/>
  <c r="AC70" i="2"/>
  <c r="AD70" i="2" s="1"/>
  <c r="AC72" i="2"/>
  <c r="AD72" i="2" s="1"/>
  <c r="AD31" i="3"/>
  <c r="AD59" i="3"/>
  <c r="AD18" i="3"/>
  <c r="AD34" i="3"/>
  <c r="AD50" i="3"/>
  <c r="AD17" i="4"/>
  <c r="AD53" i="4"/>
  <c r="S13" i="5"/>
  <c r="Q13" i="4"/>
  <c r="S13" i="4" s="1"/>
  <c r="AD46" i="5"/>
  <c r="Q12" i="2"/>
  <c r="S12" i="2" s="1"/>
  <c r="Q28" i="2"/>
  <c r="S28" i="2" s="1"/>
  <c r="Q44" i="2"/>
  <c r="S44" i="2" s="1"/>
  <c r="Q60" i="2"/>
  <c r="S60" i="2" s="1"/>
  <c r="Q64" i="2"/>
  <c r="S64" i="2" s="1"/>
  <c r="AC17" i="3"/>
  <c r="AD17" i="3" s="1"/>
  <c r="AD22" i="3"/>
  <c r="S23" i="3"/>
  <c r="AC33" i="3"/>
  <c r="AD33" i="3" s="1"/>
  <c r="AD38" i="3"/>
  <c r="S39" i="3"/>
  <c r="AC49" i="3"/>
  <c r="AD49" i="3" s="1"/>
  <c r="AD54" i="3"/>
  <c r="S55" i="3"/>
  <c r="AC64" i="3"/>
  <c r="AD64" i="3" s="1"/>
  <c r="AD67" i="3"/>
  <c r="S68" i="3"/>
  <c r="AD70" i="3"/>
  <c r="AD71" i="3"/>
  <c r="AC22" i="4"/>
  <c r="AD22" i="4" s="1"/>
  <c r="AD41" i="4"/>
  <c r="AD73" i="4"/>
  <c r="AD11" i="5"/>
  <c r="Q19" i="2"/>
  <c r="S19" i="2" s="1"/>
  <c r="Q35" i="2"/>
  <c r="S35" i="2" s="1"/>
  <c r="Q51" i="2"/>
  <c r="S51" i="2" s="1"/>
  <c r="Q71" i="2"/>
  <c r="S71" i="2" s="1"/>
  <c r="AD10" i="3"/>
  <c r="S11" i="3"/>
  <c r="AC21" i="3"/>
  <c r="AD21" i="3" s="1"/>
  <c r="AD26" i="3"/>
  <c r="S27" i="3"/>
  <c r="AC37" i="3"/>
  <c r="AD37" i="3" s="1"/>
  <c r="AD42" i="3"/>
  <c r="S43" i="3"/>
  <c r="AC53" i="3"/>
  <c r="AD53" i="3" s="1"/>
  <c r="AD58" i="3"/>
  <c r="S59" i="3"/>
  <c r="AD33" i="4"/>
  <c r="AD65" i="4"/>
  <c r="AD81" i="4"/>
  <c r="AD22" i="5"/>
  <c r="S32" i="5"/>
  <c r="Q32" i="4"/>
  <c r="S32" i="4" s="1"/>
  <c r="AD14" i="3"/>
  <c r="AC25" i="3"/>
  <c r="AD25" i="3" s="1"/>
  <c r="AD30" i="3"/>
  <c r="AC41" i="3"/>
  <c r="AD41" i="3" s="1"/>
  <c r="AD46" i="3"/>
  <c r="AC57" i="3"/>
  <c r="AD57" i="3" s="1"/>
  <c r="AC65" i="3"/>
  <c r="AD65" i="3" s="1"/>
  <c r="AC69" i="3"/>
  <c r="AD69" i="3" s="1"/>
  <c r="AD74" i="3"/>
  <c r="AD75" i="3"/>
  <c r="S76" i="3"/>
  <c r="AD82" i="3"/>
  <c r="AD83" i="3"/>
  <c r="S84" i="3"/>
  <c r="AD4" i="4"/>
  <c r="AD5" i="4"/>
  <c r="S9" i="4"/>
  <c r="AC11" i="4"/>
  <c r="AD11" i="4" s="1"/>
  <c r="AC15" i="4"/>
  <c r="AD15" i="4" s="1"/>
  <c r="AD20" i="4"/>
  <c r="AD21" i="4"/>
  <c r="S22" i="4"/>
  <c r="S25" i="4"/>
  <c r="AC27" i="4"/>
  <c r="AD27" i="4" s="1"/>
  <c r="S37" i="4"/>
  <c r="AC39" i="4"/>
  <c r="AD39" i="4" s="1"/>
  <c r="AD44" i="4"/>
  <c r="AD45" i="4"/>
  <c r="S46" i="4"/>
  <c r="S49" i="4"/>
  <c r="AC51" i="4"/>
  <c r="AD51" i="4" s="1"/>
  <c r="S57" i="4"/>
  <c r="AC59" i="4"/>
  <c r="AD59" i="4" s="1"/>
  <c r="S69" i="4"/>
  <c r="AC71" i="4"/>
  <c r="AD71" i="4" s="1"/>
  <c r="AD76" i="4"/>
  <c r="AD77" i="4"/>
  <c r="AC79" i="4"/>
  <c r="AD79" i="4" s="1"/>
  <c r="AC2" i="5"/>
  <c r="S4" i="5"/>
  <c r="AD6" i="5"/>
  <c r="AD7" i="5"/>
  <c r="AC9" i="5"/>
  <c r="AD9" i="5" s="1"/>
  <c r="AD30" i="5"/>
  <c r="S64" i="5"/>
  <c r="Q64" i="4"/>
  <c r="S64" i="4" s="1"/>
  <c r="AD62" i="3"/>
  <c r="S63" i="3"/>
  <c r="AC73" i="3"/>
  <c r="AD73" i="3" s="1"/>
  <c r="S79" i="3"/>
  <c r="AC81" i="3"/>
  <c r="AD81" i="3" s="1"/>
  <c r="AC2" i="4"/>
  <c r="AD8" i="4"/>
  <c r="AD9" i="4"/>
  <c r="S10" i="4"/>
  <c r="AD24" i="4"/>
  <c r="AD25" i="4"/>
  <c r="S26" i="4"/>
  <c r="S29" i="4"/>
  <c r="AC31" i="4"/>
  <c r="AD31" i="4" s="1"/>
  <c r="AD36" i="4"/>
  <c r="AD37" i="4"/>
  <c r="S38" i="4"/>
  <c r="AD48" i="4"/>
  <c r="AD49" i="4"/>
  <c r="S50" i="4"/>
  <c r="AD56" i="4"/>
  <c r="AD57" i="4"/>
  <c r="S58" i="4"/>
  <c r="S61" i="4"/>
  <c r="AC63" i="4"/>
  <c r="AD63" i="4" s="1"/>
  <c r="AD68" i="4"/>
  <c r="AD69" i="4"/>
  <c r="S70" i="4"/>
  <c r="S86" i="4"/>
  <c r="AD3" i="5"/>
  <c r="AC5" i="5"/>
  <c r="AD5" i="5" s="1"/>
  <c r="Q20" i="4"/>
  <c r="S20" i="4" s="1"/>
  <c r="S20" i="5"/>
  <c r="AD62" i="5"/>
  <c r="AD66" i="3"/>
  <c r="S67" i="3"/>
  <c r="AD78" i="3"/>
  <c r="AD79" i="3"/>
  <c r="S80" i="3"/>
  <c r="AD86" i="3"/>
  <c r="AC3" i="4"/>
  <c r="AD3" i="4" s="1"/>
  <c r="AD12" i="4"/>
  <c r="AD13" i="4"/>
  <c r="S14" i="4"/>
  <c r="AC16" i="4"/>
  <c r="AD16" i="4" s="1"/>
  <c r="S17" i="4"/>
  <c r="AC19" i="4"/>
  <c r="AD19" i="4" s="1"/>
  <c r="AC23" i="4"/>
  <c r="AD23" i="4" s="1"/>
  <c r="AD28" i="4"/>
  <c r="AD29" i="4"/>
  <c r="S30" i="4"/>
  <c r="AC32" i="4"/>
  <c r="AD32" i="4" s="1"/>
  <c r="S33" i="4"/>
  <c r="AC35" i="4"/>
  <c r="AD35" i="4" s="1"/>
  <c r="AC40" i="4"/>
  <c r="AD40" i="4" s="1"/>
  <c r="S41" i="4"/>
  <c r="AC43" i="4"/>
  <c r="AD43" i="4" s="1"/>
  <c r="AC52" i="4"/>
  <c r="AD52" i="4" s="1"/>
  <c r="S53" i="4"/>
  <c r="AC55" i="4"/>
  <c r="AD55" i="4" s="1"/>
  <c r="AD60" i="4"/>
  <c r="AD61" i="4"/>
  <c r="S62" i="4"/>
  <c r="AC64" i="4"/>
  <c r="AD64" i="4" s="1"/>
  <c r="S65" i="4"/>
  <c r="AC67" i="4"/>
  <c r="AD67" i="4" s="1"/>
  <c r="AC72" i="4"/>
  <c r="AD72" i="4" s="1"/>
  <c r="S73" i="4"/>
  <c r="AC75" i="4"/>
  <c r="AD75" i="4" s="1"/>
  <c r="S82" i="4"/>
  <c r="AD84" i="4"/>
  <c r="AD85" i="4"/>
  <c r="S12" i="5"/>
  <c r="AC15" i="5"/>
  <c r="AD15" i="5" s="1"/>
  <c r="S23" i="5"/>
  <c r="Q23" i="4"/>
  <c r="S23" i="4" s="1"/>
  <c r="Q28" i="4"/>
  <c r="S28" i="4" s="1"/>
  <c r="S28" i="5"/>
  <c r="S48" i="5"/>
  <c r="Q48" i="4"/>
  <c r="S48" i="4" s="1"/>
  <c r="AD14" i="5"/>
  <c r="S15" i="5"/>
  <c r="AC20" i="5"/>
  <c r="AD20" i="5" s="1"/>
  <c r="AC28" i="5"/>
  <c r="AD28" i="5" s="1"/>
  <c r="S39" i="5"/>
  <c r="AD41" i="5"/>
  <c r="AD42" i="5"/>
  <c r="AC44" i="5"/>
  <c r="AD44" i="5" s="1"/>
  <c r="S55" i="5"/>
  <c r="AD57" i="5"/>
  <c r="AD58" i="5"/>
  <c r="AC60" i="5"/>
  <c r="AD60" i="5" s="1"/>
  <c r="S71" i="5"/>
  <c r="AD73" i="5"/>
  <c r="AD74" i="5"/>
  <c r="S84" i="6"/>
  <c r="Q84" i="5"/>
  <c r="S84" i="5" s="1"/>
  <c r="Q4" i="4"/>
  <c r="S4" i="4" s="1"/>
  <c r="Q8" i="4"/>
  <c r="S8" i="4" s="1"/>
  <c r="Q12" i="4"/>
  <c r="S12" i="4" s="1"/>
  <c r="Q44" i="4"/>
  <c r="S44" i="4" s="1"/>
  <c r="Q60" i="4"/>
  <c r="S60" i="4" s="1"/>
  <c r="Q76" i="4"/>
  <c r="S76" i="4" s="1"/>
  <c r="AD18" i="5"/>
  <c r="S19" i="5"/>
  <c r="AD25" i="5"/>
  <c r="AD26" i="5"/>
  <c r="S27" i="5"/>
  <c r="S35" i="5"/>
  <c r="AD37" i="5"/>
  <c r="AD38" i="5"/>
  <c r="AC40" i="5"/>
  <c r="AD40" i="5" s="1"/>
  <c r="S51" i="5"/>
  <c r="AD53" i="5"/>
  <c r="AD54" i="5"/>
  <c r="AC56" i="5"/>
  <c r="AD56" i="5" s="1"/>
  <c r="S67" i="5"/>
  <c r="AD69" i="5"/>
  <c r="AD70" i="5"/>
  <c r="AC72" i="5"/>
  <c r="AD72" i="5" s="1"/>
  <c r="AD77" i="5"/>
  <c r="AD83" i="6"/>
  <c r="Q15" i="4"/>
  <c r="S15" i="4" s="1"/>
  <c r="AC17" i="5"/>
  <c r="AD17" i="5" s="1"/>
  <c r="AC21" i="5"/>
  <c r="AD21" i="5" s="1"/>
  <c r="AD34" i="5"/>
  <c r="S47" i="5"/>
  <c r="AD49" i="5"/>
  <c r="AD50" i="5"/>
  <c r="AC52" i="5"/>
  <c r="AD52" i="5" s="1"/>
  <c r="S63" i="5"/>
  <c r="AD65" i="5"/>
  <c r="AD66" i="5"/>
  <c r="AC68" i="5"/>
  <c r="AD68" i="5" s="1"/>
  <c r="S80" i="6"/>
  <c r="Q80" i="5"/>
  <c r="S80" i="5" s="1"/>
  <c r="AC76" i="5"/>
  <c r="AD76" i="5" s="1"/>
  <c r="AD80" i="5"/>
  <c r="AD81" i="5"/>
  <c r="AD38" i="6"/>
  <c r="AD39" i="6"/>
  <c r="AD42" i="6"/>
  <c r="AD43" i="6"/>
  <c r="AD47" i="6"/>
  <c r="AD51" i="6"/>
  <c r="AD54" i="6"/>
  <c r="AD55" i="6"/>
  <c r="AC56" i="6"/>
  <c r="AD56" i="6" s="1"/>
  <c r="AD58" i="6"/>
  <c r="AD59" i="6"/>
  <c r="AC60" i="6"/>
  <c r="AD60" i="6" s="1"/>
  <c r="AD62" i="6"/>
  <c r="AD63" i="6"/>
  <c r="AC64" i="6"/>
  <c r="AD64" i="6" s="1"/>
  <c r="AD67" i="6"/>
  <c r="AC68" i="6"/>
  <c r="AD68" i="6" s="1"/>
  <c r="AD70" i="6"/>
  <c r="AD71" i="6"/>
  <c r="AC72" i="6"/>
  <c r="AD72" i="6" s="1"/>
  <c r="AD74" i="6"/>
  <c r="AD75" i="6"/>
  <c r="AC76" i="6"/>
  <c r="AD76" i="6" s="1"/>
  <c r="AC84" i="5"/>
  <c r="AD84" i="5" s="1"/>
  <c r="AD3" i="6"/>
  <c r="AD7" i="6"/>
  <c r="AD11" i="6"/>
  <c r="AD15" i="6"/>
  <c r="AD18" i="6"/>
  <c r="AD19" i="6"/>
  <c r="AD23" i="6"/>
  <c r="AD26" i="6"/>
  <c r="AD27" i="6"/>
  <c r="AD31" i="6"/>
  <c r="AD34" i="6"/>
  <c r="AD35" i="6"/>
  <c r="AC40" i="6"/>
  <c r="AD40" i="6" s="1"/>
  <c r="AC82" i="5"/>
  <c r="AD82" i="5" s="1"/>
  <c r="AD85" i="5"/>
  <c r="AC44" i="6"/>
  <c r="AD44" i="6" s="1"/>
  <c r="AC48" i="6"/>
  <c r="AD48" i="6" s="1"/>
  <c r="AC52" i="6"/>
  <c r="AD52" i="6" s="1"/>
  <c r="AC78" i="6"/>
  <c r="AD78" i="6" s="1"/>
  <c r="S79" i="6"/>
  <c r="AC82" i="6"/>
  <c r="AD82" i="6" s="1"/>
  <c r="S83" i="6"/>
  <c r="AC2" i="6"/>
  <c r="AD2" i="6" l="1"/>
  <c r="AD2" i="5"/>
  <c r="AD2" i="1"/>
  <c r="AD2" i="4"/>
  <c r="AD2" i="2"/>
</calcChain>
</file>

<file path=xl/sharedStrings.xml><?xml version="1.0" encoding="utf-8"?>
<sst xmlns="http://schemas.openxmlformats.org/spreadsheetml/2006/main" count="1204" uniqueCount="122">
  <si>
    <t>Código</t>
  </si>
  <si>
    <t>Categoria</t>
  </si>
  <si>
    <t>ANO</t>
  </si>
  <si>
    <t>MÊS</t>
  </si>
  <si>
    <t>MATRÍCULA</t>
  </si>
  <si>
    <t>CAMPUS</t>
  </si>
  <si>
    <t>NÚMERO DO HIDRÔMETRO</t>
  </si>
  <si>
    <t>NOMENCLATURA UFSC (H000)</t>
  </si>
  <si>
    <t>CONCESSIONÁRIA</t>
  </si>
  <si>
    <t>CIDADE</t>
  </si>
  <si>
    <t>CONTAS - LOCALIZAÇÃO</t>
  </si>
  <si>
    <t>Público</t>
  </si>
  <si>
    <t>Residencial</t>
  </si>
  <si>
    <t>Comercial</t>
  </si>
  <si>
    <t>Industrial</t>
  </si>
  <si>
    <t>Total de Economias</t>
  </si>
  <si>
    <t>Leitura Anterior</t>
  </si>
  <si>
    <t>Leitura Atual</t>
  </si>
  <si>
    <t>VOLUME MENSAL CONSUMIDO (m³)</t>
  </si>
  <si>
    <t>VOLUME MENSAL FATURADO (m³)</t>
  </si>
  <si>
    <t>OCORRÊNCIAS</t>
  </si>
  <si>
    <t>ANORMALIDADE</t>
  </si>
  <si>
    <t>ÁGUA (R$)</t>
  </si>
  <si>
    <t>ESGOTO (R$)</t>
  </si>
  <si>
    <t>DESCONTOS (R$)</t>
  </si>
  <si>
    <t>OUTROS (R$)</t>
  </si>
  <si>
    <t>MULTAS/ JUROS (R$)</t>
  </si>
  <si>
    <t>VALOR (R$)</t>
  </si>
  <si>
    <t>Verificação</t>
  </si>
  <si>
    <t>Diferença</t>
  </si>
  <si>
    <t>Março</t>
  </si>
  <si>
    <t>H001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</si>
  <si>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</si>
  <si>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</si>
  <si>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</si>
  <si>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</si>
  <si>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</si>
  <si>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</si>
  <si>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</si>
  <si>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</si>
  <si>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</si>
  <si>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</si>
  <si>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H014</t>
  </si>
  <si>
    <t>H015</t>
  </si>
  <si>
    <t>H017</t>
  </si>
  <si>
    <t>H018</t>
  </si>
  <si>
    <t>H019</t>
  </si>
  <si>
    <t>H020</t>
  </si>
  <si>
    <t>H021</t>
  </si>
  <si>
    <t>H023</t>
  </si>
  <si>
    <t>H024</t>
  </si>
  <si>
    <t>H025</t>
  </si>
  <si>
    <t>H026</t>
  </si>
  <si>
    <t>H027</t>
  </si>
  <si>
    <t>H028</t>
  </si>
  <si>
    <t>H029</t>
  </si>
  <si>
    <t>H030</t>
  </si>
  <si>
    <t>H032</t>
  </si>
  <si>
    <t>H033</t>
  </si>
  <si>
    <t>H034</t>
  </si>
  <si>
    <t>H035</t>
  </si>
  <si>
    <t>H037</t>
  </si>
  <si>
    <t>H038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</si>
  <si>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</si>
  <si>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</si>
  <si>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</si>
  <si>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</si>
  <si>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</si>
  <si>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</si>
  <si>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</si>
  <si>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</si>
  <si>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</si>
  <si>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</si>
  <si>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</si>
  <si>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</si>
  <si>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H053</t>
  </si>
  <si>
    <t>H054</t>
  </si>
  <si>
    <t>H055</t>
  </si>
  <si>
    <t>H056</t>
  </si>
  <si>
    <t>H057</t>
  </si>
  <si>
    <t>H058</t>
  </si>
  <si>
    <t>H059</t>
  </si>
  <si>
    <t>H060</t>
  </si>
  <si>
    <t>H061</t>
  </si>
  <si>
    <t>H062</t>
  </si>
  <si>
    <t>H066</t>
  </si>
  <si>
    <t>H072</t>
  </si>
  <si>
    <t>H073</t>
  </si>
  <si>
    <t>H074</t>
  </si>
  <si>
    <t>H076</t>
  </si>
  <si>
    <t>H081</t>
  </si>
  <si>
    <t>H082</t>
  </si>
  <si>
    <t>H083</t>
  </si>
  <si>
    <t>H084</t>
  </si>
  <si>
    <t>H085</t>
  </si>
  <si>
    <t>H086</t>
  </si>
  <si>
    <t>H087</t>
  </si>
  <si>
    <t>H088</t>
  </si>
  <si>
    <t>H089</t>
  </si>
  <si>
    <t>H090</t>
  </si>
  <si>
    <t>H106</t>
  </si>
  <si>
    <t>H108</t>
  </si>
  <si>
    <t>H109</t>
  </si>
  <si>
    <t>H110</t>
  </si>
  <si>
    <t>H111</t>
  </si>
  <si>
    <t>H112</t>
  </si>
  <si>
    <t>H113</t>
  </si>
  <si>
    <t>H130</t>
  </si>
  <si>
    <t>H131</t>
  </si>
  <si>
    <t>H200</t>
  </si>
  <si>
    <t>H201</t>
  </si>
  <si>
    <t>H202</t>
  </si>
  <si>
    <t>H300</t>
  </si>
  <si>
    <t>H302</t>
  </si>
  <si>
    <t>H401</t>
  </si>
  <si>
    <t>H402</t>
  </si>
  <si>
    <t>H403</t>
  </si>
  <si>
    <t>Fevereiro</t>
  </si>
  <si>
    <t>Janeiro</t>
  </si>
  <si>
    <t>Dezembro</t>
  </si>
  <si>
    <t>Novembro</t>
  </si>
  <si>
    <t>Outubro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</si>
</sst>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yyyy"/>
  </numFmts>
  <fonts count="10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8"/>
      <color rgb="FF000000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8CCE4"/>
        <bgColor rgb="FFB8CCE4"/>
      </patternFill>
    </fill>
    <fill>
      <patternFill patternType="solid">
        <fgColor rgb="FFD9D9D9"/>
        <bgColor rgb="FFD9D9D9"/>
      </patternFill>
    </fill>
    <fill>
      <patternFill patternType="solid">
        <fgColor theme="4" tint="0.79998168889431442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 wrapText="1"/>
    </xf>
    <xf numFmtId="0" fontId="4" fillId="3" borderId="6" xfId="0" applyFont="1" applyFill="1" applyBorder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vertical="top"/>
    </xf>
    <xf numFmtId="0" fontId="8" fillId="0" borderId="7" xfId="0" applyFont="1" applyBorder="1" applyAlignment="1">
      <alignment horizontal="left" vertical="top"/>
    </xf>
    <xf numFmtId="166" fontId="8" fillId="0" borderId="7" xfId="0" applyNumberFormat="1" applyFont="1" applyBorder="1" applyAlignment="1">
      <alignment horizontal="left" vertical="top"/>
    </xf>
    <xf numFmtId="0" fontId="8" fillId="0" borderId="7" xfId="0" applyFont="1" applyBorder="1" applyAlignment="1">
      <alignment horizontal="left" vertical="top" wrapText="1"/>
    </xf>
    <xf numFmtId="0" fontId="9" fillId="0" borderId="0" xfId="0" applyFont="1" applyAlignment="1">
      <alignment horizontal="right" vertical="top"/>
    </xf>
    <xf numFmtId="0" fontId="8" fillId="0" borderId="0" xfId="0" applyFont="1" applyAlignment="1">
      <alignment horizontal="right" vertical="top"/>
    </xf>
    <xf numFmtId="14" fontId="9" fillId="0" borderId="0" xfId="0" applyNumberFormat="1" applyFont="1" applyAlignment="1">
      <alignment horizontal="left"/>
    </xf>
    <xf numFmtId="0" fontId="1" fillId="0" borderId="0" xfId="0" applyFont="1"/>
    <xf numFmtId="1" fontId="1" fillId="2" borderId="1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right" vertical="top"/>
    </xf>
    <xf numFmtId="0" fontId="5" fillId="0" borderId="6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  <dxf>
      <fill>
        <patternFill>
          <bgColor rgb="FFFFFF00"/>
        </patternFill>
      </fill>
    </dxf>
    <dxf>
      <fill>
        <patternFill>
          <f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  <dxf>
      <fill>
        <patternFill>
          <bgColor rgb="FFFFFF00"/>
        </patternFill>
      </fill>
    </dxf>
    <dxf>
      <fill>
        <patternFill>
          <f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  <dxf>
      <fill>
        <patternFill>
          <bgColor rgb="FFFFFF00"/>
        </patternFill>
      </fill>
    </dxf>
    <dxf>
      <fill>
        <patternFill>
          <f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Gest&#227;o%20das%20&#193;guas%20-%20Pastas%20compartilhadas\p02%20-%20&#193;gua\Monitoramento%20do%20Consumo\M00%20-%20Dados%20mens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Gest&#227;o%20das%20&#193;guas%20-%20Pastas%20compartilhadas\p02%20-%20&#193;gua\Monitoramento%20do%20Consumo\Planilha%20de%20verifica&#231;&#227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ia_csv"/>
      <sheetName val="Auxiliar_referencia"/>
      <sheetName val="2025_Geral"/>
      <sheetName val="2024_Geral"/>
      <sheetName val="2023_Geral"/>
      <sheetName val="2022_Geral"/>
      <sheetName val="2021_Geral"/>
      <sheetName val="2020_Geral"/>
      <sheetName val="2019_Geral"/>
      <sheetName val="2018_Geral"/>
      <sheetName val="2017_Geral"/>
      <sheetName val="2016_Geral"/>
      <sheetName val="2015_Geral"/>
      <sheetName val="2014_Geral"/>
      <sheetName val="2013_Geral"/>
      <sheetName val="2025_12"/>
      <sheetName val="2025_11"/>
      <sheetName val="2025_10"/>
      <sheetName val="2025_09"/>
      <sheetName val="2025_08"/>
      <sheetName val="2025_07"/>
      <sheetName val="2025_06"/>
      <sheetName val="2025_05"/>
      <sheetName val="2025_04"/>
      <sheetName val="2025_03"/>
      <sheetName val="2025_02"/>
      <sheetName val="2025_01"/>
      <sheetName val="2024_12"/>
      <sheetName val="2024_11"/>
      <sheetName val="2024_10"/>
      <sheetName val="2024_09"/>
      <sheetName val="2024_08"/>
      <sheetName val="2024_07"/>
      <sheetName val="2024_06"/>
      <sheetName val="2024_05"/>
      <sheetName val="2024_04"/>
      <sheetName val="2024_03"/>
      <sheetName val="2024_02"/>
      <sheetName val="2024_01"/>
      <sheetName val="2023_12"/>
      <sheetName val="2023_11"/>
      <sheetName val="2023_10"/>
      <sheetName val="2023_09"/>
      <sheetName val="2023_08"/>
      <sheetName val="2023_07"/>
      <sheetName val="2023_06"/>
      <sheetName val="2023_05"/>
      <sheetName val="2023_04"/>
      <sheetName val="2023_03"/>
      <sheetName val="2023_02"/>
      <sheetName val="2023_01"/>
      <sheetName val="2022_12"/>
      <sheetName val="2022_11"/>
      <sheetName val="2022_10"/>
      <sheetName val="2022_09"/>
      <sheetName val="2022_08"/>
      <sheetName val="2022_07"/>
      <sheetName val="2022_06"/>
      <sheetName val="2022_05"/>
      <sheetName val="2022_04"/>
      <sheetName val="2022_03"/>
      <sheetName val="2022_02"/>
      <sheetName val="2022_01"/>
      <sheetName val="2021_12"/>
      <sheetName val="2021_11"/>
      <sheetName val="2021_10"/>
      <sheetName val="2021_09"/>
      <sheetName val="2021_08"/>
      <sheetName val="2021_07"/>
      <sheetName val="2021_06"/>
      <sheetName val="2021_05"/>
      <sheetName val="2021_04"/>
      <sheetName val="2021_03"/>
      <sheetName val="2021_02"/>
      <sheetName val="2021_01"/>
      <sheetName val="2020_12"/>
      <sheetName val="2020_11"/>
      <sheetName val="2020_10"/>
      <sheetName val="2020_09"/>
      <sheetName val="2020_08"/>
      <sheetName val="2020_07"/>
      <sheetName val="2020_06"/>
      <sheetName val="2020_05"/>
      <sheetName val="2020_04"/>
      <sheetName val="2020_03"/>
      <sheetName val="2020_02"/>
      <sheetName val="2020_01"/>
      <sheetName val="2019_12"/>
      <sheetName val="2019_11"/>
      <sheetName val="2019_10"/>
      <sheetName val="2019_09"/>
      <sheetName val="2019_08"/>
      <sheetName val="2019_07"/>
      <sheetName val="2019_06"/>
      <sheetName val="2019_05"/>
      <sheetName val="2019_04"/>
      <sheetName val="2019_03"/>
      <sheetName val="2019_02"/>
      <sheetName val="2019_01"/>
      <sheetName val="2018_12"/>
      <sheetName val="2018_11"/>
      <sheetName val="2018_10"/>
      <sheetName val="2018_09"/>
      <sheetName val="2018_08"/>
      <sheetName val="2018_07"/>
      <sheetName val="2018_06"/>
      <sheetName val="2018_05"/>
      <sheetName val="2018_04"/>
      <sheetName val="2018_03"/>
      <sheetName val="2018_02"/>
      <sheetName val="2018_01"/>
      <sheetName val="2017_12"/>
      <sheetName val="2017_11"/>
      <sheetName val="2017_10"/>
      <sheetName val="2017_09"/>
      <sheetName val="2017_08"/>
      <sheetName val="2017_07"/>
      <sheetName val="2017_06"/>
      <sheetName val="2017_05"/>
      <sheetName val="2017_04"/>
      <sheetName val="2017_03"/>
      <sheetName val="2017_02"/>
      <sheetName val="2017_01"/>
      <sheetName val="2016_12"/>
      <sheetName val="2016_11"/>
      <sheetName val="2016_10"/>
      <sheetName val="2016_09"/>
      <sheetName val="2016_08"/>
      <sheetName val="2016_07"/>
      <sheetName val="2016_06"/>
      <sheetName val="2016_05"/>
      <sheetName val="2016_04"/>
      <sheetName val="2016_03"/>
      <sheetName val="2016_02"/>
      <sheetName val="2016_01"/>
      <sheetName val="Ajuda"/>
      <sheetName val="2015_12"/>
      <sheetName val="2015_11"/>
      <sheetName val="2015_10"/>
      <sheetName val="2015_09"/>
      <sheetName val="2015_08"/>
      <sheetName val="2015_07"/>
      <sheetName val="2015_06"/>
      <sheetName val="2015_05"/>
      <sheetName val="2015_04"/>
      <sheetName val="2015_03"/>
      <sheetName val="2015_02"/>
      <sheetName val="2015_01"/>
      <sheetName val="2014_12"/>
      <sheetName val="2014_11"/>
      <sheetName val="2014_10"/>
      <sheetName val="2014_09"/>
      <sheetName val="2014_08"/>
      <sheetName val="2014_07"/>
      <sheetName val="2014_06"/>
      <sheetName val="2014_05"/>
      <sheetName val="2014_04"/>
      <sheetName val="2014_03"/>
      <sheetName val="2014_02"/>
      <sheetName val="2014_01"/>
      <sheetName val="2013_12"/>
      <sheetName val="2013_11"/>
      <sheetName val="2013_10"/>
      <sheetName val="2013_09"/>
      <sheetName val="2013_08"/>
      <sheetName val="2013_07"/>
      <sheetName val="2013_06"/>
      <sheetName val="2013_05"/>
      <sheetName val="2013_04"/>
      <sheetName val="2013_03"/>
      <sheetName val="2013_02"/>
      <sheetName val="2013_01"/>
    </sheetNames>
    <sheetDataSet>
      <sheetData sheetId="0"/>
      <sheetData sheetId="1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</row>
        <row r="2">
          <cell r="B2" t="str">
            <v>Hidrometro</v>
          </cell>
          <cell r="D2" t="str">
            <v>Matricula</v>
          </cell>
          <cell r="E2" t="str">
            <v>Hidrometro</v>
          </cell>
          <cell r="F2" t="str">
            <v>Categoria</v>
          </cell>
          <cell r="G2" t="str">
            <v>Setor de Planejamento DPAE</v>
          </cell>
          <cell r="H2" t="str">
            <v>Setor de Planejamento DPAE - Descrição</v>
          </cell>
          <cell r="I2" t="str">
            <v>Setor de Abastecimento CGA</v>
          </cell>
          <cell r="J2" t="str">
            <v>Setor de Abastecimento CGA_1</v>
          </cell>
          <cell r="K2" t="str">
            <v>Cidade</v>
          </cell>
          <cell r="L2" t="str">
            <v>Campus</v>
          </cell>
          <cell r="M2" t="str">
            <v>Local</v>
          </cell>
          <cell r="N2" t="str">
            <v xml:space="preserve">Observacao </v>
          </cell>
          <cell r="O2" t="str">
            <v>Situacao</v>
          </cell>
          <cell r="P2" t="str">
            <v xml:space="preserve">Observacao </v>
          </cell>
          <cell r="Q2" t="str">
            <v>Num Hidrometro</v>
          </cell>
          <cell r="R2" t="str">
            <v>Cobranca</v>
          </cell>
          <cell r="S2" t="str">
            <v>Ligacao rede de esgoto</v>
          </cell>
          <cell r="T2" t="str">
            <v>Identificacao</v>
          </cell>
          <cell r="U2" t="str">
            <v>Concessionaria</v>
          </cell>
          <cell r="V2" t="str">
            <v>Consumo médio dos últimos 6 meses (m3) - ref 9_2024</v>
          </cell>
          <cell r="W2" t="str">
            <v>Atualizacao_Cadastro</v>
          </cell>
        </row>
        <row r="3">
          <cell r="B3" t="str">
            <v>H001</v>
          </cell>
          <cell r="D3">
            <v>2297094</v>
          </cell>
          <cell r="E3" t="str">
            <v>H001</v>
          </cell>
          <cell r="F3" t="str">
            <v>Medidor faturado pela UFSC</v>
          </cell>
          <cell r="G3" t="str">
            <v>Setor 01</v>
          </cell>
          <cell r="H3" t="str">
            <v>Prefeitura</v>
          </cell>
          <cell r="I3" t="str">
            <v>Setor 01</v>
          </cell>
          <cell r="J3" t="str">
            <v>SubSetor 01.10</v>
          </cell>
          <cell r="K3" t="str">
            <v>Florianópolis - Trindade</v>
          </cell>
          <cell r="L3" t="str">
            <v>Trindade</v>
          </cell>
          <cell r="M3" t="str">
            <v>Almoxarifado e Transportes (PU 11 e 06)</v>
          </cell>
          <cell r="N3">
            <v>43221</v>
          </cell>
          <cell r="O3" t="str">
            <v>Ativo</v>
          </cell>
          <cell r="P3" t="str">
            <v>Fatura centralizada</v>
          </cell>
          <cell r="Q3" t="str">
            <v>A16S366817</v>
          </cell>
          <cell r="R3" t="str">
            <v>Água e Esgoto</v>
          </cell>
          <cell r="S3" t="str">
            <v>Sim</v>
          </cell>
          <cell r="T3" t="str">
            <v>83.899.526/0001-82</v>
          </cell>
          <cell r="U3" t="str">
            <v>CASAN</v>
          </cell>
          <cell r="V3">
            <v>28.17</v>
          </cell>
          <cell r="W3">
            <v>45580</v>
          </cell>
        </row>
        <row r="4">
          <cell r="B4" t="str">
            <v>H002</v>
          </cell>
          <cell r="D4">
            <v>2297116</v>
          </cell>
          <cell r="E4" t="str">
            <v>H002</v>
          </cell>
          <cell r="F4" t="str">
            <v>Medidor faturado pela UFSC</v>
          </cell>
          <cell r="G4" t="str">
            <v>Setor 01</v>
          </cell>
          <cell r="H4" t="str">
            <v>Prefeitura</v>
          </cell>
          <cell r="I4" t="str">
            <v>Setor 01</v>
          </cell>
          <cell r="J4" t="str">
            <v>SubSetor 01.12</v>
          </cell>
          <cell r="K4" t="str">
            <v>Florianópolis - Trindade</v>
          </cell>
          <cell r="L4" t="str">
            <v>Trindade</v>
          </cell>
          <cell r="M4" t="str">
            <v>Patrimônio e Digitalização (DAG08 e 06), LAMAQ (CCB20)</v>
          </cell>
          <cell r="N4">
            <v>43252</v>
          </cell>
          <cell r="O4" t="str">
            <v>Ativo</v>
          </cell>
          <cell r="P4" t="str">
            <v>Fatura centralizada</v>
          </cell>
          <cell r="Q4" t="str">
            <v>A04S381708</v>
          </cell>
          <cell r="R4" t="str">
            <v>Água e Esgoto</v>
          </cell>
          <cell r="S4" t="str">
            <v>Sim</v>
          </cell>
          <cell r="T4" t="str">
            <v>83.899.526/0001-82</v>
          </cell>
          <cell r="U4" t="str">
            <v>CASAN</v>
          </cell>
          <cell r="V4">
            <v>49</v>
          </cell>
          <cell r="W4">
            <v>45580</v>
          </cell>
        </row>
        <row r="5">
          <cell r="B5" t="str">
            <v>H003</v>
          </cell>
          <cell r="D5">
            <v>2297124</v>
          </cell>
          <cell r="E5" t="str">
            <v>H003</v>
          </cell>
          <cell r="F5" t="str">
            <v>Medidor faturado pela UFSC</v>
          </cell>
          <cell r="G5" t="str">
            <v>Setor 01</v>
          </cell>
          <cell r="H5" t="str">
            <v>Prefeitura</v>
          </cell>
          <cell r="I5" t="str">
            <v>Setor 01</v>
          </cell>
          <cell r="J5" t="str">
            <v>SubSetor 01.13</v>
          </cell>
          <cell r="K5" t="str">
            <v>Florianópolis - Trindade</v>
          </cell>
          <cell r="L5" t="str">
            <v>Trindade</v>
          </cell>
          <cell r="M5" t="str">
            <v>Biotério Central (BIC 01 a 10)</v>
          </cell>
          <cell r="N5">
            <v>43282</v>
          </cell>
          <cell r="O5" t="str">
            <v>Ativo</v>
          </cell>
          <cell r="P5" t="str">
            <v>Fatura centralizada</v>
          </cell>
          <cell r="Q5" t="str">
            <v>C11C010369</v>
          </cell>
          <cell r="R5" t="str">
            <v>Água e Esgoto</v>
          </cell>
          <cell r="S5" t="str">
            <v>Sim</v>
          </cell>
          <cell r="T5" t="str">
            <v>83.899.526/0001-82</v>
          </cell>
          <cell r="U5" t="str">
            <v>CASAN</v>
          </cell>
          <cell r="V5">
            <v>430</v>
          </cell>
          <cell r="W5">
            <v>45580</v>
          </cell>
        </row>
        <row r="6">
          <cell r="B6" t="str">
            <v>H004</v>
          </cell>
          <cell r="D6">
            <v>2297086</v>
          </cell>
          <cell r="E6" t="str">
            <v>H004</v>
          </cell>
          <cell r="F6" t="str">
            <v>Medidor faturado pela UFSC</v>
          </cell>
          <cell r="G6" t="str">
            <v>Setor 01</v>
          </cell>
          <cell r="H6" t="str">
            <v>Prefeitura</v>
          </cell>
          <cell r="I6" t="str">
            <v>Setor 01</v>
          </cell>
          <cell r="J6" t="str">
            <v>SubSetor 01.09</v>
          </cell>
          <cell r="K6" t="str">
            <v>Florianópolis - Trindade</v>
          </cell>
          <cell r="L6" t="str">
            <v>Trindade</v>
          </cell>
          <cell r="M6" t="str">
            <v>PU - Carpintaria e Serralheria (DAG01, 02 e 03)</v>
          </cell>
          <cell r="N6">
            <v>43313</v>
          </cell>
          <cell r="O6" t="str">
            <v>Ativo</v>
          </cell>
          <cell r="P6" t="str">
            <v>Fatura centralizada</v>
          </cell>
          <cell r="Q6" t="str">
            <v>B17C002619</v>
          </cell>
          <cell r="R6" t="str">
            <v>Água e Esgoto</v>
          </cell>
          <cell r="S6" t="str">
            <v>Sim</v>
          </cell>
          <cell r="T6" t="str">
            <v>83.899.526/0001-82</v>
          </cell>
          <cell r="U6" t="str">
            <v>CASAN</v>
          </cell>
          <cell r="V6">
            <v>149.66999999999999</v>
          </cell>
          <cell r="W6">
            <v>45580</v>
          </cell>
        </row>
        <row r="7">
          <cell r="B7" t="str">
            <v>H005</v>
          </cell>
          <cell r="D7">
            <v>2297078</v>
          </cell>
          <cell r="E7" t="str">
            <v>H005</v>
          </cell>
          <cell r="F7" t="str">
            <v>Medidor faturado pela UFSC</v>
          </cell>
          <cell r="G7" t="str">
            <v>Setor 01</v>
          </cell>
          <cell r="H7" t="str">
            <v>Prefeitura</v>
          </cell>
          <cell r="I7" t="str">
            <v>Setor 01</v>
          </cell>
          <cell r="J7" t="str">
            <v>SubSetor 01.08</v>
          </cell>
          <cell r="K7" t="str">
            <v>Florianópolis - Trindade</v>
          </cell>
          <cell r="L7" t="str">
            <v>Trindade</v>
          </cell>
          <cell r="M7" t="str">
            <v>Engenharia Química - (CTC 19, 20, 21, 24 e 46)</v>
          </cell>
          <cell r="N7">
            <v>43344</v>
          </cell>
          <cell r="O7" t="str">
            <v>Ativo</v>
          </cell>
          <cell r="P7" t="str">
            <v>Fatura centralizada</v>
          </cell>
          <cell r="Q7" t="str">
            <v>B10C010667</v>
          </cell>
          <cell r="R7" t="str">
            <v>Água e Esgoto</v>
          </cell>
          <cell r="S7" t="str">
            <v>Sim</v>
          </cell>
          <cell r="T7" t="str">
            <v>83.899.526/0001-82</v>
          </cell>
          <cell r="U7" t="str">
            <v>CASAN</v>
          </cell>
          <cell r="V7">
            <v>105.17</v>
          </cell>
          <cell r="W7">
            <v>45580</v>
          </cell>
        </row>
        <row r="8">
          <cell r="B8" t="str">
            <v>H006</v>
          </cell>
          <cell r="D8">
            <v>9185569</v>
          </cell>
          <cell r="E8" t="str">
            <v>H006</v>
          </cell>
          <cell r="F8" t="str">
            <v>Medidor faturado pela UFSC</v>
          </cell>
          <cell r="G8" t="str">
            <v>Setor 01</v>
          </cell>
          <cell r="H8" t="str">
            <v>Prefeitura</v>
          </cell>
          <cell r="I8" t="str">
            <v>Setor 01</v>
          </cell>
          <cell r="J8" t="str">
            <v>SubSetor 01.01</v>
          </cell>
          <cell r="K8" t="str">
            <v>Florianópolis - Trindade</v>
          </cell>
          <cell r="L8" t="str">
            <v>Trindade</v>
          </cell>
          <cell r="M8" t="str">
            <v>Eng. Civil Bloco D</v>
          </cell>
          <cell r="N8">
            <v>43374</v>
          </cell>
          <cell r="O8" t="str">
            <v>Ativo</v>
          </cell>
          <cell r="P8" t="str">
            <v>Fatura centralizada</v>
          </cell>
          <cell r="Q8" t="str">
            <v>A11C032611</v>
          </cell>
          <cell r="R8" t="str">
            <v>Água e Esgoto</v>
          </cell>
          <cell r="S8" t="str">
            <v>Sim</v>
          </cell>
          <cell r="T8" t="str">
            <v>83.899.526/0001-82</v>
          </cell>
          <cell r="U8" t="str">
            <v>CASAN</v>
          </cell>
          <cell r="V8">
            <v>5.5</v>
          </cell>
          <cell r="W8">
            <v>45580</v>
          </cell>
        </row>
        <row r="9">
          <cell r="B9" t="str">
            <v>H007</v>
          </cell>
          <cell r="D9">
            <v>9185550</v>
          </cell>
          <cell r="E9" t="str">
            <v>H007</v>
          </cell>
          <cell r="F9" t="str">
            <v>Medidor faturado pela UFSC</v>
          </cell>
          <cell r="G9" t="str">
            <v>Setor 01</v>
          </cell>
          <cell r="H9" t="str">
            <v>Prefeitura</v>
          </cell>
          <cell r="I9" t="str">
            <v>Setor 01</v>
          </cell>
          <cell r="J9" t="str">
            <v>SubSetor 01.02</v>
          </cell>
          <cell r="K9" t="str">
            <v>Florianópolis - Trindade</v>
          </cell>
          <cell r="L9" t="str">
            <v>Trindade</v>
          </cell>
          <cell r="M9" t="str">
            <v>Eng. Civil Bloco A, B e C</v>
          </cell>
          <cell r="N9">
            <v>43405</v>
          </cell>
          <cell r="O9" t="str">
            <v>Ativo</v>
          </cell>
          <cell r="P9" t="str">
            <v>Fatura centralizada</v>
          </cell>
          <cell r="Q9" t="str">
            <v>A11C047521</v>
          </cell>
          <cell r="R9" t="str">
            <v>Água e Esgoto</v>
          </cell>
          <cell r="S9" t="str">
            <v>Sim</v>
          </cell>
          <cell r="T9" t="str">
            <v>83.899.526/0001-82</v>
          </cell>
          <cell r="U9" t="str">
            <v>CASAN</v>
          </cell>
          <cell r="V9">
            <v>90.17</v>
          </cell>
          <cell r="W9">
            <v>45580</v>
          </cell>
        </row>
        <row r="10">
          <cell r="B10" t="str">
            <v>H008</v>
          </cell>
          <cell r="D10">
            <v>2297159</v>
          </cell>
          <cell r="E10" t="str">
            <v>H008</v>
          </cell>
          <cell r="F10" t="str">
            <v>Medidor faturado pela UFSC</v>
          </cell>
          <cell r="G10" t="str">
            <v>Setor 01</v>
          </cell>
          <cell r="H10" t="str">
            <v>Prefeitura</v>
          </cell>
          <cell r="I10" t="str">
            <v>Setor 01</v>
          </cell>
          <cell r="J10" t="str">
            <v>SubSetor 01.05</v>
          </cell>
          <cell r="K10" t="str">
            <v>Florianópolis - Trindade</v>
          </cell>
          <cell r="L10" t="str">
            <v>Trindade</v>
          </cell>
          <cell r="M10" t="str">
            <v>PU - Prefeitura Universitária (Hid., Elé., Vidra.) e Redondo</v>
          </cell>
          <cell r="N10">
            <v>43435</v>
          </cell>
          <cell r="O10" t="str">
            <v>Ativo</v>
          </cell>
          <cell r="P10" t="str">
            <v>Fatura centralizada</v>
          </cell>
          <cell r="Q10" t="str">
            <v>C11C010187</v>
          </cell>
          <cell r="R10" t="str">
            <v>Água e Esgoto</v>
          </cell>
          <cell r="S10" t="str">
            <v>Sim</v>
          </cell>
          <cell r="T10" t="str">
            <v>83.899.526/0001-82</v>
          </cell>
          <cell r="U10" t="str">
            <v>CASAN</v>
          </cell>
          <cell r="V10">
            <v>373.83</v>
          </cell>
          <cell r="W10">
            <v>45580</v>
          </cell>
        </row>
        <row r="11">
          <cell r="B11" t="str">
            <v>H009</v>
          </cell>
          <cell r="D11">
            <v>2297140</v>
          </cell>
          <cell r="E11" t="str">
            <v>H009</v>
          </cell>
          <cell r="F11" t="str">
            <v>Medidor faturado pela UFSC</v>
          </cell>
          <cell r="G11" t="str">
            <v>Setor 01</v>
          </cell>
          <cell r="H11" t="str">
            <v>Prefeitura</v>
          </cell>
          <cell r="I11" t="str">
            <v>Setor 01</v>
          </cell>
          <cell r="J11" t="str">
            <v>SubSetor 01.04</v>
          </cell>
          <cell r="K11" t="str">
            <v>Florianópolis - Trindade</v>
          </cell>
          <cell r="L11" t="str">
            <v>Trindade</v>
          </cell>
          <cell r="M11" t="str">
            <v>PU - Prefeitura Universitária (Edificação antiga da PU)</v>
          </cell>
          <cell r="N11">
            <v>43466</v>
          </cell>
          <cell r="O11" t="str">
            <v>Ativo</v>
          </cell>
          <cell r="P11" t="str">
            <v>Fatura centralizada</v>
          </cell>
          <cell r="Q11" t="str">
            <v>Y11C052787</v>
          </cell>
          <cell r="R11" t="str">
            <v>Água e Esgoto</v>
          </cell>
          <cell r="S11" t="str">
            <v>Sim</v>
          </cell>
          <cell r="T11" t="str">
            <v>83.899.526/0001-82</v>
          </cell>
          <cell r="U11" t="str">
            <v>CASAN</v>
          </cell>
          <cell r="V11">
            <v>0.83</v>
          </cell>
          <cell r="W11">
            <v>45580</v>
          </cell>
        </row>
        <row r="12">
          <cell r="B12" t="str">
            <v>H010</v>
          </cell>
          <cell r="D12">
            <v>2297132</v>
          </cell>
          <cell r="E12" t="str">
            <v>H010</v>
          </cell>
          <cell r="F12" t="str">
            <v>Medidor faturado pela UFSC</v>
          </cell>
          <cell r="G12" t="str">
            <v>Setor 01</v>
          </cell>
          <cell r="H12" t="str">
            <v>Prefeitura</v>
          </cell>
          <cell r="I12" t="str">
            <v>Setor 01</v>
          </cell>
          <cell r="J12" t="str">
            <v>SubSetor 01.03</v>
          </cell>
          <cell r="K12" t="str">
            <v>Florianópolis - Trindade</v>
          </cell>
          <cell r="L12" t="str">
            <v>Trindade</v>
          </cell>
          <cell r="M12" t="str">
            <v>PU - Prefeitura Universitária (DPAE, DFO, DMPI)</v>
          </cell>
          <cell r="N12">
            <v>43497</v>
          </cell>
          <cell r="O12" t="str">
            <v>Ativo</v>
          </cell>
          <cell r="P12" t="str">
            <v>Fatura centralizada</v>
          </cell>
          <cell r="Q12" t="str">
            <v>C11C010472</v>
          </cell>
          <cell r="R12" t="str">
            <v>Água e Esgoto</v>
          </cell>
          <cell r="S12" t="str">
            <v>Sim</v>
          </cell>
          <cell r="T12" t="str">
            <v>83.899.526/0001-82</v>
          </cell>
          <cell r="U12" t="str">
            <v>CASAN</v>
          </cell>
          <cell r="V12">
            <v>26.17</v>
          </cell>
          <cell r="W12">
            <v>45580</v>
          </cell>
        </row>
        <row r="13">
          <cell r="B13" t="str">
            <v>H011</v>
          </cell>
          <cell r="D13">
            <v>8149615</v>
          </cell>
          <cell r="E13" t="str">
            <v>H011</v>
          </cell>
          <cell r="F13" t="str">
            <v>Medidor faturado pela UFSC</v>
          </cell>
          <cell r="G13" t="str">
            <v>Setor 01</v>
          </cell>
          <cell r="H13" t="str">
            <v>Prefeitura</v>
          </cell>
          <cell r="I13" t="str">
            <v>Setor 01</v>
          </cell>
          <cell r="J13" t="str">
            <v>SubSetor 01.06</v>
          </cell>
          <cell r="K13" t="str">
            <v>Florianópolis - Trindade</v>
          </cell>
          <cell r="L13" t="str">
            <v>Trindade</v>
          </cell>
          <cell r="M13" t="str">
            <v>CCB - Blocos A, B, C e D - 1 - Córrego Grande</v>
          </cell>
          <cell r="N13">
            <v>43525</v>
          </cell>
          <cell r="O13" t="str">
            <v>Ativo</v>
          </cell>
          <cell r="P13" t="str">
            <v>Fatura centralizada</v>
          </cell>
          <cell r="Q13" t="str">
            <v>C11C005249</v>
          </cell>
          <cell r="R13" t="str">
            <v>Água e Esgoto</v>
          </cell>
          <cell r="S13" t="str">
            <v>Sim</v>
          </cell>
          <cell r="T13" t="str">
            <v>83.899.526/0001-82</v>
          </cell>
          <cell r="U13" t="str">
            <v>CASAN</v>
          </cell>
          <cell r="V13">
            <v>294.83</v>
          </cell>
          <cell r="W13">
            <v>45580</v>
          </cell>
        </row>
        <row r="14">
          <cell r="B14" t="str">
            <v>H012</v>
          </cell>
          <cell r="D14">
            <v>6297854</v>
          </cell>
          <cell r="E14" t="str">
            <v>H012</v>
          </cell>
          <cell r="F14" t="str">
            <v>Medidor não faturado pela UFSC</v>
          </cell>
          <cell r="G14" t="str">
            <v>Setor 01</v>
          </cell>
          <cell r="H14" t="str">
            <v>Prefeitura</v>
          </cell>
          <cell r="I14" t="str">
            <v>Setor 01</v>
          </cell>
          <cell r="J14" t="str">
            <v>SubSetor 01.14</v>
          </cell>
          <cell r="K14" t="str">
            <v>Florianópolis - Trindade</v>
          </cell>
          <cell r="L14" t="str">
            <v>Trindade</v>
          </cell>
          <cell r="M14" t="str">
            <v>SINTUFSC</v>
          </cell>
          <cell r="N14">
            <v>43556</v>
          </cell>
          <cell r="O14" t="str">
            <v>Ativo</v>
          </cell>
          <cell r="P14" t="str">
            <v>Fatura Individual</v>
          </cell>
          <cell r="Q14" t="str">
            <v/>
          </cell>
          <cell r="R14" t="str">
            <v>Água e Esgoto</v>
          </cell>
          <cell r="S14" t="str">
            <v>Sim</v>
          </cell>
          <cell r="T14" t="str">
            <v>Sem informação</v>
          </cell>
          <cell r="U14" t="str">
            <v>CASAN</v>
          </cell>
          <cell r="V14">
            <v>0</v>
          </cell>
          <cell r="W14">
            <v>45580</v>
          </cell>
        </row>
        <row r="15">
          <cell r="B15" t="str">
            <v>H014</v>
          </cell>
          <cell r="D15">
            <v>2296969</v>
          </cell>
          <cell r="E15" t="str">
            <v>H014</v>
          </cell>
          <cell r="F15" t="str">
            <v>Medidor não faturado pela UFSC</v>
          </cell>
          <cell r="G15" t="str">
            <v>Setor 02</v>
          </cell>
          <cell r="H15" t="str">
            <v>Saúde</v>
          </cell>
          <cell r="I15" t="str">
            <v>Setor 02</v>
          </cell>
          <cell r="J15" t="str">
            <v>SubSetor 02.01</v>
          </cell>
          <cell r="K15" t="str">
            <v>Florianópolis  HU</v>
          </cell>
          <cell r="L15" t="str">
            <v>Trindade</v>
          </cell>
          <cell r="M15" t="str">
            <v>Hospital Universitário - EBSERH</v>
          </cell>
          <cell r="N15">
            <v>43586</v>
          </cell>
          <cell r="O15" t="str">
            <v>Ativo</v>
          </cell>
          <cell r="P15" t="str">
            <v>Fatura Individual</v>
          </cell>
          <cell r="Q15" t="str">
            <v>J15AA00002</v>
          </cell>
          <cell r="R15" t="str">
            <v>Água e Esgoto</v>
          </cell>
          <cell r="S15" t="str">
            <v>Sim</v>
          </cell>
          <cell r="T15" t="str">
            <v>15.126.437/0034-01</v>
          </cell>
          <cell r="U15" t="str">
            <v>CASAN</v>
          </cell>
          <cell r="V15">
            <v>6096</v>
          </cell>
          <cell r="W15">
            <v>45580</v>
          </cell>
        </row>
        <row r="16">
          <cell r="B16" t="str">
            <v>H015</v>
          </cell>
          <cell r="D16">
            <v>2296918</v>
          </cell>
          <cell r="E16" t="str">
            <v>H015</v>
          </cell>
          <cell r="F16" t="str">
            <v>Medidor faturado pela UFSC</v>
          </cell>
          <cell r="G16" t="str">
            <v>Setor 06</v>
          </cell>
          <cell r="H16" t="str">
            <v>Econômico-Jurídico</v>
          </cell>
          <cell r="I16" t="str">
            <v>Setor 06</v>
          </cell>
          <cell r="J16" t="str">
            <v>SubSetor 06.01</v>
          </cell>
          <cell r="K16" t="str">
            <v>Florianópolis - Trindade</v>
          </cell>
          <cell r="L16" t="str">
            <v>Trindade</v>
          </cell>
          <cell r="M16" t="str">
            <v>Moradia Estudantil - Casa</v>
          </cell>
          <cell r="N16">
            <v>43617</v>
          </cell>
          <cell r="O16" t="str">
            <v>Ativo</v>
          </cell>
          <cell r="P16" t="str">
            <v>Fatura centralizada</v>
          </cell>
          <cell r="Q16" t="str">
            <v>B10C013878</v>
          </cell>
          <cell r="R16" t="str">
            <v>Água e Esgoto</v>
          </cell>
          <cell r="S16" t="str">
            <v>Sim</v>
          </cell>
          <cell r="T16" t="str">
            <v>83.899.526/0001-82</v>
          </cell>
          <cell r="U16" t="str">
            <v>CASAN</v>
          </cell>
          <cell r="V16">
            <v>0</v>
          </cell>
          <cell r="W16">
            <v>45580</v>
          </cell>
        </row>
        <row r="17">
          <cell r="B17" t="str">
            <v>H017</v>
          </cell>
          <cell r="D17">
            <v>2296950</v>
          </cell>
          <cell r="E17" t="str">
            <v>H017</v>
          </cell>
          <cell r="F17" t="str">
            <v>Medidor faturado pela UFSC</v>
          </cell>
          <cell r="G17" t="str">
            <v>Setor 02</v>
          </cell>
          <cell r="H17" t="str">
            <v>Saúde</v>
          </cell>
          <cell r="I17" t="str">
            <v>Setor 02</v>
          </cell>
          <cell r="J17" t="str">
            <v>SubSetor 02.02</v>
          </cell>
          <cell r="K17" t="str">
            <v>Florianópolis - Trindade</v>
          </cell>
          <cell r="L17" t="str">
            <v>Trindade</v>
          </cell>
          <cell r="M17" t="str">
            <v>CCS - Centro de Ciências da Saúde</v>
          </cell>
          <cell r="N17">
            <v>43647</v>
          </cell>
          <cell r="O17" t="str">
            <v>Ativo</v>
          </cell>
          <cell r="P17" t="str">
            <v>Fatura centralizada</v>
          </cell>
          <cell r="Q17" t="str">
            <v>C11C001906</v>
          </cell>
          <cell r="R17" t="str">
            <v>Água e Esgoto</v>
          </cell>
          <cell r="S17" t="str">
            <v>Sim</v>
          </cell>
          <cell r="T17" t="str">
            <v>83.899.526/0001-82</v>
          </cell>
          <cell r="U17" t="str">
            <v>CASAN</v>
          </cell>
          <cell r="V17">
            <v>469</v>
          </cell>
          <cell r="W17">
            <v>45580</v>
          </cell>
        </row>
        <row r="18">
          <cell r="B18" t="str">
            <v>H018</v>
          </cell>
          <cell r="D18">
            <v>2296640</v>
          </cell>
          <cell r="E18" t="str">
            <v>H018</v>
          </cell>
          <cell r="F18" t="str">
            <v>Medidor faturado pela UFSC</v>
          </cell>
          <cell r="G18" t="str">
            <v>Setor 00</v>
          </cell>
          <cell r="H18" t="str">
            <v>Eixo Central</v>
          </cell>
          <cell r="I18" t="str">
            <v>Setor 00</v>
          </cell>
          <cell r="J18" t="str">
            <v>SubSetor 00.09</v>
          </cell>
          <cell r="K18" t="str">
            <v>Florianópolis - Trindade</v>
          </cell>
          <cell r="L18" t="str">
            <v>Trindade</v>
          </cell>
          <cell r="M18" t="str">
            <v>SSI - Secretaria de Assuntos Institucionais</v>
          </cell>
          <cell r="N18">
            <v>43678</v>
          </cell>
          <cell r="O18" t="str">
            <v>Ativo</v>
          </cell>
          <cell r="P18" t="str">
            <v>Fatura centralizada</v>
          </cell>
          <cell r="Q18" t="str">
            <v>A13C043935</v>
          </cell>
          <cell r="R18" t="str">
            <v>Água e Esgoto</v>
          </cell>
          <cell r="S18" t="str">
            <v>Sim</v>
          </cell>
          <cell r="T18" t="str">
            <v>83.899.526/0001-82</v>
          </cell>
          <cell r="U18" t="str">
            <v>CASAN</v>
          </cell>
          <cell r="V18">
            <v>32.33</v>
          </cell>
          <cell r="W18">
            <v>45580</v>
          </cell>
        </row>
        <row r="19">
          <cell r="B19" t="str">
            <v>H019</v>
          </cell>
          <cell r="D19">
            <v>9097821</v>
          </cell>
          <cell r="E19" t="str">
            <v>H019</v>
          </cell>
          <cell r="F19" t="str">
            <v>Medidor faturado pela UFSC</v>
          </cell>
          <cell r="G19" t="str">
            <v>Setor 06</v>
          </cell>
          <cell r="H19" t="str">
            <v>Econômico-Jurídico</v>
          </cell>
          <cell r="I19" t="str">
            <v>Setor 06</v>
          </cell>
          <cell r="J19" t="str">
            <v>SubSetor 06.07</v>
          </cell>
          <cell r="K19" t="str">
            <v>Florianópolis - Trindade</v>
          </cell>
          <cell r="L19" t="str">
            <v>Trindade</v>
          </cell>
          <cell r="M19" t="str">
            <v>CSE 2 - CSE 9 e 10 (Bl F e G)</v>
          </cell>
          <cell r="N19">
            <v>43709</v>
          </cell>
          <cell r="O19" t="str">
            <v>Ativo</v>
          </cell>
          <cell r="P19" t="str">
            <v>Fatura centralizada</v>
          </cell>
          <cell r="Q19" t="str">
            <v>C11C005250</v>
          </cell>
          <cell r="R19" t="str">
            <v>Água e Esgoto</v>
          </cell>
          <cell r="S19" t="str">
            <v>Sim</v>
          </cell>
          <cell r="T19" t="str">
            <v>83.899.526/0001-82</v>
          </cell>
          <cell r="U19" t="str">
            <v>CASAN</v>
          </cell>
          <cell r="V19">
            <v>113.17</v>
          </cell>
          <cell r="W19">
            <v>45580</v>
          </cell>
        </row>
        <row r="20">
          <cell r="B20" t="str">
            <v>H020</v>
          </cell>
          <cell r="D20">
            <v>2296829</v>
          </cell>
          <cell r="E20" t="str">
            <v>H020</v>
          </cell>
          <cell r="F20" t="str">
            <v>Medidor faturado pela UFSC</v>
          </cell>
          <cell r="G20" t="str">
            <v>Setor 06</v>
          </cell>
          <cell r="H20" t="str">
            <v>Econômico-Jurídico</v>
          </cell>
          <cell r="I20" t="str">
            <v>Setor 06</v>
          </cell>
          <cell r="J20" t="str">
            <v>SubSetor 06.06</v>
          </cell>
          <cell r="K20" t="str">
            <v>Florianópolis - Trindade</v>
          </cell>
          <cell r="L20" t="str">
            <v>Trindade</v>
          </cell>
          <cell r="M20" t="str">
            <v>CSE 1 - CSE 1 ao 4 (Bl A, B, C e D) e CCJ 1 e 2 (Bl E e F)</v>
          </cell>
          <cell r="N20">
            <v>43739</v>
          </cell>
          <cell r="O20" t="str">
            <v>Ativo</v>
          </cell>
          <cell r="P20" t="str">
            <v>Fatura centralizada</v>
          </cell>
          <cell r="Q20" t="str">
            <v>C11C009540</v>
          </cell>
          <cell r="R20" t="str">
            <v>Água e Esgoto</v>
          </cell>
          <cell r="S20" t="str">
            <v>Sim</v>
          </cell>
          <cell r="T20" t="str">
            <v>83.899.526/0001-82</v>
          </cell>
          <cell r="U20" t="str">
            <v>CASAN</v>
          </cell>
          <cell r="V20">
            <v>34.83</v>
          </cell>
          <cell r="W20">
            <v>45580</v>
          </cell>
        </row>
        <row r="21">
          <cell r="B21" t="str">
            <v>H021</v>
          </cell>
          <cell r="D21">
            <v>2296632</v>
          </cell>
          <cell r="E21" t="str">
            <v>H021</v>
          </cell>
          <cell r="F21" t="str">
            <v>Medidor faturado pela UFSC</v>
          </cell>
          <cell r="G21" t="str">
            <v>Setor 00</v>
          </cell>
          <cell r="H21" t="str">
            <v>Eixo Central</v>
          </cell>
          <cell r="I21" t="str">
            <v>Setor 00</v>
          </cell>
          <cell r="J21" t="str">
            <v>SubSetor 00.08</v>
          </cell>
          <cell r="K21" t="str">
            <v>Florianópolis - Trindade</v>
          </cell>
          <cell r="L21" t="str">
            <v>Trindade</v>
          </cell>
          <cell r="M21" t="str">
            <v>Igrejinha UFSC (DAC 01 a 03 e DEX01)</v>
          </cell>
          <cell r="N21">
            <v>43770</v>
          </cell>
          <cell r="O21" t="str">
            <v>Ativo</v>
          </cell>
          <cell r="P21" t="str">
            <v>Fatura centralizada</v>
          </cell>
          <cell r="Q21" t="str">
            <v>B10C001813</v>
          </cell>
          <cell r="R21" t="str">
            <v>Água e Esgoto</v>
          </cell>
          <cell r="S21" t="str">
            <v>Sim</v>
          </cell>
          <cell r="T21" t="str">
            <v>83.899.526/0001-82</v>
          </cell>
          <cell r="U21" t="str">
            <v>CASAN</v>
          </cell>
          <cell r="V21">
            <v>73</v>
          </cell>
          <cell r="W21">
            <v>45580</v>
          </cell>
        </row>
        <row r="22">
          <cell r="B22" t="str">
            <v>H022</v>
          </cell>
          <cell r="D22">
            <v>8862400</v>
          </cell>
          <cell r="E22" t="str">
            <v>H022</v>
          </cell>
          <cell r="F22" t="str">
            <v>Medidor não faturado pela UFSC</v>
          </cell>
          <cell r="G22" t="str">
            <v>Setor 06</v>
          </cell>
          <cell r="H22" t="str">
            <v>Econômico-Jurídico</v>
          </cell>
          <cell r="I22" t="str">
            <v>Setor 06</v>
          </cell>
          <cell r="J22" t="str">
            <v>SubSetor 06.04</v>
          </cell>
          <cell r="K22" t="str">
            <v>Florianópolis - Trindade</v>
          </cell>
          <cell r="L22" t="str">
            <v>Trindade</v>
          </cell>
          <cell r="M22" t="str">
            <v>Fórum</v>
          </cell>
          <cell r="N22">
            <v>43800</v>
          </cell>
          <cell r="O22" t="str">
            <v>Ativo</v>
          </cell>
          <cell r="P22" t="str">
            <v>Fatura Individual</v>
          </cell>
          <cell r="Q22" t="str">
            <v/>
          </cell>
          <cell r="R22" t="str">
            <v>Água e Esgoto</v>
          </cell>
          <cell r="S22" t="str">
            <v>Sim</v>
          </cell>
          <cell r="T22" t="str">
            <v>Sem informação</v>
          </cell>
          <cell r="U22" t="str">
            <v>CASAN</v>
          </cell>
          <cell r="V22">
            <v>0</v>
          </cell>
          <cell r="W22">
            <v>45580</v>
          </cell>
        </row>
        <row r="23">
          <cell r="B23" t="str">
            <v>H023</v>
          </cell>
          <cell r="D23">
            <v>2296934</v>
          </cell>
          <cell r="E23" t="str">
            <v>H023</v>
          </cell>
          <cell r="F23" t="str">
            <v>Medidor faturado pela UFSC</v>
          </cell>
          <cell r="G23" t="str">
            <v>Setor 06</v>
          </cell>
          <cell r="H23" t="str">
            <v>Econômico-Jurídico</v>
          </cell>
          <cell r="I23" t="str">
            <v>Setor 06</v>
          </cell>
          <cell r="J23" t="str">
            <v>SubSetor 06.02</v>
          </cell>
          <cell r="K23" t="str">
            <v>Florianópolis - Trindade</v>
          </cell>
          <cell r="L23" t="str">
            <v>Trindade</v>
          </cell>
          <cell r="M23" t="str">
            <v>Associação Volantes 1</v>
          </cell>
          <cell r="N23">
            <v>43831</v>
          </cell>
          <cell r="O23" t="str">
            <v>Ativo</v>
          </cell>
          <cell r="P23" t="str">
            <v>Fatura centralizada</v>
          </cell>
          <cell r="Q23" t="str">
            <v>B10C010114</v>
          </cell>
          <cell r="R23" t="str">
            <v>Água e Esgoto</v>
          </cell>
          <cell r="S23" t="str">
            <v>Sim</v>
          </cell>
          <cell r="T23" t="str">
            <v>83.899.526/0001-82</v>
          </cell>
          <cell r="U23" t="str">
            <v>CASAN</v>
          </cell>
          <cell r="V23">
            <v>64.83</v>
          </cell>
          <cell r="W23">
            <v>45580</v>
          </cell>
        </row>
        <row r="24">
          <cell r="B24" t="str">
            <v>H024</v>
          </cell>
          <cell r="D24">
            <v>2296926</v>
          </cell>
          <cell r="E24" t="str">
            <v>H024</v>
          </cell>
          <cell r="F24" t="str">
            <v>Medidor faturado pela UFSC</v>
          </cell>
          <cell r="G24" t="str">
            <v>Setor 06</v>
          </cell>
          <cell r="H24" t="str">
            <v>Econômico-Jurídico</v>
          </cell>
          <cell r="I24" t="str">
            <v>Setor 06</v>
          </cell>
          <cell r="J24" t="str">
            <v>SubSetor 06.03</v>
          </cell>
          <cell r="K24" t="str">
            <v>Florianópolis - Trindade</v>
          </cell>
          <cell r="L24" t="str">
            <v>Trindade</v>
          </cell>
          <cell r="M24" t="str">
            <v>Associação Volantes 2</v>
          </cell>
          <cell r="N24">
            <v>43862</v>
          </cell>
          <cell r="O24" t="str">
            <v>Ativo</v>
          </cell>
          <cell r="P24" t="str">
            <v>Fatura centralizada</v>
          </cell>
          <cell r="Q24" t="str">
            <v>A96C161864</v>
          </cell>
          <cell r="R24" t="str">
            <v>Água e Esgoto</v>
          </cell>
          <cell r="S24" t="str">
            <v>Sim</v>
          </cell>
          <cell r="T24" t="str">
            <v>83.899.526/0001-82</v>
          </cell>
          <cell r="U24" t="str">
            <v>CASAN</v>
          </cell>
          <cell r="V24">
            <v>0.17</v>
          </cell>
          <cell r="W24">
            <v>45580</v>
          </cell>
        </row>
        <row r="25">
          <cell r="B25" t="str">
            <v>H025</v>
          </cell>
          <cell r="D25">
            <v>2296900</v>
          </cell>
          <cell r="E25" t="str">
            <v>H025</v>
          </cell>
          <cell r="F25" t="str">
            <v>Medidor faturado pela UFSC</v>
          </cell>
          <cell r="G25" t="str">
            <v>Setor 07</v>
          </cell>
          <cell r="H25" t="str">
            <v>Exatas</v>
          </cell>
          <cell r="I25" t="str">
            <v>Setor 07</v>
          </cell>
          <cell r="J25" t="str">
            <v>SubSetor 07.02</v>
          </cell>
          <cell r="K25" t="str">
            <v>Florianópolis - Trindade</v>
          </cell>
          <cell r="L25" t="str">
            <v>Trindade</v>
          </cell>
          <cell r="M25" t="str">
            <v>CFM  Bloco A</v>
          </cell>
          <cell r="N25">
            <v>43891</v>
          </cell>
          <cell r="O25" t="str">
            <v>Ativo</v>
          </cell>
          <cell r="P25" t="str">
            <v>Fatura centralizada</v>
          </cell>
          <cell r="Q25" t="str">
            <v>C11C001273</v>
          </cell>
          <cell r="R25" t="str">
            <v>Água e Esgoto</v>
          </cell>
          <cell r="S25" t="str">
            <v>Sim</v>
          </cell>
          <cell r="T25" t="str">
            <v>83.899.526/0001-82</v>
          </cell>
          <cell r="U25" t="str">
            <v>CASAN</v>
          </cell>
          <cell r="V25">
            <v>633.16999999999996</v>
          </cell>
          <cell r="W25">
            <v>45580</v>
          </cell>
        </row>
        <row r="26">
          <cell r="B26" t="str">
            <v>H026</v>
          </cell>
          <cell r="D26">
            <v>9912770</v>
          </cell>
          <cell r="E26" t="str">
            <v>H026</v>
          </cell>
          <cell r="F26" t="str">
            <v>Medidor faturado pela UFSC</v>
          </cell>
          <cell r="G26" t="str">
            <v>Setor 07</v>
          </cell>
          <cell r="H26" t="str">
            <v>Exatas</v>
          </cell>
          <cell r="I26" t="str">
            <v>Setor 07</v>
          </cell>
          <cell r="J26" t="str">
            <v>SubSetor 07.01</v>
          </cell>
          <cell r="K26" t="str">
            <v>Florianópolis - Trindade</v>
          </cell>
          <cell r="L26" t="str">
            <v>Trindade</v>
          </cell>
          <cell r="M26" t="str">
            <v>CFM  Bloco B</v>
          </cell>
          <cell r="N26">
            <v>43922</v>
          </cell>
          <cell r="O26" t="str">
            <v>Ativo</v>
          </cell>
          <cell r="P26" t="str">
            <v>Fatura centralizada</v>
          </cell>
          <cell r="Q26" t="str">
            <v>A10C023447</v>
          </cell>
          <cell r="R26" t="str">
            <v>Água e Esgoto</v>
          </cell>
          <cell r="S26" t="str">
            <v>Sim</v>
          </cell>
          <cell r="T26" t="str">
            <v>83.899.526/0001-82</v>
          </cell>
          <cell r="U26" t="str">
            <v>CASAN</v>
          </cell>
          <cell r="V26">
            <v>39.67</v>
          </cell>
          <cell r="W26">
            <v>45580</v>
          </cell>
        </row>
        <row r="27">
          <cell r="B27" t="str">
            <v>H027</v>
          </cell>
          <cell r="D27">
            <v>16701186</v>
          </cell>
          <cell r="E27" t="str">
            <v>H027</v>
          </cell>
          <cell r="F27" t="str">
            <v>Medidor faturado pela UFSC</v>
          </cell>
          <cell r="G27" t="str">
            <v>Setor 08</v>
          </cell>
          <cell r="H27" t="str">
            <v>Colégio de Aplicação</v>
          </cell>
          <cell r="I27" t="str">
            <v>Setor 08</v>
          </cell>
          <cell r="J27" t="str">
            <v>SubSetor 08.01</v>
          </cell>
          <cell r="K27" t="str">
            <v>Florianópolis - Trindade</v>
          </cell>
          <cell r="L27" t="str">
            <v>Trindade</v>
          </cell>
          <cell r="M27" t="str">
            <v>Colégio de Aplicação</v>
          </cell>
          <cell r="N27">
            <v>43952</v>
          </cell>
          <cell r="O27" t="str">
            <v>Ativo</v>
          </cell>
          <cell r="P27" t="str">
            <v>Fatura centralizada</v>
          </cell>
          <cell r="Q27" t="str">
            <v>C11C009484</v>
          </cell>
          <cell r="R27" t="str">
            <v>Água e Esgoto</v>
          </cell>
          <cell r="S27" t="str">
            <v>Sim</v>
          </cell>
          <cell r="T27" t="str">
            <v>83.899.526/0001-82</v>
          </cell>
          <cell r="U27" t="str">
            <v>CASAN</v>
          </cell>
          <cell r="V27">
            <v>410</v>
          </cell>
          <cell r="W27">
            <v>45580</v>
          </cell>
        </row>
        <row r="28">
          <cell r="B28" t="str">
            <v>H028</v>
          </cell>
          <cell r="D28">
            <v>6205615</v>
          </cell>
          <cell r="E28" t="str">
            <v>H028</v>
          </cell>
          <cell r="F28" t="str">
            <v>Medidor faturado pela UFSC</v>
          </cell>
          <cell r="G28" t="str">
            <v>Setor 08</v>
          </cell>
          <cell r="H28" t="str">
            <v>Colégio de Aplicação</v>
          </cell>
          <cell r="I28" t="str">
            <v>Setor 08</v>
          </cell>
          <cell r="J28" t="str">
            <v>SubSetor 08.02</v>
          </cell>
          <cell r="K28" t="str">
            <v>Florianópolis - Trindade</v>
          </cell>
          <cell r="L28" t="str">
            <v>Trindade</v>
          </cell>
          <cell r="M28" t="str">
            <v>Nativas do Horto Botânico</v>
          </cell>
          <cell r="N28">
            <v>43983</v>
          </cell>
          <cell r="O28" t="str">
            <v>Ativo</v>
          </cell>
          <cell r="P28" t="str">
            <v>Fatura centralizada</v>
          </cell>
          <cell r="Q28" t="str">
            <v>B10C017964</v>
          </cell>
          <cell r="R28" t="str">
            <v>Água e Esgoto</v>
          </cell>
          <cell r="S28" t="str">
            <v>Sim</v>
          </cell>
          <cell r="T28" t="str">
            <v>83.899.526/0001-82</v>
          </cell>
          <cell r="U28" t="str">
            <v>CASAN</v>
          </cell>
          <cell r="V28">
            <v>34.67</v>
          </cell>
          <cell r="W28">
            <v>45580</v>
          </cell>
        </row>
        <row r="29">
          <cell r="B29" t="str">
            <v>H029</v>
          </cell>
          <cell r="D29">
            <v>7297220</v>
          </cell>
          <cell r="E29" t="str">
            <v>H029</v>
          </cell>
          <cell r="F29" t="str">
            <v>Medidor faturado pela UFSC</v>
          </cell>
          <cell r="G29" t="str">
            <v>Setor 10</v>
          </cell>
          <cell r="H29" t="str">
            <v>Moradia Estudantil</v>
          </cell>
          <cell r="I29" t="str">
            <v>Setor 10</v>
          </cell>
          <cell r="J29" t="str">
            <v>SubSetor 10.02</v>
          </cell>
          <cell r="K29" t="str">
            <v>Florianópolis - Trindade</v>
          </cell>
          <cell r="L29" t="str">
            <v>Trindade</v>
          </cell>
          <cell r="M29" t="str">
            <v>Moradia Estudantil - Portaria</v>
          </cell>
          <cell r="N29">
            <v>44013</v>
          </cell>
          <cell r="O29" t="str">
            <v>Ativo</v>
          </cell>
          <cell r="P29" t="str">
            <v>Fatura centralizada</v>
          </cell>
          <cell r="Q29" t="str">
            <v>A08X051927</v>
          </cell>
          <cell r="R29" t="str">
            <v>Água e Esgoto</v>
          </cell>
          <cell r="S29" t="str">
            <v>Sim</v>
          </cell>
          <cell r="T29" t="str">
            <v>83.899.526/0001-82</v>
          </cell>
          <cell r="U29" t="str">
            <v>CASAN</v>
          </cell>
          <cell r="V29">
            <v>5.83</v>
          </cell>
          <cell r="W29">
            <v>45580</v>
          </cell>
        </row>
        <row r="30">
          <cell r="B30" t="str">
            <v>H030</v>
          </cell>
          <cell r="D30">
            <v>2296276</v>
          </cell>
          <cell r="E30" t="str">
            <v>H030</v>
          </cell>
          <cell r="F30" t="str">
            <v>Medidor faturado pela UFSC</v>
          </cell>
          <cell r="G30" t="str">
            <v>Setor 10</v>
          </cell>
          <cell r="H30" t="str">
            <v>Moradia Estudantil</v>
          </cell>
          <cell r="I30" t="str">
            <v>Setor 10</v>
          </cell>
          <cell r="J30" t="str">
            <v>SubSetor 10.01</v>
          </cell>
          <cell r="K30" t="str">
            <v>Florianópolis - Trindade</v>
          </cell>
          <cell r="L30" t="str">
            <v>Trindade</v>
          </cell>
          <cell r="M30" t="str">
            <v>Moradia Estudantil</v>
          </cell>
          <cell r="N30">
            <v>44044</v>
          </cell>
          <cell r="O30" t="str">
            <v>Ativo</v>
          </cell>
          <cell r="P30" t="str">
            <v>Fatura centralizada</v>
          </cell>
          <cell r="Q30" t="str">
            <v>E11C000101</v>
          </cell>
          <cell r="R30" t="str">
            <v>Água e Esgoto</v>
          </cell>
          <cell r="S30" t="str">
            <v>Sim</v>
          </cell>
          <cell r="T30" t="str">
            <v>83.899.526/0001-82</v>
          </cell>
          <cell r="U30" t="str">
            <v>CASAN</v>
          </cell>
          <cell r="V30">
            <v>1516.5</v>
          </cell>
          <cell r="W30">
            <v>45580</v>
          </cell>
        </row>
        <row r="31">
          <cell r="B31" t="str">
            <v>H032</v>
          </cell>
          <cell r="D31">
            <v>2296659</v>
          </cell>
          <cell r="E31" t="str">
            <v>H032</v>
          </cell>
          <cell r="F31" t="str">
            <v>Medidor faturado pela UFSC</v>
          </cell>
          <cell r="G31" t="str">
            <v>Setor 00</v>
          </cell>
          <cell r="H31" t="str">
            <v>Eixo Central</v>
          </cell>
          <cell r="I31" t="str">
            <v>Setor 00</v>
          </cell>
          <cell r="J31" t="str">
            <v>SubSetor 00.02</v>
          </cell>
          <cell r="K31" t="str">
            <v>Florianópolis - Trindade</v>
          </cell>
          <cell r="L31" t="str">
            <v>Trindade</v>
          </cell>
          <cell r="M31" t="str">
            <v>Biblioteca Central</v>
          </cell>
          <cell r="N31">
            <v>44075</v>
          </cell>
          <cell r="O31" t="str">
            <v>Ativo</v>
          </cell>
          <cell r="P31" t="str">
            <v>Fatura centralizada</v>
          </cell>
          <cell r="Q31" t="str">
            <v>C11C001576</v>
          </cell>
          <cell r="R31" t="str">
            <v>Água e Esgoto</v>
          </cell>
          <cell r="S31" t="str">
            <v>Sim</v>
          </cell>
          <cell r="T31" t="str">
            <v>83.899.526/0001-82</v>
          </cell>
          <cell r="U31" t="str">
            <v>CASAN</v>
          </cell>
          <cell r="V31">
            <v>233.83</v>
          </cell>
          <cell r="W31">
            <v>45580</v>
          </cell>
        </row>
        <row r="32">
          <cell r="B32" t="str">
            <v>H033</v>
          </cell>
          <cell r="D32">
            <v>2296667</v>
          </cell>
          <cell r="E32" t="str">
            <v>H033</v>
          </cell>
          <cell r="F32" t="str">
            <v>Medidor faturado pela UFSC</v>
          </cell>
          <cell r="G32" t="str">
            <v>Setor 03</v>
          </cell>
          <cell r="H32" t="str">
            <v>Tecnológico</v>
          </cell>
          <cell r="I32" t="str">
            <v>Setor 03</v>
          </cell>
          <cell r="J32" t="str">
            <v>SubSetor 03.04</v>
          </cell>
          <cell r="K32" t="str">
            <v>Florianópolis - Trindade</v>
          </cell>
          <cell r="L32" t="str">
            <v>Trindade</v>
          </cell>
          <cell r="M32" t="str">
            <v xml:space="preserve">CTC - Salas de Aula, Eng. Elétrica, Produção - CTC 1 ao 5, </v>
          </cell>
          <cell r="N32">
            <v>44105</v>
          </cell>
          <cell r="O32" t="str">
            <v>Ativo</v>
          </cell>
          <cell r="P32" t="str">
            <v>Fatura centralizada</v>
          </cell>
          <cell r="Q32" t="str">
            <v>B10C014063</v>
          </cell>
          <cell r="R32" t="str">
            <v>Água e Esgoto</v>
          </cell>
          <cell r="S32" t="str">
            <v>Sim</v>
          </cell>
          <cell r="T32" t="str">
            <v>83.899.526/0001-82</v>
          </cell>
          <cell r="U32" t="str">
            <v>CASAN</v>
          </cell>
          <cell r="V32">
            <v>165.5</v>
          </cell>
          <cell r="W32">
            <v>45580</v>
          </cell>
        </row>
        <row r="33">
          <cell r="B33" t="str">
            <v>H034</v>
          </cell>
          <cell r="D33">
            <v>8416621</v>
          </cell>
          <cell r="E33" t="str">
            <v>H034</v>
          </cell>
          <cell r="F33" t="str">
            <v>Medidor faturado pela UFSC</v>
          </cell>
          <cell r="G33" t="str">
            <v>Setor 03</v>
          </cell>
          <cell r="H33" t="str">
            <v>Tecnológico</v>
          </cell>
          <cell r="I33" t="str">
            <v>Setor 03</v>
          </cell>
          <cell r="J33" t="str">
            <v>SubSetor 03.05</v>
          </cell>
          <cell r="K33" t="str">
            <v>Florianópolis - Trindade</v>
          </cell>
          <cell r="L33" t="str">
            <v>Trindade</v>
          </cell>
          <cell r="M33" t="str">
            <v>CTC - Eng. Sanitária e Amb. - CTC 12 e 37</v>
          </cell>
          <cell r="N33">
            <v>44136</v>
          </cell>
          <cell r="O33" t="str">
            <v>Ativo</v>
          </cell>
          <cell r="P33" t="str">
            <v>Fatura centralizada</v>
          </cell>
          <cell r="Q33" t="str">
            <v>B10C014069</v>
          </cell>
          <cell r="R33" t="str">
            <v>Água e Esgoto</v>
          </cell>
          <cell r="S33" t="str">
            <v>Sim</v>
          </cell>
          <cell r="T33" t="str">
            <v>83.899.526/0001-82</v>
          </cell>
          <cell r="U33" t="str">
            <v>CASAN</v>
          </cell>
          <cell r="V33">
            <v>168.17</v>
          </cell>
          <cell r="W33">
            <v>45580</v>
          </cell>
        </row>
        <row r="34">
          <cell r="B34" t="str">
            <v>H035</v>
          </cell>
          <cell r="D34">
            <v>2296845</v>
          </cell>
          <cell r="E34" t="str">
            <v>H035</v>
          </cell>
          <cell r="F34" t="str">
            <v>Medidor faturado pela UFSC</v>
          </cell>
          <cell r="G34" t="str">
            <v>Setor 03</v>
          </cell>
          <cell r="H34" t="str">
            <v>Tecnológico</v>
          </cell>
          <cell r="I34" t="str">
            <v>Setor 03</v>
          </cell>
          <cell r="J34" t="str">
            <v>SubSetor 03.03</v>
          </cell>
          <cell r="K34" t="str">
            <v>Florianópolis - Trindade</v>
          </cell>
          <cell r="L34" t="str">
            <v>Trindade</v>
          </cell>
          <cell r="M34" t="str">
            <v>CTC - Eng. Elétrica INEP - CTC 06</v>
          </cell>
          <cell r="N34">
            <v>44166</v>
          </cell>
          <cell r="O34" t="str">
            <v>Ativo</v>
          </cell>
          <cell r="P34" t="str">
            <v>Fatura centralizada</v>
          </cell>
          <cell r="Q34" t="str">
            <v>B10C022164</v>
          </cell>
          <cell r="R34" t="str">
            <v>Água e Esgoto</v>
          </cell>
          <cell r="S34" t="str">
            <v>Sim</v>
          </cell>
          <cell r="T34" t="str">
            <v>83.899.526/0001-82</v>
          </cell>
          <cell r="U34" t="str">
            <v>CASAN</v>
          </cell>
          <cell r="V34">
            <v>12.33</v>
          </cell>
          <cell r="W34">
            <v>45580</v>
          </cell>
        </row>
        <row r="35">
          <cell r="B35" t="str">
            <v>H037</v>
          </cell>
          <cell r="D35">
            <v>6435548</v>
          </cell>
          <cell r="E35" t="str">
            <v>H037</v>
          </cell>
          <cell r="F35" t="str">
            <v>Medidor faturado pela UFSC</v>
          </cell>
          <cell r="G35" t="str">
            <v>Setor 03</v>
          </cell>
          <cell r="H35" t="str">
            <v>Tecnológico</v>
          </cell>
          <cell r="I35" t="str">
            <v>Setor 03</v>
          </cell>
          <cell r="J35" t="str">
            <v>SubSetor 03.02</v>
          </cell>
          <cell r="K35" t="str">
            <v>Florianópolis - Trindade</v>
          </cell>
          <cell r="L35" t="str">
            <v>Trindade</v>
          </cell>
          <cell r="M35" t="str">
            <v>CTC - Eng. Mecânica - CTC 9, 10 e 37</v>
          </cell>
          <cell r="N35">
            <v>44197</v>
          </cell>
          <cell r="O35" t="str">
            <v>Ativo</v>
          </cell>
          <cell r="P35" t="str">
            <v>Fatura centralizada</v>
          </cell>
          <cell r="Q35" t="str">
            <v>Y13F347112</v>
          </cell>
          <cell r="R35" t="str">
            <v>Água e Esgoto</v>
          </cell>
          <cell r="S35" t="str">
            <v>Sim</v>
          </cell>
          <cell r="T35" t="str">
            <v>83.899.526/0001-82</v>
          </cell>
          <cell r="U35" t="str">
            <v>CASAN</v>
          </cell>
          <cell r="V35">
            <v>207.17</v>
          </cell>
          <cell r="W35">
            <v>45580</v>
          </cell>
        </row>
        <row r="36">
          <cell r="B36" t="str">
            <v>H038</v>
          </cell>
          <cell r="D36">
            <v>2296683</v>
          </cell>
          <cell r="E36" t="str">
            <v>H038</v>
          </cell>
          <cell r="F36" t="str">
            <v>Medidor faturado pela UFSC</v>
          </cell>
          <cell r="G36" t="str">
            <v>Setor 03</v>
          </cell>
          <cell r="H36" t="str">
            <v>Tecnológico</v>
          </cell>
          <cell r="I36" t="str">
            <v>Setor 03</v>
          </cell>
          <cell r="J36" t="str">
            <v>SubSetor 03.06</v>
          </cell>
          <cell r="K36" t="str">
            <v>Florianópolis - Trindade</v>
          </cell>
          <cell r="L36" t="str">
            <v>Trindade</v>
          </cell>
          <cell r="M36" t="str">
            <v>CTC - Eng. Mecânica CTC 11 Bloco B (Pavilhão) e CTC 31 INE</v>
          </cell>
          <cell r="N36">
            <v>44228</v>
          </cell>
          <cell r="O36" t="str">
            <v>Ativo</v>
          </cell>
          <cell r="P36" t="str">
            <v>Fatura centralizada</v>
          </cell>
          <cell r="Q36" t="str">
            <v>B10C014806</v>
          </cell>
          <cell r="R36" t="str">
            <v>Água e Esgoto</v>
          </cell>
          <cell r="S36" t="str">
            <v>Sim</v>
          </cell>
          <cell r="T36" t="str">
            <v>83.899.526/0001-82</v>
          </cell>
          <cell r="U36" t="str">
            <v>CASAN</v>
          </cell>
          <cell r="V36">
            <v>259.17</v>
          </cell>
          <cell r="W36">
            <v>45580</v>
          </cell>
        </row>
        <row r="37">
          <cell r="B37" t="str">
            <v>H039</v>
          </cell>
          <cell r="D37">
            <v>8400385</v>
          </cell>
          <cell r="E37" t="str">
            <v>H039</v>
          </cell>
          <cell r="F37" t="str">
            <v>Medidor não faturado pela UFSC</v>
          </cell>
          <cell r="G37" t="str">
            <v>Setor 00</v>
          </cell>
          <cell r="H37" t="str">
            <v>Eixo Central</v>
          </cell>
          <cell r="I37" t="str">
            <v>Setor 00</v>
          </cell>
          <cell r="J37" t="str">
            <v>SubSetor 00.03</v>
          </cell>
          <cell r="K37" t="str">
            <v>Florianópolis - Trindade</v>
          </cell>
          <cell r="L37" t="str">
            <v>Trindade</v>
          </cell>
          <cell r="M37" t="str">
            <v>FAPEU</v>
          </cell>
          <cell r="N37">
            <v>44256</v>
          </cell>
          <cell r="O37" t="str">
            <v>Ativo</v>
          </cell>
          <cell r="P37" t="str">
            <v>Fatura Individual</v>
          </cell>
          <cell r="Q37" t="str">
            <v/>
          </cell>
          <cell r="R37" t="str">
            <v>Água e Esgoto</v>
          </cell>
          <cell r="S37" t="str">
            <v>Sim</v>
          </cell>
          <cell r="T37" t="str">
            <v>Sem informação</v>
          </cell>
          <cell r="U37" t="str">
            <v>CASAN</v>
          </cell>
          <cell r="V37">
            <v>0</v>
          </cell>
          <cell r="W37">
            <v>45580</v>
          </cell>
        </row>
        <row r="38">
          <cell r="B38" t="str">
            <v>H040</v>
          </cell>
          <cell r="D38">
            <v>2296691</v>
          </cell>
          <cell r="E38" t="str">
            <v>H040</v>
          </cell>
          <cell r="F38" t="str">
            <v>Medidor faturado pela UFSC</v>
          </cell>
          <cell r="G38" t="str">
            <v>Setor 00</v>
          </cell>
          <cell r="H38" t="str">
            <v>Eixo Central</v>
          </cell>
          <cell r="I38" t="str">
            <v>Setor 00</v>
          </cell>
          <cell r="J38" t="str">
            <v>SubSetor 00.01</v>
          </cell>
          <cell r="K38" t="str">
            <v>Florianópolis - Trindade</v>
          </cell>
          <cell r="L38" t="str">
            <v>Trindade</v>
          </cell>
          <cell r="M38" t="str">
            <v>Reitoria I</v>
          </cell>
          <cell r="N38">
            <v>44287</v>
          </cell>
          <cell r="O38" t="str">
            <v>Ativo</v>
          </cell>
          <cell r="P38" t="str">
            <v>Fatura centralizada</v>
          </cell>
          <cell r="Q38" t="str">
            <v>C11C000642</v>
          </cell>
          <cell r="R38" t="str">
            <v>Água e Esgoto</v>
          </cell>
          <cell r="S38" t="str">
            <v>Sim</v>
          </cell>
          <cell r="T38" t="str">
            <v>83.899.526/0001-82</v>
          </cell>
          <cell r="U38" t="str">
            <v>CASAN</v>
          </cell>
          <cell r="V38">
            <v>115.33</v>
          </cell>
          <cell r="W38">
            <v>45580</v>
          </cell>
        </row>
        <row r="39">
          <cell r="B39" t="str">
            <v>H041</v>
          </cell>
          <cell r="D39">
            <v>2296810</v>
          </cell>
          <cell r="E39" t="str">
            <v>H041</v>
          </cell>
          <cell r="F39" t="str">
            <v>Medidor faturado pela UFSC</v>
          </cell>
          <cell r="G39" t="str">
            <v>Setor 00</v>
          </cell>
          <cell r="H39" t="str">
            <v>Eixo Central</v>
          </cell>
          <cell r="I39" t="str">
            <v>Setor 00</v>
          </cell>
          <cell r="J39" t="str">
            <v>SubSetor 00.04</v>
          </cell>
          <cell r="K39" t="str">
            <v>Florianópolis - Trindade</v>
          </cell>
          <cell r="L39" t="str">
            <v>Trindade</v>
          </cell>
          <cell r="M39" t="str">
            <v>CCE 1  Básico</v>
          </cell>
          <cell r="N39">
            <v>44317</v>
          </cell>
          <cell r="O39" t="str">
            <v>Ativo</v>
          </cell>
          <cell r="P39" t="str">
            <v>Fatura centralizada</v>
          </cell>
          <cell r="Q39" t="str">
            <v>C11C010608</v>
          </cell>
          <cell r="R39" t="str">
            <v>Água e Esgoto</v>
          </cell>
          <cell r="S39" t="str">
            <v>Sim</v>
          </cell>
          <cell r="T39" t="str">
            <v>83.899.526/0001-82</v>
          </cell>
          <cell r="U39" t="str">
            <v>CASAN</v>
          </cell>
          <cell r="V39">
            <v>309.67</v>
          </cell>
          <cell r="W39">
            <v>45580</v>
          </cell>
        </row>
        <row r="40">
          <cell r="B40" t="str">
            <v>H042</v>
          </cell>
          <cell r="D40">
            <v>2296802</v>
          </cell>
          <cell r="E40" t="str">
            <v>H042</v>
          </cell>
          <cell r="F40" t="str">
            <v>Medidor faturado pela UFSC</v>
          </cell>
          <cell r="G40" t="str">
            <v>Setor 00</v>
          </cell>
          <cell r="H40" t="str">
            <v>Eixo Central</v>
          </cell>
          <cell r="I40" t="str">
            <v>Setor 09</v>
          </cell>
          <cell r="J40" t="str">
            <v>SubSetor 09.03</v>
          </cell>
          <cell r="K40" t="str">
            <v>Florianópolis - Trindade</v>
          </cell>
          <cell r="L40" t="str">
            <v>Trindade</v>
          </cell>
          <cell r="M40" t="str">
            <v>CCE 2  R. Eng. Andrey C. Ferreira</v>
          </cell>
          <cell r="N40">
            <v>44348</v>
          </cell>
          <cell r="O40" t="str">
            <v>Ativo</v>
          </cell>
          <cell r="P40" t="str">
            <v>Fatura centralizada</v>
          </cell>
          <cell r="Q40" t="str">
            <v>C11C001909</v>
          </cell>
          <cell r="R40" t="str">
            <v>Água e Esgoto</v>
          </cell>
          <cell r="S40" t="str">
            <v>Sim</v>
          </cell>
          <cell r="T40" t="str">
            <v>83.899.526/0001-82</v>
          </cell>
          <cell r="U40" t="str">
            <v>CASAN</v>
          </cell>
          <cell r="V40">
            <v>479.33</v>
          </cell>
          <cell r="W40">
            <v>45580</v>
          </cell>
        </row>
        <row r="41">
          <cell r="B41" t="str">
            <v>H043</v>
          </cell>
          <cell r="D41">
            <v>6816860</v>
          </cell>
          <cell r="E41" t="str">
            <v>H043</v>
          </cell>
          <cell r="F41" t="str">
            <v>Medidor faturado pela UFSC</v>
          </cell>
          <cell r="G41" t="str">
            <v>Setor 09</v>
          </cell>
          <cell r="H41" t="str">
            <v>Renovação</v>
          </cell>
          <cell r="I41" t="str">
            <v>Setor 09</v>
          </cell>
          <cell r="J41" t="str">
            <v>SubSetor 09.04</v>
          </cell>
          <cell r="K41" t="str">
            <v>Florianópolis - Trindade</v>
          </cell>
          <cell r="L41" t="str">
            <v>Trindade</v>
          </cell>
          <cell r="M41" t="str">
            <v>Casa de Veg.  Depto. de Microbiologia</v>
          </cell>
          <cell r="N41">
            <v>44378</v>
          </cell>
          <cell r="O41" t="str">
            <v>Ativo</v>
          </cell>
          <cell r="P41" t="str">
            <v>Fatura centralizada</v>
          </cell>
          <cell r="Q41" t="str">
            <v>A94S171408</v>
          </cell>
          <cell r="R41" t="str">
            <v>Água e Esgoto</v>
          </cell>
          <cell r="S41" t="str">
            <v>Sim</v>
          </cell>
          <cell r="T41" t="str">
            <v>83.899.526/0001-82</v>
          </cell>
          <cell r="U41" t="str">
            <v>CASAN</v>
          </cell>
          <cell r="V41">
            <v>4.33</v>
          </cell>
          <cell r="W41">
            <v>45580</v>
          </cell>
        </row>
        <row r="42">
          <cell r="B42" t="str">
            <v>H044</v>
          </cell>
          <cell r="D42">
            <v>2296896</v>
          </cell>
          <cell r="E42" t="str">
            <v>H044</v>
          </cell>
          <cell r="F42" t="str">
            <v>Medidor faturado pela UFSC</v>
          </cell>
          <cell r="G42" t="str">
            <v>Setor 09</v>
          </cell>
          <cell r="H42" t="str">
            <v>Renovação</v>
          </cell>
          <cell r="I42" t="str">
            <v>Setor 09</v>
          </cell>
          <cell r="J42" t="str">
            <v>SubSetor 09.01</v>
          </cell>
          <cell r="K42" t="str">
            <v>Florianópolis - Trindade</v>
          </cell>
          <cell r="L42" t="str">
            <v>Trindade</v>
          </cell>
          <cell r="M42" t="str">
            <v>CFM Oceanografia e entorno</v>
          </cell>
          <cell r="N42">
            <v>44409</v>
          </cell>
          <cell r="O42" t="str">
            <v>Ativo</v>
          </cell>
          <cell r="P42" t="str">
            <v>Fatura centralizada</v>
          </cell>
          <cell r="Q42" t="str">
            <v>C11C001908</v>
          </cell>
          <cell r="R42" t="str">
            <v>Água e Esgoto</v>
          </cell>
          <cell r="S42" t="str">
            <v>Sim</v>
          </cell>
          <cell r="T42" t="str">
            <v>83.899.526/0001-82</v>
          </cell>
          <cell r="U42" t="str">
            <v>CASAN</v>
          </cell>
          <cell r="V42">
            <v>73.5</v>
          </cell>
          <cell r="W42">
            <v>45580</v>
          </cell>
        </row>
        <row r="43">
          <cell r="B43" t="str">
            <v>H045</v>
          </cell>
          <cell r="D43">
            <v>2296772</v>
          </cell>
          <cell r="E43" t="str">
            <v>H045</v>
          </cell>
          <cell r="F43" t="str">
            <v>Medidor faturado pela UFSC</v>
          </cell>
          <cell r="G43" t="str">
            <v>Setor 05</v>
          </cell>
          <cell r="H43" t="str">
            <v>Humanidades</v>
          </cell>
          <cell r="I43" t="str">
            <v>Setor 05</v>
          </cell>
          <cell r="J43" t="str">
            <v>SubSetor 05.01</v>
          </cell>
          <cell r="K43" t="str">
            <v>Florianópolis - Trindade</v>
          </cell>
          <cell r="L43" t="str">
            <v>Trindade</v>
          </cell>
          <cell r="M43" t="str">
            <v>Museologia e MArquE (MU01, MU10 e CFH09)</v>
          </cell>
          <cell r="N43">
            <v>44440</v>
          </cell>
          <cell r="O43" t="str">
            <v>Ativo</v>
          </cell>
          <cell r="P43" t="str">
            <v>Fatura centralizada</v>
          </cell>
          <cell r="Q43" t="str">
            <v/>
          </cell>
          <cell r="R43" t="str">
            <v>Água e Esgoto</v>
          </cell>
          <cell r="S43" t="str">
            <v>Sim</v>
          </cell>
          <cell r="T43" t="str">
            <v>83.899.526/0001-82</v>
          </cell>
          <cell r="U43" t="str">
            <v>CASAN</v>
          </cell>
          <cell r="V43">
            <v>309.83</v>
          </cell>
          <cell r="W43">
            <v>45580</v>
          </cell>
        </row>
        <row r="44">
          <cell r="B44" t="str">
            <v>H046</v>
          </cell>
          <cell r="D44">
            <v>2296780</v>
          </cell>
          <cell r="E44" t="str">
            <v>H046</v>
          </cell>
          <cell r="F44" t="str">
            <v>Medidor faturado pela UFSC</v>
          </cell>
          <cell r="G44" t="str">
            <v>Setor 05</v>
          </cell>
          <cell r="H44" t="str">
            <v>Humanidades</v>
          </cell>
          <cell r="I44" t="str">
            <v>Setor 05</v>
          </cell>
          <cell r="J44" t="str">
            <v>SubSetor 05.02</v>
          </cell>
          <cell r="K44" t="str">
            <v>Florianópolis - Trindade</v>
          </cell>
          <cell r="L44" t="str">
            <v>Trindade</v>
          </cell>
          <cell r="M44" t="str">
            <v>CCB Botânica</v>
          </cell>
          <cell r="N44">
            <v>44470</v>
          </cell>
          <cell r="O44" t="str">
            <v>Ativo</v>
          </cell>
          <cell r="P44" t="str">
            <v>Fatura centralizada</v>
          </cell>
          <cell r="Q44" t="str">
            <v>B10C017966</v>
          </cell>
          <cell r="R44" t="str">
            <v>Água e Esgoto</v>
          </cell>
          <cell r="S44" t="str">
            <v>Sim</v>
          </cell>
          <cell r="T44" t="str">
            <v>83.899.526/0001-82</v>
          </cell>
          <cell r="U44" t="str">
            <v>CASAN</v>
          </cell>
          <cell r="V44">
            <v>137.33000000000001</v>
          </cell>
          <cell r="W44">
            <v>45580</v>
          </cell>
        </row>
        <row r="45">
          <cell r="B45" t="str">
            <v>H047</v>
          </cell>
          <cell r="D45">
            <v>2296837</v>
          </cell>
          <cell r="E45" t="str">
            <v>H047</v>
          </cell>
          <cell r="F45" t="str">
            <v>Medidor faturado pela UFSC</v>
          </cell>
          <cell r="G45" t="str">
            <v>Setor 05</v>
          </cell>
          <cell r="H45" t="str">
            <v>Humanidades</v>
          </cell>
          <cell r="I45" t="str">
            <v>Setor 05</v>
          </cell>
          <cell r="J45" t="str">
            <v>SubSetor 05.03</v>
          </cell>
          <cell r="K45" t="str">
            <v>Florianópolis - Trindade</v>
          </cell>
          <cell r="L45" t="str">
            <v>Trindade</v>
          </cell>
          <cell r="M45" t="str">
            <v>NDI e MArquE</v>
          </cell>
          <cell r="N45">
            <v>44501</v>
          </cell>
          <cell r="O45" t="str">
            <v>Ativo</v>
          </cell>
          <cell r="P45" t="str">
            <v>Fatura centralizada</v>
          </cell>
          <cell r="Q45" t="str">
            <v>C11C009598</v>
          </cell>
          <cell r="R45" t="str">
            <v>Água e Esgoto</v>
          </cell>
          <cell r="S45" t="str">
            <v>Sim</v>
          </cell>
          <cell r="T45" t="str">
            <v>83.899.526/0001-82</v>
          </cell>
          <cell r="U45" t="str">
            <v>CASAN</v>
          </cell>
          <cell r="V45">
            <v>66</v>
          </cell>
          <cell r="W45">
            <v>45580</v>
          </cell>
        </row>
        <row r="46">
          <cell r="B46" t="str">
            <v>H048</v>
          </cell>
          <cell r="D46">
            <v>2296764</v>
          </cell>
          <cell r="E46" t="str">
            <v>H048</v>
          </cell>
          <cell r="F46" t="str">
            <v>Medidor faturado pela UFSC</v>
          </cell>
          <cell r="G46" t="str">
            <v>Setor 05</v>
          </cell>
          <cell r="H46" t="str">
            <v>Humanidades</v>
          </cell>
          <cell r="I46" t="str">
            <v>Setor 05</v>
          </cell>
          <cell r="J46" t="str">
            <v>SubSetor 05.04</v>
          </cell>
          <cell r="K46" t="str">
            <v>Florianópolis - Trindade</v>
          </cell>
          <cell r="L46" t="str">
            <v>Trindade</v>
          </cell>
          <cell r="M46" t="str">
            <v>Centro de Filosofia e Humanas 1</v>
          </cell>
          <cell r="N46">
            <v>44531</v>
          </cell>
          <cell r="O46" t="str">
            <v>Ativo</v>
          </cell>
          <cell r="P46" t="str">
            <v>Fatura centralizada</v>
          </cell>
          <cell r="Q46" t="str">
            <v>C11C001910</v>
          </cell>
          <cell r="R46" t="str">
            <v>Água e Esgoto</v>
          </cell>
          <cell r="S46" t="str">
            <v>Sim</v>
          </cell>
          <cell r="T46" t="str">
            <v>83.899.526/0001-82</v>
          </cell>
          <cell r="U46" t="str">
            <v>CASAN</v>
          </cell>
          <cell r="V46">
            <v>621</v>
          </cell>
          <cell r="W46">
            <v>45580</v>
          </cell>
        </row>
        <row r="47">
          <cell r="B47" t="str">
            <v>H049</v>
          </cell>
          <cell r="D47">
            <v>9197478</v>
          </cell>
          <cell r="E47" t="str">
            <v>H049</v>
          </cell>
          <cell r="F47" t="str">
            <v>Medidor faturado pela UFSC</v>
          </cell>
          <cell r="G47" t="str">
            <v>Setor 05</v>
          </cell>
          <cell r="H47" t="str">
            <v>Humanidades</v>
          </cell>
          <cell r="I47" t="str">
            <v>Setor 05</v>
          </cell>
          <cell r="J47" t="str">
            <v>SubSetor 05.05</v>
          </cell>
          <cell r="K47" t="str">
            <v>Florianópolis - Trindade</v>
          </cell>
          <cell r="L47" t="str">
            <v>Trindade</v>
          </cell>
          <cell r="M47" t="str">
            <v>Centro de Educação 1</v>
          </cell>
          <cell r="N47">
            <v>44562</v>
          </cell>
          <cell r="O47" t="str">
            <v>Ativo</v>
          </cell>
          <cell r="P47" t="str">
            <v>Fatura centralizada</v>
          </cell>
          <cell r="Q47" t="str">
            <v>B10C019220</v>
          </cell>
          <cell r="R47" t="str">
            <v>Água e Esgoto</v>
          </cell>
          <cell r="S47" t="str">
            <v>Sim</v>
          </cell>
          <cell r="T47" t="str">
            <v>83.899.526/0001-82</v>
          </cell>
          <cell r="U47" t="str">
            <v>CASAN</v>
          </cell>
          <cell r="V47">
            <v>89.5</v>
          </cell>
          <cell r="W47">
            <v>45580</v>
          </cell>
        </row>
        <row r="48">
          <cell r="B48" t="str">
            <v>H050</v>
          </cell>
          <cell r="D48">
            <v>2296748</v>
          </cell>
          <cell r="E48" t="str">
            <v>H050</v>
          </cell>
          <cell r="F48" t="str">
            <v>Medidor faturado pela UFSC</v>
          </cell>
          <cell r="G48" t="str">
            <v>Setor 05</v>
          </cell>
          <cell r="H48" t="str">
            <v>Humanidades</v>
          </cell>
          <cell r="I48" t="str">
            <v>Setor 05</v>
          </cell>
          <cell r="J48" t="str">
            <v>SubSetor 05.06</v>
          </cell>
          <cell r="K48" t="str">
            <v>Florianópolis - Trindade</v>
          </cell>
          <cell r="L48" t="str">
            <v>Trindade</v>
          </cell>
          <cell r="M48" t="str">
            <v>Centro de Educação 2</v>
          </cell>
          <cell r="N48">
            <v>44593</v>
          </cell>
          <cell r="O48" t="str">
            <v>Ativo</v>
          </cell>
          <cell r="P48" t="str">
            <v>Fatura centralizada</v>
          </cell>
          <cell r="Q48" t="str">
            <v>A13C020929</v>
          </cell>
          <cell r="R48" t="str">
            <v>Água e Esgoto</v>
          </cell>
          <cell r="S48" t="str">
            <v>Sim</v>
          </cell>
          <cell r="T48" t="str">
            <v>83.899.526/0001-82</v>
          </cell>
          <cell r="U48" t="str">
            <v>CASAN</v>
          </cell>
          <cell r="V48">
            <v>259</v>
          </cell>
          <cell r="W48">
            <v>45580</v>
          </cell>
        </row>
        <row r="49">
          <cell r="B49" t="str">
            <v>H051</v>
          </cell>
          <cell r="D49">
            <v>2296756</v>
          </cell>
          <cell r="E49" t="str">
            <v>H051</v>
          </cell>
          <cell r="F49" t="str">
            <v>Medidor faturado pela UFSC</v>
          </cell>
          <cell r="G49" t="str">
            <v>Setor 00</v>
          </cell>
          <cell r="H49" t="str">
            <v>Eixo Central</v>
          </cell>
          <cell r="I49" t="str">
            <v>Setor 00</v>
          </cell>
          <cell r="J49" t="str">
            <v>SubSetor 00.05</v>
          </cell>
          <cell r="K49" t="str">
            <v>Florianópolis - Trindade</v>
          </cell>
          <cell r="L49" t="str">
            <v>Trindade</v>
          </cell>
          <cell r="M49" t="str">
            <v>Centro de Convivência</v>
          </cell>
          <cell r="N49">
            <v>44621</v>
          </cell>
          <cell r="O49" t="str">
            <v>Ativo</v>
          </cell>
          <cell r="P49" t="str">
            <v>Fatura centralizada</v>
          </cell>
          <cell r="Q49" t="str">
            <v>A13C043944</v>
          </cell>
          <cell r="R49" t="str">
            <v>Água e Esgoto</v>
          </cell>
          <cell r="S49" t="str">
            <v>Sim</v>
          </cell>
          <cell r="T49" t="str">
            <v>83.899.526/0001-82</v>
          </cell>
          <cell r="U49" t="str">
            <v>CASAN</v>
          </cell>
          <cell r="V49">
            <v>0</v>
          </cell>
          <cell r="W49">
            <v>45580</v>
          </cell>
        </row>
        <row r="50">
          <cell r="B50" t="str">
            <v>H052</v>
          </cell>
          <cell r="D50">
            <v>2296730</v>
          </cell>
          <cell r="E50" t="str">
            <v>H052</v>
          </cell>
          <cell r="F50" t="str">
            <v>Medidor faturado pela UFSC</v>
          </cell>
          <cell r="G50" t="str">
            <v>Setor 00</v>
          </cell>
          <cell r="H50" t="str">
            <v>Eixo Central</v>
          </cell>
          <cell r="I50" t="str">
            <v>Setor 00</v>
          </cell>
          <cell r="J50" t="str">
            <v>SubSetor 00.06</v>
          </cell>
          <cell r="K50" t="str">
            <v>Florianópolis - Trindade</v>
          </cell>
          <cell r="L50" t="str">
            <v>Trindade</v>
          </cell>
          <cell r="M50" t="str">
            <v>Restaurante Universitário 1</v>
          </cell>
          <cell r="N50">
            <v>44652</v>
          </cell>
          <cell r="O50" t="str">
            <v>Desativado 03/2016</v>
          </cell>
          <cell r="P50" t="str">
            <v>Fatura Individual</v>
          </cell>
          <cell r="Q50" t="str">
            <v>A99S330478</v>
          </cell>
          <cell r="R50" t="str">
            <v>Água e Esgoto</v>
          </cell>
          <cell r="S50" t="str">
            <v>Sim</v>
          </cell>
          <cell r="T50" t="str">
            <v>83.899.526/0001-82</v>
          </cell>
          <cell r="U50" t="str">
            <v>CASAN</v>
          </cell>
          <cell r="V50">
            <v>0</v>
          </cell>
          <cell r="W50">
            <v>45580</v>
          </cell>
        </row>
        <row r="51">
          <cell r="B51" t="str">
            <v>H053</v>
          </cell>
          <cell r="D51">
            <v>2296713</v>
          </cell>
          <cell r="E51" t="str">
            <v>H053</v>
          </cell>
          <cell r="F51" t="str">
            <v>Medidor faturado pela UFSC</v>
          </cell>
          <cell r="G51" t="str">
            <v>Setor 00</v>
          </cell>
          <cell r="H51" t="str">
            <v>Eixo Central</v>
          </cell>
          <cell r="I51" t="str">
            <v>Setor 00</v>
          </cell>
          <cell r="J51" t="str">
            <v>SubSetor 00.07</v>
          </cell>
          <cell r="K51" t="str">
            <v>Florianópolis - Trindade</v>
          </cell>
          <cell r="L51" t="str">
            <v>Trindade</v>
          </cell>
          <cell r="M51" t="str">
            <v>Centro de Eventos, NUMA, Editora UFSC, EGC</v>
          </cell>
          <cell r="N51">
            <v>44682</v>
          </cell>
          <cell r="O51" t="str">
            <v>Ativo</v>
          </cell>
          <cell r="P51" t="str">
            <v>Fatura centralizada</v>
          </cell>
          <cell r="Q51" t="str">
            <v>C11C010440</v>
          </cell>
          <cell r="R51" t="str">
            <v>Água e Esgoto</v>
          </cell>
          <cell r="S51" t="str">
            <v>Sim</v>
          </cell>
          <cell r="T51" t="str">
            <v>83.899.526/0001-82</v>
          </cell>
          <cell r="U51" t="str">
            <v>CASAN</v>
          </cell>
          <cell r="V51">
            <v>331.83</v>
          </cell>
          <cell r="W51">
            <v>45580</v>
          </cell>
        </row>
        <row r="52">
          <cell r="B52" t="str">
            <v>H054</v>
          </cell>
          <cell r="D52">
            <v>6923020</v>
          </cell>
          <cell r="E52" t="str">
            <v>H054</v>
          </cell>
          <cell r="F52" t="str">
            <v>Medidor faturado pela UFSC</v>
          </cell>
          <cell r="G52" t="str">
            <v>Setor 03</v>
          </cell>
          <cell r="H52" t="str">
            <v>Tecnológico</v>
          </cell>
          <cell r="I52" t="str">
            <v>Setor 03</v>
          </cell>
          <cell r="J52" t="str">
            <v>SubSetor 03.07</v>
          </cell>
          <cell r="K52" t="str">
            <v>Florianópolis - Trindade</v>
          </cell>
          <cell r="L52" t="str">
            <v>Trindade</v>
          </cell>
          <cell r="M52" t="str">
            <v>Arquitetura e Urbanismo</v>
          </cell>
          <cell r="N52">
            <v>44713</v>
          </cell>
          <cell r="O52" t="str">
            <v>Ativo</v>
          </cell>
          <cell r="P52" t="str">
            <v>Fatura centralizada</v>
          </cell>
          <cell r="Q52" t="str">
            <v>B17C002561</v>
          </cell>
          <cell r="R52" t="str">
            <v>Água e Esgoto</v>
          </cell>
          <cell r="S52" t="str">
            <v>Sim</v>
          </cell>
          <cell r="T52" t="str">
            <v>83.899.526/0001-82</v>
          </cell>
          <cell r="U52" t="str">
            <v>CASAN</v>
          </cell>
          <cell r="V52">
            <v>276.67</v>
          </cell>
          <cell r="W52">
            <v>45580</v>
          </cell>
        </row>
        <row r="53">
          <cell r="B53" t="str">
            <v>H055</v>
          </cell>
          <cell r="D53">
            <v>2296705</v>
          </cell>
          <cell r="E53" t="str">
            <v>H055</v>
          </cell>
          <cell r="F53" t="str">
            <v>Medidor faturado pela UFSC</v>
          </cell>
          <cell r="G53" t="str">
            <v>Setor 04</v>
          </cell>
          <cell r="H53" t="str">
            <v>Desportivo</v>
          </cell>
          <cell r="I53" t="str">
            <v>Setor 04</v>
          </cell>
          <cell r="J53" t="str">
            <v>SubSetor 04.00</v>
          </cell>
          <cell r="K53" t="str">
            <v>Florianópolis - Trindade</v>
          </cell>
          <cell r="L53" t="str">
            <v>Trindade</v>
          </cell>
          <cell r="M53" t="str">
            <v>Centro de Desportos</v>
          </cell>
          <cell r="N53">
            <v>44743</v>
          </cell>
          <cell r="O53" t="str">
            <v>Ativo</v>
          </cell>
          <cell r="P53" t="str">
            <v>Fatura centralizada</v>
          </cell>
          <cell r="Q53" t="str">
            <v>G15AA00021</v>
          </cell>
          <cell r="R53" t="str">
            <v>Água e Esgoto</v>
          </cell>
          <cell r="S53" t="str">
            <v>Sim</v>
          </cell>
          <cell r="T53" t="str">
            <v>83.899.526/0001-82</v>
          </cell>
          <cell r="U53" t="str">
            <v>CASAN</v>
          </cell>
          <cell r="V53">
            <v>1475.33</v>
          </cell>
          <cell r="W53">
            <v>45580</v>
          </cell>
        </row>
        <row r="54">
          <cell r="B54" t="str">
            <v>H056</v>
          </cell>
          <cell r="D54">
            <v>2296721</v>
          </cell>
          <cell r="E54" t="str">
            <v>H056</v>
          </cell>
          <cell r="F54" t="str">
            <v>Medidor faturado pela UFSC</v>
          </cell>
          <cell r="G54" t="str">
            <v>Setor 00</v>
          </cell>
          <cell r="H54" t="str">
            <v>Eixo Central</v>
          </cell>
          <cell r="I54" t="str">
            <v>Setor 00</v>
          </cell>
          <cell r="J54" t="str">
            <v>SubSetor 00.06</v>
          </cell>
          <cell r="K54" t="str">
            <v>Florianópolis - Trindade</v>
          </cell>
          <cell r="L54" t="str">
            <v>Trindade</v>
          </cell>
          <cell r="M54" t="str">
            <v>Restaurante Universitário 2</v>
          </cell>
          <cell r="N54">
            <v>44774</v>
          </cell>
          <cell r="O54" t="str">
            <v>Ativo</v>
          </cell>
          <cell r="P54" t="str">
            <v>Fatura centralizada</v>
          </cell>
          <cell r="Q54" t="str">
            <v>E11C000742</v>
          </cell>
          <cell r="R54" t="str">
            <v>Água e Esgoto</v>
          </cell>
          <cell r="S54" t="str">
            <v>Sim</v>
          </cell>
          <cell r="T54" t="str">
            <v>83.899.526/0001-82</v>
          </cell>
          <cell r="U54" t="str">
            <v>CASAN</v>
          </cell>
          <cell r="V54">
            <v>2575.33</v>
          </cell>
          <cell r="W54">
            <v>45580</v>
          </cell>
        </row>
        <row r="55">
          <cell r="B55" t="str">
            <v>H057</v>
          </cell>
          <cell r="D55">
            <v>2297108</v>
          </cell>
          <cell r="E55" t="str">
            <v>H057</v>
          </cell>
          <cell r="F55" t="str">
            <v>Medidor faturado pela UFSC</v>
          </cell>
          <cell r="G55" t="str">
            <v>Setor 01</v>
          </cell>
          <cell r="H55" t="str">
            <v>Prefeitura</v>
          </cell>
          <cell r="I55" t="str">
            <v>Setor 01</v>
          </cell>
          <cell r="J55" t="str">
            <v>SubSetor 01.11</v>
          </cell>
          <cell r="K55" t="str">
            <v>Florianópolis - Trindade</v>
          </cell>
          <cell r="L55" t="str">
            <v>Trindade</v>
          </cell>
          <cell r="M55" t="str">
            <v>PU - Prefeitura Universitária - Oficina, Serralheria e Mecânica (PU11)</v>
          </cell>
          <cell r="N55">
            <v>44805</v>
          </cell>
          <cell r="O55" t="str">
            <v>Ativo</v>
          </cell>
          <cell r="P55" t="str">
            <v>Fatura centralizada</v>
          </cell>
          <cell r="Q55" t="str">
            <v>A95L322012</v>
          </cell>
          <cell r="R55" t="str">
            <v>Água e Esgoto</v>
          </cell>
          <cell r="S55" t="str">
            <v>Sim</v>
          </cell>
          <cell r="T55" t="str">
            <v>83.899.526/0001-82</v>
          </cell>
          <cell r="U55" t="str">
            <v>CASAN</v>
          </cell>
          <cell r="V55">
            <v>96.67</v>
          </cell>
          <cell r="W55">
            <v>45580</v>
          </cell>
        </row>
        <row r="56">
          <cell r="B56" t="str">
            <v>H058</v>
          </cell>
          <cell r="D56">
            <v>9611070</v>
          </cell>
          <cell r="E56" t="str">
            <v>H058</v>
          </cell>
          <cell r="F56" t="str">
            <v>Medidor faturado pela UFSC</v>
          </cell>
          <cell r="G56" t="str">
            <v>Setor 01</v>
          </cell>
          <cell r="H56" t="str">
            <v>Prefeitura</v>
          </cell>
          <cell r="I56" t="str">
            <v>Setor 01</v>
          </cell>
          <cell r="J56" t="str">
            <v>SubSetor 01.07</v>
          </cell>
          <cell r="K56" t="str">
            <v>Florianópolis - Trindade</v>
          </cell>
          <cell r="L56" t="str">
            <v>Trindade</v>
          </cell>
          <cell r="M56" t="str">
            <v>CCB - Blocos A, B, C e D - 2 - Córrego Grande</v>
          </cell>
          <cell r="N56">
            <v>44835</v>
          </cell>
          <cell r="O56" t="str">
            <v>Ativo</v>
          </cell>
          <cell r="P56" t="str">
            <v>Fatura centralizada</v>
          </cell>
          <cell r="Q56" t="str">
            <v>C11C005856</v>
          </cell>
          <cell r="R56" t="str">
            <v>Água e Esgoto</v>
          </cell>
          <cell r="S56" t="str">
            <v>Sim</v>
          </cell>
          <cell r="T56" t="str">
            <v>83.899.526/0001-82</v>
          </cell>
          <cell r="U56" t="str">
            <v>CASAN</v>
          </cell>
          <cell r="V56">
            <v>532.33000000000004</v>
          </cell>
          <cell r="W56">
            <v>45580</v>
          </cell>
        </row>
        <row r="57">
          <cell r="B57" t="str">
            <v>H059</v>
          </cell>
          <cell r="D57">
            <v>2296675</v>
          </cell>
          <cell r="E57" t="str">
            <v>H059</v>
          </cell>
          <cell r="F57" t="str">
            <v>Medidor faturado pela UFSC</v>
          </cell>
          <cell r="G57" t="str">
            <v>Setor 03</v>
          </cell>
          <cell r="H57" t="str">
            <v>Tecnológico</v>
          </cell>
          <cell r="I57" t="str">
            <v>Setor 03</v>
          </cell>
          <cell r="J57" t="str">
            <v>SubSetor 03.01</v>
          </cell>
          <cell r="K57" t="str">
            <v>Florianópolis - Trindade</v>
          </cell>
          <cell r="L57" t="str">
            <v>Trindade</v>
          </cell>
          <cell r="M57" t="str">
            <v>CTC - Setic e Almoxarifado (CTC 8 e 14)</v>
          </cell>
          <cell r="N57">
            <v>44866</v>
          </cell>
          <cell r="O57" t="str">
            <v>Ativo</v>
          </cell>
          <cell r="P57" t="str">
            <v>Fatura centralizada</v>
          </cell>
          <cell r="Q57" t="str">
            <v>A13C020930</v>
          </cell>
          <cell r="R57" t="str">
            <v>Água e Esgoto</v>
          </cell>
          <cell r="S57" t="str">
            <v>Sim</v>
          </cell>
          <cell r="T57" t="str">
            <v>83.899.526/0001-82</v>
          </cell>
          <cell r="U57" t="str">
            <v>CASAN</v>
          </cell>
          <cell r="V57">
            <v>9.5</v>
          </cell>
          <cell r="W57">
            <v>45580</v>
          </cell>
        </row>
        <row r="58">
          <cell r="B58" t="str">
            <v>H060</v>
          </cell>
          <cell r="D58">
            <v>5329663</v>
          </cell>
          <cell r="E58" t="str">
            <v>H060</v>
          </cell>
          <cell r="F58" t="str">
            <v>Medidor faturado pela UFSC</v>
          </cell>
          <cell r="G58" t="str">
            <v>Setor 00</v>
          </cell>
          <cell r="H58" t="str">
            <v>Eixo Central</v>
          </cell>
          <cell r="I58" t="str">
            <v>Setor 00</v>
          </cell>
          <cell r="J58" t="str">
            <v>SubSetor 00.10</v>
          </cell>
          <cell r="K58" t="str">
            <v>Florianópolis - Trindade</v>
          </cell>
          <cell r="L58" t="str">
            <v>Trindade</v>
          </cell>
          <cell r="M58" t="str">
            <v>Reitoria II</v>
          </cell>
          <cell r="N58">
            <v>44896</v>
          </cell>
          <cell r="O58" t="str">
            <v>Ativo</v>
          </cell>
          <cell r="P58" t="str">
            <v>Fatura centralizada</v>
          </cell>
          <cell r="Q58" t="str">
            <v>A13C021299</v>
          </cell>
          <cell r="R58" t="str">
            <v>Água e Esgoto</v>
          </cell>
          <cell r="S58" t="str">
            <v>Sim</v>
          </cell>
          <cell r="T58" t="str">
            <v>83.899.526/0001-82</v>
          </cell>
          <cell r="U58" t="str">
            <v>CASAN</v>
          </cell>
          <cell r="V58">
            <v>240.17</v>
          </cell>
          <cell r="W58">
            <v>45580</v>
          </cell>
        </row>
        <row r="59">
          <cell r="B59" t="str">
            <v>H061</v>
          </cell>
          <cell r="D59">
            <v>2296870</v>
          </cell>
          <cell r="E59" t="str">
            <v>H061</v>
          </cell>
          <cell r="F59" t="str">
            <v>Medidor faturado pela UFSC</v>
          </cell>
          <cell r="G59" t="str">
            <v>Setor 09</v>
          </cell>
          <cell r="H59" t="str">
            <v>Renovação</v>
          </cell>
          <cell r="I59" t="str">
            <v>Setor 09</v>
          </cell>
          <cell r="J59" t="str">
            <v>SubSetor 09.02</v>
          </cell>
          <cell r="K59" t="str">
            <v>Florianópolis - Trindade</v>
          </cell>
          <cell r="L59" t="str">
            <v>Trindade</v>
          </cell>
          <cell r="M59" t="str">
            <v>CCB Anatômico</v>
          </cell>
          <cell r="N59">
            <v>44927</v>
          </cell>
          <cell r="O59" t="str">
            <v>Ativo</v>
          </cell>
          <cell r="P59" t="str">
            <v>Fatura centralizada</v>
          </cell>
          <cell r="Q59" t="str">
            <v>B10C013871</v>
          </cell>
          <cell r="R59" t="str">
            <v>Água e Esgoto</v>
          </cell>
          <cell r="S59" t="str">
            <v>Sim</v>
          </cell>
          <cell r="T59" t="str">
            <v>83.899.526/0001-82</v>
          </cell>
          <cell r="U59" t="str">
            <v>CASAN</v>
          </cell>
          <cell r="V59">
            <v>23.33</v>
          </cell>
          <cell r="W59">
            <v>45580</v>
          </cell>
        </row>
        <row r="60">
          <cell r="B60" t="str">
            <v>H062</v>
          </cell>
          <cell r="D60">
            <v>15023672</v>
          </cell>
          <cell r="E60" t="str">
            <v>H062</v>
          </cell>
          <cell r="F60" t="str">
            <v>Medidor faturado pela UFSC</v>
          </cell>
          <cell r="G60" t="str">
            <v>Setor 09</v>
          </cell>
          <cell r="H60" t="str">
            <v>Renovação</v>
          </cell>
          <cell r="I60" t="str">
            <v>Setor 09</v>
          </cell>
          <cell r="J60" t="str">
            <v>SubSetor 09.05</v>
          </cell>
          <cell r="K60" t="str">
            <v>Florianópolis - Trindade</v>
          </cell>
          <cell r="L60" t="str">
            <v>Trindade</v>
          </cell>
          <cell r="M60" t="str">
            <v>CFM  Bloco EFI</v>
          </cell>
          <cell r="N60">
            <v>44958</v>
          </cell>
          <cell r="O60" t="str">
            <v>Ativo</v>
          </cell>
          <cell r="P60" t="str">
            <v>Fatura centralizada</v>
          </cell>
          <cell r="Q60" t="str">
            <v>C11C010415</v>
          </cell>
          <cell r="R60" t="str">
            <v>Água e Esgoto</v>
          </cell>
          <cell r="S60" t="str">
            <v>Sim</v>
          </cell>
          <cell r="T60" t="str">
            <v>83.899.526/0001-82</v>
          </cell>
          <cell r="U60" t="str">
            <v>CASAN</v>
          </cell>
          <cell r="V60">
            <v>506.83</v>
          </cell>
          <cell r="W60">
            <v>45580</v>
          </cell>
        </row>
        <row r="61">
          <cell r="B61" t="str">
            <v>H063</v>
          </cell>
          <cell r="D61">
            <v>8526290</v>
          </cell>
          <cell r="E61" t="str">
            <v>H063</v>
          </cell>
          <cell r="F61" t="str">
            <v>Medidor não faturado pela UFSC</v>
          </cell>
          <cell r="G61" t="str">
            <v>Setor 06</v>
          </cell>
          <cell r="H61" t="str">
            <v>Econômico-Jurídico</v>
          </cell>
          <cell r="I61" t="str">
            <v>Setor 06</v>
          </cell>
          <cell r="J61" t="str">
            <v>SubSetor 06.05</v>
          </cell>
          <cell r="K61" t="str">
            <v>Florianópolis - Trindade</v>
          </cell>
          <cell r="L61" t="str">
            <v>Trindade</v>
          </cell>
          <cell r="M61" t="str">
            <v>FEPESE</v>
          </cell>
          <cell r="N61">
            <v>44986</v>
          </cell>
          <cell r="O61" t="str">
            <v>Ativo</v>
          </cell>
          <cell r="P61" t="str">
            <v>Fatura Individual</v>
          </cell>
          <cell r="Q61" t="str">
            <v/>
          </cell>
          <cell r="R61" t="str">
            <v>Água e Esgoto</v>
          </cell>
          <cell r="S61" t="str">
            <v>Sim</v>
          </cell>
          <cell r="T61" t="str">
            <v>Sem informação</v>
          </cell>
          <cell r="U61" t="str">
            <v>CASAN</v>
          </cell>
          <cell r="V61">
            <v>0</v>
          </cell>
          <cell r="W61">
            <v>45580</v>
          </cell>
        </row>
        <row r="62">
          <cell r="B62" t="str">
            <v>H064</v>
          </cell>
          <cell r="D62">
            <v>0</v>
          </cell>
          <cell r="E62" t="str">
            <v>H064</v>
          </cell>
          <cell r="F62" t="str">
            <v>Medidor não faturado pela UFSC</v>
          </cell>
          <cell r="G62" t="str">
            <v>Setor 03</v>
          </cell>
          <cell r="H62" t="str">
            <v>Tecnológico</v>
          </cell>
          <cell r="I62" t="str">
            <v>Setor 03</v>
          </cell>
          <cell r="J62" t="str">
            <v>SubSetor 03.08</v>
          </cell>
          <cell r="K62" t="str">
            <v>Florianópolis - Trindade</v>
          </cell>
          <cell r="L62" t="str">
            <v>Trindade</v>
          </cell>
          <cell r="M62" t="str">
            <v>Fundação CERTI</v>
          </cell>
          <cell r="N62">
            <v>45017</v>
          </cell>
          <cell r="O62" t="str">
            <v>Ativo</v>
          </cell>
          <cell r="P62" t="str">
            <v>Fatura Individual</v>
          </cell>
          <cell r="Q62" t="str">
            <v/>
          </cell>
          <cell r="R62" t="str">
            <v>Água e Esgoto</v>
          </cell>
          <cell r="S62" t="str">
            <v>Sim</v>
          </cell>
          <cell r="T62" t="str">
            <v>Sem informação</v>
          </cell>
          <cell r="U62" t="str">
            <v>CASAN</v>
          </cell>
          <cell r="V62">
            <v>0</v>
          </cell>
          <cell r="W62">
            <v>45580</v>
          </cell>
        </row>
        <row r="63">
          <cell r="B63" t="str">
            <v>H065</v>
          </cell>
          <cell r="D63">
            <v>12813443</v>
          </cell>
          <cell r="E63" t="str">
            <v>H065</v>
          </cell>
          <cell r="F63" t="str">
            <v>Medidor não faturado pela UFSC</v>
          </cell>
          <cell r="G63" t="str">
            <v>Setor 02</v>
          </cell>
          <cell r="H63" t="str">
            <v>Saúde</v>
          </cell>
          <cell r="I63" t="str">
            <v>Setor 02</v>
          </cell>
          <cell r="J63" t="str">
            <v>SubSetor 02.03</v>
          </cell>
          <cell r="K63" t="str">
            <v>Florianópolis - Trindade</v>
          </cell>
          <cell r="L63" t="str">
            <v>Trindade</v>
          </cell>
          <cell r="M63" t="str">
            <v>CAIXA</v>
          </cell>
          <cell r="N63">
            <v>45047</v>
          </cell>
          <cell r="O63" t="str">
            <v>Ativo</v>
          </cell>
          <cell r="P63" t="str">
            <v>Fatura Individual</v>
          </cell>
          <cell r="Q63" t="str">
            <v/>
          </cell>
          <cell r="R63" t="str">
            <v>Água e Esgoto</v>
          </cell>
          <cell r="S63" t="str">
            <v>Sim</v>
          </cell>
          <cell r="T63" t="str">
            <v>Sem informação</v>
          </cell>
          <cell r="U63" t="str">
            <v>CASAN</v>
          </cell>
          <cell r="V63">
            <v>0</v>
          </cell>
          <cell r="W63">
            <v>45580</v>
          </cell>
        </row>
        <row r="64">
          <cell r="B64" t="str">
            <v>H066</v>
          </cell>
          <cell r="D64">
            <v>17091764</v>
          </cell>
          <cell r="E64" t="str">
            <v>H066</v>
          </cell>
          <cell r="F64" t="str">
            <v>Medidor faturado pela UFSC</v>
          </cell>
          <cell r="G64" t="str">
            <v>Setor 01</v>
          </cell>
          <cell r="H64" t="str">
            <v>Prefeitura</v>
          </cell>
          <cell r="I64" t="str">
            <v>Setor 01</v>
          </cell>
          <cell r="J64" t="str">
            <v>SubSetor01.15</v>
          </cell>
          <cell r="K64" t="str">
            <v>Florianópolis - Trindade</v>
          </cell>
          <cell r="L64" t="str">
            <v>Trindade</v>
          </cell>
          <cell r="M64" t="str">
            <v>CCB - Blocos E, F e G e Biotério (BIC 12)</v>
          </cell>
          <cell r="N64">
            <v>45078</v>
          </cell>
          <cell r="O64" t="str">
            <v>Ativo</v>
          </cell>
          <cell r="P64" t="str">
            <v>Fatura centralizada</v>
          </cell>
          <cell r="Q64" t="str">
            <v>F11C000153</v>
          </cell>
          <cell r="R64" t="str">
            <v>Água e Esgoto</v>
          </cell>
          <cell r="S64" t="str">
            <v>Sim</v>
          </cell>
          <cell r="T64" t="str">
            <v>83.899.526/0001-82</v>
          </cell>
          <cell r="U64" t="str">
            <v>CASAN</v>
          </cell>
          <cell r="V64">
            <v>344.67</v>
          </cell>
          <cell r="W64">
            <v>45580</v>
          </cell>
        </row>
        <row r="65">
          <cell r="B65" t="str">
            <v>H072</v>
          </cell>
          <cell r="D65">
            <v>2297167</v>
          </cell>
          <cell r="E65" t="str">
            <v>H072</v>
          </cell>
          <cell r="F65" t="str">
            <v>Medidor faturado pela UFSC</v>
          </cell>
          <cell r="G65" t="str">
            <v>Florianópolis - Outros</v>
          </cell>
          <cell r="H65" t="str">
            <v>CCA - Itacorubi</v>
          </cell>
          <cell r="I65" t="str">
            <v>Setor 11</v>
          </cell>
          <cell r="J65" t="str">
            <v>SubSetor 11.01</v>
          </cell>
          <cell r="K65" t="str">
            <v>Florianópolis - Outros</v>
          </cell>
          <cell r="L65" t="str">
            <v>CCA - Itacorubi</v>
          </cell>
          <cell r="M65" t="str">
            <v>CCA 1</v>
          </cell>
          <cell r="N65">
            <v>45108</v>
          </cell>
          <cell r="O65" t="str">
            <v>Ativo</v>
          </cell>
          <cell r="P65" t="str">
            <v>Fatura centralizada</v>
          </cell>
          <cell r="Q65" t="str">
            <v>B10C017343</v>
          </cell>
          <cell r="R65" t="str">
            <v>Água</v>
          </cell>
          <cell r="S65" t="str">
            <v>Não</v>
          </cell>
          <cell r="T65" t="str">
            <v>83.899.526/0001-82</v>
          </cell>
          <cell r="U65" t="str">
            <v>CASAN</v>
          </cell>
          <cell r="V65">
            <v>717.67</v>
          </cell>
          <cell r="W65">
            <v>45580</v>
          </cell>
        </row>
        <row r="66">
          <cell r="B66" t="str">
            <v>H073</v>
          </cell>
          <cell r="D66">
            <v>2297175</v>
          </cell>
          <cell r="E66" t="str">
            <v>H073</v>
          </cell>
          <cell r="F66" t="str">
            <v>Medidor faturado pela UFSC</v>
          </cell>
          <cell r="G66" t="str">
            <v>Florianópolis - Outros</v>
          </cell>
          <cell r="H66" t="str">
            <v>CCA - Itacorubi</v>
          </cell>
          <cell r="I66" t="str">
            <v>Setor 11</v>
          </cell>
          <cell r="J66" t="str">
            <v>SubSetor 11.02</v>
          </cell>
          <cell r="K66" t="str">
            <v>Florianópolis - Outros</v>
          </cell>
          <cell r="L66" t="str">
            <v>CCA - Itacorubi</v>
          </cell>
          <cell r="M66" t="str">
            <v>CCA  Estação Experimental de Aquicultura</v>
          </cell>
          <cell r="N66">
            <v>45139</v>
          </cell>
          <cell r="O66" t="str">
            <v>Ativo</v>
          </cell>
          <cell r="P66" t="str">
            <v>Fatura centralizada</v>
          </cell>
          <cell r="Q66" t="str">
            <v>A05S578217</v>
          </cell>
          <cell r="R66" t="str">
            <v>Água</v>
          </cell>
          <cell r="S66" t="str">
            <v>Não</v>
          </cell>
          <cell r="T66" t="str">
            <v>83.899.526/0001-82</v>
          </cell>
          <cell r="U66" t="str">
            <v>CASAN</v>
          </cell>
          <cell r="V66">
            <v>102.33</v>
          </cell>
          <cell r="W66">
            <v>45580</v>
          </cell>
        </row>
        <row r="67">
          <cell r="B67" t="str">
            <v>H074</v>
          </cell>
          <cell r="D67">
            <v>2297183</v>
          </cell>
          <cell r="E67" t="str">
            <v>H074</v>
          </cell>
          <cell r="F67" t="str">
            <v>Medidor faturado pela UFSC</v>
          </cell>
          <cell r="G67" t="str">
            <v>Florianópolis - Outros</v>
          </cell>
          <cell r="H67" t="str">
            <v>CCA - Itacorubi</v>
          </cell>
          <cell r="I67" t="str">
            <v>Setor 11</v>
          </cell>
          <cell r="J67" t="str">
            <v>SubSetor 11.01</v>
          </cell>
          <cell r="K67" t="str">
            <v>Florianópolis - Outros</v>
          </cell>
          <cell r="L67" t="str">
            <v>CCA - Itacorubi</v>
          </cell>
          <cell r="M67" t="str">
            <v>CCA 2</v>
          </cell>
          <cell r="N67">
            <v>45170</v>
          </cell>
          <cell r="O67" t="str">
            <v>Ativo</v>
          </cell>
          <cell r="P67" t="str">
            <v>Fatura centralizada</v>
          </cell>
          <cell r="Q67" t="str">
            <v>C11C010252</v>
          </cell>
          <cell r="R67" t="str">
            <v>Água</v>
          </cell>
          <cell r="S67" t="str">
            <v>Não</v>
          </cell>
          <cell r="T67" t="str">
            <v>83.899.526/0001-82</v>
          </cell>
          <cell r="U67" t="str">
            <v>CASAN</v>
          </cell>
          <cell r="V67">
            <v>750</v>
          </cell>
          <cell r="W67">
            <v>45580</v>
          </cell>
        </row>
        <row r="68">
          <cell r="B68" t="str">
            <v>H076</v>
          </cell>
          <cell r="D68">
            <v>2297361</v>
          </cell>
          <cell r="E68" t="str">
            <v>H076</v>
          </cell>
          <cell r="F68" t="str">
            <v>Medidor faturado pela UFSC</v>
          </cell>
          <cell r="G68" t="str">
            <v>Florianópolis - Outros</v>
          </cell>
          <cell r="H68" t="str">
            <v xml:space="preserve">CCA - Cidade das Abelhas </v>
          </cell>
          <cell r="I68" t="str">
            <v>Setor 16</v>
          </cell>
          <cell r="J68" t="str">
            <v>SubSetor 16.00</v>
          </cell>
          <cell r="K68" t="str">
            <v>Florianópolis - Outros</v>
          </cell>
          <cell r="L68" t="str">
            <v xml:space="preserve">CCA - Cidade das Abelhas </v>
          </cell>
          <cell r="M68" t="str">
            <v>Cidade das Abelhas  Rod. Virgílio Várzea, 2600</v>
          </cell>
          <cell r="N68">
            <v>45200</v>
          </cell>
          <cell r="O68" t="str">
            <v>Ativo</v>
          </cell>
          <cell r="P68" t="str">
            <v>Fatura centralizada</v>
          </cell>
          <cell r="Q68" t="str">
            <v>A10C001421</v>
          </cell>
          <cell r="R68" t="str">
            <v>Água</v>
          </cell>
          <cell r="S68" t="str">
            <v>Não</v>
          </cell>
          <cell r="T68" t="str">
            <v>83.899.526/0001-82</v>
          </cell>
          <cell r="U68" t="str">
            <v>CASAN</v>
          </cell>
          <cell r="V68">
            <v>30.33</v>
          </cell>
          <cell r="W68">
            <v>45580</v>
          </cell>
        </row>
        <row r="69">
          <cell r="B69" t="str">
            <v>H081</v>
          </cell>
          <cell r="D69">
            <v>2295652</v>
          </cell>
          <cell r="E69" t="str">
            <v>H081</v>
          </cell>
          <cell r="F69" t="str">
            <v>Medidor faturado pela UFSC</v>
          </cell>
          <cell r="G69" t="str">
            <v>Florianópolis - Outros</v>
          </cell>
          <cell r="H69" t="str">
            <v>SEAD - TV UFSC</v>
          </cell>
          <cell r="I69" t="str">
            <v>Setor 13</v>
          </cell>
          <cell r="J69" t="str">
            <v>SubSetor 13.01</v>
          </cell>
          <cell r="K69" t="str">
            <v>Florianópolis - Outros</v>
          </cell>
          <cell r="L69" t="str">
            <v>SEAD - TV UFSC</v>
          </cell>
          <cell r="M69" t="str">
            <v>Rua Presidente Coutinho</v>
          </cell>
          <cell r="N69">
            <v>45231</v>
          </cell>
          <cell r="O69" t="str">
            <v>Ativo</v>
          </cell>
          <cell r="P69" t="str">
            <v>Fatura centralizada</v>
          </cell>
          <cell r="Q69" t="str">
            <v>B17C002628</v>
          </cell>
          <cell r="R69" t="str">
            <v>Água e Esgoto</v>
          </cell>
          <cell r="S69" t="str">
            <v>Sim</v>
          </cell>
          <cell r="T69" t="str">
            <v>83.899.526/0001-82</v>
          </cell>
          <cell r="U69" t="str">
            <v>CASAN</v>
          </cell>
          <cell r="V69">
            <v>59.83</v>
          </cell>
          <cell r="W69">
            <v>45580</v>
          </cell>
        </row>
        <row r="70">
          <cell r="B70" t="str">
            <v>H082</v>
          </cell>
          <cell r="D70">
            <v>5716594</v>
          </cell>
          <cell r="E70" t="str">
            <v>H082</v>
          </cell>
          <cell r="F70" t="str">
            <v>Medidor faturado pela UFSC</v>
          </cell>
          <cell r="G70" t="str">
            <v>Florianópolis - Outros</v>
          </cell>
          <cell r="H70" t="str">
            <v>CCA - Tapera</v>
          </cell>
          <cell r="I70" t="str">
            <v>Setor 18</v>
          </cell>
          <cell r="J70" t="str">
            <v>SubSetor 18.00</v>
          </cell>
          <cell r="K70" t="str">
            <v>Florianópolis - Outros</v>
          </cell>
          <cell r="L70" t="str">
            <v>CCA - Tapera</v>
          </cell>
          <cell r="M70" t="str">
            <v>CCA Tapera - Fazenda Experimental da Ressacada</v>
          </cell>
          <cell r="N70">
            <v>45261</v>
          </cell>
          <cell r="O70" t="str">
            <v>Ativo</v>
          </cell>
          <cell r="P70" t="str">
            <v>Fatura centralizada</v>
          </cell>
          <cell r="Q70" t="str">
            <v>C11C010040</v>
          </cell>
          <cell r="R70" t="str">
            <v>Água</v>
          </cell>
          <cell r="S70" t="str">
            <v>Não</v>
          </cell>
          <cell r="T70" t="str">
            <v>83.899.526/0001-82</v>
          </cell>
          <cell r="U70" t="str">
            <v>CASAN</v>
          </cell>
          <cell r="V70">
            <v>460.83</v>
          </cell>
          <cell r="W70">
            <v>45580</v>
          </cell>
        </row>
        <row r="71">
          <cell r="B71" t="str">
            <v>H083</v>
          </cell>
          <cell r="D71">
            <v>6997937</v>
          </cell>
          <cell r="E71" t="str">
            <v>H083</v>
          </cell>
          <cell r="F71" t="str">
            <v>Medidor faturado pela UFSC</v>
          </cell>
          <cell r="G71" t="str">
            <v>Florianópolis - Outros</v>
          </cell>
          <cell r="H71" t="str">
            <v>Casa da Arte</v>
          </cell>
          <cell r="I71" t="str">
            <v>Setor 13</v>
          </cell>
          <cell r="J71" t="str">
            <v>SubSetor 13.03</v>
          </cell>
          <cell r="K71" t="str">
            <v>Florianópolis - Outros</v>
          </cell>
          <cell r="L71" t="str">
            <v>Casa da Arte</v>
          </cell>
          <cell r="M71" t="str">
            <v>Casa da Arte</v>
          </cell>
          <cell r="N71">
            <v>45292</v>
          </cell>
          <cell r="O71" t="str">
            <v>Ativo</v>
          </cell>
          <cell r="P71" t="str">
            <v>Fatura centralizada</v>
          </cell>
          <cell r="Q71" t="str">
            <v>A16S368708</v>
          </cell>
          <cell r="R71" t="str">
            <v>Água e Esgoto</v>
          </cell>
          <cell r="S71" t="str">
            <v>Sim</v>
          </cell>
          <cell r="T71" t="str">
            <v>83.899.526/0001-82</v>
          </cell>
          <cell r="U71" t="str">
            <v>CASAN</v>
          </cell>
          <cell r="V71">
            <v>4.5</v>
          </cell>
          <cell r="W71">
            <v>45580</v>
          </cell>
        </row>
        <row r="72">
          <cell r="B72" t="str">
            <v>H084</v>
          </cell>
          <cell r="D72">
            <v>9197419</v>
          </cell>
          <cell r="E72" t="str">
            <v>H084</v>
          </cell>
          <cell r="F72" t="str">
            <v>Medidor faturado pela UFSC</v>
          </cell>
          <cell r="G72" t="str">
            <v>Florianópolis - Outros</v>
          </cell>
          <cell r="H72" t="str">
            <v>CCA - Barra da Lagoa - EMEB-AQI</v>
          </cell>
          <cell r="I72" t="str">
            <v>Setor 12</v>
          </cell>
          <cell r="J72" t="str">
            <v>SubSetor 12.00</v>
          </cell>
          <cell r="K72" t="str">
            <v>Florianópolis - Outros</v>
          </cell>
          <cell r="L72" t="str">
            <v>CCA - Barra da Lagoa - EMEB-AQI</v>
          </cell>
          <cell r="M72" t="str">
            <v>LMM Área de produção</v>
          </cell>
          <cell r="N72">
            <v>45323</v>
          </cell>
          <cell r="O72" t="str">
            <v>Ativo</v>
          </cell>
          <cell r="P72" t="str">
            <v>Fatura centralizada</v>
          </cell>
          <cell r="Q72" t="str">
            <v>B11C024230</v>
          </cell>
          <cell r="R72" t="str">
            <v>Água e Esgoto</v>
          </cell>
          <cell r="S72" t="str">
            <v>Sim</v>
          </cell>
          <cell r="T72" t="str">
            <v>83.899.526/0001-82</v>
          </cell>
          <cell r="U72" t="str">
            <v>CASAN</v>
          </cell>
          <cell r="V72">
            <v>330.67</v>
          </cell>
          <cell r="W72">
            <v>45580</v>
          </cell>
        </row>
        <row r="73">
          <cell r="B73" t="str">
            <v>H085</v>
          </cell>
          <cell r="D73">
            <v>12791172</v>
          </cell>
          <cell r="E73" t="str">
            <v>H085</v>
          </cell>
          <cell r="F73" t="str">
            <v>Medidor faturado pela UFSC</v>
          </cell>
          <cell r="G73" t="str">
            <v>Florianópolis - Outros</v>
          </cell>
          <cell r="H73" t="str">
            <v>SECARTE - Praia do Forte</v>
          </cell>
          <cell r="I73" t="str">
            <v>Setor 17</v>
          </cell>
          <cell r="J73" t="str">
            <v>SubSetor 17.00</v>
          </cell>
          <cell r="K73" t="str">
            <v>Florianópolis - Outros</v>
          </cell>
          <cell r="L73" t="str">
            <v>SECARTE - Praia do Forte</v>
          </cell>
          <cell r="M73" t="str">
            <v>Fortaleza de São José da Ponta Grossa</v>
          </cell>
          <cell r="N73">
            <v>45352</v>
          </cell>
          <cell r="O73" t="str">
            <v>Ativo</v>
          </cell>
          <cell r="P73" t="str">
            <v>Fatura centralizada</v>
          </cell>
          <cell r="Q73" t="str">
            <v>Y11C048501</v>
          </cell>
          <cell r="R73" t="str">
            <v>Água</v>
          </cell>
          <cell r="S73" t="str">
            <v>Não</v>
          </cell>
          <cell r="T73" t="str">
            <v>83.899.526/0001-82</v>
          </cell>
          <cell r="U73" t="str">
            <v>CASAN</v>
          </cell>
          <cell r="V73">
            <v>25.33</v>
          </cell>
          <cell r="W73">
            <v>45580</v>
          </cell>
        </row>
        <row r="74">
          <cell r="B74" t="str">
            <v>H086</v>
          </cell>
          <cell r="D74">
            <v>12799408</v>
          </cell>
          <cell r="E74" t="str">
            <v>H086</v>
          </cell>
          <cell r="F74" t="str">
            <v>Medidor faturado pela UFSC</v>
          </cell>
          <cell r="G74" t="str">
            <v>Florianópolis - Outros</v>
          </cell>
          <cell r="H74" t="str">
            <v>UFSC  Jurerê</v>
          </cell>
          <cell r="I74" t="str">
            <v>Setor 14</v>
          </cell>
          <cell r="J74" t="str">
            <v>SubSetor 14.00</v>
          </cell>
          <cell r="K74" t="str">
            <v>Florianópolis - Outros</v>
          </cell>
          <cell r="L74" t="str">
            <v>UFSC  Jurerê</v>
          </cell>
          <cell r="M74" t="str">
            <v>UFSC  Jurerê</v>
          </cell>
          <cell r="N74">
            <v>45383</v>
          </cell>
          <cell r="O74" t="str">
            <v>Ativo</v>
          </cell>
          <cell r="P74" t="str">
            <v>Fatura centralizada</v>
          </cell>
          <cell r="Q74" t="str">
            <v>Y11C056745</v>
          </cell>
          <cell r="R74" t="str">
            <v>Água</v>
          </cell>
          <cell r="S74" t="str">
            <v>Não</v>
          </cell>
          <cell r="T74" t="str">
            <v>83.899.526/0001-82</v>
          </cell>
          <cell r="U74" t="str">
            <v>CASAN</v>
          </cell>
          <cell r="V74">
            <v>1.17</v>
          </cell>
          <cell r="W74">
            <v>45580</v>
          </cell>
        </row>
        <row r="75">
          <cell r="B75" t="str">
            <v>H087</v>
          </cell>
          <cell r="D75">
            <v>13018540</v>
          </cell>
          <cell r="E75" t="str">
            <v>H087</v>
          </cell>
          <cell r="F75" t="str">
            <v>Medidor faturado pela UFSC</v>
          </cell>
          <cell r="G75" t="str">
            <v>Florianópolis - Outros</v>
          </cell>
          <cell r="H75" t="str">
            <v>UFSC  Sambaqui</v>
          </cell>
          <cell r="I75" t="str">
            <v>Setor 15</v>
          </cell>
          <cell r="J75" t="str">
            <v>SubSetor 15.00</v>
          </cell>
          <cell r="K75" t="str">
            <v>Florianópolis - Outros</v>
          </cell>
          <cell r="L75" t="str">
            <v>UFSC  Sambaqui</v>
          </cell>
          <cell r="M75" t="str">
            <v>UFSC  Sambaqui</v>
          </cell>
          <cell r="N75">
            <v>45413</v>
          </cell>
          <cell r="O75" t="str">
            <v>Ativo</v>
          </cell>
          <cell r="P75" t="str">
            <v>Fatura centralizada</v>
          </cell>
          <cell r="Q75" t="str">
            <v>A06S080329</v>
          </cell>
          <cell r="R75" t="str">
            <v>Água</v>
          </cell>
          <cell r="S75" t="str">
            <v>Não</v>
          </cell>
          <cell r="T75" t="str">
            <v>83.899.526/0001-82</v>
          </cell>
          <cell r="U75" t="str">
            <v>CASAN</v>
          </cell>
          <cell r="V75">
            <v>53.17</v>
          </cell>
          <cell r="W75">
            <v>45580</v>
          </cell>
        </row>
        <row r="76">
          <cell r="B76" t="str">
            <v>H088</v>
          </cell>
          <cell r="D76">
            <v>2294605</v>
          </cell>
          <cell r="E76" t="str">
            <v>H088</v>
          </cell>
          <cell r="F76" t="str">
            <v>Medidor faturado pela UFSC</v>
          </cell>
          <cell r="G76" t="str">
            <v>Florianópolis - Outros</v>
          </cell>
          <cell r="H76" t="str">
            <v>Casa Vida e Saúde</v>
          </cell>
          <cell r="I76" t="str">
            <v>Setor 13</v>
          </cell>
          <cell r="J76" t="str">
            <v>SubSetor 13.02</v>
          </cell>
          <cell r="K76" t="str">
            <v>Florianópolis - Outros</v>
          </cell>
          <cell r="L76" t="str">
            <v>Casa Vida e Saúde</v>
          </cell>
          <cell r="M76" t="str">
            <v>Casa Vida e Saúde</v>
          </cell>
          <cell r="N76">
            <v>45444</v>
          </cell>
          <cell r="O76" t="str">
            <v>Ativo</v>
          </cell>
          <cell r="P76" t="str">
            <v>Fatura centralizada</v>
          </cell>
          <cell r="Q76" t="str">
            <v>Y11C073654</v>
          </cell>
          <cell r="R76" t="str">
            <v>Água e Esgoto</v>
          </cell>
          <cell r="S76" t="str">
            <v>Sim</v>
          </cell>
          <cell r="T76" t="str">
            <v>83.899.526/0001-82</v>
          </cell>
          <cell r="U76" t="str">
            <v>CASAN</v>
          </cell>
          <cell r="V76">
            <v>2.17</v>
          </cell>
          <cell r="W76">
            <v>45580</v>
          </cell>
        </row>
        <row r="77">
          <cell r="B77" t="str">
            <v>H089</v>
          </cell>
          <cell r="D77">
            <v>2347660</v>
          </cell>
          <cell r="E77" t="str">
            <v>H089</v>
          </cell>
          <cell r="F77" t="str">
            <v>Medidor faturado pela UFSC</v>
          </cell>
          <cell r="G77" t="str">
            <v>Florianópolis - Outros</v>
          </cell>
          <cell r="H77" t="str">
            <v>CCA - Barra da Lagoa - EMEB-AQI</v>
          </cell>
          <cell r="I77" t="str">
            <v>Setor 12</v>
          </cell>
          <cell r="J77" t="str">
            <v>SubSetor 12.00</v>
          </cell>
          <cell r="K77" t="str">
            <v>Florianópolis - Outros</v>
          </cell>
          <cell r="L77" t="str">
            <v>CCA - Barra da Lagoa - EMEB-AQI</v>
          </cell>
          <cell r="M77" t="str">
            <v>LAPOM, LAPMAR, LCM, LCA</v>
          </cell>
          <cell r="N77">
            <v>45474</v>
          </cell>
          <cell r="O77" t="str">
            <v>Ativo</v>
          </cell>
          <cell r="P77" t="str">
            <v>Fatura centralizada</v>
          </cell>
          <cell r="Q77" t="str">
            <v>B17C007633</v>
          </cell>
          <cell r="R77" t="str">
            <v>Água e Esgoto</v>
          </cell>
          <cell r="S77" t="str">
            <v>Sim</v>
          </cell>
          <cell r="T77" t="str">
            <v>83.899.526/0001-82</v>
          </cell>
          <cell r="U77" t="str">
            <v>CASAN</v>
          </cell>
          <cell r="V77">
            <v>311.67</v>
          </cell>
          <cell r="W77">
            <v>45580</v>
          </cell>
        </row>
        <row r="78">
          <cell r="B78" t="str">
            <v>H090</v>
          </cell>
          <cell r="D78">
            <v>2347679</v>
          </cell>
          <cell r="E78" t="str">
            <v>H090</v>
          </cell>
          <cell r="F78" t="str">
            <v>Medidor faturado pela UFSC</v>
          </cell>
          <cell r="G78" t="str">
            <v>Florianópolis - Outros</v>
          </cell>
          <cell r="H78" t="str">
            <v>CCA - Barra da Lagoa - EMEB-AQI</v>
          </cell>
          <cell r="I78" t="str">
            <v>Setor 12</v>
          </cell>
          <cell r="J78" t="str">
            <v>SubSetor 12.00</v>
          </cell>
          <cell r="K78" t="str">
            <v>Florianópolis - Outros</v>
          </cell>
          <cell r="L78" t="str">
            <v>CCA - Barra da Lagoa - EMEB-AQI</v>
          </cell>
          <cell r="M78" t="str">
            <v>LMM - Guarita, convivência, oficina e escritórios</v>
          </cell>
          <cell r="N78">
            <v>45505</v>
          </cell>
          <cell r="O78" t="str">
            <v>Ativo</v>
          </cell>
          <cell r="P78" t="str">
            <v>Fatura centralizada</v>
          </cell>
          <cell r="Q78" t="str">
            <v>A15C030480</v>
          </cell>
          <cell r="R78" t="str">
            <v>Água e Esgoto</v>
          </cell>
          <cell r="S78" t="str">
            <v>Sim</v>
          </cell>
          <cell r="T78" t="str">
            <v>83.899.526/0001-82</v>
          </cell>
          <cell r="U78" t="str">
            <v>CASAN</v>
          </cell>
          <cell r="V78">
            <v>37.67</v>
          </cell>
          <cell r="W78">
            <v>45580</v>
          </cell>
        </row>
        <row r="79">
          <cell r="B79" t="str">
            <v>H100</v>
          </cell>
          <cell r="D79">
            <v>2134608</v>
          </cell>
          <cell r="E79" t="str">
            <v>H100</v>
          </cell>
          <cell r="F79" t="str">
            <v>Medidor faturado pela UFSC</v>
          </cell>
          <cell r="G79" t="str">
            <v>Joinville</v>
          </cell>
          <cell r="H79" t="str">
            <v>Joinville</v>
          </cell>
          <cell r="I79" t="str">
            <v>Setor 23</v>
          </cell>
          <cell r="J79" t="str">
            <v>SubSetor 23.01</v>
          </cell>
          <cell r="K79" t="str">
            <v>Joinville</v>
          </cell>
          <cell r="L79" t="str">
            <v>Joinville</v>
          </cell>
          <cell r="M79" t="str">
            <v>ÁGUAS DE JOINVILLE  R. Pres. Prud. De Moraes  Joinville</v>
          </cell>
          <cell r="N79">
            <v>45536</v>
          </cell>
          <cell r="O79" t="str">
            <v>Desativado 03/2018</v>
          </cell>
          <cell r="P79" t="str">
            <v>Fatura Individual</v>
          </cell>
          <cell r="Q79" t="str">
            <v/>
          </cell>
          <cell r="R79" t="str">
            <v>Água e Esgoto</v>
          </cell>
          <cell r="S79" t="str">
            <v>Sim</v>
          </cell>
          <cell r="T79" t="str">
            <v>83.899.526/0001-82</v>
          </cell>
          <cell r="U79" t="str">
            <v>ÁGUAS DE JOINVILLE</v>
          </cell>
          <cell r="V79">
            <v>0</v>
          </cell>
          <cell r="W79">
            <v>45580</v>
          </cell>
        </row>
        <row r="80">
          <cell r="B80" t="str">
            <v>H101</v>
          </cell>
          <cell r="D80">
            <v>2141582</v>
          </cell>
          <cell r="E80" t="str">
            <v>H101</v>
          </cell>
          <cell r="F80" t="str">
            <v>Medidor faturado pela UFSC</v>
          </cell>
          <cell r="G80" t="str">
            <v>Joinville</v>
          </cell>
          <cell r="H80" t="str">
            <v>Joinville</v>
          </cell>
          <cell r="I80" t="str">
            <v>Setor 23</v>
          </cell>
          <cell r="J80" t="str">
            <v>SubSetor 23.02</v>
          </cell>
          <cell r="K80" t="str">
            <v>Joinville</v>
          </cell>
          <cell r="L80" t="str">
            <v>Joinville</v>
          </cell>
          <cell r="M80" t="str">
            <v>ÁGUAS DE JOINVILLE  R. João Vogelsanger, 108  Joinville</v>
          </cell>
          <cell r="N80">
            <v>45566</v>
          </cell>
          <cell r="O80" t="str">
            <v>Desativado 03/2018</v>
          </cell>
          <cell r="P80" t="str">
            <v>Fatura Individual</v>
          </cell>
          <cell r="Q80" t="str">
            <v/>
          </cell>
          <cell r="R80" t="str">
            <v>Água e Esgoto</v>
          </cell>
          <cell r="S80" t="str">
            <v>Sim</v>
          </cell>
          <cell r="T80" t="str">
            <v>83.899.526/0001-82</v>
          </cell>
          <cell r="U80" t="str">
            <v>ÁGUAS DE JOINVILLE</v>
          </cell>
          <cell r="V80">
            <v>0</v>
          </cell>
          <cell r="W80">
            <v>45580</v>
          </cell>
        </row>
        <row r="81">
          <cell r="B81" t="str">
            <v>H102</v>
          </cell>
          <cell r="D81">
            <v>2278022</v>
          </cell>
          <cell r="E81" t="str">
            <v>H102</v>
          </cell>
          <cell r="F81" t="str">
            <v>Medidor faturado pela UFSC</v>
          </cell>
          <cell r="G81" t="str">
            <v>Joinville</v>
          </cell>
          <cell r="H81" t="str">
            <v>Joinville</v>
          </cell>
          <cell r="I81" t="str">
            <v>Setor 23</v>
          </cell>
          <cell r="J81" t="str">
            <v>SubSetor 23.03</v>
          </cell>
          <cell r="K81" t="str">
            <v>Joinville</v>
          </cell>
          <cell r="L81" t="str">
            <v>Joinville</v>
          </cell>
          <cell r="M81" t="str">
            <v>ÁGUAS DE JOINVILLE  R. João Colin (1)  Joinville</v>
          </cell>
          <cell r="N81">
            <v>45597</v>
          </cell>
          <cell r="O81" t="str">
            <v>Desativado 03/2018</v>
          </cell>
          <cell r="P81" t="str">
            <v>Fatura Individual</v>
          </cell>
          <cell r="Q81" t="str">
            <v/>
          </cell>
          <cell r="R81" t="str">
            <v>Água e Esgoto</v>
          </cell>
          <cell r="S81" t="str">
            <v>Sim</v>
          </cell>
          <cell r="T81" t="str">
            <v>83.899.526/0001-82</v>
          </cell>
          <cell r="U81" t="str">
            <v>ÁGUAS DE JOINVILLE</v>
          </cell>
          <cell r="V81">
            <v>0</v>
          </cell>
          <cell r="W81">
            <v>45580</v>
          </cell>
        </row>
        <row r="82">
          <cell r="B82" t="str">
            <v>H103</v>
          </cell>
          <cell r="D82">
            <v>7039336</v>
          </cell>
          <cell r="E82" t="str">
            <v>H103</v>
          </cell>
          <cell r="F82" t="str">
            <v>Medidor faturado pela UFSC</v>
          </cell>
          <cell r="G82" t="str">
            <v>Joinville</v>
          </cell>
          <cell r="H82" t="str">
            <v>Joinville</v>
          </cell>
          <cell r="I82" t="str">
            <v>Setor 23</v>
          </cell>
          <cell r="J82" t="str">
            <v>SubSetor 23.02</v>
          </cell>
          <cell r="K82" t="str">
            <v>Joinville</v>
          </cell>
          <cell r="L82" t="str">
            <v>Joinville</v>
          </cell>
          <cell r="M82" t="str">
            <v>ÁGUAS DE JOINVILLE  R. João Vogelsanger, 181 - Joinville</v>
          </cell>
          <cell r="N82">
            <v>45627</v>
          </cell>
          <cell r="O82" t="str">
            <v>Desativado 03/2016</v>
          </cell>
          <cell r="P82" t="str">
            <v>Fatura Individual</v>
          </cell>
          <cell r="Q82" t="str">
            <v>A12G079417</v>
          </cell>
          <cell r="R82" t="str">
            <v>Água e Esgoto</v>
          </cell>
          <cell r="S82" t="str">
            <v>Sim</v>
          </cell>
          <cell r="T82" t="str">
            <v>83.899.526/0001-82</v>
          </cell>
          <cell r="U82" t="str">
            <v>ÁGUAS DE JOINVILLE</v>
          </cell>
          <cell r="V82">
            <v>0</v>
          </cell>
          <cell r="W82">
            <v>45580</v>
          </cell>
        </row>
        <row r="83">
          <cell r="B83" t="str">
            <v>H104</v>
          </cell>
          <cell r="D83">
            <v>7876009</v>
          </cell>
          <cell r="E83" t="str">
            <v>H104</v>
          </cell>
          <cell r="F83" t="str">
            <v>Medidor faturado pela UFSC</v>
          </cell>
          <cell r="G83" t="str">
            <v>Joinville</v>
          </cell>
          <cell r="H83" t="str">
            <v>Joinville</v>
          </cell>
          <cell r="I83" t="str">
            <v>Setor 23</v>
          </cell>
          <cell r="J83" t="str">
            <v>SubSetor 23.04</v>
          </cell>
          <cell r="K83" t="str">
            <v>Joinville</v>
          </cell>
          <cell r="L83" t="str">
            <v>Joinville</v>
          </cell>
          <cell r="M83" t="str">
            <v>ÁGUAS DE JOINVILLE  R. João Vogelsanger, 200  Joinville</v>
          </cell>
          <cell r="N83">
            <v>45658</v>
          </cell>
          <cell r="O83" t="str">
            <v>Desativado 03/2018</v>
          </cell>
          <cell r="P83" t="str">
            <v>Fatura Individual</v>
          </cell>
          <cell r="Q83" t="str">
            <v/>
          </cell>
          <cell r="R83" t="str">
            <v>Água e Esgoto</v>
          </cell>
          <cell r="S83" t="str">
            <v>Sim</v>
          </cell>
          <cell r="T83" t="str">
            <v>83.899.526/0001-82</v>
          </cell>
          <cell r="U83" t="str">
            <v>ÁGUAS DE JOINVILLE</v>
          </cell>
          <cell r="V83">
            <v>0</v>
          </cell>
          <cell r="W83">
            <v>45580</v>
          </cell>
        </row>
        <row r="84">
          <cell r="B84" t="str">
            <v>H105</v>
          </cell>
          <cell r="D84">
            <v>8686432</v>
          </cell>
          <cell r="E84" t="str">
            <v>H105</v>
          </cell>
          <cell r="F84" t="str">
            <v>Medidor faturado pela UFSC</v>
          </cell>
          <cell r="G84" t="str">
            <v>Joinville</v>
          </cell>
          <cell r="H84" t="str">
            <v>Joinville</v>
          </cell>
          <cell r="I84" t="str">
            <v>Setor 23</v>
          </cell>
          <cell r="J84" t="str">
            <v>SubSetor 23.05</v>
          </cell>
          <cell r="K84" t="str">
            <v>Joinville</v>
          </cell>
          <cell r="L84" t="str">
            <v>Joinville</v>
          </cell>
          <cell r="M84" t="str">
            <v>ÁGUAS DE JOINVILLE  R. João Colin (2)  Joinville</v>
          </cell>
          <cell r="N84">
            <v>45689</v>
          </cell>
          <cell r="O84" t="str">
            <v>Desativado 03/2018</v>
          </cell>
          <cell r="P84" t="str">
            <v>Fatura Individual</v>
          </cell>
          <cell r="Q84" t="str">
            <v/>
          </cell>
          <cell r="R84" t="str">
            <v>Água e Esgoto</v>
          </cell>
          <cell r="S84" t="str">
            <v>Sim</v>
          </cell>
          <cell r="T84" t="str">
            <v>83.899.526/0001-82</v>
          </cell>
          <cell r="U84" t="str">
            <v>ÁGUAS DE JOINVILLE</v>
          </cell>
          <cell r="V84">
            <v>0</v>
          </cell>
          <cell r="W84">
            <v>45580</v>
          </cell>
        </row>
        <row r="85">
          <cell r="B85" t="str">
            <v>H106</v>
          </cell>
          <cell r="D85">
            <v>14948508</v>
          </cell>
          <cell r="E85" t="str">
            <v>H106</v>
          </cell>
          <cell r="F85" t="str">
            <v>Medidor faturado pela UFSC</v>
          </cell>
          <cell r="G85" t="str">
            <v>Araquari</v>
          </cell>
          <cell r="H85" t="str">
            <v>CCA - Araquari - Barra do Sul</v>
          </cell>
          <cell r="I85" t="str">
            <v>Setor 21</v>
          </cell>
          <cell r="J85" t="str">
            <v>SubSetor 21.00</v>
          </cell>
          <cell r="K85" t="str">
            <v>Araquari</v>
          </cell>
          <cell r="L85" t="str">
            <v>CCA - Araquari - Barra do Sul</v>
          </cell>
          <cell r="M85" t="str">
            <v>Fazenda UFSC/Yakult - Lab. de Camarões Marinhos</v>
          </cell>
          <cell r="N85">
            <v>45717</v>
          </cell>
          <cell r="O85" t="str">
            <v>Ativo</v>
          </cell>
          <cell r="P85" t="str">
            <v>Fatura centralizada</v>
          </cell>
          <cell r="Q85" t="str">
            <v>B11C061116</v>
          </cell>
          <cell r="R85" t="str">
            <v>Água</v>
          </cell>
          <cell r="S85" t="str">
            <v>Não</v>
          </cell>
          <cell r="T85" t="str">
            <v>83.899.526/0001-82</v>
          </cell>
          <cell r="U85" t="str">
            <v>CASAN</v>
          </cell>
          <cell r="V85">
            <v>17</v>
          </cell>
          <cell r="W85">
            <v>45580</v>
          </cell>
        </row>
        <row r="86">
          <cell r="B86" t="str">
            <v>H107</v>
          </cell>
          <cell r="D86">
            <v>2131650</v>
          </cell>
          <cell r="E86" t="str">
            <v>H107</v>
          </cell>
          <cell r="F86" t="str">
            <v>Medidor faturado pela UFSC</v>
          </cell>
          <cell r="G86" t="str">
            <v>Joinville</v>
          </cell>
          <cell r="H86" t="str">
            <v>Joinville</v>
          </cell>
          <cell r="I86" t="str">
            <v>Setor 23</v>
          </cell>
          <cell r="J86" t="str">
            <v>SubSetor 23.06</v>
          </cell>
          <cell r="K86" t="str">
            <v>Joinville</v>
          </cell>
          <cell r="L86" t="str">
            <v>Joinville - João Colin</v>
          </cell>
          <cell r="M86" t="str">
            <v>ÁGUAS DE JOINVILLE  R. João Colin, 2728  Joinville</v>
          </cell>
          <cell r="N86">
            <v>45748</v>
          </cell>
          <cell r="O86" t="str">
            <v>Desativado 03/2018</v>
          </cell>
          <cell r="P86" t="str">
            <v>Fatura Individual</v>
          </cell>
          <cell r="Q86" t="str">
            <v/>
          </cell>
          <cell r="R86" t="str">
            <v>Água e Esgoto</v>
          </cell>
          <cell r="S86" t="str">
            <v>Sim</v>
          </cell>
          <cell r="T86" t="str">
            <v>83.899.526/0001-82</v>
          </cell>
          <cell r="U86" t="str">
            <v>ÁGUAS DE JOINVILLE</v>
          </cell>
          <cell r="V86">
            <v>0</v>
          </cell>
          <cell r="W86">
            <v>45580</v>
          </cell>
        </row>
        <row r="87">
          <cell r="B87" t="str">
            <v>H108</v>
          </cell>
          <cell r="D87">
            <v>0</v>
          </cell>
          <cell r="E87" t="str">
            <v>H108</v>
          </cell>
          <cell r="F87" t="str">
            <v>Medidor faturado pela UFSC</v>
          </cell>
          <cell r="G87" t="str">
            <v>Joinville</v>
          </cell>
          <cell r="H87" t="str">
            <v>Joinville - Perini B. P.</v>
          </cell>
          <cell r="I87" t="str">
            <v>Setor 23</v>
          </cell>
          <cell r="J87" t="str">
            <v>SubSetor 23.00</v>
          </cell>
          <cell r="K87" t="str">
            <v>Joinville</v>
          </cell>
          <cell r="L87" t="str">
            <v>Joinville - Perini B. P.</v>
          </cell>
          <cell r="M87" t="str">
            <v>Bloco U - RU LAV</v>
          </cell>
          <cell r="N87">
            <v>45778</v>
          </cell>
          <cell r="O87" t="str">
            <v>Ativo</v>
          </cell>
          <cell r="P87" t="str">
            <v>Condomínio Perini</v>
          </cell>
          <cell r="Q87" t="str">
            <v>A15B040774</v>
          </cell>
          <cell r="R87" t="str">
            <v>Água e Esgoto</v>
          </cell>
          <cell r="S87" t="str">
            <v>Sim</v>
          </cell>
          <cell r="T87" t="str">
            <v>SPA Interessado: Condomínio Perini Business Park</v>
          </cell>
          <cell r="U87" t="str">
            <v>Condomínio Perini</v>
          </cell>
          <cell r="V87">
            <v>58.65</v>
          </cell>
          <cell r="W87">
            <v>45580</v>
          </cell>
        </row>
        <row r="88">
          <cell r="B88" t="str">
            <v>H109</v>
          </cell>
          <cell r="D88">
            <v>0</v>
          </cell>
          <cell r="E88" t="str">
            <v>H109</v>
          </cell>
          <cell r="F88" t="str">
            <v>Medidor faturado pela UFSC</v>
          </cell>
          <cell r="G88" t="str">
            <v>Joinville</v>
          </cell>
          <cell r="H88" t="str">
            <v>Joinville - Perini B. P.</v>
          </cell>
          <cell r="I88" t="str">
            <v>Setor 23</v>
          </cell>
          <cell r="J88" t="str">
            <v>SubSetor 23.00</v>
          </cell>
          <cell r="K88" t="str">
            <v>Joinville</v>
          </cell>
          <cell r="L88" t="str">
            <v>Joinville - Perini B. P.</v>
          </cell>
          <cell r="M88" t="str">
            <v>Bloco O - O1</v>
          </cell>
          <cell r="N88">
            <v>45809</v>
          </cell>
          <cell r="O88" t="str">
            <v>Ativo</v>
          </cell>
          <cell r="P88" t="str">
            <v>Condomínio Perini</v>
          </cell>
          <cell r="Q88" t="str">
            <v>F17B900021</v>
          </cell>
          <cell r="R88" t="str">
            <v>Água e Esgoto</v>
          </cell>
          <cell r="S88" t="str">
            <v>Sim</v>
          </cell>
          <cell r="T88" t="str">
            <v>SPA Interessado: Condomínio Perini Business Park</v>
          </cell>
          <cell r="U88" t="str">
            <v>Condomínio Perini</v>
          </cell>
          <cell r="V88">
            <v>77.13</v>
          </cell>
          <cell r="W88">
            <v>45580</v>
          </cell>
        </row>
        <row r="89">
          <cell r="B89" t="str">
            <v>H110</v>
          </cell>
          <cell r="D89">
            <v>0</v>
          </cell>
          <cell r="E89" t="str">
            <v>H110</v>
          </cell>
          <cell r="F89" t="str">
            <v>Medidor faturado pela UFSC</v>
          </cell>
          <cell r="G89" t="str">
            <v>Joinville</v>
          </cell>
          <cell r="H89" t="str">
            <v>Joinville - Perini B. P.</v>
          </cell>
          <cell r="I89" t="str">
            <v>Setor 23</v>
          </cell>
          <cell r="J89" t="str">
            <v>SubSetor 23.00</v>
          </cell>
          <cell r="K89" t="str">
            <v>Joinville</v>
          </cell>
          <cell r="L89" t="str">
            <v>Joinville - Perini B. P.</v>
          </cell>
          <cell r="M89" t="str">
            <v>Bloco U - RU</v>
          </cell>
          <cell r="N89">
            <v>45839</v>
          </cell>
          <cell r="O89" t="str">
            <v>Ativo</v>
          </cell>
          <cell r="P89" t="str">
            <v>Condomínio Perini</v>
          </cell>
          <cell r="Q89" t="str">
            <v>F17B900028</v>
          </cell>
          <cell r="R89" t="str">
            <v>Água e Esgoto</v>
          </cell>
          <cell r="S89" t="str">
            <v>Sim</v>
          </cell>
          <cell r="T89" t="str">
            <v>SPA Interessado: Condomínio Perini Business Park</v>
          </cell>
          <cell r="U89" t="str">
            <v>Condomínio Perini</v>
          </cell>
          <cell r="V89">
            <v>112.01</v>
          </cell>
          <cell r="W89">
            <v>45580</v>
          </cell>
        </row>
        <row r="90">
          <cell r="B90" t="str">
            <v>H111</v>
          </cell>
          <cell r="D90">
            <v>0</v>
          </cell>
          <cell r="E90" t="str">
            <v>H111</v>
          </cell>
          <cell r="F90" t="str">
            <v>Medidor faturado pela UFSC</v>
          </cell>
          <cell r="G90" t="str">
            <v>Joinville</v>
          </cell>
          <cell r="H90" t="str">
            <v>Joinville - Perini B. P.</v>
          </cell>
          <cell r="I90" t="str">
            <v>Setor 23</v>
          </cell>
          <cell r="J90" t="str">
            <v>SubSetor 23.00</v>
          </cell>
          <cell r="K90" t="str">
            <v>Joinville</v>
          </cell>
          <cell r="L90" t="str">
            <v>Joinville - Perini B. P.</v>
          </cell>
          <cell r="M90" t="str">
            <v>Bloco U - U</v>
          </cell>
          <cell r="N90">
            <v>45870</v>
          </cell>
          <cell r="O90" t="str">
            <v>Ativo</v>
          </cell>
          <cell r="P90" t="str">
            <v>Condomínio Perini</v>
          </cell>
          <cell r="Q90" t="str">
            <v>C16UB020205</v>
          </cell>
          <cell r="R90" t="str">
            <v>Água e Esgoto</v>
          </cell>
          <cell r="S90" t="str">
            <v>Sim</v>
          </cell>
          <cell r="T90" t="str">
            <v>SPA Interessado: Condomínio Perini Business Park</v>
          </cell>
          <cell r="U90" t="str">
            <v>Condomínio Perini</v>
          </cell>
          <cell r="V90">
            <v>160.75</v>
          </cell>
          <cell r="W90">
            <v>45580</v>
          </cell>
        </row>
        <row r="91">
          <cell r="B91" t="str">
            <v>H112</v>
          </cell>
          <cell r="D91">
            <v>0</v>
          </cell>
          <cell r="E91" t="str">
            <v>H112</v>
          </cell>
          <cell r="F91" t="str">
            <v>Medidor faturado pela UFSC</v>
          </cell>
          <cell r="G91" t="str">
            <v>Joinville</v>
          </cell>
          <cell r="H91" t="str">
            <v>Joinville - Perini B. P.</v>
          </cell>
          <cell r="I91" t="str">
            <v>Setor 24</v>
          </cell>
          <cell r="J91" t="str">
            <v>SubSetor 23.01</v>
          </cell>
          <cell r="K91" t="str">
            <v>Joinville</v>
          </cell>
          <cell r="L91" t="str">
            <v>Joinville - Perini B. P.</v>
          </cell>
          <cell r="M91" t="str">
            <v>Tunel de Vento - LAB 01</v>
          </cell>
          <cell r="N91">
            <v>45901</v>
          </cell>
          <cell r="O91" t="str">
            <v>Ativo</v>
          </cell>
          <cell r="P91" t="str">
            <v>Condomínio Perini</v>
          </cell>
          <cell r="Q91" t="str">
            <v/>
          </cell>
          <cell r="R91" t="str">
            <v>Água e Esgoto</v>
          </cell>
          <cell r="S91" t="str">
            <v>Sim</v>
          </cell>
          <cell r="T91" t="str">
            <v>SPA Interessado: Condomínio Perini Business Park</v>
          </cell>
          <cell r="U91" t="str">
            <v>Condomínio Perini</v>
          </cell>
          <cell r="V91">
            <v>2.7</v>
          </cell>
          <cell r="W91">
            <v>45580</v>
          </cell>
        </row>
        <row r="92">
          <cell r="B92" t="str">
            <v>H113</v>
          </cell>
          <cell r="D92">
            <v>0</v>
          </cell>
          <cell r="E92" t="str">
            <v>H113</v>
          </cell>
          <cell r="F92" t="str">
            <v>Medidor faturado pela UFSC</v>
          </cell>
          <cell r="G92" t="str">
            <v>Joinville</v>
          </cell>
          <cell r="H92" t="str">
            <v>Joinville - Perini B. P.</v>
          </cell>
          <cell r="I92" t="str">
            <v>Setor 24</v>
          </cell>
          <cell r="J92" t="str">
            <v>SubSetor 23.01</v>
          </cell>
          <cell r="K92" t="str">
            <v>Joinville</v>
          </cell>
          <cell r="L92" t="str">
            <v>Joinville - Perini B. P.</v>
          </cell>
          <cell r="M92" t="str">
            <v>Bloco U - U LAB</v>
          </cell>
          <cell r="N92">
            <v>45931</v>
          </cell>
          <cell r="O92" t="str">
            <v>Ativo</v>
          </cell>
          <cell r="P92" t="str">
            <v>Condomínio Perini</v>
          </cell>
          <cell r="Q92" t="str">
            <v/>
          </cell>
          <cell r="R92" t="str">
            <v>Água e Esgoto</v>
          </cell>
          <cell r="S92" t="str">
            <v>Sim</v>
          </cell>
          <cell r="T92" t="str">
            <v>SPA Interessado: Condomínio Perini Business Park</v>
          </cell>
          <cell r="U92" t="str">
            <v>Condomínio Perini</v>
          </cell>
          <cell r="V92">
            <v>0</v>
          </cell>
          <cell r="W92">
            <v>45580</v>
          </cell>
        </row>
        <row r="93">
          <cell r="B93" t="str">
            <v>H130</v>
          </cell>
          <cell r="D93">
            <v>0</v>
          </cell>
          <cell r="E93" t="str">
            <v>H130</v>
          </cell>
          <cell r="F93" t="str">
            <v>Medidor faturado pela UFSC</v>
          </cell>
          <cell r="G93" t="str">
            <v>Florianópolis - Outros</v>
          </cell>
          <cell r="H93" t="str">
            <v>Sapiens Park</v>
          </cell>
          <cell r="I93" t="str">
            <v>Setor 24</v>
          </cell>
          <cell r="J93" t="str">
            <v>SubSetor 24.01</v>
          </cell>
          <cell r="K93" t="str">
            <v>Florianópolis - Outros</v>
          </cell>
          <cell r="L93" t="str">
            <v>Sapiens Park</v>
          </cell>
          <cell r="M93" t="str">
            <v>Sapiens Park - INPETRO</v>
          </cell>
          <cell r="N93">
            <v>45962</v>
          </cell>
          <cell r="O93" t="str">
            <v>Ativo</v>
          </cell>
          <cell r="P93" t="str">
            <v>Condomínio Sapiens Park</v>
          </cell>
          <cell r="Q93" t="str">
            <v/>
          </cell>
          <cell r="R93" t="str">
            <v>Água e Esgoto</v>
          </cell>
          <cell r="S93" t="str">
            <v>Sim</v>
          </cell>
          <cell r="T93" t="str">
            <v>SPA Assunto: Sapiens Park</v>
          </cell>
          <cell r="U93" t="str">
            <v>Condomínio Sapiens Park</v>
          </cell>
          <cell r="V93">
            <v>0</v>
          </cell>
          <cell r="W93">
            <v>45580</v>
          </cell>
        </row>
        <row r="94">
          <cell r="B94" t="str">
            <v>H131</v>
          </cell>
          <cell r="D94">
            <v>0</v>
          </cell>
          <cell r="E94" t="str">
            <v>H131</v>
          </cell>
          <cell r="F94" t="str">
            <v>Medidor faturado pela UFSC</v>
          </cell>
          <cell r="G94" t="str">
            <v>Florianópolis - Outros</v>
          </cell>
          <cell r="H94" t="str">
            <v>Sapiens Park</v>
          </cell>
          <cell r="I94" t="str">
            <v>Setor 24</v>
          </cell>
          <cell r="J94" t="str">
            <v>SubSetor 24.02</v>
          </cell>
          <cell r="K94" t="str">
            <v>Florianópolis - Outros</v>
          </cell>
          <cell r="L94" t="str">
            <v>Sapiens Park</v>
          </cell>
          <cell r="M94" t="str">
            <v>Sapiens Park - Fotovoltaica</v>
          </cell>
          <cell r="N94">
            <v>45992</v>
          </cell>
          <cell r="O94" t="str">
            <v>Ativo</v>
          </cell>
          <cell r="P94" t="str">
            <v>Condomínio Sapiens Park</v>
          </cell>
          <cell r="Q94" t="str">
            <v/>
          </cell>
          <cell r="R94" t="str">
            <v>Água e Esgoto</v>
          </cell>
          <cell r="S94" t="str">
            <v>Sim</v>
          </cell>
          <cell r="T94" t="str">
            <v>SPA Assunto: Sapiens Park</v>
          </cell>
          <cell r="U94" t="str">
            <v>Condomínio Sapiens Park</v>
          </cell>
          <cell r="V94">
            <v>0</v>
          </cell>
          <cell r="W94">
            <v>45580</v>
          </cell>
        </row>
        <row r="95">
          <cell r="B95" t="str">
            <v>H200</v>
          </cell>
          <cell r="D95">
            <v>15431797</v>
          </cell>
          <cell r="E95" t="str">
            <v>H200</v>
          </cell>
          <cell r="F95" t="str">
            <v>Medidor faturado pela UFSC</v>
          </cell>
          <cell r="G95" t="str">
            <v>Curitibanos</v>
          </cell>
          <cell r="H95" t="str">
            <v>Centro</v>
          </cell>
          <cell r="I95" t="str">
            <v>Setor 19</v>
          </cell>
          <cell r="J95" t="str">
            <v>SubSetor 19.01</v>
          </cell>
          <cell r="K95" t="str">
            <v>Curitibanos</v>
          </cell>
          <cell r="L95" t="str">
            <v>Centro</v>
          </cell>
          <cell r="M95" t="str">
            <v>Curitibanos CEDUP</v>
          </cell>
          <cell r="N95">
            <v>46023</v>
          </cell>
          <cell r="O95" t="str">
            <v>Ativo</v>
          </cell>
          <cell r="P95" t="str">
            <v>Fatura Individual</v>
          </cell>
          <cell r="Q95" t="str">
            <v>B17C003784</v>
          </cell>
          <cell r="R95" t="str">
            <v>Água</v>
          </cell>
          <cell r="S95" t="str">
            <v>Não</v>
          </cell>
          <cell r="T95" t="str">
            <v>83.899.526/0001-82</v>
          </cell>
          <cell r="U95" t="str">
            <v>CASAN</v>
          </cell>
          <cell r="V95">
            <v>103.5</v>
          </cell>
          <cell r="W95">
            <v>45580</v>
          </cell>
        </row>
        <row r="96">
          <cell r="B96" t="str">
            <v>H201</v>
          </cell>
          <cell r="D96">
            <v>0</v>
          </cell>
          <cell r="E96" t="str">
            <v>H201</v>
          </cell>
          <cell r="F96" t="str">
            <v>Medidor não instalado</v>
          </cell>
          <cell r="G96" t="str">
            <v>Curitibanos</v>
          </cell>
          <cell r="H96" t="str">
            <v>Área Sede</v>
          </cell>
          <cell r="I96" t="str">
            <v>Setor 19</v>
          </cell>
          <cell r="J96" t="str">
            <v>SubSetor 19.02</v>
          </cell>
          <cell r="K96" t="str">
            <v>Curitibanos</v>
          </cell>
          <cell r="L96" t="str">
            <v>Área Sede</v>
          </cell>
          <cell r="M96" t="str">
            <v>Curitibanos SEDE - Água Subterrânea</v>
          </cell>
          <cell r="N96">
            <v>46054</v>
          </cell>
          <cell r="O96" t="str">
            <v>Interno</v>
          </cell>
          <cell r="P96" t="str">
            <v>Não faturado</v>
          </cell>
          <cell r="Q96" t="str">
            <v/>
          </cell>
          <cell r="R96" t="str">
            <v>Sem cobrança</v>
          </cell>
          <cell r="S96" t="str">
            <v>Não</v>
          </cell>
          <cell r="T96" t="str">
            <v>83.899.526/0001-82</v>
          </cell>
          <cell r="U96" t="str">
            <v>Interno</v>
          </cell>
          <cell r="V96">
            <v>0</v>
          </cell>
          <cell r="W96">
            <v>45580</v>
          </cell>
        </row>
        <row r="97">
          <cell r="B97" t="str">
            <v>H202</v>
          </cell>
          <cell r="D97">
            <v>0</v>
          </cell>
          <cell r="E97" t="str">
            <v>H202</v>
          </cell>
          <cell r="F97" t="str">
            <v>Medidor não instalado</v>
          </cell>
          <cell r="G97" t="str">
            <v>Curitibanos</v>
          </cell>
          <cell r="H97" t="str">
            <v>Área Sede</v>
          </cell>
          <cell r="I97" t="str">
            <v>Setor 19</v>
          </cell>
          <cell r="J97" t="str">
            <v>SubSetor 19.02</v>
          </cell>
          <cell r="K97" t="str">
            <v>Curitibanos</v>
          </cell>
          <cell r="L97" t="str">
            <v>Área Sede</v>
          </cell>
          <cell r="M97" t="str">
            <v>Curitibanos SEDE - ETE</v>
          </cell>
          <cell r="N97">
            <v>46082</v>
          </cell>
          <cell r="O97" t="str">
            <v>Interno</v>
          </cell>
          <cell r="P97" t="str">
            <v>Não faturado</v>
          </cell>
          <cell r="Q97" t="str">
            <v/>
          </cell>
          <cell r="R97" t="str">
            <v>Sem cobrança</v>
          </cell>
          <cell r="S97" t="str">
            <v>Não</v>
          </cell>
          <cell r="T97" t="str">
            <v>83.899.526/0001-82</v>
          </cell>
          <cell r="U97" t="str">
            <v>Interno</v>
          </cell>
          <cell r="V97">
            <v>0</v>
          </cell>
          <cell r="W97">
            <v>45580</v>
          </cell>
        </row>
        <row r="98">
          <cell r="B98" t="str">
            <v>H300</v>
          </cell>
          <cell r="D98">
            <v>196916</v>
          </cell>
          <cell r="E98" t="str">
            <v>H300</v>
          </cell>
          <cell r="F98" t="str">
            <v>Medidor faturado pela UFSC</v>
          </cell>
          <cell r="G98" t="str">
            <v>Araranguá</v>
          </cell>
          <cell r="H98" t="str">
            <v>Araranguá</v>
          </cell>
          <cell r="I98" t="str">
            <v>Setor 20</v>
          </cell>
          <cell r="J98" t="str">
            <v>SubSetor 20.02</v>
          </cell>
          <cell r="K98" t="str">
            <v>Araranguá</v>
          </cell>
          <cell r="L98" t="str">
            <v>Araranguá</v>
          </cell>
          <cell r="M98" t="str">
            <v>SAMAE Araranguá  Mato Alto</v>
          </cell>
          <cell r="N98">
            <v>46113</v>
          </cell>
          <cell r="O98" t="str">
            <v>Ativo</v>
          </cell>
          <cell r="P98" t="str">
            <v>Fatura Individual</v>
          </cell>
          <cell r="Q98" t="str">
            <v>A15L279126</v>
          </cell>
          <cell r="R98" t="str">
            <v>Água</v>
          </cell>
          <cell r="S98" t="str">
            <v>Não</v>
          </cell>
          <cell r="T98" t="str">
            <v>83.899.526/0001-82</v>
          </cell>
          <cell r="U98" t="str">
            <v>SAMAE ARARANGUÁ</v>
          </cell>
          <cell r="V98">
            <v>33.5</v>
          </cell>
          <cell r="W98">
            <v>45580</v>
          </cell>
        </row>
        <row r="99">
          <cell r="B99" t="str">
            <v>H301</v>
          </cell>
          <cell r="D99">
            <v>104043</v>
          </cell>
          <cell r="E99" t="str">
            <v>H301</v>
          </cell>
          <cell r="F99" t="str">
            <v>Medidor faturado pela UFSC</v>
          </cell>
          <cell r="G99" t="str">
            <v>Araranguá</v>
          </cell>
          <cell r="H99" t="str">
            <v>Araranguá</v>
          </cell>
          <cell r="I99" t="str">
            <v>Setor 20</v>
          </cell>
          <cell r="J99" t="str">
            <v>SubSetor 20.01</v>
          </cell>
          <cell r="K99" t="str">
            <v>Araranguá</v>
          </cell>
          <cell r="L99" t="str">
            <v>Araranguá</v>
          </cell>
          <cell r="M99" t="str">
            <v>SAMAE Araranguá  Campo de Futebol</v>
          </cell>
          <cell r="N99">
            <v>46143</v>
          </cell>
          <cell r="O99" t="str">
            <v>Desativado</v>
          </cell>
          <cell r="P99" t="str">
            <v>Fatura Individual</v>
          </cell>
          <cell r="Q99" t="str">
            <v>A14S540581</v>
          </cell>
          <cell r="R99" t="str">
            <v>Água</v>
          </cell>
          <cell r="S99" t="str">
            <v>Não</v>
          </cell>
          <cell r="T99" t="str">
            <v>83.899.526/0001-82</v>
          </cell>
          <cell r="U99" t="str">
            <v>SAMAE ARARANGUÁ</v>
          </cell>
          <cell r="V99">
            <v>0</v>
          </cell>
          <cell r="W99">
            <v>45580</v>
          </cell>
        </row>
        <row r="100">
          <cell r="B100" t="str">
            <v>H302</v>
          </cell>
          <cell r="D100">
            <v>107568</v>
          </cell>
          <cell r="E100" t="str">
            <v>H302</v>
          </cell>
          <cell r="F100" t="str">
            <v>Medidor faturado pela UFSC</v>
          </cell>
          <cell r="G100" t="str">
            <v>Araranguá</v>
          </cell>
          <cell r="H100" t="str">
            <v>Araranguá</v>
          </cell>
          <cell r="I100" t="str">
            <v>Setor 20</v>
          </cell>
          <cell r="J100" t="str">
            <v>SubSetor 20.01</v>
          </cell>
          <cell r="K100" t="str">
            <v>Araranguá</v>
          </cell>
          <cell r="L100" t="str">
            <v>Araranguá</v>
          </cell>
          <cell r="M100" t="str">
            <v>SAMAE Araranguá  R. Pedro M. Pacheco (Medicina)</v>
          </cell>
          <cell r="N100">
            <v>46174</v>
          </cell>
          <cell r="O100" t="str">
            <v>Ativo</v>
          </cell>
          <cell r="P100" t="str">
            <v>Fatura Individual</v>
          </cell>
          <cell r="Q100" t="str">
            <v>A22LN0055338</v>
          </cell>
          <cell r="R100" t="str">
            <v>Água e Esgoto</v>
          </cell>
          <cell r="S100" t="str">
            <v>Sim</v>
          </cell>
          <cell r="T100" t="str">
            <v>83.899.526/0001-82</v>
          </cell>
          <cell r="U100" t="str">
            <v>SAMAE ARARANGUÁ</v>
          </cell>
          <cell r="V100">
            <v>10.5</v>
          </cell>
          <cell r="W100">
            <v>45580</v>
          </cell>
        </row>
        <row r="101">
          <cell r="B101" t="str">
            <v>H400</v>
          </cell>
          <cell r="D101">
            <v>89548</v>
          </cell>
          <cell r="E101" t="str">
            <v>H400</v>
          </cell>
          <cell r="F101" t="str">
            <v>Medidor faturado pela UFSC</v>
          </cell>
          <cell r="G101" t="str">
            <v>Blumenau</v>
          </cell>
          <cell r="H101" t="str">
            <v>Blumenau</v>
          </cell>
          <cell r="I101" t="str">
            <v>Setor 22</v>
          </cell>
          <cell r="J101" t="str">
            <v>SubSetor 22.03</v>
          </cell>
          <cell r="K101" t="str">
            <v>Blumenau</v>
          </cell>
          <cell r="L101" t="str">
            <v>Blumenau</v>
          </cell>
          <cell r="M101" t="str">
            <v>R. Pomerode, 710 - Blumenau</v>
          </cell>
          <cell r="N101">
            <v>46204</v>
          </cell>
          <cell r="O101" t="str">
            <v>Desativado 04/2018</v>
          </cell>
          <cell r="P101" t="str">
            <v>Fatura Individual</v>
          </cell>
          <cell r="Q101" t="str">
            <v/>
          </cell>
          <cell r="R101" t="str">
            <v>Água e Esgoto</v>
          </cell>
          <cell r="S101" t="str">
            <v>Sim</v>
          </cell>
          <cell r="T101" t="str">
            <v>Matrícula: 89548</v>
          </cell>
          <cell r="U101" t="str">
            <v>SAMAE BLUMENAU</v>
          </cell>
          <cell r="V101">
            <v>0</v>
          </cell>
          <cell r="W101">
            <v>45580</v>
          </cell>
        </row>
        <row r="102">
          <cell r="B102" t="str">
            <v>H401</v>
          </cell>
          <cell r="D102">
            <v>38988</v>
          </cell>
          <cell r="E102" t="str">
            <v>H401</v>
          </cell>
          <cell r="F102" t="str">
            <v>Medidor faturado pela UFSC</v>
          </cell>
          <cell r="G102" t="str">
            <v>Blumenau</v>
          </cell>
          <cell r="H102" t="str">
            <v>Blumenau</v>
          </cell>
          <cell r="I102" t="str">
            <v>Setor 22</v>
          </cell>
          <cell r="J102" t="str">
            <v>SubSetor 22.01</v>
          </cell>
          <cell r="K102" t="str">
            <v>Blumenau</v>
          </cell>
          <cell r="L102" t="str">
            <v>Blumenau</v>
          </cell>
          <cell r="M102" t="str">
            <v>SAMAE Blumenau  Rua João Pessoa, 2750</v>
          </cell>
          <cell r="N102">
            <v>46235</v>
          </cell>
          <cell r="O102" t="str">
            <v>Desativado 02/2025</v>
          </cell>
          <cell r="P102" t="str">
            <v>Fatura Individual</v>
          </cell>
          <cell r="Q102" t="str">
            <v>A12S141289</v>
          </cell>
          <cell r="R102" t="str">
            <v>Água e Esgoto</v>
          </cell>
          <cell r="S102" t="str">
            <v>Sim</v>
          </cell>
          <cell r="T102" t="str">
            <v>Matrícula: 38988</v>
          </cell>
          <cell r="U102" t="str">
            <v>SAMAE BLUMENAU</v>
          </cell>
          <cell r="V102">
            <v>67.17</v>
          </cell>
          <cell r="W102">
            <v>45580</v>
          </cell>
        </row>
        <row r="103">
          <cell r="B103" t="str">
            <v>H402</v>
          </cell>
          <cell r="D103">
            <v>55308</v>
          </cell>
          <cell r="E103" t="str">
            <v>H402</v>
          </cell>
          <cell r="F103" t="str">
            <v>Medidor faturado pela UFSC</v>
          </cell>
          <cell r="G103" t="str">
            <v>Blumenau</v>
          </cell>
          <cell r="H103" t="str">
            <v>Blumenau</v>
          </cell>
          <cell r="I103" t="str">
            <v>Setor 22</v>
          </cell>
          <cell r="J103" t="str">
            <v>SubSetor 22.02</v>
          </cell>
          <cell r="K103" t="str">
            <v>Blumenau</v>
          </cell>
          <cell r="L103" t="str">
            <v>Blumenau</v>
          </cell>
          <cell r="M103" t="str">
            <v>SAMAE Blumenau  Rua João Pessoa, 2514</v>
          </cell>
          <cell r="N103">
            <v>46266</v>
          </cell>
          <cell r="O103" t="str">
            <v>Desativado 02/2026</v>
          </cell>
          <cell r="P103" t="str">
            <v>Fatura Individual</v>
          </cell>
          <cell r="Q103" t="str">
            <v>Y17AA00025980</v>
          </cell>
          <cell r="R103" t="str">
            <v>Água e Esgoto</v>
          </cell>
          <cell r="S103" t="str">
            <v>Sim</v>
          </cell>
          <cell r="T103" t="str">
            <v>Matrícula: 55308</v>
          </cell>
          <cell r="U103" t="str">
            <v>SAMAE BLUMENAU</v>
          </cell>
          <cell r="V103">
            <v>20.67</v>
          </cell>
          <cell r="W103">
            <v>45580</v>
          </cell>
        </row>
        <row r="104">
          <cell r="B104" t="str">
            <v>M002</v>
          </cell>
          <cell r="D104">
            <v>0</v>
          </cell>
          <cell r="E104" t="str">
            <v>M002</v>
          </cell>
          <cell r="F104" t="str">
            <v>Medidor Interno</v>
          </cell>
          <cell r="G104" t="str">
            <v>Setor 02</v>
          </cell>
          <cell r="H104" t="str">
            <v>Saúde</v>
          </cell>
          <cell r="I104" t="str">
            <v>Setor 02</v>
          </cell>
          <cell r="J104" t="str">
            <v>SubSetor 02</v>
          </cell>
          <cell r="K104" t="str">
            <v>Florianópolis - Trindade</v>
          </cell>
          <cell r="L104" t="str">
            <v>Trindade</v>
          </cell>
          <cell r="M104" t="str">
            <v>Caldeiras do HU</v>
          </cell>
          <cell r="N104">
            <v>46296</v>
          </cell>
          <cell r="O104" t="str">
            <v>Interno</v>
          </cell>
          <cell r="P104" t="str">
            <v>Sem faturamento</v>
          </cell>
          <cell r="Q104" t="str">
            <v/>
          </cell>
          <cell r="R104" t="str">
            <v>Sem cobrança</v>
          </cell>
          <cell r="S104" t="str">
            <v>Sim</v>
          </cell>
          <cell r="T104" t="str">
            <v>Medidor interno</v>
          </cell>
          <cell r="U104" t="str">
            <v>UFSC</v>
          </cell>
          <cell r="V104">
            <v>0</v>
          </cell>
          <cell r="W104">
            <v>45580</v>
          </cell>
        </row>
        <row r="105">
          <cell r="B105" t="str">
            <v>M004</v>
          </cell>
          <cell r="D105">
            <v>0</v>
          </cell>
          <cell r="E105" t="str">
            <v>M004</v>
          </cell>
          <cell r="F105" t="str">
            <v>Medidor Interno</v>
          </cell>
          <cell r="G105" t="str">
            <v>Setor 02</v>
          </cell>
          <cell r="H105" t="str">
            <v>Saúde</v>
          </cell>
          <cell r="I105" t="str">
            <v>Setor 02</v>
          </cell>
          <cell r="J105" t="str">
            <v>SubSetor 02</v>
          </cell>
          <cell r="K105" t="str">
            <v>Florianópolis - Trindade</v>
          </cell>
          <cell r="L105" t="str">
            <v>Trindade</v>
          </cell>
          <cell r="M105" t="str">
            <v>Instituto de Engenharia Biomédica</v>
          </cell>
          <cell r="N105">
            <v>46327</v>
          </cell>
          <cell r="O105" t="str">
            <v>Interno</v>
          </cell>
          <cell r="P105" t="str">
            <v>Sem faturamento</v>
          </cell>
          <cell r="Q105" t="str">
            <v/>
          </cell>
          <cell r="R105" t="str">
            <v>Sem cobrança</v>
          </cell>
          <cell r="S105" t="str">
            <v>Sim</v>
          </cell>
          <cell r="T105" t="str">
            <v>Medidor interno</v>
          </cell>
          <cell r="U105" t="str">
            <v>UFSC</v>
          </cell>
          <cell r="V105">
            <v>0</v>
          </cell>
          <cell r="W105">
            <v>45580</v>
          </cell>
        </row>
        <row r="106">
          <cell r="B106" t="str">
            <v>M005</v>
          </cell>
          <cell r="D106">
            <v>0</v>
          </cell>
          <cell r="E106" t="str">
            <v>M005</v>
          </cell>
          <cell r="F106" t="str">
            <v>Medidor Interno</v>
          </cell>
          <cell r="G106" t="str">
            <v>Setor 02</v>
          </cell>
          <cell r="H106" t="str">
            <v>Saúde</v>
          </cell>
          <cell r="I106" t="str">
            <v>Setor 02</v>
          </cell>
          <cell r="J106" t="str">
            <v>SubSetor 02</v>
          </cell>
          <cell r="K106" t="str">
            <v>Florianópolis - Trindade</v>
          </cell>
          <cell r="L106" t="str">
            <v>Trindade</v>
          </cell>
          <cell r="M106" t="str">
            <v>Medidor interno HU</v>
          </cell>
          <cell r="N106">
            <v>46357</v>
          </cell>
          <cell r="O106" t="str">
            <v>Interno</v>
          </cell>
          <cell r="P106" t="str">
            <v>Sem faturamento</v>
          </cell>
          <cell r="Q106" t="str">
            <v/>
          </cell>
          <cell r="R106" t="str">
            <v>Sem cobrança</v>
          </cell>
          <cell r="S106" t="str">
            <v>Sim</v>
          </cell>
          <cell r="T106" t="str">
            <v>Medidor interno</v>
          </cell>
          <cell r="U106" t="str">
            <v>UFSC</v>
          </cell>
          <cell r="V106">
            <v>0</v>
          </cell>
          <cell r="W106">
            <v>45580</v>
          </cell>
        </row>
        <row r="107">
          <cell r="B107" t="str">
            <v>M006</v>
          </cell>
          <cell r="D107">
            <v>0</v>
          </cell>
          <cell r="E107" t="str">
            <v>M006</v>
          </cell>
          <cell r="F107" t="str">
            <v>Medidor Interno</v>
          </cell>
          <cell r="G107" t="str">
            <v>Setor 02</v>
          </cell>
          <cell r="H107" t="str">
            <v>Saúde</v>
          </cell>
          <cell r="I107" t="str">
            <v>Setor 02</v>
          </cell>
          <cell r="J107" t="str">
            <v>SubSetor 02</v>
          </cell>
          <cell r="K107" t="str">
            <v>Florianópolis - Trindade</v>
          </cell>
          <cell r="L107" t="str">
            <v>Trindade</v>
          </cell>
          <cell r="M107" t="str">
            <v>Medidor interno HU</v>
          </cell>
          <cell r="N107">
            <v>46388</v>
          </cell>
          <cell r="O107" t="str">
            <v>Interno</v>
          </cell>
          <cell r="P107" t="str">
            <v>Sem faturamento</v>
          </cell>
          <cell r="Q107" t="str">
            <v/>
          </cell>
          <cell r="R107" t="str">
            <v>Sem cobrança</v>
          </cell>
          <cell r="S107" t="str">
            <v>Sim</v>
          </cell>
          <cell r="T107" t="str">
            <v>Medidor interno</v>
          </cell>
          <cell r="U107" t="str">
            <v>UFSC</v>
          </cell>
          <cell r="V107">
            <v>0</v>
          </cell>
          <cell r="W107">
            <v>45580</v>
          </cell>
        </row>
        <row r="108">
          <cell r="B108" t="str">
            <v>M007</v>
          </cell>
          <cell r="D108">
            <v>0</v>
          </cell>
          <cell r="E108" t="str">
            <v>M007</v>
          </cell>
          <cell r="F108" t="str">
            <v>Medidor Interno</v>
          </cell>
          <cell r="G108" t="str">
            <v>Setor 00</v>
          </cell>
          <cell r="H108" t="str">
            <v>Eixo Central</v>
          </cell>
          <cell r="I108" t="str">
            <v>Setor 00</v>
          </cell>
          <cell r="J108" t="str">
            <v>SubSetor 00</v>
          </cell>
          <cell r="K108" t="str">
            <v>Florianópolis - Trindade</v>
          </cell>
          <cell r="L108" t="str">
            <v>Trindade</v>
          </cell>
          <cell r="M108" t="str">
            <v>Restaurante Universitário</v>
          </cell>
          <cell r="N108">
            <v>46419</v>
          </cell>
          <cell r="O108" t="str">
            <v>Interno</v>
          </cell>
          <cell r="P108" t="str">
            <v>Sem faturamento</v>
          </cell>
          <cell r="Q108" t="str">
            <v/>
          </cell>
          <cell r="R108" t="str">
            <v>Sem cobrança</v>
          </cell>
          <cell r="S108" t="str">
            <v>Sim</v>
          </cell>
          <cell r="T108" t="str">
            <v>Medidor interno</v>
          </cell>
          <cell r="U108" t="str">
            <v>UFSC</v>
          </cell>
          <cell r="V108">
            <v>0</v>
          </cell>
          <cell r="W108">
            <v>45580</v>
          </cell>
        </row>
        <row r="109">
          <cell r="B109" t="str">
            <v>H403</v>
          </cell>
          <cell r="D109">
            <v>13390</v>
          </cell>
          <cell r="E109" t="str">
            <v>H403</v>
          </cell>
          <cell r="F109" t="str">
            <v>Medidor faturado pela UFSC</v>
          </cell>
          <cell r="G109" t="str">
            <v>Blumenau</v>
          </cell>
          <cell r="H109" t="str">
            <v>Blumenau</v>
          </cell>
          <cell r="I109" t="str">
            <v>Setor 22</v>
          </cell>
          <cell r="J109" t="str">
            <v>SubSetor 22.04</v>
          </cell>
          <cell r="K109" t="str">
            <v>Blumenau</v>
          </cell>
          <cell r="L109" t="str">
            <v>Blumenau</v>
          </cell>
          <cell r="M109" t="str">
            <v>SAMAE Blumenau   Rua Marechal Rondon, 880</v>
          </cell>
          <cell r="N109">
            <v>46419</v>
          </cell>
          <cell r="O109" t="str">
            <v>Ativo em 02/2025</v>
          </cell>
          <cell r="P109" t="str">
            <v>Fatura Individual</v>
          </cell>
          <cell r="Q109">
            <v>0</v>
          </cell>
          <cell r="R109" t="str">
            <v>Água</v>
          </cell>
          <cell r="S109" t="str">
            <v>Não</v>
          </cell>
          <cell r="T109" t="str">
            <v>Matrícula: 13390</v>
          </cell>
          <cell r="U109" t="str">
            <v>SAMAE BLUMENAU</v>
          </cell>
          <cell r="V109">
            <v>0</v>
          </cell>
          <cell r="W109">
            <v>45728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H1" t="str">
            <v>NOMENCLATURA UFSC (H000)</v>
          </cell>
          <cell r="I1" t="str">
            <v>CONCESSIONÁRIA</v>
          </cell>
          <cell r="J1" t="str">
            <v>CIDADE</v>
          </cell>
          <cell r="K1" t="str">
            <v>CONTAS - LOCALIZAÇÃO</v>
          </cell>
          <cell r="L1" t="str">
            <v>Público</v>
          </cell>
          <cell r="M1" t="str">
            <v>Residencial</v>
          </cell>
          <cell r="N1" t="str">
            <v>Comercial</v>
          </cell>
          <cell r="O1" t="str">
            <v>Industrial</v>
          </cell>
          <cell r="P1" t="str">
            <v>Total de Economias</v>
          </cell>
          <cell r="Q1" t="str">
            <v>Leitura Anterior</v>
          </cell>
          <cell r="R1" t="str">
            <v>Leitura Atual</v>
          </cell>
        </row>
        <row r="2">
          <cell r="H2" t="str">
            <v>H001</v>
          </cell>
          <cell r="I2" t="str">
            <v>CASAN</v>
          </cell>
          <cell r="J2" t="str">
            <v>Florianópolis - Trindade</v>
          </cell>
          <cell r="K2" t="str">
            <v>Almoxarifado e Transportes (PU 11 e 06)</v>
          </cell>
          <cell r="L2">
            <v>1</v>
          </cell>
          <cell r="M2">
            <v>0</v>
          </cell>
          <cell r="N2">
            <v>0</v>
          </cell>
          <cell r="O2">
            <v>0</v>
          </cell>
          <cell r="P2">
            <v>1</v>
          </cell>
          <cell r="Q2">
            <v>0</v>
          </cell>
          <cell r="R2">
            <v>0</v>
          </cell>
        </row>
        <row r="3">
          <cell r="H3" t="str">
            <v>H002</v>
          </cell>
          <cell r="I3" t="str">
            <v>CASAN</v>
          </cell>
          <cell r="J3" t="str">
            <v>Florianópolis - Trindade</v>
          </cell>
          <cell r="K3" t="str">
            <v>Patrimônio e Digitalização (DAG08 e 06), LAMAQ (CCB20)</v>
          </cell>
          <cell r="L3">
            <v>2</v>
          </cell>
          <cell r="M3">
            <v>0</v>
          </cell>
          <cell r="N3">
            <v>0</v>
          </cell>
          <cell r="O3">
            <v>0</v>
          </cell>
          <cell r="P3">
            <v>2</v>
          </cell>
          <cell r="Q3">
            <v>0</v>
          </cell>
          <cell r="R3">
            <v>0</v>
          </cell>
        </row>
        <row r="4">
          <cell r="H4" t="str">
            <v>H003</v>
          </cell>
          <cell r="I4" t="str">
            <v>CASAN</v>
          </cell>
          <cell r="J4" t="str">
            <v>Florianópolis - Trindade</v>
          </cell>
          <cell r="K4" t="str">
            <v>Biotério Central (BIC 01 a 10)</v>
          </cell>
          <cell r="L4">
            <v>1</v>
          </cell>
          <cell r="M4">
            <v>0</v>
          </cell>
          <cell r="N4">
            <v>0</v>
          </cell>
          <cell r="O4">
            <v>0</v>
          </cell>
          <cell r="P4">
            <v>1</v>
          </cell>
          <cell r="Q4">
            <v>0</v>
          </cell>
          <cell r="R4">
            <v>0</v>
          </cell>
        </row>
        <row r="5">
          <cell r="H5" t="str">
            <v>H004</v>
          </cell>
          <cell r="I5" t="str">
            <v>CASAN</v>
          </cell>
          <cell r="J5" t="str">
            <v>Florianópolis - Trindade</v>
          </cell>
          <cell r="K5" t="str">
            <v>PU - Carpintaria e Serralheria (DAG01, 02 e 03)</v>
          </cell>
          <cell r="L5">
            <v>1</v>
          </cell>
          <cell r="M5">
            <v>0</v>
          </cell>
          <cell r="N5">
            <v>0</v>
          </cell>
          <cell r="O5">
            <v>0</v>
          </cell>
          <cell r="P5">
            <v>1</v>
          </cell>
          <cell r="Q5">
            <v>0</v>
          </cell>
          <cell r="R5">
            <v>0</v>
          </cell>
        </row>
        <row r="6">
          <cell r="H6" t="str">
            <v>H005</v>
          </cell>
          <cell r="I6" t="str">
            <v>CASAN</v>
          </cell>
          <cell r="J6" t="str">
            <v>Florianópolis - Trindade</v>
          </cell>
          <cell r="K6" t="str">
            <v>Engenharia Química - (CTC 19, 20, 21, 24 e 46)</v>
          </cell>
          <cell r="L6">
            <v>1</v>
          </cell>
          <cell r="M6">
            <v>0</v>
          </cell>
          <cell r="N6">
            <v>0</v>
          </cell>
          <cell r="O6">
            <v>0</v>
          </cell>
          <cell r="P6">
            <v>1</v>
          </cell>
          <cell r="Q6">
            <v>0</v>
          </cell>
          <cell r="R6">
            <v>0</v>
          </cell>
        </row>
        <row r="7">
          <cell r="H7" t="str">
            <v>H006</v>
          </cell>
          <cell r="I7" t="str">
            <v>CASAN</v>
          </cell>
          <cell r="J7" t="str">
            <v>Florianópolis - Trindade</v>
          </cell>
          <cell r="K7" t="str">
            <v>Eng. Civil Bloco D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</row>
        <row r="8">
          <cell r="H8" t="str">
            <v>H007</v>
          </cell>
          <cell r="I8" t="str">
            <v>CASAN</v>
          </cell>
          <cell r="J8" t="str">
            <v>Florianópolis - Trindade</v>
          </cell>
          <cell r="K8" t="str">
            <v>Eng. Civil Bloco A, B e C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</row>
        <row r="9">
          <cell r="H9" t="str">
            <v>H008</v>
          </cell>
          <cell r="I9" t="str">
            <v>CASAN</v>
          </cell>
          <cell r="J9" t="str">
            <v>Florianópolis - Trindade</v>
          </cell>
          <cell r="K9" t="str">
            <v>PU - Prefeitura Universitária (Hid., Elé., Vidra.) e Redondo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</row>
        <row r="10">
          <cell r="H10" t="str">
            <v>H009</v>
          </cell>
          <cell r="I10" t="str">
            <v>CASAN</v>
          </cell>
          <cell r="J10" t="str">
            <v>Florianópolis - Trindade</v>
          </cell>
          <cell r="K10" t="str">
            <v>PU - Prefeitura Universitária (Edificação antiga da PU)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</row>
        <row r="11">
          <cell r="H11" t="str">
            <v>H010</v>
          </cell>
          <cell r="I11" t="str">
            <v>CASAN</v>
          </cell>
          <cell r="J11" t="str">
            <v>Florianópolis - Trindade</v>
          </cell>
          <cell r="K11" t="str">
            <v>PU - Prefeitura Universitária (DPAE, DFO, DMPI)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</row>
        <row r="12">
          <cell r="H12" t="str">
            <v>H011</v>
          </cell>
          <cell r="I12" t="str">
            <v>CASAN</v>
          </cell>
          <cell r="J12" t="str">
            <v>Florianópolis - Trindade</v>
          </cell>
          <cell r="K12" t="str">
            <v>CCB - Blocos A, B, C e D - 1 - Córrego Grande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</row>
        <row r="13">
          <cell r="H13" t="str">
            <v>H014</v>
          </cell>
          <cell r="I13" t="str">
            <v>CASAN</v>
          </cell>
          <cell r="J13" t="str">
            <v>Florianópolis  HU</v>
          </cell>
          <cell r="K13" t="str">
            <v>Hospital Universitário - EBSERH</v>
          </cell>
          <cell r="L13">
            <v>51</v>
          </cell>
          <cell r="M13">
            <v>0</v>
          </cell>
          <cell r="N13">
            <v>9</v>
          </cell>
          <cell r="O13">
            <v>1</v>
          </cell>
          <cell r="P13">
            <v>61</v>
          </cell>
          <cell r="Q13">
            <v>0</v>
          </cell>
          <cell r="R13">
            <v>0</v>
          </cell>
        </row>
        <row r="14">
          <cell r="H14" t="str">
            <v>H015</v>
          </cell>
          <cell r="I14" t="str">
            <v>CASAN</v>
          </cell>
          <cell r="J14" t="str">
            <v>Florianópolis - Trindade</v>
          </cell>
          <cell r="K14" t="str">
            <v>Moradia Estudantil - Casa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</row>
        <row r="15">
          <cell r="H15" t="str">
            <v>H017</v>
          </cell>
          <cell r="I15" t="str">
            <v>CASAN</v>
          </cell>
          <cell r="J15" t="str">
            <v>Florianópolis - Trindade</v>
          </cell>
          <cell r="K15" t="str">
            <v>CCS - Centro de Ciências da Saúde</v>
          </cell>
          <cell r="L15">
            <v>1</v>
          </cell>
          <cell r="M15">
            <v>0</v>
          </cell>
          <cell r="N15">
            <v>1</v>
          </cell>
          <cell r="O15">
            <v>0</v>
          </cell>
          <cell r="P15">
            <v>2</v>
          </cell>
          <cell r="Q15">
            <v>0</v>
          </cell>
          <cell r="R15">
            <v>0</v>
          </cell>
        </row>
        <row r="16">
          <cell r="H16" t="str">
            <v>H018</v>
          </cell>
          <cell r="I16" t="str">
            <v>CASAN</v>
          </cell>
          <cell r="J16" t="str">
            <v>Florianópolis - Trindade</v>
          </cell>
          <cell r="K16" t="str">
            <v>SSI - Secretaria de Assuntos Institucionais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1</v>
          </cell>
          <cell r="Q16">
            <v>0</v>
          </cell>
          <cell r="R16">
            <v>0</v>
          </cell>
        </row>
        <row r="17">
          <cell r="H17" t="str">
            <v>H019</v>
          </cell>
          <cell r="I17" t="str">
            <v>CASAN</v>
          </cell>
          <cell r="J17" t="str">
            <v>Florianópolis - Trindade</v>
          </cell>
          <cell r="K17" t="str">
            <v>CSE 2 - CSE 9 e 10 (Bl F e G)</v>
          </cell>
          <cell r="L17">
            <v>1</v>
          </cell>
          <cell r="M17">
            <v>0</v>
          </cell>
          <cell r="N17">
            <v>1</v>
          </cell>
          <cell r="O17">
            <v>1</v>
          </cell>
          <cell r="P17">
            <v>3</v>
          </cell>
          <cell r="Q17">
            <v>0</v>
          </cell>
          <cell r="R17">
            <v>0</v>
          </cell>
        </row>
        <row r="18">
          <cell r="H18" t="str">
            <v>H020</v>
          </cell>
          <cell r="I18" t="str">
            <v>CASAN</v>
          </cell>
          <cell r="J18" t="str">
            <v>Florianópolis - Trindade</v>
          </cell>
          <cell r="K18" t="str">
            <v>CSE 1 - CSE 1 ao 4 (Bl A, B, C e D) e CCJ 1 e 2 (Bl E e F)</v>
          </cell>
          <cell r="L18">
            <v>1</v>
          </cell>
          <cell r="M18">
            <v>0</v>
          </cell>
          <cell r="N18">
            <v>0</v>
          </cell>
          <cell r="O18">
            <v>0</v>
          </cell>
          <cell r="P18">
            <v>1</v>
          </cell>
          <cell r="Q18">
            <v>0</v>
          </cell>
          <cell r="R18">
            <v>0</v>
          </cell>
        </row>
        <row r="19">
          <cell r="H19" t="str">
            <v>H021</v>
          </cell>
          <cell r="I19" t="str">
            <v>CASAN</v>
          </cell>
          <cell r="J19" t="str">
            <v>Florianópolis - Trindade</v>
          </cell>
          <cell r="K19" t="str">
            <v>Igrejinha UFSC (DAC 01 a 03 e DEX01)</v>
          </cell>
          <cell r="L19">
            <v>2</v>
          </cell>
          <cell r="M19">
            <v>0</v>
          </cell>
          <cell r="N19">
            <v>0</v>
          </cell>
          <cell r="O19">
            <v>0</v>
          </cell>
          <cell r="P19">
            <v>2</v>
          </cell>
          <cell r="Q19">
            <v>0</v>
          </cell>
          <cell r="R19">
            <v>0</v>
          </cell>
        </row>
        <row r="20">
          <cell r="H20" t="str">
            <v>H023</v>
          </cell>
          <cell r="I20" t="str">
            <v>CASAN</v>
          </cell>
          <cell r="J20" t="str">
            <v>Florianópolis - Trindade</v>
          </cell>
          <cell r="K20" t="str">
            <v>Associação Volantes 1</v>
          </cell>
          <cell r="L20">
            <v>1</v>
          </cell>
          <cell r="M20">
            <v>0</v>
          </cell>
          <cell r="N20">
            <v>1</v>
          </cell>
          <cell r="O20">
            <v>0</v>
          </cell>
          <cell r="P20">
            <v>2</v>
          </cell>
          <cell r="Q20">
            <v>0</v>
          </cell>
          <cell r="R20">
            <v>0</v>
          </cell>
        </row>
        <row r="21">
          <cell r="H21" t="str">
            <v>H024</v>
          </cell>
          <cell r="I21" t="str">
            <v>CASAN</v>
          </cell>
          <cell r="J21" t="str">
            <v>Florianópolis - Trindade</v>
          </cell>
          <cell r="K21" t="str">
            <v>Associação Volantes 2</v>
          </cell>
          <cell r="L21">
            <v>1</v>
          </cell>
          <cell r="M21">
            <v>0</v>
          </cell>
          <cell r="N21">
            <v>2</v>
          </cell>
          <cell r="O21">
            <v>0</v>
          </cell>
          <cell r="P21">
            <v>3</v>
          </cell>
          <cell r="Q21">
            <v>0</v>
          </cell>
          <cell r="R21">
            <v>0</v>
          </cell>
        </row>
        <row r="22">
          <cell r="H22" t="str">
            <v>H025</v>
          </cell>
          <cell r="I22" t="str">
            <v>CASAN</v>
          </cell>
          <cell r="J22" t="str">
            <v>Florianópolis - Trindade</v>
          </cell>
          <cell r="K22" t="str">
            <v>CFM  Bloco A</v>
          </cell>
          <cell r="L22">
            <v>1</v>
          </cell>
          <cell r="M22">
            <v>0</v>
          </cell>
          <cell r="N22">
            <v>0</v>
          </cell>
          <cell r="O22">
            <v>0</v>
          </cell>
          <cell r="P22">
            <v>1</v>
          </cell>
          <cell r="Q22">
            <v>0</v>
          </cell>
          <cell r="R22">
            <v>0</v>
          </cell>
        </row>
        <row r="23">
          <cell r="H23" t="str">
            <v>H026</v>
          </cell>
          <cell r="I23" t="str">
            <v>CASAN</v>
          </cell>
          <cell r="J23" t="str">
            <v>Florianópolis - Trindade</v>
          </cell>
          <cell r="K23" t="str">
            <v>CFM  Bloco B</v>
          </cell>
          <cell r="L23">
            <v>1</v>
          </cell>
          <cell r="M23">
            <v>0</v>
          </cell>
          <cell r="N23">
            <v>0</v>
          </cell>
          <cell r="O23">
            <v>0</v>
          </cell>
          <cell r="P23">
            <v>1</v>
          </cell>
          <cell r="Q23">
            <v>0</v>
          </cell>
          <cell r="R23">
            <v>0</v>
          </cell>
        </row>
        <row r="24">
          <cell r="H24" t="str">
            <v>H027</v>
          </cell>
          <cell r="I24" t="str">
            <v>CASAN</v>
          </cell>
          <cell r="J24" t="str">
            <v>Florianópolis - Trindade</v>
          </cell>
          <cell r="K24" t="str">
            <v>Colégio de Aplicação</v>
          </cell>
          <cell r="L24">
            <v>1</v>
          </cell>
          <cell r="M24">
            <v>0</v>
          </cell>
          <cell r="N24">
            <v>0</v>
          </cell>
          <cell r="O24">
            <v>0</v>
          </cell>
          <cell r="P24">
            <v>1</v>
          </cell>
          <cell r="Q24">
            <v>0</v>
          </cell>
          <cell r="R24">
            <v>0</v>
          </cell>
        </row>
        <row r="25">
          <cell r="H25" t="str">
            <v>H028</v>
          </cell>
          <cell r="I25" t="str">
            <v>CASAN</v>
          </cell>
          <cell r="J25" t="str">
            <v>Florianópolis - Trindade</v>
          </cell>
          <cell r="K25" t="str">
            <v>Nativas do Horto Botânico</v>
          </cell>
          <cell r="L25">
            <v>1</v>
          </cell>
          <cell r="M25">
            <v>0</v>
          </cell>
          <cell r="N25">
            <v>0</v>
          </cell>
          <cell r="O25">
            <v>0</v>
          </cell>
          <cell r="P25">
            <v>1</v>
          </cell>
          <cell r="Q25">
            <v>0</v>
          </cell>
          <cell r="R25">
            <v>0</v>
          </cell>
        </row>
        <row r="26">
          <cell r="H26" t="str">
            <v>H029</v>
          </cell>
          <cell r="I26" t="str">
            <v>CASAN</v>
          </cell>
          <cell r="J26" t="str">
            <v>Florianópolis - Trindade</v>
          </cell>
          <cell r="K26" t="str">
            <v>Moradia Estudantil - Portaria</v>
          </cell>
          <cell r="L26">
            <v>1</v>
          </cell>
          <cell r="M26">
            <v>0</v>
          </cell>
          <cell r="N26">
            <v>0</v>
          </cell>
          <cell r="O26">
            <v>0</v>
          </cell>
          <cell r="P26">
            <v>1</v>
          </cell>
          <cell r="Q26">
            <v>0</v>
          </cell>
          <cell r="R26">
            <v>0</v>
          </cell>
        </row>
        <row r="27">
          <cell r="H27" t="str">
            <v>H030</v>
          </cell>
          <cell r="I27" t="str">
            <v>CASAN</v>
          </cell>
          <cell r="J27" t="str">
            <v>Florianópolis - Trindade</v>
          </cell>
          <cell r="K27" t="str">
            <v>Moradia Estudantil</v>
          </cell>
          <cell r="L27">
            <v>0</v>
          </cell>
          <cell r="M27">
            <v>30</v>
          </cell>
          <cell r="N27">
            <v>0</v>
          </cell>
          <cell r="O27">
            <v>0</v>
          </cell>
          <cell r="P27">
            <v>30</v>
          </cell>
          <cell r="Q27">
            <v>0</v>
          </cell>
          <cell r="R27">
            <v>0</v>
          </cell>
        </row>
        <row r="28">
          <cell r="H28" t="str">
            <v>H032</v>
          </cell>
          <cell r="I28" t="str">
            <v>CASAN</v>
          </cell>
          <cell r="J28" t="str">
            <v>Florianópolis - Trindade</v>
          </cell>
          <cell r="K28" t="str">
            <v>Biblioteca Central</v>
          </cell>
          <cell r="L28">
            <v>1</v>
          </cell>
          <cell r="M28">
            <v>0</v>
          </cell>
          <cell r="N28">
            <v>0</v>
          </cell>
          <cell r="O28">
            <v>0</v>
          </cell>
          <cell r="P28">
            <v>1</v>
          </cell>
          <cell r="Q28">
            <v>0</v>
          </cell>
          <cell r="R28">
            <v>0</v>
          </cell>
        </row>
        <row r="29">
          <cell r="H29" t="str">
            <v>H033</v>
          </cell>
          <cell r="I29" t="str">
            <v>CASAN</v>
          </cell>
          <cell r="J29" t="str">
            <v>Florianópolis - Trindade</v>
          </cell>
          <cell r="K29" t="str">
            <v xml:space="preserve">CTC - Salas de Aula, Eng. Elétrica, Produção - CTC 1 ao 5, </v>
          </cell>
          <cell r="L29">
            <v>1</v>
          </cell>
          <cell r="M29">
            <v>0</v>
          </cell>
          <cell r="N29">
            <v>1</v>
          </cell>
          <cell r="O29">
            <v>0</v>
          </cell>
          <cell r="P29">
            <v>2</v>
          </cell>
          <cell r="Q29">
            <v>0</v>
          </cell>
          <cell r="R29">
            <v>0</v>
          </cell>
        </row>
        <row r="30">
          <cell r="H30" t="str">
            <v>H034</v>
          </cell>
          <cell r="I30" t="str">
            <v>CASAN</v>
          </cell>
          <cell r="J30" t="str">
            <v>Florianópolis - Trindade</v>
          </cell>
          <cell r="K30" t="str">
            <v>CTC - Eng. Sanitária e Amb. - CTC 12 e 37</v>
          </cell>
          <cell r="L30">
            <v>1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0</v>
          </cell>
          <cell r="R30">
            <v>0</v>
          </cell>
        </row>
        <row r="31">
          <cell r="H31" t="str">
            <v>H035</v>
          </cell>
          <cell r="I31" t="str">
            <v>CASAN</v>
          </cell>
          <cell r="J31" t="str">
            <v>Florianópolis - Trindade</v>
          </cell>
          <cell r="K31" t="str">
            <v>CTC - Eng. Elétrica INEP - CTC 06</v>
          </cell>
          <cell r="L31">
            <v>1</v>
          </cell>
          <cell r="M31">
            <v>0</v>
          </cell>
          <cell r="N31">
            <v>0</v>
          </cell>
          <cell r="O31">
            <v>0</v>
          </cell>
          <cell r="P31">
            <v>1</v>
          </cell>
          <cell r="Q31">
            <v>0</v>
          </cell>
          <cell r="R31">
            <v>0</v>
          </cell>
        </row>
        <row r="32">
          <cell r="H32" t="str">
            <v>H037</v>
          </cell>
          <cell r="I32" t="str">
            <v>CASAN</v>
          </cell>
          <cell r="J32" t="str">
            <v>Florianópolis - Trindade</v>
          </cell>
          <cell r="K32" t="str">
            <v>CTC - Eng. Mecânica - CTC 9, 10 e 37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  <cell r="P32">
            <v>1</v>
          </cell>
          <cell r="Q32">
            <v>0</v>
          </cell>
          <cell r="R32">
            <v>0</v>
          </cell>
        </row>
        <row r="33">
          <cell r="H33" t="str">
            <v>H038</v>
          </cell>
          <cell r="I33" t="str">
            <v>CASAN</v>
          </cell>
          <cell r="J33" t="str">
            <v>Florianópolis - Trindade</v>
          </cell>
          <cell r="K33" t="str">
            <v>CTC - Eng. Mecânica CTC 11 Bloco B (Pavilhão) e CTC 31 INE</v>
          </cell>
          <cell r="L33">
            <v>1</v>
          </cell>
          <cell r="M33">
            <v>0</v>
          </cell>
          <cell r="N33">
            <v>0</v>
          </cell>
          <cell r="O33">
            <v>0</v>
          </cell>
          <cell r="P33">
            <v>1</v>
          </cell>
          <cell r="Q33">
            <v>0</v>
          </cell>
          <cell r="R33">
            <v>0</v>
          </cell>
        </row>
        <row r="34">
          <cell r="H34" t="str">
            <v>H040</v>
          </cell>
          <cell r="I34" t="str">
            <v>CASAN</v>
          </cell>
          <cell r="J34" t="str">
            <v>Florianópolis - Trindade</v>
          </cell>
          <cell r="K34" t="str">
            <v>Reitoria I</v>
          </cell>
          <cell r="L34">
            <v>1</v>
          </cell>
          <cell r="M34">
            <v>0</v>
          </cell>
          <cell r="N34">
            <v>0</v>
          </cell>
          <cell r="O34">
            <v>1</v>
          </cell>
          <cell r="P34">
            <v>2</v>
          </cell>
          <cell r="Q34">
            <v>0</v>
          </cell>
          <cell r="R34">
            <v>0</v>
          </cell>
        </row>
        <row r="35">
          <cell r="H35" t="str">
            <v>H041</v>
          </cell>
          <cell r="I35" t="str">
            <v>CASAN</v>
          </cell>
          <cell r="J35" t="str">
            <v>Florianópolis - Trindade</v>
          </cell>
          <cell r="K35" t="str">
            <v>CCE 1  Básico</v>
          </cell>
          <cell r="L35">
            <v>1</v>
          </cell>
          <cell r="M35">
            <v>0</v>
          </cell>
          <cell r="N35">
            <v>1</v>
          </cell>
          <cell r="O35">
            <v>0</v>
          </cell>
          <cell r="P35">
            <v>2</v>
          </cell>
          <cell r="Q35">
            <v>0</v>
          </cell>
          <cell r="R35">
            <v>0</v>
          </cell>
        </row>
        <row r="36">
          <cell r="H36" t="str">
            <v>H042</v>
          </cell>
          <cell r="I36" t="str">
            <v>CASAN</v>
          </cell>
          <cell r="J36" t="str">
            <v>Florianópolis - Trindade</v>
          </cell>
          <cell r="K36" t="str">
            <v>CCE 2  R. Eng. Andrey C. Ferreira</v>
          </cell>
          <cell r="L36">
            <v>1</v>
          </cell>
          <cell r="M36">
            <v>0</v>
          </cell>
          <cell r="N36">
            <v>0</v>
          </cell>
          <cell r="O36">
            <v>0</v>
          </cell>
          <cell r="P36">
            <v>1</v>
          </cell>
          <cell r="Q36">
            <v>0</v>
          </cell>
          <cell r="R36">
            <v>0</v>
          </cell>
        </row>
        <row r="37">
          <cell r="H37" t="str">
            <v>H043</v>
          </cell>
          <cell r="I37" t="str">
            <v>CASAN</v>
          </cell>
          <cell r="J37" t="str">
            <v>Florianópolis - Trindade</v>
          </cell>
          <cell r="K37" t="str">
            <v>Casa de Veg.  Depto. de Microbiologia</v>
          </cell>
          <cell r="L37">
            <v>1</v>
          </cell>
          <cell r="M37">
            <v>0</v>
          </cell>
          <cell r="N37">
            <v>0</v>
          </cell>
          <cell r="O37">
            <v>0</v>
          </cell>
          <cell r="P37">
            <v>1</v>
          </cell>
          <cell r="Q37">
            <v>0</v>
          </cell>
          <cell r="R37">
            <v>0</v>
          </cell>
        </row>
        <row r="38">
          <cell r="H38" t="str">
            <v>H044</v>
          </cell>
          <cell r="I38" t="str">
            <v>CASAN</v>
          </cell>
          <cell r="J38" t="str">
            <v>Florianópolis - Trindade</v>
          </cell>
          <cell r="K38" t="str">
            <v>CFM Oceanografia e entorno</v>
          </cell>
          <cell r="L38">
            <v>1</v>
          </cell>
          <cell r="M38">
            <v>0</v>
          </cell>
          <cell r="N38">
            <v>0</v>
          </cell>
          <cell r="O38">
            <v>0</v>
          </cell>
          <cell r="P38">
            <v>1</v>
          </cell>
          <cell r="Q38">
            <v>0</v>
          </cell>
          <cell r="R38">
            <v>0</v>
          </cell>
        </row>
        <row r="39">
          <cell r="H39" t="str">
            <v>H045</v>
          </cell>
          <cell r="I39" t="str">
            <v>CASAN</v>
          </cell>
          <cell r="J39" t="str">
            <v>Florianópolis - Trindade</v>
          </cell>
          <cell r="K39" t="str">
            <v>Museologia e MArquE (MU01, MU10 e CFH09)</v>
          </cell>
          <cell r="L39">
            <v>1</v>
          </cell>
          <cell r="M39">
            <v>0</v>
          </cell>
          <cell r="N39">
            <v>0</v>
          </cell>
          <cell r="O39">
            <v>0</v>
          </cell>
          <cell r="P39">
            <v>1</v>
          </cell>
          <cell r="Q39">
            <v>0</v>
          </cell>
          <cell r="R39">
            <v>0</v>
          </cell>
        </row>
        <row r="40">
          <cell r="H40" t="str">
            <v>H046</v>
          </cell>
          <cell r="I40" t="str">
            <v>CASAN</v>
          </cell>
          <cell r="J40" t="str">
            <v>Florianópolis - Trindade</v>
          </cell>
          <cell r="K40" t="str">
            <v>CCB Botânica</v>
          </cell>
          <cell r="L40">
            <v>1</v>
          </cell>
          <cell r="M40">
            <v>0</v>
          </cell>
          <cell r="N40">
            <v>0</v>
          </cell>
          <cell r="O40">
            <v>0</v>
          </cell>
          <cell r="P40">
            <v>1</v>
          </cell>
          <cell r="Q40">
            <v>0</v>
          </cell>
          <cell r="R40">
            <v>0</v>
          </cell>
        </row>
        <row r="41">
          <cell r="H41" t="str">
            <v>H047</v>
          </cell>
          <cell r="I41" t="str">
            <v>CASAN</v>
          </cell>
          <cell r="J41" t="str">
            <v>Florianópolis - Trindade</v>
          </cell>
          <cell r="K41" t="str">
            <v>NDI e MArquE</v>
          </cell>
          <cell r="L41">
            <v>1</v>
          </cell>
          <cell r="M41">
            <v>0</v>
          </cell>
          <cell r="N41">
            <v>0</v>
          </cell>
          <cell r="O41">
            <v>0</v>
          </cell>
          <cell r="P41">
            <v>1</v>
          </cell>
          <cell r="Q41">
            <v>0</v>
          </cell>
          <cell r="R41">
            <v>0</v>
          </cell>
        </row>
        <row r="42">
          <cell r="H42" t="str">
            <v>H048</v>
          </cell>
          <cell r="I42" t="str">
            <v>CASAN</v>
          </cell>
          <cell r="J42" t="str">
            <v>Florianópolis - Trindade</v>
          </cell>
          <cell r="K42" t="str">
            <v>Centro de Filosofia e Humanas 1</v>
          </cell>
          <cell r="L42">
            <v>1</v>
          </cell>
          <cell r="M42">
            <v>0</v>
          </cell>
          <cell r="N42">
            <v>0</v>
          </cell>
          <cell r="O42">
            <v>0</v>
          </cell>
          <cell r="P42">
            <v>1</v>
          </cell>
          <cell r="Q42">
            <v>0</v>
          </cell>
          <cell r="R42">
            <v>0</v>
          </cell>
        </row>
        <row r="43">
          <cell r="H43" t="str">
            <v>H049</v>
          </cell>
          <cell r="I43" t="str">
            <v>CASAN</v>
          </cell>
          <cell r="J43" t="str">
            <v>Florianópolis - Trindade</v>
          </cell>
          <cell r="K43" t="str">
            <v>Centro de Educação 1</v>
          </cell>
          <cell r="L43">
            <v>1</v>
          </cell>
          <cell r="M43">
            <v>0</v>
          </cell>
          <cell r="N43">
            <v>0</v>
          </cell>
          <cell r="O43">
            <v>0</v>
          </cell>
          <cell r="P43">
            <v>1</v>
          </cell>
          <cell r="Q43">
            <v>0</v>
          </cell>
          <cell r="R43">
            <v>0</v>
          </cell>
        </row>
        <row r="44">
          <cell r="H44" t="str">
            <v>H050</v>
          </cell>
          <cell r="I44" t="str">
            <v>CASAN</v>
          </cell>
          <cell r="J44" t="str">
            <v>Florianópolis - Trindade</v>
          </cell>
          <cell r="K44" t="str">
            <v>Centro de Educação 2</v>
          </cell>
          <cell r="L44">
            <v>1</v>
          </cell>
          <cell r="M44">
            <v>0</v>
          </cell>
          <cell r="N44">
            <v>0</v>
          </cell>
          <cell r="O44">
            <v>0</v>
          </cell>
          <cell r="P44">
            <v>1</v>
          </cell>
          <cell r="Q44">
            <v>0</v>
          </cell>
          <cell r="R44">
            <v>0</v>
          </cell>
        </row>
        <row r="45">
          <cell r="H45" t="str">
            <v>H051</v>
          </cell>
          <cell r="I45" t="str">
            <v>CASAN</v>
          </cell>
          <cell r="J45" t="str">
            <v>Florianópolis - Trindade</v>
          </cell>
          <cell r="K45" t="str">
            <v>Centro de Convivência</v>
          </cell>
          <cell r="L45">
            <v>4</v>
          </cell>
          <cell r="M45">
            <v>0</v>
          </cell>
          <cell r="N45">
            <v>1</v>
          </cell>
          <cell r="O45">
            <v>0</v>
          </cell>
          <cell r="P45">
            <v>5</v>
          </cell>
          <cell r="Q45">
            <v>0</v>
          </cell>
          <cell r="R45">
            <v>0</v>
          </cell>
        </row>
        <row r="46">
          <cell r="H46" t="str">
            <v>H053</v>
          </cell>
          <cell r="I46" t="str">
            <v>CASAN</v>
          </cell>
          <cell r="J46" t="str">
            <v>Florianópolis - Trindade</v>
          </cell>
          <cell r="K46" t="str">
            <v>Centro de Eventos, NUMA, Editora UFSC, EGC</v>
          </cell>
          <cell r="L46">
            <v>1</v>
          </cell>
          <cell r="M46">
            <v>0</v>
          </cell>
          <cell r="N46">
            <v>0</v>
          </cell>
          <cell r="O46">
            <v>0</v>
          </cell>
          <cell r="P46">
            <v>1</v>
          </cell>
          <cell r="Q46">
            <v>0</v>
          </cell>
          <cell r="R46">
            <v>0</v>
          </cell>
        </row>
        <row r="47">
          <cell r="H47" t="str">
            <v>H054</v>
          </cell>
          <cell r="I47" t="str">
            <v>CASAN</v>
          </cell>
          <cell r="J47" t="str">
            <v>Florianópolis - Trindade</v>
          </cell>
          <cell r="K47" t="str">
            <v>Arquitetura e Urbanismo</v>
          </cell>
          <cell r="L47">
            <v>1</v>
          </cell>
          <cell r="M47">
            <v>0</v>
          </cell>
          <cell r="N47">
            <v>0</v>
          </cell>
          <cell r="O47">
            <v>0</v>
          </cell>
          <cell r="P47">
            <v>1</v>
          </cell>
          <cell r="Q47">
            <v>0</v>
          </cell>
          <cell r="R47">
            <v>0</v>
          </cell>
        </row>
        <row r="48">
          <cell r="H48" t="str">
            <v>H055</v>
          </cell>
          <cell r="I48" t="str">
            <v>CASAN</v>
          </cell>
          <cell r="J48" t="str">
            <v>Florianópolis - Trindade</v>
          </cell>
          <cell r="K48" t="str">
            <v>Centro de Desportos</v>
          </cell>
          <cell r="L48">
            <v>1</v>
          </cell>
          <cell r="M48">
            <v>0</v>
          </cell>
          <cell r="N48">
            <v>1</v>
          </cell>
          <cell r="O48">
            <v>0</v>
          </cell>
          <cell r="P48">
            <v>2</v>
          </cell>
          <cell r="Q48">
            <v>0</v>
          </cell>
          <cell r="R48">
            <v>0</v>
          </cell>
        </row>
        <row r="49">
          <cell r="H49" t="str">
            <v>H056</v>
          </cell>
          <cell r="I49" t="str">
            <v>CASAN</v>
          </cell>
          <cell r="J49" t="str">
            <v>Florianópolis - Trindade</v>
          </cell>
          <cell r="K49" t="str">
            <v>Restaurante Universitário 2</v>
          </cell>
          <cell r="L49">
            <v>1</v>
          </cell>
          <cell r="M49">
            <v>0</v>
          </cell>
          <cell r="N49">
            <v>1</v>
          </cell>
          <cell r="O49">
            <v>0</v>
          </cell>
          <cell r="P49">
            <v>2</v>
          </cell>
          <cell r="Q49">
            <v>0</v>
          </cell>
          <cell r="R49">
            <v>0</v>
          </cell>
        </row>
        <row r="50">
          <cell r="H50" t="str">
            <v>H057</v>
          </cell>
          <cell r="I50" t="str">
            <v>CASAN</v>
          </cell>
          <cell r="J50" t="str">
            <v>Florianópolis - Trindade</v>
          </cell>
          <cell r="K50" t="str">
            <v>PU - Prefeitura Universitária - Oficina, Serralheria e Mecânica (PU11)</v>
          </cell>
          <cell r="L50">
            <v>1</v>
          </cell>
          <cell r="M50">
            <v>0</v>
          </cell>
          <cell r="N50">
            <v>0</v>
          </cell>
          <cell r="O50">
            <v>0</v>
          </cell>
          <cell r="P50">
            <v>1</v>
          </cell>
          <cell r="Q50">
            <v>0</v>
          </cell>
          <cell r="R50">
            <v>0</v>
          </cell>
        </row>
        <row r="51">
          <cell r="H51" t="str">
            <v>H058</v>
          </cell>
          <cell r="I51" t="str">
            <v>CASAN</v>
          </cell>
          <cell r="J51" t="str">
            <v>Florianópolis - Trindade</v>
          </cell>
          <cell r="K51" t="str">
            <v>CCB - Blocos A, B, C e D - 2 - Córrego Grande</v>
          </cell>
          <cell r="L51">
            <v>1</v>
          </cell>
          <cell r="M51">
            <v>0</v>
          </cell>
          <cell r="N51">
            <v>0</v>
          </cell>
          <cell r="O51">
            <v>0</v>
          </cell>
          <cell r="P51">
            <v>1</v>
          </cell>
          <cell r="Q51">
            <v>0</v>
          </cell>
          <cell r="R51">
            <v>0</v>
          </cell>
        </row>
        <row r="52">
          <cell r="H52" t="str">
            <v>H059</v>
          </cell>
          <cell r="I52" t="str">
            <v>CASAN</v>
          </cell>
          <cell r="J52" t="str">
            <v>Florianópolis - Trindade</v>
          </cell>
          <cell r="K52" t="str">
            <v>CTC - Setic e Almoxarifado (CTC 8 e 14)</v>
          </cell>
          <cell r="L52">
            <v>1</v>
          </cell>
          <cell r="M52">
            <v>0</v>
          </cell>
          <cell r="N52">
            <v>0</v>
          </cell>
          <cell r="O52">
            <v>0</v>
          </cell>
          <cell r="P52">
            <v>1</v>
          </cell>
          <cell r="Q52">
            <v>0</v>
          </cell>
          <cell r="R52">
            <v>0</v>
          </cell>
        </row>
        <row r="53">
          <cell r="H53" t="str">
            <v>H060</v>
          </cell>
          <cell r="I53" t="str">
            <v>CASAN</v>
          </cell>
          <cell r="J53" t="str">
            <v>Florianópolis - Trindade</v>
          </cell>
          <cell r="K53" t="str">
            <v>Reitoria II</v>
          </cell>
          <cell r="L53">
            <v>1</v>
          </cell>
          <cell r="M53">
            <v>0</v>
          </cell>
          <cell r="N53">
            <v>0</v>
          </cell>
          <cell r="O53">
            <v>0</v>
          </cell>
          <cell r="P53">
            <v>1</v>
          </cell>
          <cell r="Q53">
            <v>0</v>
          </cell>
          <cell r="R53">
            <v>0</v>
          </cell>
        </row>
        <row r="54">
          <cell r="H54" t="str">
            <v>H061</v>
          </cell>
          <cell r="I54" t="str">
            <v>CASAN</v>
          </cell>
          <cell r="J54" t="str">
            <v>Florianópolis - Trindade</v>
          </cell>
          <cell r="K54" t="str">
            <v>CCB Anatômico</v>
          </cell>
          <cell r="L54">
            <v>1</v>
          </cell>
          <cell r="M54">
            <v>0</v>
          </cell>
          <cell r="N54">
            <v>1</v>
          </cell>
          <cell r="O54">
            <v>0</v>
          </cell>
          <cell r="P54">
            <v>2</v>
          </cell>
          <cell r="Q54">
            <v>0</v>
          </cell>
          <cell r="R54">
            <v>0</v>
          </cell>
        </row>
        <row r="55">
          <cell r="H55" t="str">
            <v>H062</v>
          </cell>
          <cell r="I55" t="str">
            <v>CASAN</v>
          </cell>
          <cell r="J55" t="str">
            <v>Florianópolis - Trindade</v>
          </cell>
          <cell r="K55" t="str">
            <v>CFM  Bloco EFI</v>
          </cell>
          <cell r="L55">
            <v>1</v>
          </cell>
          <cell r="M55">
            <v>0</v>
          </cell>
          <cell r="N55">
            <v>0</v>
          </cell>
          <cell r="O55">
            <v>0</v>
          </cell>
          <cell r="P55">
            <v>1</v>
          </cell>
          <cell r="Q55">
            <v>0</v>
          </cell>
          <cell r="R55">
            <v>0</v>
          </cell>
        </row>
        <row r="56">
          <cell r="H56" t="str">
            <v>H066</v>
          </cell>
          <cell r="I56" t="str">
            <v>CASAN</v>
          </cell>
          <cell r="J56" t="str">
            <v>Florianópolis - Trindade</v>
          </cell>
          <cell r="K56" t="str">
            <v>CCB - Blocos E, F e G e Biotério (BIC 12)</v>
          </cell>
          <cell r="L56">
            <v>1</v>
          </cell>
          <cell r="M56">
            <v>0</v>
          </cell>
          <cell r="N56">
            <v>0</v>
          </cell>
          <cell r="O56">
            <v>0</v>
          </cell>
          <cell r="P56">
            <v>1</v>
          </cell>
          <cell r="Q56">
            <v>0</v>
          </cell>
          <cell r="R56">
            <v>0</v>
          </cell>
        </row>
        <row r="57">
          <cell r="H57" t="str">
            <v>H072</v>
          </cell>
          <cell r="I57" t="str">
            <v>CASAN</v>
          </cell>
          <cell r="J57" t="str">
            <v>Florianópolis - Outros</v>
          </cell>
          <cell r="K57" t="str">
            <v>CCA 1</v>
          </cell>
          <cell r="L57">
            <v>1</v>
          </cell>
          <cell r="M57">
            <v>0</v>
          </cell>
          <cell r="N57">
            <v>0</v>
          </cell>
          <cell r="O57">
            <v>0</v>
          </cell>
          <cell r="P57">
            <v>1</v>
          </cell>
          <cell r="Q57">
            <v>0</v>
          </cell>
          <cell r="R57">
            <v>0</v>
          </cell>
        </row>
        <row r="58">
          <cell r="H58" t="str">
            <v>H073</v>
          </cell>
          <cell r="I58" t="str">
            <v>CASAN</v>
          </cell>
          <cell r="J58" t="str">
            <v>Florianópolis - Outros</v>
          </cell>
          <cell r="K58" t="str">
            <v>CCA  Estação Experimental de Aquicultura</v>
          </cell>
          <cell r="L58">
            <v>1</v>
          </cell>
          <cell r="M58">
            <v>0</v>
          </cell>
          <cell r="N58">
            <v>0</v>
          </cell>
          <cell r="O58">
            <v>0</v>
          </cell>
          <cell r="P58">
            <v>1</v>
          </cell>
          <cell r="Q58">
            <v>0</v>
          </cell>
          <cell r="R58">
            <v>0</v>
          </cell>
        </row>
        <row r="59">
          <cell r="H59" t="str">
            <v>H074</v>
          </cell>
          <cell r="I59" t="str">
            <v>CASAN</v>
          </cell>
          <cell r="J59" t="str">
            <v>Florianópolis - Outros</v>
          </cell>
          <cell r="K59" t="str">
            <v>CCA 2</v>
          </cell>
          <cell r="L59">
            <v>1</v>
          </cell>
          <cell r="M59">
            <v>0</v>
          </cell>
          <cell r="N59">
            <v>0</v>
          </cell>
          <cell r="O59">
            <v>0</v>
          </cell>
          <cell r="P59">
            <v>1</v>
          </cell>
          <cell r="Q59">
            <v>0</v>
          </cell>
          <cell r="R59">
            <v>0</v>
          </cell>
        </row>
        <row r="60">
          <cell r="H60" t="str">
            <v>H076</v>
          </cell>
          <cell r="I60" t="str">
            <v>CASAN</v>
          </cell>
          <cell r="J60" t="str">
            <v>Florianópolis - Outros</v>
          </cell>
          <cell r="K60" t="str">
            <v>Cidade das Abelhas  Rod. Virgílio Várzea, 2600</v>
          </cell>
          <cell r="L60">
            <v>1</v>
          </cell>
          <cell r="M60">
            <v>0</v>
          </cell>
          <cell r="N60">
            <v>0</v>
          </cell>
          <cell r="O60">
            <v>0</v>
          </cell>
          <cell r="P60">
            <v>1</v>
          </cell>
          <cell r="Q60">
            <v>0</v>
          </cell>
          <cell r="R60">
            <v>0</v>
          </cell>
        </row>
        <row r="61">
          <cell r="H61" t="str">
            <v>H081</v>
          </cell>
          <cell r="I61" t="str">
            <v>CASAN</v>
          </cell>
          <cell r="J61" t="str">
            <v>Florianópolis - Outros</v>
          </cell>
          <cell r="K61" t="str">
            <v>Rua Presidente Coutinho</v>
          </cell>
          <cell r="L61">
            <v>1</v>
          </cell>
          <cell r="M61">
            <v>0</v>
          </cell>
          <cell r="N61">
            <v>0</v>
          </cell>
          <cell r="O61">
            <v>0</v>
          </cell>
          <cell r="P61">
            <v>1</v>
          </cell>
          <cell r="Q61">
            <v>0</v>
          </cell>
          <cell r="R61">
            <v>0</v>
          </cell>
        </row>
        <row r="62">
          <cell r="H62" t="str">
            <v>H082</v>
          </cell>
          <cell r="I62" t="str">
            <v>CASAN</v>
          </cell>
          <cell r="J62" t="str">
            <v>Florianópolis - Outros</v>
          </cell>
          <cell r="K62" t="str">
            <v>CCA Tapera - Fazenda Experimental da Ressacada</v>
          </cell>
          <cell r="L62">
            <v>1</v>
          </cell>
          <cell r="M62">
            <v>0</v>
          </cell>
          <cell r="N62">
            <v>0</v>
          </cell>
          <cell r="O62">
            <v>0</v>
          </cell>
          <cell r="P62">
            <v>1</v>
          </cell>
          <cell r="Q62">
            <v>0</v>
          </cell>
          <cell r="R62">
            <v>0</v>
          </cell>
        </row>
        <row r="63">
          <cell r="H63" t="str">
            <v>H083</v>
          </cell>
          <cell r="I63" t="str">
            <v>CASAN</v>
          </cell>
          <cell r="J63" t="str">
            <v>Florianópolis - Outros</v>
          </cell>
          <cell r="K63" t="str">
            <v>Casa da Arte</v>
          </cell>
          <cell r="L63">
            <v>0</v>
          </cell>
          <cell r="M63">
            <v>0</v>
          </cell>
          <cell r="N63">
            <v>1</v>
          </cell>
          <cell r="O63">
            <v>0</v>
          </cell>
          <cell r="P63">
            <v>1</v>
          </cell>
          <cell r="Q63">
            <v>0</v>
          </cell>
          <cell r="R63">
            <v>0</v>
          </cell>
        </row>
        <row r="64">
          <cell r="H64" t="str">
            <v>H084</v>
          </cell>
          <cell r="I64" t="str">
            <v>CASAN</v>
          </cell>
          <cell r="J64" t="str">
            <v>Florianópolis - Outros</v>
          </cell>
          <cell r="K64" t="str">
            <v>LMM Área de produção</v>
          </cell>
          <cell r="L64">
            <v>1</v>
          </cell>
          <cell r="M64">
            <v>0</v>
          </cell>
          <cell r="N64">
            <v>0</v>
          </cell>
          <cell r="O64">
            <v>0</v>
          </cell>
          <cell r="P64">
            <v>1</v>
          </cell>
          <cell r="Q64">
            <v>0</v>
          </cell>
          <cell r="R64">
            <v>0</v>
          </cell>
        </row>
        <row r="65">
          <cell r="H65" t="str">
            <v>H085</v>
          </cell>
          <cell r="I65" t="str">
            <v>CASAN</v>
          </cell>
          <cell r="J65" t="str">
            <v>Florianópolis - Outros</v>
          </cell>
          <cell r="K65" t="str">
            <v>Fortaleza de São José da Ponta Grossa</v>
          </cell>
          <cell r="L65">
            <v>1</v>
          </cell>
          <cell r="M65">
            <v>0</v>
          </cell>
          <cell r="N65">
            <v>0</v>
          </cell>
          <cell r="O65">
            <v>0</v>
          </cell>
          <cell r="P65">
            <v>1</v>
          </cell>
          <cell r="Q65">
            <v>0</v>
          </cell>
          <cell r="R65">
            <v>0</v>
          </cell>
        </row>
        <row r="66">
          <cell r="H66" t="str">
            <v>H086</v>
          </cell>
          <cell r="I66" t="str">
            <v>CASAN</v>
          </cell>
          <cell r="J66" t="str">
            <v>Florianópolis - Outros</v>
          </cell>
          <cell r="K66" t="str">
            <v>UFSC  Jurerê</v>
          </cell>
          <cell r="L66">
            <v>1</v>
          </cell>
          <cell r="M66">
            <v>0</v>
          </cell>
          <cell r="N66">
            <v>0</v>
          </cell>
          <cell r="O66">
            <v>0</v>
          </cell>
          <cell r="P66">
            <v>1</v>
          </cell>
          <cell r="Q66">
            <v>0</v>
          </cell>
          <cell r="R66">
            <v>0</v>
          </cell>
        </row>
        <row r="67">
          <cell r="H67" t="str">
            <v>H087</v>
          </cell>
          <cell r="I67" t="str">
            <v>CASAN</v>
          </cell>
          <cell r="J67" t="str">
            <v>Florianópolis - Outros</v>
          </cell>
          <cell r="K67" t="str">
            <v>UFSC  Sambaqui</v>
          </cell>
          <cell r="L67">
            <v>1</v>
          </cell>
          <cell r="M67">
            <v>0</v>
          </cell>
          <cell r="N67">
            <v>0</v>
          </cell>
          <cell r="O67">
            <v>0</v>
          </cell>
          <cell r="P67">
            <v>1</v>
          </cell>
          <cell r="Q67">
            <v>0</v>
          </cell>
          <cell r="R67">
            <v>0</v>
          </cell>
        </row>
        <row r="68">
          <cell r="H68" t="str">
            <v>H088</v>
          </cell>
          <cell r="I68" t="str">
            <v>CASAN</v>
          </cell>
          <cell r="J68" t="str">
            <v>Florianópolis - Outros</v>
          </cell>
          <cell r="K68" t="str">
            <v>Casa Vida e Saúde</v>
          </cell>
          <cell r="L68">
            <v>1</v>
          </cell>
          <cell r="M68">
            <v>0</v>
          </cell>
          <cell r="N68">
            <v>0</v>
          </cell>
          <cell r="O68">
            <v>0</v>
          </cell>
          <cell r="P68">
            <v>1</v>
          </cell>
          <cell r="Q68">
            <v>0</v>
          </cell>
          <cell r="R68">
            <v>0</v>
          </cell>
        </row>
        <row r="69">
          <cell r="H69" t="str">
            <v>H089</v>
          </cell>
          <cell r="I69" t="str">
            <v>CASAN</v>
          </cell>
          <cell r="J69" t="str">
            <v>Florianópolis - Outros</v>
          </cell>
          <cell r="K69" t="str">
            <v>LAPOM, LAPMAR, LCM, LCA</v>
          </cell>
          <cell r="L69">
            <v>1</v>
          </cell>
          <cell r="M69">
            <v>0</v>
          </cell>
          <cell r="N69">
            <v>0</v>
          </cell>
          <cell r="O69">
            <v>0</v>
          </cell>
          <cell r="P69">
            <v>1</v>
          </cell>
          <cell r="Q69">
            <v>0</v>
          </cell>
          <cell r="R69">
            <v>0</v>
          </cell>
        </row>
        <row r="70">
          <cell r="H70" t="str">
            <v>H090</v>
          </cell>
          <cell r="I70" t="str">
            <v>CASAN</v>
          </cell>
          <cell r="J70" t="str">
            <v>Florianópolis - Outros</v>
          </cell>
          <cell r="K70" t="str">
            <v>LMM - Guarita, convivência, oficina e escritórios</v>
          </cell>
          <cell r="L70">
            <v>1</v>
          </cell>
          <cell r="M70">
            <v>0</v>
          </cell>
          <cell r="N70">
            <v>0</v>
          </cell>
          <cell r="O70">
            <v>0</v>
          </cell>
          <cell r="P70">
            <v>1</v>
          </cell>
          <cell r="Q70">
            <v>0</v>
          </cell>
          <cell r="R70">
            <v>0</v>
          </cell>
        </row>
        <row r="71">
          <cell r="H71" t="str">
            <v>H106</v>
          </cell>
          <cell r="I71" t="str">
            <v>CASAN</v>
          </cell>
          <cell r="J71" t="str">
            <v>Araquari</v>
          </cell>
          <cell r="K71" t="str">
            <v>Fazenda UFSC/Yakult - Lab. de Camarões Marinhos</v>
          </cell>
          <cell r="L71">
            <v>1</v>
          </cell>
          <cell r="M71">
            <v>0</v>
          </cell>
          <cell r="N71">
            <v>0</v>
          </cell>
          <cell r="O71">
            <v>0</v>
          </cell>
          <cell r="P71">
            <v>1</v>
          </cell>
          <cell r="Q71">
            <v>0</v>
          </cell>
          <cell r="R71">
            <v>0</v>
          </cell>
        </row>
        <row r="72">
          <cell r="H72" t="str">
            <v>H108</v>
          </cell>
          <cell r="I72" t="str">
            <v>Condomínio Perini</v>
          </cell>
          <cell r="J72" t="str">
            <v>Joinville</v>
          </cell>
          <cell r="K72" t="str">
            <v>Bloco U - RU LAV</v>
          </cell>
          <cell r="L72">
            <v>0</v>
          </cell>
          <cell r="M72">
            <v>0</v>
          </cell>
          <cell r="N72">
            <v>1</v>
          </cell>
          <cell r="O72">
            <v>0</v>
          </cell>
          <cell r="P72">
            <v>1</v>
          </cell>
          <cell r="Q72">
            <v>0</v>
          </cell>
          <cell r="R72">
            <v>0</v>
          </cell>
        </row>
        <row r="73">
          <cell r="H73" t="str">
            <v>H109</v>
          </cell>
          <cell r="I73" t="str">
            <v>Condomínio Perini</v>
          </cell>
          <cell r="J73" t="str">
            <v>Joinville</v>
          </cell>
          <cell r="K73" t="str">
            <v>Bloco O - O1</v>
          </cell>
          <cell r="L73">
            <v>0</v>
          </cell>
          <cell r="M73">
            <v>0</v>
          </cell>
          <cell r="N73">
            <v>1</v>
          </cell>
          <cell r="O73">
            <v>0</v>
          </cell>
          <cell r="P73">
            <v>1</v>
          </cell>
          <cell r="Q73">
            <v>0</v>
          </cell>
          <cell r="R73">
            <v>0</v>
          </cell>
        </row>
        <row r="74">
          <cell r="H74" t="str">
            <v>H110</v>
          </cell>
          <cell r="I74" t="str">
            <v>Condomínio Perini</v>
          </cell>
          <cell r="J74" t="str">
            <v>Joinville</v>
          </cell>
          <cell r="K74" t="str">
            <v>Bloco U - RU</v>
          </cell>
          <cell r="L74">
            <v>0</v>
          </cell>
          <cell r="M74">
            <v>0</v>
          </cell>
          <cell r="N74">
            <v>1</v>
          </cell>
          <cell r="O74">
            <v>0</v>
          </cell>
          <cell r="P74">
            <v>1</v>
          </cell>
          <cell r="Q74">
            <v>0</v>
          </cell>
          <cell r="R74">
            <v>0</v>
          </cell>
        </row>
        <row r="75">
          <cell r="H75" t="str">
            <v>H111</v>
          </cell>
          <cell r="I75" t="str">
            <v>Condomínio Perini</v>
          </cell>
          <cell r="J75" t="str">
            <v>Joinville</v>
          </cell>
          <cell r="K75" t="str">
            <v>Bloco U - U</v>
          </cell>
          <cell r="L75">
            <v>0</v>
          </cell>
          <cell r="M75">
            <v>0</v>
          </cell>
          <cell r="N75">
            <v>1</v>
          </cell>
          <cell r="O75">
            <v>0</v>
          </cell>
          <cell r="P75">
            <v>1</v>
          </cell>
          <cell r="Q75">
            <v>0</v>
          </cell>
          <cell r="R75">
            <v>0</v>
          </cell>
        </row>
        <row r="76">
          <cell r="H76" t="str">
            <v>H112</v>
          </cell>
          <cell r="I76" t="str">
            <v>Condomínio Perini</v>
          </cell>
          <cell r="J76" t="str">
            <v>Joinville</v>
          </cell>
          <cell r="K76" t="str">
            <v>Tunel de Vento - LAB 01</v>
          </cell>
          <cell r="L76">
            <v>0</v>
          </cell>
          <cell r="M76">
            <v>0</v>
          </cell>
          <cell r="N76">
            <v>1</v>
          </cell>
          <cell r="O76">
            <v>0</v>
          </cell>
          <cell r="P76">
            <v>1</v>
          </cell>
          <cell r="Q76">
            <v>0</v>
          </cell>
          <cell r="R76">
            <v>0</v>
          </cell>
        </row>
        <row r="77">
          <cell r="H77" t="str">
            <v>H113</v>
          </cell>
          <cell r="I77" t="str">
            <v>Condomínio Perini</v>
          </cell>
          <cell r="J77" t="str">
            <v>Joinville</v>
          </cell>
          <cell r="K77" t="str">
            <v>Bloco U - U LAB</v>
          </cell>
          <cell r="L77">
            <v>0</v>
          </cell>
          <cell r="M77">
            <v>0</v>
          </cell>
          <cell r="N77">
            <v>1</v>
          </cell>
          <cell r="O77">
            <v>0</v>
          </cell>
          <cell r="P77">
            <v>1</v>
          </cell>
          <cell r="Q77">
            <v>0</v>
          </cell>
          <cell r="R77">
            <v>0</v>
          </cell>
        </row>
        <row r="78">
          <cell r="H78" t="str">
            <v>H130</v>
          </cell>
          <cell r="I78" t="str">
            <v>Condomínio Sapiens Park</v>
          </cell>
          <cell r="J78" t="str">
            <v>Florianópolis - Outros</v>
          </cell>
          <cell r="K78" t="str">
            <v>Sapiens Park - INPETRO</v>
          </cell>
          <cell r="L78">
            <v>0</v>
          </cell>
          <cell r="M78">
            <v>0</v>
          </cell>
          <cell r="N78">
            <v>1</v>
          </cell>
          <cell r="O78">
            <v>0</v>
          </cell>
          <cell r="P78">
            <v>1</v>
          </cell>
          <cell r="Q78">
            <v>0</v>
          </cell>
          <cell r="R78">
            <v>0</v>
          </cell>
        </row>
        <row r="79">
          <cell r="H79" t="str">
            <v>H131</v>
          </cell>
          <cell r="I79" t="str">
            <v>Condomínio Sapiens Park</v>
          </cell>
          <cell r="J79" t="str">
            <v>Florianópolis - Outros</v>
          </cell>
          <cell r="K79" t="str">
            <v>Sapiens Park - Fotovoltaica</v>
          </cell>
          <cell r="L79">
            <v>1</v>
          </cell>
          <cell r="M79">
            <v>0</v>
          </cell>
          <cell r="N79">
            <v>0</v>
          </cell>
          <cell r="O79">
            <v>0</v>
          </cell>
          <cell r="P79">
            <v>1</v>
          </cell>
          <cell r="Q79">
            <v>0</v>
          </cell>
          <cell r="R79">
            <v>0</v>
          </cell>
        </row>
        <row r="80">
          <cell r="H80" t="str">
            <v>H200</v>
          </cell>
          <cell r="I80" t="str">
            <v>CASAN</v>
          </cell>
          <cell r="J80" t="str">
            <v>Curitibanos</v>
          </cell>
          <cell r="K80" t="str">
            <v>Curitibanos CEDUP</v>
          </cell>
          <cell r="L80">
            <v>1</v>
          </cell>
          <cell r="M80">
            <v>0</v>
          </cell>
          <cell r="N80">
            <v>0</v>
          </cell>
          <cell r="O80">
            <v>0</v>
          </cell>
          <cell r="P80">
            <v>1</v>
          </cell>
          <cell r="Q80">
            <v>0</v>
          </cell>
          <cell r="R80">
            <v>0</v>
          </cell>
        </row>
        <row r="81">
          <cell r="H81" t="str">
            <v>H201</v>
          </cell>
          <cell r="I81" t="str">
            <v>Interno</v>
          </cell>
          <cell r="J81" t="str">
            <v>Curitibanos</v>
          </cell>
          <cell r="K81" t="str">
            <v>Curitibanos SEDE - Água Subterrânea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 t="str">
            <v>H202</v>
          </cell>
          <cell r="I82" t="str">
            <v>Interno</v>
          </cell>
          <cell r="J82" t="str">
            <v>Curitibanos</v>
          </cell>
          <cell r="K82" t="str">
            <v>Curitibanos SEDE - ETE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 t="str">
            <v>H300</v>
          </cell>
          <cell r="I83" t="str">
            <v>SAMAE ARARANGUÁ</v>
          </cell>
          <cell r="J83" t="str">
            <v>Araranguá</v>
          </cell>
          <cell r="K83" t="str">
            <v>SAMAE Araranguá  Mato Alto</v>
          </cell>
          <cell r="L83">
            <v>1</v>
          </cell>
          <cell r="M83">
            <v>0</v>
          </cell>
          <cell r="N83">
            <v>0</v>
          </cell>
          <cell r="O83">
            <v>0</v>
          </cell>
          <cell r="P83">
            <v>1</v>
          </cell>
          <cell r="Q83">
            <v>0</v>
          </cell>
          <cell r="R83">
            <v>0</v>
          </cell>
        </row>
        <row r="84">
          <cell r="H84" t="str">
            <v>H302</v>
          </cell>
          <cell r="I84" t="str">
            <v>SAMAE ARARANGUÁ</v>
          </cell>
          <cell r="J84" t="str">
            <v>Araranguá</v>
          </cell>
          <cell r="K84" t="str">
            <v>SAMAE Araranguá  R. Pedro M. Pacheco (Medicina)</v>
          </cell>
          <cell r="L84">
            <v>1</v>
          </cell>
          <cell r="M84">
            <v>0</v>
          </cell>
          <cell r="N84">
            <v>0</v>
          </cell>
          <cell r="O84">
            <v>0</v>
          </cell>
          <cell r="P84">
            <v>1</v>
          </cell>
          <cell r="Q84">
            <v>0</v>
          </cell>
          <cell r="R84">
            <v>0</v>
          </cell>
        </row>
        <row r="85">
          <cell r="H85" t="str">
            <v>H401</v>
          </cell>
          <cell r="I85" t="str">
            <v>SAMAE BLUMENAU</v>
          </cell>
          <cell r="J85" t="str">
            <v>Blumenau</v>
          </cell>
          <cell r="K85" t="str">
            <v>SAMAE Blumenau  Rua João Pessoa, 2750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H86" t="str">
            <v>H402</v>
          </cell>
          <cell r="I86" t="str">
            <v>SAMAE BLUMENAU</v>
          </cell>
          <cell r="J86" t="str">
            <v>Blumenau</v>
          </cell>
          <cell r="K86" t="str">
            <v>SAMAE Blumenau  Rua João Pessoa, 2514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7">
          <cell r="H87" t="str">
            <v>H403</v>
          </cell>
          <cell r="I87" t="str">
            <v>SAMAE BLUMENAU</v>
          </cell>
          <cell r="J87" t="str">
            <v>Blumenau</v>
          </cell>
          <cell r="K87" t="str">
            <v>SAMAE Blumenau   Rua Marechal Rondon, 880</v>
          </cell>
          <cell r="L87">
            <v>1</v>
          </cell>
          <cell r="M87">
            <v>0</v>
          </cell>
          <cell r="N87">
            <v>0</v>
          </cell>
          <cell r="O87">
            <v>0</v>
          </cell>
          <cell r="P87">
            <v>1</v>
          </cell>
          <cell r="Q87">
            <v>0</v>
          </cell>
          <cell r="R87">
            <v>0</v>
          </cell>
        </row>
        <row r="95">
          <cell r="K95" t="str">
            <v>UFSC + HU</v>
          </cell>
          <cell r="L95">
            <v>128</v>
          </cell>
          <cell r="M95">
            <v>30</v>
          </cell>
          <cell r="N95">
            <v>28</v>
          </cell>
          <cell r="O95">
            <v>3</v>
          </cell>
          <cell r="P95">
            <v>189</v>
          </cell>
        </row>
        <row r="96">
          <cell r="K96" t="str">
            <v>UFSC</v>
          </cell>
          <cell r="L96">
            <v>77</v>
          </cell>
          <cell r="M96">
            <v>30</v>
          </cell>
          <cell r="N96">
            <v>19</v>
          </cell>
          <cell r="O96">
            <v>2</v>
          </cell>
          <cell r="P96">
            <v>128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H1" t="str">
            <v>NOMENCLATURA UFSC (H000)</v>
          </cell>
          <cell r="I1" t="str">
            <v>CONCESSIONÁRIA</v>
          </cell>
          <cell r="J1" t="str">
            <v>CIDADE</v>
          </cell>
          <cell r="K1" t="str">
            <v>CONTAS - LOCALIZAÇÃO</v>
          </cell>
          <cell r="L1" t="str">
            <v>Público</v>
          </cell>
          <cell r="M1" t="str">
            <v>Residencial</v>
          </cell>
          <cell r="N1" t="str">
            <v>Comercial</v>
          </cell>
          <cell r="O1" t="str">
            <v>Industrial</v>
          </cell>
          <cell r="P1" t="str">
            <v>Total de Economias</v>
          </cell>
          <cell r="Q1" t="str">
            <v>Leitura Anterior</v>
          </cell>
          <cell r="R1" t="str">
            <v>Leitura Atual</v>
          </cell>
        </row>
        <row r="2">
          <cell r="H2" t="str">
            <v>H001</v>
          </cell>
          <cell r="I2" t="str">
            <v>CASAN</v>
          </cell>
          <cell r="J2" t="str">
            <v>Florianópolis - Trindade</v>
          </cell>
          <cell r="K2" t="str">
            <v>Almoxarifado e Transportes (PU 11 e 06)</v>
          </cell>
          <cell r="L2">
            <v>1</v>
          </cell>
          <cell r="M2">
            <v>0</v>
          </cell>
          <cell r="N2">
            <v>0</v>
          </cell>
          <cell r="O2">
            <v>0</v>
          </cell>
          <cell r="P2">
            <v>1</v>
          </cell>
          <cell r="Q2">
            <v>1342</v>
          </cell>
          <cell r="R2">
            <v>1376</v>
          </cell>
        </row>
        <row r="3">
          <cell r="H3" t="str">
            <v>H002</v>
          </cell>
          <cell r="I3" t="str">
            <v>CASAN</v>
          </cell>
          <cell r="J3" t="str">
            <v>Florianópolis - Trindade</v>
          </cell>
          <cell r="K3" t="str">
            <v>Patrimônio e Digitalização (DAG08 e 06), LAMAQ (CCB20)</v>
          </cell>
          <cell r="L3">
            <v>1</v>
          </cell>
          <cell r="M3">
            <v>0</v>
          </cell>
          <cell r="N3">
            <v>1</v>
          </cell>
          <cell r="O3">
            <v>0</v>
          </cell>
          <cell r="P3">
            <v>2</v>
          </cell>
          <cell r="Q3">
            <v>3002</v>
          </cell>
          <cell r="R3">
            <v>3062</v>
          </cell>
        </row>
        <row r="4">
          <cell r="H4" t="str">
            <v>H003</v>
          </cell>
          <cell r="I4" t="str">
            <v>CASAN</v>
          </cell>
          <cell r="J4" t="str">
            <v>Florianópolis - Trindade</v>
          </cell>
          <cell r="K4" t="str">
            <v>Biotério Central (BIC 01 a 10)</v>
          </cell>
          <cell r="L4">
            <v>1</v>
          </cell>
          <cell r="M4">
            <v>0</v>
          </cell>
          <cell r="N4">
            <v>0</v>
          </cell>
          <cell r="O4">
            <v>0</v>
          </cell>
          <cell r="P4">
            <v>1</v>
          </cell>
          <cell r="Q4">
            <v>10860</v>
          </cell>
          <cell r="R4">
            <v>10922</v>
          </cell>
        </row>
        <row r="5">
          <cell r="H5" t="str">
            <v>H004</v>
          </cell>
          <cell r="I5" t="str">
            <v>CASAN</v>
          </cell>
          <cell r="J5" t="str">
            <v>Florianópolis - Trindade</v>
          </cell>
          <cell r="K5" t="str">
            <v>PU - Carpintaria e Serralheria (DAG01, 02 e 03)</v>
          </cell>
          <cell r="L5">
            <v>1</v>
          </cell>
          <cell r="M5">
            <v>0</v>
          </cell>
          <cell r="N5">
            <v>0</v>
          </cell>
          <cell r="O5">
            <v>0</v>
          </cell>
          <cell r="P5">
            <v>1</v>
          </cell>
          <cell r="Q5">
            <v>2134</v>
          </cell>
          <cell r="R5">
            <v>2312</v>
          </cell>
        </row>
        <row r="6">
          <cell r="H6" t="str">
            <v>H005</v>
          </cell>
          <cell r="I6" t="str">
            <v>CASAN</v>
          </cell>
          <cell r="J6" t="str">
            <v>Florianópolis - Trindade</v>
          </cell>
          <cell r="K6" t="str">
            <v>Engenharia Química - (CTC 19, 20, 21, 24 e 46)</v>
          </cell>
          <cell r="L6">
            <v>1</v>
          </cell>
          <cell r="M6">
            <v>0</v>
          </cell>
          <cell r="N6">
            <v>0</v>
          </cell>
          <cell r="O6">
            <v>0</v>
          </cell>
          <cell r="P6">
            <v>1</v>
          </cell>
          <cell r="Q6">
            <v>820</v>
          </cell>
          <cell r="R6">
            <v>944</v>
          </cell>
        </row>
        <row r="7">
          <cell r="H7" t="str">
            <v>H006</v>
          </cell>
          <cell r="I7" t="str">
            <v>CASAN</v>
          </cell>
          <cell r="J7" t="str">
            <v>Florianópolis - Trindade</v>
          </cell>
          <cell r="K7" t="str">
            <v>Eng. Civil Bloco D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243</v>
          </cell>
          <cell r="R7">
            <v>249</v>
          </cell>
        </row>
        <row r="8">
          <cell r="H8" t="str">
            <v>H007</v>
          </cell>
          <cell r="I8" t="str">
            <v>CASAN</v>
          </cell>
          <cell r="J8" t="str">
            <v>Florianópolis - Trindade</v>
          </cell>
          <cell r="K8" t="str">
            <v>Eng. Civil Bloco A, B e C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6897</v>
          </cell>
          <cell r="R8">
            <v>7002</v>
          </cell>
        </row>
        <row r="9">
          <cell r="H9" t="str">
            <v>H008</v>
          </cell>
          <cell r="I9" t="str">
            <v>CASAN</v>
          </cell>
          <cell r="J9" t="str">
            <v>Florianópolis - Trindade</v>
          </cell>
          <cell r="K9" t="str">
            <v>PU - Prefeitura Universitária (Hid., Elé., Vidra.) e Redondo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2685</v>
          </cell>
          <cell r="R9">
            <v>3031</v>
          </cell>
        </row>
        <row r="10">
          <cell r="H10" t="str">
            <v>H009</v>
          </cell>
          <cell r="I10" t="str">
            <v>CASAN</v>
          </cell>
          <cell r="J10" t="str">
            <v>Florianópolis - Trindade</v>
          </cell>
          <cell r="K10" t="str">
            <v>PU - Prefeitura Universitária (Edificação antiga da PU)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26</v>
          </cell>
          <cell r="R10">
            <v>27</v>
          </cell>
        </row>
        <row r="11">
          <cell r="H11" t="str">
            <v>H010</v>
          </cell>
          <cell r="I11" t="str">
            <v>CASAN</v>
          </cell>
          <cell r="J11" t="str">
            <v>Florianópolis - Trindade</v>
          </cell>
          <cell r="K11" t="str">
            <v>PU - Prefeitura Universitária (DPAE, DFO, DMPI)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2682</v>
          </cell>
          <cell r="R11">
            <v>2708</v>
          </cell>
        </row>
        <row r="12">
          <cell r="H12" t="str">
            <v>H011</v>
          </cell>
          <cell r="I12" t="str">
            <v>CASAN</v>
          </cell>
          <cell r="J12" t="str">
            <v>Florianópolis - Trindade</v>
          </cell>
          <cell r="K12" t="str">
            <v>CCB - Blocos A, B, C e D - 1 - Córrego Grande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46168</v>
          </cell>
          <cell r="R12">
            <v>46220</v>
          </cell>
        </row>
        <row r="13">
          <cell r="H13" t="str">
            <v>H014</v>
          </cell>
          <cell r="I13" t="str">
            <v>CASAN</v>
          </cell>
          <cell r="J13" t="str">
            <v>Florianópolis  HU</v>
          </cell>
          <cell r="K13" t="str">
            <v>Hospital Universitário - EBSERH</v>
          </cell>
          <cell r="L13">
            <v>51</v>
          </cell>
          <cell r="M13">
            <v>0</v>
          </cell>
          <cell r="N13">
            <v>9</v>
          </cell>
          <cell r="O13">
            <v>1</v>
          </cell>
          <cell r="P13">
            <v>61</v>
          </cell>
          <cell r="Q13">
            <v>217389</v>
          </cell>
          <cell r="R13">
            <v>223485</v>
          </cell>
        </row>
        <row r="14">
          <cell r="H14" t="str">
            <v>H015</v>
          </cell>
          <cell r="I14" t="str">
            <v>CASAN</v>
          </cell>
          <cell r="J14" t="str">
            <v>Florianópolis - Trindade</v>
          </cell>
          <cell r="K14" t="str">
            <v>Moradia Estudantil - Casa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212</v>
          </cell>
          <cell r="R14">
            <v>212</v>
          </cell>
        </row>
        <row r="15">
          <cell r="H15" t="str">
            <v>H017</v>
          </cell>
          <cell r="I15" t="str">
            <v>CASAN</v>
          </cell>
          <cell r="J15" t="str">
            <v>Florianópolis - Trindade</v>
          </cell>
          <cell r="K15" t="str">
            <v>CCS - Centro de Ciências da Saúde</v>
          </cell>
          <cell r="L15">
            <v>1</v>
          </cell>
          <cell r="M15">
            <v>0</v>
          </cell>
          <cell r="N15">
            <v>1</v>
          </cell>
          <cell r="O15">
            <v>0</v>
          </cell>
          <cell r="P15">
            <v>2</v>
          </cell>
          <cell r="Q15">
            <v>8786</v>
          </cell>
          <cell r="R15">
            <v>9255</v>
          </cell>
        </row>
        <row r="16">
          <cell r="H16" t="str">
            <v>H018</v>
          </cell>
          <cell r="I16" t="str">
            <v>CASAN</v>
          </cell>
          <cell r="J16" t="str">
            <v>Florianópolis - Trindade</v>
          </cell>
          <cell r="K16" t="str">
            <v>SSI - Secretaria de Assuntos Institucionais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1</v>
          </cell>
          <cell r="Q16">
            <v>301</v>
          </cell>
          <cell r="R16">
            <v>333</v>
          </cell>
        </row>
        <row r="17">
          <cell r="H17" t="str">
            <v>H019</v>
          </cell>
          <cell r="I17" t="str">
            <v>CASAN</v>
          </cell>
          <cell r="J17" t="str">
            <v>Florianópolis - Trindade</v>
          </cell>
          <cell r="K17" t="str">
            <v>CSE 2 - CSE 9 e 10 (Bl F e G)</v>
          </cell>
          <cell r="L17">
            <v>1</v>
          </cell>
          <cell r="M17">
            <v>0</v>
          </cell>
          <cell r="N17">
            <v>2</v>
          </cell>
          <cell r="O17">
            <v>0</v>
          </cell>
          <cell r="P17">
            <v>3</v>
          </cell>
          <cell r="Q17">
            <v>13076</v>
          </cell>
          <cell r="R17">
            <v>13797</v>
          </cell>
        </row>
        <row r="18">
          <cell r="H18" t="str">
            <v>H020</v>
          </cell>
          <cell r="I18" t="str">
            <v>CASAN</v>
          </cell>
          <cell r="J18" t="str">
            <v>Florianópolis - Trindade</v>
          </cell>
          <cell r="K18" t="str">
            <v>CSE 1 - CSE 1 ao 4 (Bl A, B, C e D) e CCJ 1 e 2 (Bl E e F)</v>
          </cell>
          <cell r="L18">
            <v>1</v>
          </cell>
          <cell r="M18">
            <v>0</v>
          </cell>
          <cell r="N18">
            <v>0</v>
          </cell>
          <cell r="O18">
            <v>0</v>
          </cell>
          <cell r="P18">
            <v>1</v>
          </cell>
          <cell r="Q18">
            <v>2347</v>
          </cell>
          <cell r="R18">
            <v>2312</v>
          </cell>
        </row>
        <row r="19">
          <cell r="H19" t="str">
            <v>H021</v>
          </cell>
          <cell r="I19" t="str">
            <v>CASAN</v>
          </cell>
          <cell r="J19" t="str">
            <v>Florianópolis - Trindade</v>
          </cell>
          <cell r="K19" t="str">
            <v>Igrejinha UFSC (DAC 01 a 03 e DEX01)</v>
          </cell>
          <cell r="L19">
            <v>2</v>
          </cell>
          <cell r="M19">
            <v>0</v>
          </cell>
          <cell r="N19">
            <v>0</v>
          </cell>
          <cell r="O19">
            <v>0</v>
          </cell>
          <cell r="P19">
            <v>2</v>
          </cell>
          <cell r="Q19">
            <v>734</v>
          </cell>
          <cell r="R19">
            <v>807</v>
          </cell>
        </row>
        <row r="20">
          <cell r="H20" t="str">
            <v>H023</v>
          </cell>
          <cell r="I20" t="str">
            <v>CASAN</v>
          </cell>
          <cell r="J20" t="str">
            <v>Florianópolis - Trindade</v>
          </cell>
          <cell r="K20" t="str">
            <v>Associação Volantes 1</v>
          </cell>
          <cell r="L20">
            <v>1</v>
          </cell>
          <cell r="M20">
            <v>0</v>
          </cell>
          <cell r="N20">
            <v>1</v>
          </cell>
          <cell r="O20">
            <v>0</v>
          </cell>
          <cell r="P20">
            <v>2</v>
          </cell>
          <cell r="Q20">
            <v>16840</v>
          </cell>
          <cell r="R20">
            <v>16904</v>
          </cell>
        </row>
        <row r="21">
          <cell r="H21" t="str">
            <v>H024</v>
          </cell>
          <cell r="I21" t="str">
            <v>CASAN</v>
          </cell>
          <cell r="J21" t="str">
            <v>Florianópolis - Trindade</v>
          </cell>
          <cell r="K21" t="str">
            <v>Associação Volantes 2</v>
          </cell>
          <cell r="L21">
            <v>1</v>
          </cell>
          <cell r="M21">
            <v>0</v>
          </cell>
          <cell r="N21">
            <v>2</v>
          </cell>
          <cell r="O21">
            <v>0</v>
          </cell>
          <cell r="P21">
            <v>3</v>
          </cell>
          <cell r="Q21">
            <v>25</v>
          </cell>
          <cell r="R21">
            <v>25</v>
          </cell>
        </row>
        <row r="22">
          <cell r="H22" t="str">
            <v>H025</v>
          </cell>
          <cell r="I22" t="str">
            <v>CASAN</v>
          </cell>
          <cell r="J22" t="str">
            <v>Florianópolis - Trindade</v>
          </cell>
          <cell r="K22" t="str">
            <v>CFM  Bloco A</v>
          </cell>
          <cell r="L22">
            <v>1</v>
          </cell>
          <cell r="M22">
            <v>0</v>
          </cell>
          <cell r="N22">
            <v>0</v>
          </cell>
          <cell r="O22">
            <v>0</v>
          </cell>
          <cell r="P22">
            <v>1</v>
          </cell>
          <cell r="Q22">
            <v>25577</v>
          </cell>
          <cell r="R22">
            <v>26210</v>
          </cell>
        </row>
        <row r="23">
          <cell r="H23" t="str">
            <v>H026</v>
          </cell>
          <cell r="I23" t="str">
            <v>CASAN</v>
          </cell>
          <cell r="J23" t="str">
            <v>Florianópolis - Trindade</v>
          </cell>
          <cell r="K23" t="str">
            <v>CFM  Bloco B</v>
          </cell>
          <cell r="L23">
            <v>1</v>
          </cell>
          <cell r="M23">
            <v>0</v>
          </cell>
          <cell r="N23">
            <v>0</v>
          </cell>
          <cell r="O23">
            <v>0</v>
          </cell>
          <cell r="P23">
            <v>1</v>
          </cell>
          <cell r="Q23">
            <v>3296</v>
          </cell>
          <cell r="R23">
            <v>3335</v>
          </cell>
        </row>
        <row r="24">
          <cell r="H24" t="str">
            <v>H027</v>
          </cell>
          <cell r="I24" t="str">
            <v>CASAN</v>
          </cell>
          <cell r="J24" t="str">
            <v>Florianópolis - Trindade</v>
          </cell>
          <cell r="K24" t="str">
            <v>Colégio de Aplicação</v>
          </cell>
          <cell r="L24">
            <v>1</v>
          </cell>
          <cell r="M24">
            <v>0</v>
          </cell>
          <cell r="N24">
            <v>0</v>
          </cell>
          <cell r="O24">
            <v>0</v>
          </cell>
          <cell r="P24">
            <v>1</v>
          </cell>
          <cell r="Q24">
            <v>68130</v>
          </cell>
          <cell r="R24">
            <v>68540</v>
          </cell>
        </row>
        <row r="25">
          <cell r="H25" t="str">
            <v>H028</v>
          </cell>
          <cell r="I25" t="str">
            <v>CASAN</v>
          </cell>
          <cell r="J25" t="str">
            <v>Florianópolis - Trindade</v>
          </cell>
          <cell r="K25" t="str">
            <v>Nativas do Horto Botânico</v>
          </cell>
          <cell r="L25">
            <v>1</v>
          </cell>
          <cell r="M25">
            <v>0</v>
          </cell>
          <cell r="N25">
            <v>0</v>
          </cell>
          <cell r="O25">
            <v>0</v>
          </cell>
          <cell r="P25">
            <v>1</v>
          </cell>
          <cell r="Q25">
            <v>2039</v>
          </cell>
          <cell r="R25">
            <v>2073</v>
          </cell>
        </row>
        <row r="26">
          <cell r="H26" t="str">
            <v>H029</v>
          </cell>
          <cell r="I26" t="str">
            <v>CASAN</v>
          </cell>
          <cell r="J26" t="str">
            <v>Florianópolis - Trindade</v>
          </cell>
          <cell r="K26" t="str">
            <v>Moradia Estudantil - Portaria</v>
          </cell>
          <cell r="L26">
            <v>1</v>
          </cell>
          <cell r="M26">
            <v>0</v>
          </cell>
          <cell r="N26">
            <v>0</v>
          </cell>
          <cell r="O26">
            <v>0</v>
          </cell>
          <cell r="P26">
            <v>1</v>
          </cell>
          <cell r="Q26">
            <v>309</v>
          </cell>
          <cell r="R26">
            <v>313</v>
          </cell>
        </row>
        <row r="27">
          <cell r="H27" t="str">
            <v>H030</v>
          </cell>
          <cell r="I27" t="str">
            <v>CASAN</v>
          </cell>
          <cell r="J27" t="str">
            <v>Florianópolis - Trindade</v>
          </cell>
          <cell r="K27" t="str">
            <v>Moradia Estudantil</v>
          </cell>
          <cell r="L27">
            <v>0</v>
          </cell>
          <cell r="M27">
            <v>30</v>
          </cell>
          <cell r="N27">
            <v>0</v>
          </cell>
          <cell r="O27">
            <v>0</v>
          </cell>
          <cell r="P27">
            <v>30</v>
          </cell>
          <cell r="Q27">
            <v>6394</v>
          </cell>
          <cell r="R27">
            <v>8362</v>
          </cell>
        </row>
        <row r="28">
          <cell r="H28" t="str">
            <v>H032</v>
          </cell>
          <cell r="I28" t="str">
            <v>CASAN</v>
          </cell>
          <cell r="J28" t="str">
            <v>Florianópolis - Trindade</v>
          </cell>
          <cell r="K28" t="str">
            <v>Biblioteca Central</v>
          </cell>
          <cell r="L28">
            <v>1</v>
          </cell>
          <cell r="M28">
            <v>0</v>
          </cell>
          <cell r="N28">
            <v>0</v>
          </cell>
          <cell r="O28">
            <v>0</v>
          </cell>
          <cell r="P28">
            <v>1</v>
          </cell>
          <cell r="Q28">
            <v>1766</v>
          </cell>
          <cell r="R28">
            <v>1999</v>
          </cell>
        </row>
        <row r="29">
          <cell r="H29" t="str">
            <v>H033</v>
          </cell>
          <cell r="I29" t="str">
            <v>CASAN</v>
          </cell>
          <cell r="J29" t="str">
            <v>Florianópolis - Trindade</v>
          </cell>
          <cell r="K29" t="str">
            <v xml:space="preserve">CTC - Salas de Aula, Eng. Elétrica, Produção - CTC 1 ao 5, </v>
          </cell>
          <cell r="L29">
            <v>1</v>
          </cell>
          <cell r="M29">
            <v>0</v>
          </cell>
          <cell r="N29">
            <v>1</v>
          </cell>
          <cell r="O29">
            <v>0</v>
          </cell>
          <cell r="P29">
            <v>2</v>
          </cell>
          <cell r="Q29">
            <v>4704</v>
          </cell>
          <cell r="R29">
            <v>4882</v>
          </cell>
        </row>
        <row r="30">
          <cell r="H30" t="str">
            <v>H034</v>
          </cell>
          <cell r="I30" t="str">
            <v>CASAN</v>
          </cell>
          <cell r="J30" t="str">
            <v>Florianópolis - Trindade</v>
          </cell>
          <cell r="K30" t="str">
            <v>CTC - Eng. Sanitária e Amb. - CTC 12 e 37</v>
          </cell>
          <cell r="L30">
            <v>1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5883</v>
          </cell>
          <cell r="R30">
            <v>6140</v>
          </cell>
        </row>
        <row r="31">
          <cell r="H31" t="str">
            <v>H035</v>
          </cell>
          <cell r="I31" t="str">
            <v>CASAN</v>
          </cell>
          <cell r="J31" t="str">
            <v>Florianópolis - Trindade</v>
          </cell>
          <cell r="K31" t="str">
            <v>CTC - Eng. Elétrica INEP - CTC 06</v>
          </cell>
          <cell r="L31">
            <v>1</v>
          </cell>
          <cell r="M31">
            <v>0</v>
          </cell>
          <cell r="N31">
            <v>0</v>
          </cell>
          <cell r="O31">
            <v>0</v>
          </cell>
          <cell r="P31">
            <v>1</v>
          </cell>
          <cell r="Q31">
            <v>621</v>
          </cell>
          <cell r="R31">
            <v>633</v>
          </cell>
        </row>
        <row r="32">
          <cell r="H32" t="str">
            <v>H037</v>
          </cell>
          <cell r="I32" t="str">
            <v>CASAN</v>
          </cell>
          <cell r="J32" t="str">
            <v>Florianópolis - Trindade</v>
          </cell>
          <cell r="K32" t="str">
            <v>CTC - Eng. Mecânica - CTC 9, 10 e 37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  <cell r="P32">
            <v>1</v>
          </cell>
          <cell r="Q32">
            <v>3972</v>
          </cell>
          <cell r="R32">
            <v>4171</v>
          </cell>
        </row>
        <row r="33">
          <cell r="H33" t="str">
            <v>H038</v>
          </cell>
          <cell r="I33" t="str">
            <v>CASAN</v>
          </cell>
          <cell r="J33" t="str">
            <v>Florianópolis - Trindade</v>
          </cell>
          <cell r="K33" t="str">
            <v>CTC - Eng. Mecânica CTC 11 Bloco B (Pavilhão) e CTC 31 INE</v>
          </cell>
          <cell r="L33">
            <v>1</v>
          </cell>
          <cell r="M33">
            <v>0</v>
          </cell>
          <cell r="N33">
            <v>0</v>
          </cell>
          <cell r="O33">
            <v>0</v>
          </cell>
          <cell r="P33">
            <v>1</v>
          </cell>
          <cell r="Q33">
            <v>9951</v>
          </cell>
          <cell r="R33">
            <v>183</v>
          </cell>
        </row>
        <row r="34">
          <cell r="H34" t="str">
            <v>H040</v>
          </cell>
          <cell r="I34" t="str">
            <v>CASAN</v>
          </cell>
          <cell r="J34" t="str">
            <v>Florianópolis - Trindade</v>
          </cell>
          <cell r="K34" t="str">
            <v>Reitoria I</v>
          </cell>
          <cell r="L34">
            <v>1</v>
          </cell>
          <cell r="M34">
            <v>0</v>
          </cell>
          <cell r="N34">
            <v>0</v>
          </cell>
          <cell r="O34">
            <v>1</v>
          </cell>
          <cell r="P34">
            <v>2</v>
          </cell>
          <cell r="Q34">
            <v>49255</v>
          </cell>
          <cell r="R34">
            <v>49541</v>
          </cell>
        </row>
        <row r="35">
          <cell r="H35" t="str">
            <v>H041</v>
          </cell>
          <cell r="I35" t="str">
            <v>CASAN</v>
          </cell>
          <cell r="J35" t="str">
            <v>Florianópolis - Trindade</v>
          </cell>
          <cell r="K35" t="str">
            <v>CCE 1  Básico</v>
          </cell>
          <cell r="L35">
            <v>1</v>
          </cell>
          <cell r="M35">
            <v>0</v>
          </cell>
          <cell r="N35">
            <v>1</v>
          </cell>
          <cell r="O35">
            <v>0</v>
          </cell>
          <cell r="P35">
            <v>2</v>
          </cell>
          <cell r="Q35">
            <v>4810</v>
          </cell>
          <cell r="R35">
            <v>5119</v>
          </cell>
        </row>
        <row r="36">
          <cell r="H36" t="str">
            <v>H042</v>
          </cell>
          <cell r="I36" t="str">
            <v>CASAN</v>
          </cell>
          <cell r="J36" t="str">
            <v>Florianópolis - Trindade</v>
          </cell>
          <cell r="K36" t="str">
            <v>CCE 2  R. Eng. Andrey C. Ferreira</v>
          </cell>
          <cell r="L36">
            <v>1</v>
          </cell>
          <cell r="M36">
            <v>0</v>
          </cell>
          <cell r="N36">
            <v>0</v>
          </cell>
          <cell r="O36">
            <v>0</v>
          </cell>
          <cell r="P36">
            <v>1</v>
          </cell>
          <cell r="Q36">
            <v>2876</v>
          </cell>
          <cell r="R36">
            <v>3355</v>
          </cell>
        </row>
        <row r="37">
          <cell r="H37" t="str">
            <v>H043</v>
          </cell>
          <cell r="I37" t="str">
            <v>CASAN</v>
          </cell>
          <cell r="J37" t="str">
            <v>Florianópolis - Trindade</v>
          </cell>
          <cell r="K37" t="str">
            <v>Casa de Veg.  Depto. de Microbiologia</v>
          </cell>
          <cell r="L37">
            <v>1</v>
          </cell>
          <cell r="M37">
            <v>0</v>
          </cell>
          <cell r="N37">
            <v>0</v>
          </cell>
          <cell r="O37">
            <v>0</v>
          </cell>
          <cell r="P37">
            <v>1</v>
          </cell>
          <cell r="Q37">
            <v>105</v>
          </cell>
          <cell r="R37">
            <v>109</v>
          </cell>
        </row>
        <row r="38">
          <cell r="H38" t="str">
            <v>H044</v>
          </cell>
          <cell r="I38" t="str">
            <v>CASAN</v>
          </cell>
          <cell r="J38" t="str">
            <v>Florianópolis - Trindade</v>
          </cell>
          <cell r="K38" t="str">
            <v>CFM Oceanografia e entorno</v>
          </cell>
          <cell r="L38">
            <v>1</v>
          </cell>
          <cell r="M38">
            <v>0</v>
          </cell>
          <cell r="N38">
            <v>0</v>
          </cell>
          <cell r="O38">
            <v>0</v>
          </cell>
          <cell r="P38">
            <v>1</v>
          </cell>
          <cell r="Q38">
            <v>1010</v>
          </cell>
          <cell r="R38">
            <v>1089</v>
          </cell>
        </row>
        <row r="39">
          <cell r="H39" t="str">
            <v>H045</v>
          </cell>
          <cell r="I39" t="str">
            <v>CASAN</v>
          </cell>
          <cell r="J39" t="str">
            <v>Florianópolis - Trindade</v>
          </cell>
          <cell r="K39" t="str">
            <v>Museologia e MArquE (MU01, MU10 e CFH09)</v>
          </cell>
          <cell r="L39">
            <v>1</v>
          </cell>
          <cell r="M39">
            <v>0</v>
          </cell>
          <cell r="N39">
            <v>0</v>
          </cell>
          <cell r="O39">
            <v>0</v>
          </cell>
          <cell r="P39">
            <v>1</v>
          </cell>
          <cell r="Q39">
            <v>5347</v>
          </cell>
          <cell r="R39">
            <v>5456</v>
          </cell>
        </row>
        <row r="40">
          <cell r="H40" t="str">
            <v>H046</v>
          </cell>
          <cell r="I40" t="str">
            <v>CASAN</v>
          </cell>
          <cell r="J40" t="str">
            <v>Florianópolis - Trindade</v>
          </cell>
          <cell r="K40" t="str">
            <v>CCB Botânica</v>
          </cell>
          <cell r="L40">
            <v>1</v>
          </cell>
          <cell r="M40">
            <v>0</v>
          </cell>
          <cell r="N40">
            <v>0</v>
          </cell>
          <cell r="O40">
            <v>0</v>
          </cell>
          <cell r="P40">
            <v>1</v>
          </cell>
          <cell r="Q40">
            <v>2546</v>
          </cell>
          <cell r="R40">
            <v>2631</v>
          </cell>
        </row>
        <row r="41">
          <cell r="H41" t="str">
            <v>H047</v>
          </cell>
          <cell r="I41" t="str">
            <v>CASAN</v>
          </cell>
          <cell r="J41" t="str">
            <v>Florianópolis - Trindade</v>
          </cell>
          <cell r="K41" t="str">
            <v>NDI e MArquE</v>
          </cell>
          <cell r="L41">
            <v>1</v>
          </cell>
          <cell r="M41">
            <v>0</v>
          </cell>
          <cell r="N41">
            <v>0</v>
          </cell>
          <cell r="O41">
            <v>0</v>
          </cell>
          <cell r="P41">
            <v>1</v>
          </cell>
          <cell r="Q41">
            <v>17230</v>
          </cell>
          <cell r="R41">
            <v>17567</v>
          </cell>
        </row>
        <row r="42">
          <cell r="H42" t="str">
            <v>H048</v>
          </cell>
          <cell r="I42" t="str">
            <v>CASAN</v>
          </cell>
          <cell r="J42" t="str">
            <v>Florianópolis - Trindade</v>
          </cell>
          <cell r="K42" t="str">
            <v>Centro de Filosofia e Humanas 1</v>
          </cell>
          <cell r="L42">
            <v>1</v>
          </cell>
          <cell r="M42">
            <v>0</v>
          </cell>
          <cell r="N42">
            <v>0</v>
          </cell>
          <cell r="O42">
            <v>0</v>
          </cell>
          <cell r="P42">
            <v>1</v>
          </cell>
          <cell r="Q42">
            <v>40474</v>
          </cell>
          <cell r="R42">
            <v>41095</v>
          </cell>
        </row>
        <row r="43">
          <cell r="H43" t="str">
            <v>H049</v>
          </cell>
          <cell r="I43" t="str">
            <v>CASAN</v>
          </cell>
          <cell r="J43" t="str">
            <v>Florianópolis - Trindade</v>
          </cell>
          <cell r="K43" t="str">
            <v>Centro de Educação 1</v>
          </cell>
          <cell r="L43">
            <v>1</v>
          </cell>
          <cell r="M43">
            <v>0</v>
          </cell>
          <cell r="N43">
            <v>0</v>
          </cell>
          <cell r="O43">
            <v>0</v>
          </cell>
          <cell r="P43">
            <v>1</v>
          </cell>
          <cell r="Q43">
            <v>3059</v>
          </cell>
          <cell r="R43">
            <v>3148</v>
          </cell>
        </row>
        <row r="44">
          <cell r="H44" t="str">
            <v>H050</v>
          </cell>
          <cell r="I44" t="str">
            <v>CASAN</v>
          </cell>
          <cell r="J44" t="str">
            <v>Florianópolis - Trindade</v>
          </cell>
          <cell r="K44" t="str">
            <v>Centro de Educação 2</v>
          </cell>
          <cell r="L44">
            <v>1</v>
          </cell>
          <cell r="M44">
            <v>0</v>
          </cell>
          <cell r="N44">
            <v>0</v>
          </cell>
          <cell r="O44">
            <v>0</v>
          </cell>
          <cell r="P44">
            <v>1</v>
          </cell>
          <cell r="Q44">
            <v>7701</v>
          </cell>
          <cell r="R44">
            <v>7960</v>
          </cell>
        </row>
        <row r="45">
          <cell r="H45" t="str">
            <v>H051</v>
          </cell>
          <cell r="I45" t="str">
            <v>CASAN</v>
          </cell>
          <cell r="J45" t="str">
            <v>Florianópolis - Trindade</v>
          </cell>
          <cell r="K45" t="str">
            <v>Centro de Convivência</v>
          </cell>
          <cell r="L45">
            <v>1</v>
          </cell>
          <cell r="M45">
            <v>0</v>
          </cell>
          <cell r="N45">
            <v>4</v>
          </cell>
          <cell r="O45">
            <v>0</v>
          </cell>
          <cell r="P45">
            <v>5</v>
          </cell>
          <cell r="Q45">
            <v>730</v>
          </cell>
          <cell r="R45">
            <v>730</v>
          </cell>
        </row>
        <row r="46">
          <cell r="H46" t="str">
            <v>H053</v>
          </cell>
          <cell r="I46" t="str">
            <v>CASAN</v>
          </cell>
          <cell r="J46" t="str">
            <v>Florianópolis - Trindade</v>
          </cell>
          <cell r="K46" t="str">
            <v>Centro de Eventos, NUMA, Editora UFSC, EGC</v>
          </cell>
          <cell r="L46">
            <v>1</v>
          </cell>
          <cell r="M46">
            <v>0</v>
          </cell>
          <cell r="N46">
            <v>0</v>
          </cell>
          <cell r="O46">
            <v>0</v>
          </cell>
          <cell r="P46">
            <v>1</v>
          </cell>
          <cell r="Q46">
            <v>33345</v>
          </cell>
          <cell r="R46">
            <v>33494</v>
          </cell>
        </row>
        <row r="47">
          <cell r="H47" t="str">
            <v>H054</v>
          </cell>
          <cell r="I47" t="str">
            <v>CASAN</v>
          </cell>
          <cell r="J47" t="str">
            <v>Florianópolis - Trindade</v>
          </cell>
          <cell r="K47" t="str">
            <v>Arquitetura e Urbanismo</v>
          </cell>
          <cell r="L47">
            <v>1</v>
          </cell>
          <cell r="M47">
            <v>0</v>
          </cell>
          <cell r="N47">
            <v>0</v>
          </cell>
          <cell r="O47">
            <v>0</v>
          </cell>
          <cell r="P47">
            <v>1</v>
          </cell>
          <cell r="Q47">
            <v>7393</v>
          </cell>
          <cell r="R47">
            <v>7480</v>
          </cell>
        </row>
        <row r="48">
          <cell r="H48" t="str">
            <v>H055</v>
          </cell>
          <cell r="I48" t="str">
            <v>CASAN</v>
          </cell>
          <cell r="J48" t="str">
            <v>Florianópolis - Trindade</v>
          </cell>
          <cell r="K48" t="str">
            <v>Centro de Desportos</v>
          </cell>
          <cell r="L48">
            <v>1</v>
          </cell>
          <cell r="M48">
            <v>0</v>
          </cell>
          <cell r="N48">
            <v>1</v>
          </cell>
          <cell r="O48">
            <v>0</v>
          </cell>
          <cell r="P48">
            <v>2</v>
          </cell>
          <cell r="Q48">
            <v>51344</v>
          </cell>
          <cell r="R48">
            <v>52574</v>
          </cell>
        </row>
        <row r="49">
          <cell r="H49" t="str">
            <v>H056</v>
          </cell>
          <cell r="I49" t="str">
            <v>CASAN</v>
          </cell>
          <cell r="J49" t="str">
            <v>Florianópolis - Trindade</v>
          </cell>
          <cell r="K49" t="str">
            <v>Restaurante Universitário 2</v>
          </cell>
          <cell r="L49">
            <v>1</v>
          </cell>
          <cell r="M49">
            <v>0</v>
          </cell>
          <cell r="N49">
            <v>1</v>
          </cell>
          <cell r="O49">
            <v>0</v>
          </cell>
          <cell r="P49">
            <v>2</v>
          </cell>
          <cell r="Q49">
            <v>135456</v>
          </cell>
          <cell r="R49">
            <v>138031</v>
          </cell>
        </row>
        <row r="50">
          <cell r="H50" t="str">
            <v>H057</v>
          </cell>
          <cell r="I50" t="str">
            <v>CASAN</v>
          </cell>
          <cell r="J50" t="str">
            <v>Florianópolis - Trindade</v>
          </cell>
          <cell r="K50" t="str">
            <v>PU - Prefeitura Universitária - Oficina, Serralheria e Mecânica (PU11)</v>
          </cell>
          <cell r="L50">
            <v>1</v>
          </cell>
          <cell r="M50">
            <v>0</v>
          </cell>
          <cell r="N50">
            <v>0</v>
          </cell>
          <cell r="O50">
            <v>0</v>
          </cell>
          <cell r="P50">
            <v>1</v>
          </cell>
          <cell r="Q50">
            <v>2483</v>
          </cell>
          <cell r="R50">
            <v>2540</v>
          </cell>
        </row>
        <row r="51">
          <cell r="H51" t="str">
            <v>H058</v>
          </cell>
          <cell r="I51" t="str">
            <v>CASAN</v>
          </cell>
          <cell r="J51" t="str">
            <v>Florianópolis - Trindade</v>
          </cell>
          <cell r="K51" t="str">
            <v>CCB - Blocos A, B, C e D - 2 - Córrego Grande</v>
          </cell>
          <cell r="L51">
            <v>1</v>
          </cell>
          <cell r="M51">
            <v>0</v>
          </cell>
          <cell r="N51">
            <v>0</v>
          </cell>
          <cell r="O51">
            <v>0</v>
          </cell>
          <cell r="P51">
            <v>1</v>
          </cell>
          <cell r="Q51">
            <v>20057</v>
          </cell>
          <cell r="R51">
            <v>20690</v>
          </cell>
        </row>
        <row r="52">
          <cell r="H52" t="str">
            <v>H059</v>
          </cell>
          <cell r="I52" t="str">
            <v>CASAN</v>
          </cell>
          <cell r="J52" t="str">
            <v>Florianópolis - Trindade</v>
          </cell>
          <cell r="K52" t="str">
            <v>CTC - Setic e Almoxarifado (CTC 8 e 14)</v>
          </cell>
          <cell r="L52">
            <v>1</v>
          </cell>
          <cell r="M52">
            <v>0</v>
          </cell>
          <cell r="N52">
            <v>0</v>
          </cell>
          <cell r="O52">
            <v>0</v>
          </cell>
          <cell r="P52">
            <v>1</v>
          </cell>
          <cell r="Q52">
            <v>4</v>
          </cell>
          <cell r="R52">
            <v>22</v>
          </cell>
        </row>
        <row r="53">
          <cell r="H53" t="str">
            <v>H060</v>
          </cell>
          <cell r="I53" t="str">
            <v>CASAN</v>
          </cell>
          <cell r="J53" t="str">
            <v>Florianópolis - Trindade</v>
          </cell>
          <cell r="K53" t="str">
            <v>Reitoria II</v>
          </cell>
          <cell r="L53">
            <v>1</v>
          </cell>
          <cell r="M53">
            <v>0</v>
          </cell>
          <cell r="N53">
            <v>0</v>
          </cell>
          <cell r="O53">
            <v>0</v>
          </cell>
          <cell r="P53">
            <v>1</v>
          </cell>
          <cell r="Q53">
            <v>3393</v>
          </cell>
          <cell r="R53">
            <v>3581</v>
          </cell>
        </row>
        <row r="54">
          <cell r="H54" t="str">
            <v>H061</v>
          </cell>
          <cell r="I54" t="str">
            <v>CASAN</v>
          </cell>
          <cell r="J54" t="str">
            <v>Florianópolis - Trindade</v>
          </cell>
          <cell r="K54" t="str">
            <v>CCB Anatômico</v>
          </cell>
          <cell r="L54">
            <v>1</v>
          </cell>
          <cell r="M54">
            <v>0</v>
          </cell>
          <cell r="N54">
            <v>1</v>
          </cell>
          <cell r="O54">
            <v>0</v>
          </cell>
          <cell r="P54">
            <v>2</v>
          </cell>
          <cell r="Q54">
            <v>341</v>
          </cell>
          <cell r="R54">
            <v>434</v>
          </cell>
        </row>
        <row r="55">
          <cell r="H55" t="str">
            <v>H062</v>
          </cell>
          <cell r="I55" t="str">
            <v>CASAN</v>
          </cell>
          <cell r="J55" t="str">
            <v>Florianópolis - Trindade</v>
          </cell>
          <cell r="K55" t="str">
            <v>CFM  Bloco EFI</v>
          </cell>
          <cell r="L55">
            <v>1</v>
          </cell>
          <cell r="M55">
            <v>0</v>
          </cell>
          <cell r="N55">
            <v>0</v>
          </cell>
          <cell r="O55">
            <v>0</v>
          </cell>
          <cell r="P55">
            <v>1</v>
          </cell>
          <cell r="Q55">
            <v>17210</v>
          </cell>
          <cell r="R55">
            <v>17716</v>
          </cell>
        </row>
        <row r="56">
          <cell r="H56" t="str">
            <v>H066</v>
          </cell>
          <cell r="I56" t="str">
            <v>CASAN</v>
          </cell>
          <cell r="J56" t="str">
            <v>Florianópolis - Trindade</v>
          </cell>
          <cell r="K56" t="str">
            <v>CCB - Blocos E, F e G e Biotério (BIC 12)</v>
          </cell>
          <cell r="L56">
            <v>1</v>
          </cell>
          <cell r="M56">
            <v>0</v>
          </cell>
          <cell r="N56">
            <v>0</v>
          </cell>
          <cell r="O56">
            <v>0</v>
          </cell>
          <cell r="P56">
            <v>1</v>
          </cell>
          <cell r="Q56">
            <v>25324</v>
          </cell>
          <cell r="R56">
            <v>25815</v>
          </cell>
        </row>
        <row r="57">
          <cell r="H57" t="str">
            <v>H072</v>
          </cell>
          <cell r="I57" t="str">
            <v>CASAN</v>
          </cell>
          <cell r="J57" t="str">
            <v>Florianópolis - Outros</v>
          </cell>
          <cell r="K57" t="str">
            <v>CCA 1</v>
          </cell>
          <cell r="L57">
            <v>1</v>
          </cell>
          <cell r="M57">
            <v>0</v>
          </cell>
          <cell r="N57">
            <v>0</v>
          </cell>
          <cell r="O57">
            <v>0</v>
          </cell>
          <cell r="P57">
            <v>1</v>
          </cell>
          <cell r="Q57">
            <v>4306</v>
          </cell>
          <cell r="R57">
            <v>5023</v>
          </cell>
        </row>
        <row r="58">
          <cell r="H58" t="str">
            <v>H073</v>
          </cell>
          <cell r="I58" t="str">
            <v>CASAN</v>
          </cell>
          <cell r="J58" t="str">
            <v>Florianópolis - Outros</v>
          </cell>
          <cell r="K58" t="str">
            <v>CCA  Estação Experimental de Aquicultura</v>
          </cell>
          <cell r="L58">
            <v>1</v>
          </cell>
          <cell r="M58">
            <v>0</v>
          </cell>
          <cell r="N58">
            <v>0</v>
          </cell>
          <cell r="O58">
            <v>0</v>
          </cell>
          <cell r="P58">
            <v>1</v>
          </cell>
          <cell r="Q58">
            <v>4567</v>
          </cell>
          <cell r="R58">
            <v>4669</v>
          </cell>
        </row>
        <row r="59">
          <cell r="H59" t="str">
            <v>H074</v>
          </cell>
          <cell r="I59" t="str">
            <v>CASAN</v>
          </cell>
          <cell r="J59" t="str">
            <v>Florianópolis - Outros</v>
          </cell>
          <cell r="K59" t="str">
            <v>CCA 2</v>
          </cell>
          <cell r="L59">
            <v>1</v>
          </cell>
          <cell r="M59">
            <v>0</v>
          </cell>
          <cell r="N59">
            <v>0</v>
          </cell>
          <cell r="O59">
            <v>0</v>
          </cell>
          <cell r="P59">
            <v>1</v>
          </cell>
          <cell r="Q59">
            <v>11372</v>
          </cell>
          <cell r="R59">
            <v>12122</v>
          </cell>
        </row>
        <row r="60">
          <cell r="H60" t="str">
            <v>H076</v>
          </cell>
          <cell r="I60" t="str">
            <v>CASAN</v>
          </cell>
          <cell r="J60" t="str">
            <v>Florianópolis - Outros</v>
          </cell>
          <cell r="K60" t="str">
            <v>Cidade das Abelhas  Rod. Virgílio Várzea, 2600</v>
          </cell>
          <cell r="L60">
            <v>1</v>
          </cell>
          <cell r="M60">
            <v>0</v>
          </cell>
          <cell r="N60">
            <v>0</v>
          </cell>
          <cell r="O60">
            <v>0</v>
          </cell>
          <cell r="P60">
            <v>1</v>
          </cell>
          <cell r="Q60">
            <v>1247</v>
          </cell>
          <cell r="R60">
            <v>1292</v>
          </cell>
        </row>
        <row r="61">
          <cell r="H61" t="str">
            <v>H081</v>
          </cell>
          <cell r="I61" t="str">
            <v>CASAN</v>
          </cell>
          <cell r="J61" t="str">
            <v>Florianópolis - Outros</v>
          </cell>
          <cell r="K61" t="str">
            <v>Rua Presidente Coutinho</v>
          </cell>
          <cell r="L61">
            <v>1</v>
          </cell>
          <cell r="M61">
            <v>0</v>
          </cell>
          <cell r="N61">
            <v>0</v>
          </cell>
          <cell r="O61">
            <v>0</v>
          </cell>
          <cell r="P61">
            <v>1</v>
          </cell>
          <cell r="Q61">
            <v>3094</v>
          </cell>
          <cell r="R61">
            <v>3159</v>
          </cell>
        </row>
        <row r="62">
          <cell r="H62" t="str">
            <v>H082</v>
          </cell>
          <cell r="I62" t="str">
            <v>CASAN</v>
          </cell>
          <cell r="J62" t="str">
            <v>Florianópolis - Outros</v>
          </cell>
          <cell r="K62" t="str">
            <v>CCA Tapera - Fazenda Experimental da Ressacada</v>
          </cell>
          <cell r="L62">
            <v>1</v>
          </cell>
          <cell r="M62">
            <v>0</v>
          </cell>
          <cell r="N62">
            <v>0</v>
          </cell>
          <cell r="O62">
            <v>0</v>
          </cell>
          <cell r="P62">
            <v>1</v>
          </cell>
          <cell r="Q62">
            <v>29559</v>
          </cell>
          <cell r="R62">
            <v>30041</v>
          </cell>
        </row>
        <row r="63">
          <cell r="H63" t="str">
            <v>H083</v>
          </cell>
          <cell r="I63" t="str">
            <v>CASAN</v>
          </cell>
          <cell r="J63" t="str">
            <v>Florianópolis - Outros</v>
          </cell>
          <cell r="K63" t="str">
            <v>Casa da Arte</v>
          </cell>
          <cell r="L63">
            <v>1</v>
          </cell>
          <cell r="M63">
            <v>0</v>
          </cell>
          <cell r="N63">
            <v>0</v>
          </cell>
          <cell r="O63">
            <v>0</v>
          </cell>
          <cell r="P63">
            <v>1</v>
          </cell>
          <cell r="Q63">
            <v>497</v>
          </cell>
          <cell r="R63">
            <v>520</v>
          </cell>
        </row>
        <row r="64">
          <cell r="H64" t="str">
            <v>H084</v>
          </cell>
          <cell r="I64" t="str">
            <v>CASAN</v>
          </cell>
          <cell r="J64" t="str">
            <v>Florianópolis - Outros</v>
          </cell>
          <cell r="K64" t="str">
            <v>LMM Área de produção</v>
          </cell>
          <cell r="L64">
            <v>1</v>
          </cell>
          <cell r="M64">
            <v>0</v>
          </cell>
          <cell r="N64">
            <v>0</v>
          </cell>
          <cell r="O64">
            <v>0</v>
          </cell>
          <cell r="P64">
            <v>1</v>
          </cell>
          <cell r="Q64">
            <v>3434</v>
          </cell>
          <cell r="R64">
            <v>3764</v>
          </cell>
        </row>
        <row r="65">
          <cell r="H65" t="str">
            <v>H085</v>
          </cell>
          <cell r="I65" t="str">
            <v>CASAN</v>
          </cell>
          <cell r="J65" t="str">
            <v>Florianópolis - Outros</v>
          </cell>
          <cell r="K65" t="str">
            <v>Fortaleza de São José da Ponta Grossa</v>
          </cell>
          <cell r="L65">
            <v>1</v>
          </cell>
          <cell r="M65">
            <v>0</v>
          </cell>
          <cell r="N65">
            <v>0</v>
          </cell>
          <cell r="O65">
            <v>0</v>
          </cell>
          <cell r="P65">
            <v>1</v>
          </cell>
          <cell r="Q65">
            <v>348</v>
          </cell>
          <cell r="R65">
            <v>362</v>
          </cell>
        </row>
        <row r="66">
          <cell r="H66" t="str">
            <v>H086</v>
          </cell>
          <cell r="I66" t="str">
            <v>CASAN</v>
          </cell>
          <cell r="J66" t="str">
            <v>Florianópolis - Outros</v>
          </cell>
          <cell r="K66" t="str">
            <v>UFSC  Jurerê</v>
          </cell>
          <cell r="L66">
            <v>1</v>
          </cell>
          <cell r="M66">
            <v>0</v>
          </cell>
          <cell r="N66">
            <v>0</v>
          </cell>
          <cell r="O66">
            <v>0</v>
          </cell>
          <cell r="P66">
            <v>1</v>
          </cell>
          <cell r="Q66">
            <v>521</v>
          </cell>
          <cell r="R66">
            <v>523</v>
          </cell>
        </row>
        <row r="67">
          <cell r="H67" t="str">
            <v>H087</v>
          </cell>
          <cell r="I67" t="str">
            <v>CASAN</v>
          </cell>
          <cell r="J67" t="str">
            <v>Florianópolis - Outros</v>
          </cell>
          <cell r="K67" t="str">
            <v>UFSC  Sambaqui</v>
          </cell>
          <cell r="L67">
            <v>1</v>
          </cell>
          <cell r="M67">
            <v>0</v>
          </cell>
          <cell r="N67">
            <v>0</v>
          </cell>
          <cell r="O67">
            <v>0</v>
          </cell>
          <cell r="P67">
            <v>1</v>
          </cell>
          <cell r="Q67">
            <v>2295</v>
          </cell>
          <cell r="R67">
            <v>2356</v>
          </cell>
        </row>
        <row r="68">
          <cell r="H68" t="str">
            <v>H088</v>
          </cell>
          <cell r="I68" t="str">
            <v>CASAN</v>
          </cell>
          <cell r="J68" t="str">
            <v>Florianópolis - Outros</v>
          </cell>
          <cell r="K68" t="str">
            <v>Casa Vida e Saúde</v>
          </cell>
          <cell r="L68">
            <v>1</v>
          </cell>
          <cell r="M68">
            <v>0</v>
          </cell>
          <cell r="N68">
            <v>0</v>
          </cell>
          <cell r="O68">
            <v>0</v>
          </cell>
          <cell r="P68">
            <v>1</v>
          </cell>
          <cell r="Q68">
            <v>15</v>
          </cell>
          <cell r="R68">
            <v>15</v>
          </cell>
        </row>
        <row r="69">
          <cell r="H69" t="str">
            <v>H089</v>
          </cell>
          <cell r="I69" t="str">
            <v>CASAN</v>
          </cell>
          <cell r="J69" t="str">
            <v>Florianópolis - Outros</v>
          </cell>
          <cell r="K69" t="str">
            <v>LAPOM, LAPMAR, LCM, LCA</v>
          </cell>
          <cell r="L69">
            <v>1</v>
          </cell>
          <cell r="M69">
            <v>0</v>
          </cell>
          <cell r="N69">
            <v>0</v>
          </cell>
          <cell r="O69">
            <v>0</v>
          </cell>
          <cell r="P69">
            <v>1</v>
          </cell>
          <cell r="Q69">
            <v>3217</v>
          </cell>
          <cell r="R69">
            <v>3528</v>
          </cell>
        </row>
        <row r="70">
          <cell r="H70" t="str">
            <v>H090</v>
          </cell>
          <cell r="I70" t="str">
            <v>CASAN</v>
          </cell>
          <cell r="J70" t="str">
            <v>Florianópolis - Outros</v>
          </cell>
          <cell r="K70" t="str">
            <v>LMM - Guarita, convivência, oficina e escritórios</v>
          </cell>
          <cell r="L70">
            <v>1</v>
          </cell>
          <cell r="M70">
            <v>0</v>
          </cell>
          <cell r="N70">
            <v>0</v>
          </cell>
          <cell r="O70">
            <v>0</v>
          </cell>
          <cell r="P70">
            <v>1</v>
          </cell>
          <cell r="Q70">
            <v>603</v>
          </cell>
          <cell r="R70">
            <v>663</v>
          </cell>
        </row>
        <row r="71">
          <cell r="H71" t="str">
            <v>H106</v>
          </cell>
          <cell r="I71" t="str">
            <v>CASAN</v>
          </cell>
          <cell r="J71" t="str">
            <v>Araquari</v>
          </cell>
          <cell r="K71" t="str">
            <v>Fazenda UFSC/Yakult - Lab. de Camarões Marinhos</v>
          </cell>
          <cell r="L71">
            <v>1</v>
          </cell>
          <cell r="M71">
            <v>0</v>
          </cell>
          <cell r="N71">
            <v>0</v>
          </cell>
          <cell r="O71">
            <v>0</v>
          </cell>
          <cell r="P71">
            <v>1</v>
          </cell>
          <cell r="Q71">
            <v>3660</v>
          </cell>
          <cell r="R71">
            <v>3670</v>
          </cell>
        </row>
        <row r="72">
          <cell r="H72" t="str">
            <v>H108</v>
          </cell>
          <cell r="I72" t="str">
            <v>Condomínio Perini</v>
          </cell>
          <cell r="J72" t="str">
            <v>Joinville</v>
          </cell>
          <cell r="K72" t="str">
            <v>Bloco U - RU LAV</v>
          </cell>
          <cell r="L72">
            <v>0</v>
          </cell>
          <cell r="M72">
            <v>0</v>
          </cell>
          <cell r="N72">
            <v>1</v>
          </cell>
          <cell r="O72">
            <v>0</v>
          </cell>
          <cell r="P72">
            <v>1</v>
          </cell>
          <cell r="Q72">
            <v>4440.3999999999996</v>
          </cell>
          <cell r="R72" t="str">
            <v>4483,12</v>
          </cell>
        </row>
        <row r="73">
          <cell r="H73" t="str">
            <v>H109</v>
          </cell>
          <cell r="I73" t="str">
            <v>Condomínio Perini</v>
          </cell>
          <cell r="J73" t="str">
            <v>Joinville</v>
          </cell>
          <cell r="K73" t="str">
            <v>Bloco O - O1</v>
          </cell>
          <cell r="L73">
            <v>0</v>
          </cell>
          <cell r="M73">
            <v>0</v>
          </cell>
          <cell r="N73">
            <v>1</v>
          </cell>
          <cell r="O73">
            <v>0</v>
          </cell>
          <cell r="P73">
            <v>1</v>
          </cell>
          <cell r="Q73">
            <v>1953.42</v>
          </cell>
          <cell r="R73" t="str">
            <v>1990,531</v>
          </cell>
        </row>
        <row r="74">
          <cell r="H74" t="str">
            <v>H110</v>
          </cell>
          <cell r="I74" t="str">
            <v>Condomínio Perini</v>
          </cell>
          <cell r="J74" t="str">
            <v>Joinville</v>
          </cell>
          <cell r="K74" t="str">
            <v>Bloco U - RU</v>
          </cell>
          <cell r="L74">
            <v>0</v>
          </cell>
          <cell r="M74">
            <v>0</v>
          </cell>
          <cell r="N74">
            <v>1</v>
          </cell>
          <cell r="O74">
            <v>0</v>
          </cell>
          <cell r="P74">
            <v>1</v>
          </cell>
          <cell r="Q74">
            <v>6057.06</v>
          </cell>
          <cell r="R74" t="str">
            <v>6151,72</v>
          </cell>
        </row>
        <row r="75">
          <cell r="H75" t="str">
            <v>H111</v>
          </cell>
          <cell r="I75" t="str">
            <v>Condomínio Perini</v>
          </cell>
          <cell r="J75" t="str">
            <v>Joinville</v>
          </cell>
          <cell r="K75" t="str">
            <v>Bloco U - U</v>
          </cell>
          <cell r="L75">
            <v>0</v>
          </cell>
          <cell r="M75">
            <v>0</v>
          </cell>
          <cell r="N75">
            <v>1</v>
          </cell>
          <cell r="O75">
            <v>0</v>
          </cell>
          <cell r="P75">
            <v>1</v>
          </cell>
          <cell r="Q75">
            <v>5108.9160000000002</v>
          </cell>
          <cell r="R75" t="str">
            <v>5241,143</v>
          </cell>
        </row>
        <row r="76">
          <cell r="H76" t="str">
            <v>H112</v>
          </cell>
          <cell r="I76" t="str">
            <v>Condomínio Perini</v>
          </cell>
          <cell r="J76" t="str">
            <v>Joinville</v>
          </cell>
          <cell r="K76" t="str">
            <v>Tunel de Vento - LAB 01</v>
          </cell>
          <cell r="L76">
            <v>0</v>
          </cell>
          <cell r="M76">
            <v>0</v>
          </cell>
          <cell r="N76">
            <v>1</v>
          </cell>
          <cell r="O76">
            <v>0</v>
          </cell>
          <cell r="P76">
            <v>1</v>
          </cell>
          <cell r="Q76">
            <v>494.45800000000003</v>
          </cell>
          <cell r="R76" t="str">
            <v>497,157</v>
          </cell>
        </row>
        <row r="77">
          <cell r="H77" t="str">
            <v>H113</v>
          </cell>
          <cell r="I77" t="str">
            <v>Condomínio Perini</v>
          </cell>
          <cell r="J77" t="str">
            <v>Joinville</v>
          </cell>
          <cell r="K77" t="str">
            <v>Bloco U - U LAB</v>
          </cell>
          <cell r="L77">
            <v>0</v>
          </cell>
          <cell r="M77">
            <v>0</v>
          </cell>
          <cell r="N77">
            <v>1</v>
          </cell>
          <cell r="O77">
            <v>0</v>
          </cell>
          <cell r="P77">
            <v>1</v>
          </cell>
          <cell r="Q77" t="e">
            <v>#N/A</v>
          </cell>
          <cell r="R77">
            <v>4.3680000000000003</v>
          </cell>
        </row>
        <row r="78">
          <cell r="H78" t="str">
            <v>H130</v>
          </cell>
          <cell r="I78" t="str">
            <v>Condomínio Sapiens Park</v>
          </cell>
          <cell r="J78" t="str">
            <v>Florianópolis - Outros</v>
          </cell>
          <cell r="K78" t="str">
            <v>Sapiens Park - INPETRO</v>
          </cell>
          <cell r="L78">
            <v>0</v>
          </cell>
          <cell r="M78">
            <v>0</v>
          </cell>
          <cell r="N78">
            <v>1</v>
          </cell>
          <cell r="O78">
            <v>0</v>
          </cell>
          <cell r="P78">
            <v>1</v>
          </cell>
          <cell r="Q78">
            <v>3947</v>
          </cell>
          <cell r="R78">
            <v>3961</v>
          </cell>
        </row>
        <row r="79">
          <cell r="H79" t="str">
            <v>H131</v>
          </cell>
          <cell r="I79" t="str">
            <v>Condomínio Sapiens Park</v>
          </cell>
          <cell r="J79" t="str">
            <v>Florianópolis - Outros</v>
          </cell>
          <cell r="K79" t="str">
            <v>Sapiens Park - Fotovoltaica</v>
          </cell>
          <cell r="L79">
            <v>1</v>
          </cell>
          <cell r="M79">
            <v>0</v>
          </cell>
          <cell r="N79">
            <v>0</v>
          </cell>
          <cell r="O79">
            <v>0</v>
          </cell>
          <cell r="P79">
            <v>1</v>
          </cell>
          <cell r="Q79">
            <v>12061</v>
          </cell>
          <cell r="R79">
            <v>12373</v>
          </cell>
        </row>
        <row r="80">
          <cell r="H80" t="str">
            <v>H200</v>
          </cell>
          <cell r="I80" t="str">
            <v>CASAN</v>
          </cell>
          <cell r="J80" t="str">
            <v>Curitibanos</v>
          </cell>
          <cell r="K80" t="str">
            <v>Curitibanos CEDUP</v>
          </cell>
          <cell r="L80">
            <v>1</v>
          </cell>
          <cell r="M80">
            <v>0</v>
          </cell>
          <cell r="N80">
            <v>0</v>
          </cell>
          <cell r="O80">
            <v>0</v>
          </cell>
          <cell r="P80">
            <v>1</v>
          </cell>
          <cell r="Q80">
            <v>2980</v>
          </cell>
          <cell r="R80">
            <v>3142</v>
          </cell>
        </row>
        <row r="81">
          <cell r="H81" t="str">
            <v>H201</v>
          </cell>
          <cell r="I81" t="str">
            <v>Interno</v>
          </cell>
          <cell r="J81" t="str">
            <v>Curitibanos</v>
          </cell>
          <cell r="K81" t="str">
            <v>Curitibanos SEDE - Água Subterrânea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H82" t="str">
            <v>H202</v>
          </cell>
          <cell r="I82" t="str">
            <v>Interno</v>
          </cell>
          <cell r="J82" t="str">
            <v>Curitibanos</v>
          </cell>
          <cell r="K82" t="str">
            <v>Curitibanos SEDE - ETE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 t="str">
            <v>H300</v>
          </cell>
          <cell r="I83" t="str">
            <v>SAMAE ARARANGUÁ</v>
          </cell>
          <cell r="J83" t="str">
            <v>Araranguá</v>
          </cell>
          <cell r="K83" t="str">
            <v>SAMAE Araranguá  Mato Alto</v>
          </cell>
          <cell r="L83">
            <v>1</v>
          </cell>
          <cell r="M83">
            <v>0</v>
          </cell>
          <cell r="N83">
            <v>0</v>
          </cell>
          <cell r="O83">
            <v>0</v>
          </cell>
          <cell r="P83">
            <v>1</v>
          </cell>
          <cell r="Q83">
            <v>4210</v>
          </cell>
          <cell r="R83">
            <v>4236</v>
          </cell>
        </row>
        <row r="84">
          <cell r="H84" t="str">
            <v>H302</v>
          </cell>
          <cell r="I84" t="str">
            <v>SAMAE ARARANGUÁ</v>
          </cell>
          <cell r="J84" t="str">
            <v>Araranguá</v>
          </cell>
          <cell r="K84" t="str">
            <v>SAMAE Araranguá  R. Pedro M. Pacheco (Medicina)</v>
          </cell>
          <cell r="L84">
            <v>1</v>
          </cell>
          <cell r="M84">
            <v>0</v>
          </cell>
          <cell r="N84">
            <v>0</v>
          </cell>
          <cell r="O84">
            <v>0</v>
          </cell>
          <cell r="P84">
            <v>1</v>
          </cell>
          <cell r="Q84">
            <v>170</v>
          </cell>
          <cell r="R84">
            <v>179</v>
          </cell>
        </row>
        <row r="85">
          <cell r="H85" t="str">
            <v>H401</v>
          </cell>
          <cell r="I85" t="str">
            <v>SAMAE BLUMENAU</v>
          </cell>
          <cell r="J85" t="str">
            <v>Blumenau</v>
          </cell>
          <cell r="K85" t="str">
            <v>SAMAE Blumenau  Rua João Pessoa, 2750</v>
          </cell>
          <cell r="L85">
            <v>1</v>
          </cell>
          <cell r="M85">
            <v>0</v>
          </cell>
          <cell r="N85">
            <v>0</v>
          </cell>
          <cell r="O85">
            <v>0</v>
          </cell>
          <cell r="P85">
            <v>1</v>
          </cell>
          <cell r="Q85">
            <v>3429</v>
          </cell>
          <cell r="R85">
            <v>3494</v>
          </cell>
        </row>
        <row r="86">
          <cell r="H86" t="str">
            <v>H402</v>
          </cell>
          <cell r="I86" t="str">
            <v>SAMAE BLUMENAU</v>
          </cell>
          <cell r="J86" t="str">
            <v>Blumenau</v>
          </cell>
          <cell r="K86" t="str">
            <v>SAMAE Blumenau  Rua João Pessoa, 2514</v>
          </cell>
          <cell r="L86">
            <v>1</v>
          </cell>
          <cell r="M86">
            <v>0</v>
          </cell>
          <cell r="N86">
            <v>0</v>
          </cell>
          <cell r="O86">
            <v>0</v>
          </cell>
          <cell r="P86">
            <v>1</v>
          </cell>
          <cell r="Q86">
            <v>0</v>
          </cell>
          <cell r="R86">
            <v>2203</v>
          </cell>
        </row>
        <row r="95">
          <cell r="K95" t="str">
            <v>UFSC + HU</v>
          </cell>
          <cell r="L95">
            <v>126</v>
          </cell>
          <cell r="M95">
            <v>30</v>
          </cell>
          <cell r="N95">
            <v>32</v>
          </cell>
          <cell r="O95">
            <v>2</v>
          </cell>
          <cell r="P95">
            <v>190</v>
          </cell>
        </row>
        <row r="96">
          <cell r="K96" t="str">
            <v>UFSC</v>
          </cell>
          <cell r="L96">
            <v>75</v>
          </cell>
          <cell r="M96">
            <v>30</v>
          </cell>
          <cell r="N96">
            <v>23</v>
          </cell>
          <cell r="O96">
            <v>1</v>
          </cell>
          <cell r="P96">
            <v>129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"/>
      <sheetName val="Tarifas"/>
      <sheetName val="2025_12"/>
      <sheetName val="2025_11"/>
      <sheetName val="2025_10"/>
      <sheetName val="2025_09"/>
      <sheetName val="2025_08"/>
      <sheetName val="2025_07"/>
      <sheetName val="2025_06"/>
      <sheetName val="2025_05"/>
      <sheetName val="2025_04"/>
      <sheetName val="2025_03"/>
      <sheetName val="2025_02"/>
      <sheetName val="2025_01"/>
      <sheetName val="2024_12"/>
      <sheetName val="2024_11"/>
      <sheetName val="2024_10"/>
      <sheetName val="2024_09"/>
      <sheetName val="2024_08"/>
      <sheetName val="2024_07"/>
      <sheetName val="2024_06"/>
      <sheetName val="2024_05"/>
      <sheetName val="2024_04"/>
      <sheetName val="2024_03"/>
      <sheetName val="2024_02"/>
      <sheetName val="2024_01"/>
      <sheetName val="2023_12"/>
      <sheetName val="2023_11"/>
      <sheetName val="2023_10"/>
      <sheetName val="2023_09"/>
      <sheetName val="2023_08"/>
      <sheetName val="2023_07"/>
      <sheetName val="2023_06"/>
      <sheetName val="2023_05"/>
      <sheetName val="2023_04"/>
      <sheetName val="2023_03"/>
      <sheetName val="2023_02"/>
      <sheetName val="2023_01"/>
      <sheetName val="2022_12"/>
      <sheetName val="2022_11"/>
      <sheetName val="2022_10"/>
      <sheetName val="2022_09"/>
      <sheetName val="2022_08"/>
      <sheetName val="2022_07"/>
      <sheetName val="2022_06"/>
      <sheetName val="2022_05"/>
      <sheetName val="2022_04"/>
      <sheetName val="2022_03"/>
      <sheetName val="2022_02"/>
      <sheetName val="2022_01"/>
      <sheetName val="2021_12"/>
      <sheetName val="2021_11"/>
      <sheetName val="2021_10"/>
      <sheetName val="2021_09"/>
      <sheetName val="2021_08 (2)"/>
      <sheetName val="2021_08"/>
      <sheetName val="2021_07"/>
      <sheetName val="2021_06"/>
      <sheetName val="2021_05"/>
      <sheetName val="2021_04"/>
      <sheetName val="2021_03"/>
      <sheetName val="2021_02"/>
      <sheetName val="2021_01"/>
      <sheetName val="2020_12"/>
      <sheetName val="2020_11"/>
      <sheetName val="2020_10"/>
      <sheetName val="2020_09"/>
      <sheetName val="2020_08"/>
      <sheetName val="2020_07"/>
      <sheetName val="2020_06"/>
      <sheetName val="2020_05"/>
      <sheetName val="2020_04 - cobrança anterior"/>
      <sheetName val="2020_04"/>
      <sheetName val="2020_03"/>
      <sheetName val="2020_02"/>
      <sheetName val="2020_01"/>
      <sheetName val="2019_12"/>
      <sheetName val="2019_11"/>
      <sheetName val="2019_10"/>
      <sheetName val="2019_09"/>
      <sheetName val="2019_08"/>
      <sheetName val="2019_07"/>
      <sheetName val="2019_06"/>
      <sheetName val="2019_05"/>
      <sheetName val="2019_04"/>
      <sheetName val="2019_03"/>
      <sheetName val="2019_02"/>
      <sheetName val="2019_01"/>
      <sheetName val="2018_12"/>
      <sheetName val="2018_11"/>
    </sheetNames>
    <sheetDataSet>
      <sheetData sheetId="0"/>
      <sheetData sheetId="1"/>
      <sheetData sheetId="2">
        <row r="1">
          <cell r="D1">
            <v>2</v>
          </cell>
        </row>
      </sheetData>
      <sheetData sheetId="3">
        <row r="1">
          <cell r="D1">
            <v>2</v>
          </cell>
        </row>
      </sheetData>
      <sheetData sheetId="4">
        <row r="1">
          <cell r="D1">
            <v>2</v>
          </cell>
        </row>
      </sheetData>
      <sheetData sheetId="5">
        <row r="1">
          <cell r="D1">
            <v>2</v>
          </cell>
        </row>
      </sheetData>
      <sheetData sheetId="6">
        <row r="1">
          <cell r="D1">
            <v>2</v>
          </cell>
        </row>
      </sheetData>
      <sheetData sheetId="7">
        <row r="1">
          <cell r="D1">
            <v>2</v>
          </cell>
        </row>
      </sheetData>
      <sheetData sheetId="8">
        <row r="1">
          <cell r="D1">
            <v>2</v>
          </cell>
        </row>
      </sheetData>
      <sheetData sheetId="9">
        <row r="1">
          <cell r="D1">
            <v>2</v>
          </cell>
        </row>
      </sheetData>
      <sheetData sheetId="10">
        <row r="1">
          <cell r="D1">
            <v>2</v>
          </cell>
        </row>
      </sheetData>
      <sheetData sheetId="11">
        <row r="1"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</row>
        <row r="2">
          <cell r="D2"/>
          <cell r="E2"/>
          <cell r="F2"/>
          <cell r="G2"/>
          <cell r="H2">
            <v>2</v>
          </cell>
          <cell r="I2">
            <v>3</v>
          </cell>
          <cell r="J2">
            <v>4</v>
          </cell>
          <cell r="K2">
            <v>5</v>
          </cell>
          <cell r="L2">
            <v>6</v>
          </cell>
          <cell r="M2">
            <v>7</v>
          </cell>
          <cell r="N2"/>
          <cell r="O2"/>
          <cell r="P2"/>
          <cell r="Q2"/>
          <cell r="R2"/>
          <cell r="S2"/>
          <cell r="T2"/>
          <cell r="U2"/>
          <cell r="V2"/>
          <cell r="W2"/>
          <cell r="X2"/>
          <cell r="Y2"/>
          <cell r="Z2"/>
          <cell r="AA2"/>
          <cell r="AB2"/>
          <cell r="AC2"/>
          <cell r="AD2"/>
        </row>
        <row r="3">
          <cell r="D3" t="str">
            <v>Ano</v>
          </cell>
          <cell r="E3" t="str">
            <v>Companhia</v>
          </cell>
          <cell r="F3" t="str">
            <v>Categoria</v>
          </cell>
          <cell r="G3" t="str">
            <v>Categoria</v>
          </cell>
          <cell r="H3" t="str">
            <v>Faixa 0</v>
          </cell>
          <cell r="I3" t="str">
            <v>Faixa 1</v>
          </cell>
          <cell r="J3" t="str">
            <v>Faixa 2</v>
          </cell>
          <cell r="K3" t="str">
            <v>Faixa 3</v>
          </cell>
          <cell r="L3" t="str">
            <v>Faixa 4</v>
          </cell>
          <cell r="M3" t="str">
            <v>Faixa 5</v>
          </cell>
          <cell r="N3"/>
          <cell r="O3" t="str">
            <v>Companhia</v>
          </cell>
          <cell r="P3" t="str">
            <v>TR</v>
          </cell>
          <cell r="Q3"/>
          <cell r="R3"/>
          <cell r="S3"/>
          <cell r="T3"/>
          <cell r="U3"/>
          <cell r="V3"/>
          <cell r="W3"/>
          <cell r="X3"/>
          <cell r="Y3"/>
          <cell r="Z3"/>
          <cell r="AA3"/>
          <cell r="AB3"/>
          <cell r="AC3"/>
          <cell r="AD3"/>
        </row>
        <row r="4">
          <cell r="D4">
            <v>2025</v>
          </cell>
          <cell r="E4" t="str">
            <v>Casan</v>
          </cell>
          <cell r="F4" t="str">
            <v>Pública</v>
          </cell>
          <cell r="G4" t="str">
            <v>2025 Casan Pública</v>
          </cell>
          <cell r="H4">
            <v>45.72</v>
          </cell>
          <cell r="I4">
            <v>6.72</v>
          </cell>
          <cell r="J4">
            <v>18.88</v>
          </cell>
          <cell r="K4">
            <v>18.88</v>
          </cell>
          <cell r="L4">
            <v>18.88</v>
          </cell>
          <cell r="M4">
            <v>0</v>
          </cell>
          <cell r="N4"/>
          <cell r="O4" t="str">
            <v>Casan</v>
          </cell>
          <cell r="P4">
            <v>1</v>
          </cell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</row>
        <row r="5">
          <cell r="D5">
            <v>2025</v>
          </cell>
          <cell r="E5" t="str">
            <v>Casan</v>
          </cell>
          <cell r="F5" t="str">
            <v>Residencial B</v>
          </cell>
          <cell r="G5" t="str">
            <v>2025 Casan Residencial B</v>
          </cell>
          <cell r="H5">
            <v>45.72</v>
          </cell>
          <cell r="I5">
            <v>3.04</v>
          </cell>
          <cell r="J5">
            <v>14.12</v>
          </cell>
          <cell r="K5">
            <v>18.88</v>
          </cell>
          <cell r="L5">
            <v>23.76</v>
          </cell>
          <cell r="M5">
            <v>0</v>
          </cell>
          <cell r="N5"/>
          <cell r="O5" t="str">
            <v>Blumenau</v>
          </cell>
          <cell r="P5">
            <v>1.0941904434513579</v>
          </cell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</row>
        <row r="6">
          <cell r="D6">
            <v>2025</v>
          </cell>
          <cell r="E6" t="str">
            <v>Casan</v>
          </cell>
          <cell r="F6" t="str">
            <v>Comercial</v>
          </cell>
          <cell r="G6" t="str">
            <v>2025 Casan Comercial</v>
          </cell>
          <cell r="H6">
            <v>45.72</v>
          </cell>
          <cell r="I6">
            <v>6.72</v>
          </cell>
          <cell r="J6">
            <v>18.88</v>
          </cell>
          <cell r="K6">
            <v>18.88</v>
          </cell>
          <cell r="L6">
            <v>23.76</v>
          </cell>
          <cell r="M6">
            <v>0</v>
          </cell>
          <cell r="N6"/>
          <cell r="O6" t="str">
            <v>Araranguá</v>
          </cell>
          <cell r="P6">
            <v>0.73399999999999999</v>
          </cell>
          <cell r="Q6"/>
          <cell r="R6"/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</row>
        <row r="7">
          <cell r="D7">
            <v>2025</v>
          </cell>
          <cell r="E7" t="str">
            <v>Casan</v>
          </cell>
          <cell r="F7" t="str">
            <v>Industrial</v>
          </cell>
          <cell r="G7" t="str">
            <v>2025 Casan Industrial</v>
          </cell>
          <cell r="H7">
            <v>45.72</v>
          </cell>
          <cell r="I7">
            <v>6.72</v>
          </cell>
          <cell r="J7">
            <v>18.88</v>
          </cell>
          <cell r="K7">
            <v>18.88</v>
          </cell>
          <cell r="L7">
            <v>18.88</v>
          </cell>
          <cell r="M7">
            <v>0</v>
          </cell>
          <cell r="N7"/>
          <cell r="O7" t="str">
            <v>Joinville</v>
          </cell>
          <cell r="P7">
            <v>0.8</v>
          </cell>
          <cell r="Q7"/>
          <cell r="R7"/>
          <cell r="S7"/>
          <cell r="T7"/>
          <cell r="U7"/>
          <cell r="V7"/>
          <cell r="W7"/>
          <cell r="X7"/>
          <cell r="Y7"/>
          <cell r="Z7"/>
          <cell r="AA7"/>
          <cell r="AB7"/>
          <cell r="AC7"/>
          <cell r="AD7"/>
        </row>
        <row r="8"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 t="str">
            <v>Sapiens</v>
          </cell>
          <cell r="P8">
            <v>1</v>
          </cell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</row>
        <row r="9">
          <cell r="D9">
            <v>2025</v>
          </cell>
          <cell r="E9" t="str">
            <v>SAMAE BNU - Água</v>
          </cell>
          <cell r="F9" t="str">
            <v>Pública</v>
          </cell>
          <cell r="G9" t="str">
            <v>2025 SAMAE BNU - Água Pública</v>
          </cell>
          <cell r="H9">
            <v>0</v>
          </cell>
          <cell r="I9">
            <v>4.4400000000000004</v>
          </cell>
          <cell r="J9">
            <v>8.56</v>
          </cell>
          <cell r="K9">
            <v>8.56</v>
          </cell>
          <cell r="L9">
            <v>0</v>
          </cell>
          <cell r="M9">
            <v>0</v>
          </cell>
          <cell r="N9"/>
          <cell r="O9"/>
          <cell r="P9"/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</row>
        <row r="10">
          <cell r="D10">
            <v>2024</v>
          </cell>
          <cell r="E10" t="str">
            <v>Sapiens</v>
          </cell>
          <cell r="F10" t="str">
            <v>Comercial</v>
          </cell>
          <cell r="G10" t="str">
            <v>2024 Sapiens Comercial</v>
          </cell>
          <cell r="H10">
            <v>0</v>
          </cell>
          <cell r="I10">
            <v>20.79</v>
          </cell>
          <cell r="J10">
            <v>20.79</v>
          </cell>
          <cell r="K10">
            <v>20.79</v>
          </cell>
          <cell r="L10">
            <v>20.79</v>
          </cell>
          <cell r="M10">
            <v>0</v>
          </cell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</row>
        <row r="11"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</row>
        <row r="12">
          <cell r="D12">
            <v>2023</v>
          </cell>
          <cell r="E12" t="str">
            <v>Samae ARA - Água</v>
          </cell>
          <cell r="F12" t="str">
            <v>Pública</v>
          </cell>
          <cell r="G12" t="str">
            <v>2023 Samae ARA - Água Pública</v>
          </cell>
          <cell r="H12">
            <v>0</v>
          </cell>
          <cell r="I12">
            <v>9.6809999999999992</v>
          </cell>
          <cell r="J12">
            <v>12.53</v>
          </cell>
          <cell r="K12">
            <v>13.8</v>
          </cell>
          <cell r="L12">
            <v>15.18</v>
          </cell>
          <cell r="M12">
            <v>16.72</v>
          </cell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</row>
        <row r="13">
          <cell r="D13">
            <v>2024</v>
          </cell>
          <cell r="E13" t="str">
            <v>SAMAE BNU - Esgoto BRK</v>
          </cell>
          <cell r="F13" t="str">
            <v>Pública</v>
          </cell>
          <cell r="G13" t="str">
            <v>2024 SAMAE BNU - Esgoto BRK Pública</v>
          </cell>
          <cell r="H13">
            <v>0</v>
          </cell>
          <cell r="I13">
            <v>4.83</v>
          </cell>
          <cell r="J13">
            <v>9.3789999999999996</v>
          </cell>
          <cell r="K13">
            <v>16.905000000000001</v>
          </cell>
          <cell r="L13">
            <v>0</v>
          </cell>
          <cell r="M13">
            <v>0</v>
          </cell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</row>
        <row r="14">
          <cell r="D14">
            <v>2023</v>
          </cell>
          <cell r="E14" t="str">
            <v>SAMAE BNU - Esgoto BRK</v>
          </cell>
          <cell r="F14" t="str">
            <v>Pública</v>
          </cell>
          <cell r="G14" t="str">
            <v>2023 SAMAE BNU - Esgoto BRK Pública</v>
          </cell>
          <cell r="H14">
            <v>0</v>
          </cell>
          <cell r="I14">
            <v>4.6239999999999997</v>
          </cell>
          <cell r="J14">
            <v>8.9789999999999992</v>
          </cell>
          <cell r="K14">
            <v>16.183</v>
          </cell>
          <cell r="L14">
            <v>0</v>
          </cell>
          <cell r="M14">
            <v>0</v>
          </cell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</row>
        <row r="15">
          <cell r="D15">
            <v>2024</v>
          </cell>
          <cell r="E15" t="str">
            <v>Joinville Perini</v>
          </cell>
          <cell r="F15" t="str">
            <v>Comercial</v>
          </cell>
          <cell r="G15" t="str">
            <v>2024 Joinville Perini Comercial</v>
          </cell>
          <cell r="H15">
            <v>0</v>
          </cell>
          <cell r="I15">
            <v>11.9</v>
          </cell>
          <cell r="J15">
            <v>11.9</v>
          </cell>
          <cell r="K15">
            <v>11.9</v>
          </cell>
          <cell r="L15">
            <v>11.9</v>
          </cell>
          <cell r="M15">
            <v>0</v>
          </cell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</row>
        <row r="16"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</row>
        <row r="17"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</row>
        <row r="18"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</row>
        <row r="19">
          <cell r="D19">
            <v>1</v>
          </cell>
          <cell r="E19">
            <v>2</v>
          </cell>
          <cell r="F19">
            <v>3</v>
          </cell>
          <cell r="G19">
            <v>4</v>
          </cell>
          <cell r="H19">
            <v>5</v>
          </cell>
          <cell r="I19">
            <v>6</v>
          </cell>
          <cell r="J19">
            <v>7</v>
          </cell>
          <cell r="K19">
            <v>8</v>
          </cell>
          <cell r="L19">
            <v>9</v>
          </cell>
          <cell r="M19">
            <v>10</v>
          </cell>
          <cell r="N19">
            <v>11</v>
          </cell>
          <cell r="O19">
            <v>12</v>
          </cell>
          <cell r="P19">
            <v>13</v>
          </cell>
          <cell r="Q19">
            <v>14</v>
          </cell>
          <cell r="R19">
            <v>15</v>
          </cell>
          <cell r="S19">
            <v>16</v>
          </cell>
          <cell r="T19">
            <v>17</v>
          </cell>
          <cell r="U19">
            <v>18</v>
          </cell>
          <cell r="V19">
            <v>19</v>
          </cell>
          <cell r="W19">
            <v>20</v>
          </cell>
          <cell r="X19">
            <v>21</v>
          </cell>
          <cell r="Y19">
            <v>22</v>
          </cell>
          <cell r="Z19">
            <v>23</v>
          </cell>
          <cell r="AA19">
            <v>24</v>
          </cell>
          <cell r="AB19">
            <v>25</v>
          </cell>
          <cell r="AC19">
            <v>26</v>
          </cell>
          <cell r="AD19">
            <v>27</v>
          </cell>
        </row>
        <row r="20">
          <cell r="D20"/>
          <cell r="E20" t="str">
            <v>COMPANHIA CATARINENSE DE ÁGUAS E SANEAMENTO                                                                                                                             FATURA CENTRALIZADA DETALHADA
EMÍLIO BLUM, 83  CENTRO C.N.P.J. 82.508.433/000117</v>
          </cell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</row>
        <row r="21">
          <cell r="D21"/>
          <cell r="E21" t="str">
            <v>ÓRGÃO CENTRAL: U.F.S.C. UNIV.FEDERAL DE SC                                                                                                                                                          SEQÜENCIAL: 216340701807</v>
          </cell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 t="str">
            <v>Economias</v>
          </cell>
          <cell r="Y21"/>
          <cell r="Z21"/>
          <cell r="AA21"/>
          <cell r="AB21"/>
          <cell r="AC21"/>
          <cell r="AD21"/>
        </row>
        <row r="22">
          <cell r="D22" t="str">
            <v>Codigo</v>
          </cell>
          <cell r="E22" t="str">
            <v>Matricula</v>
          </cell>
          <cell r="F22" t="str">
            <v>Mês referencia</v>
          </cell>
          <cell r="G22" t="str">
            <v>Cliente</v>
          </cell>
          <cell r="H22" t="str">
            <v>Economias</v>
          </cell>
          <cell r="I22" t="str">
            <v>Leitura Anterior</v>
          </cell>
          <cell r="J22" t="str">
            <v>Atual</v>
          </cell>
          <cell r="K22" t="str">
            <v>Cons. m3</v>
          </cell>
          <cell r="L22" t="str">
            <v>Valor água (R$)</v>
          </cell>
          <cell r="M22" t="str">
            <v>Valor esgoto (R$)</v>
          </cell>
          <cell r="N22" t="str">
            <v>Valor serviço(R$)</v>
          </cell>
          <cell r="O22" t="str">
            <v>Valor bônus(R$)</v>
          </cell>
          <cell r="P22" t="str">
            <v>Multa/ Juros/ Atual. Monet.</v>
          </cell>
          <cell r="Q22" t="str">
            <v>Valor total(R$)</v>
          </cell>
          <cell r="R22"/>
          <cell r="S22" t="str">
            <v>Situação</v>
          </cell>
          <cell r="T22" t="str">
            <v>Ocorrência</v>
          </cell>
          <cell r="U22" t="str">
            <v>Anormalidade</v>
          </cell>
          <cell r="V22" t="str">
            <v>Matrículas mês anterior</v>
          </cell>
          <cell r="W22" t="str">
            <v>Matrícula</v>
          </cell>
          <cell r="X22" t="str">
            <v>Informação das faturas</v>
          </cell>
          <cell r="Y22" t="str">
            <v>Informado e total anterior =?</v>
          </cell>
          <cell r="Z22" t="str">
            <v>Público</v>
          </cell>
          <cell r="AA22" t="str">
            <v>Residencial</v>
          </cell>
          <cell r="AB22" t="str">
            <v>Comercial</v>
          </cell>
          <cell r="AC22" t="str">
            <v>Industrial</v>
          </cell>
          <cell r="AD22" t="str">
            <v>Total</v>
          </cell>
        </row>
        <row r="23">
          <cell r="D23" t="str">
            <v>H001</v>
          </cell>
          <cell r="E23">
            <v>2297094</v>
          </cell>
          <cell r="F23">
            <v>45717</v>
          </cell>
          <cell r="G23" t="str">
            <v>UNIVERSIDADE FEDERAL DE SANTA CATARINA</v>
          </cell>
          <cell r="H23">
            <v>1</v>
          </cell>
          <cell r="I23">
            <v>1504</v>
          </cell>
          <cell r="J23">
            <v>1543</v>
          </cell>
          <cell r="K23">
            <v>39</v>
          </cell>
          <cell r="L23">
            <v>660.44</v>
          </cell>
          <cell r="M23">
            <v>660.44</v>
          </cell>
          <cell r="N23">
            <v>-124.83</v>
          </cell>
          <cell r="O23">
            <v>0</v>
          </cell>
          <cell r="P23">
            <v>0</v>
          </cell>
          <cell r="Q23">
            <v>1196.0500000000002</v>
          </cell>
          <cell r="R23">
            <v>0</v>
          </cell>
          <cell r="S23" t="str">
            <v>ok</v>
          </cell>
          <cell r="T23" t="str">
            <v>LIDO</v>
          </cell>
          <cell r="U23" t="str">
            <v>Alto Consumo</v>
          </cell>
          <cell r="V23">
            <v>2297094</v>
          </cell>
          <cell r="W23" t="str">
            <v>ok</v>
          </cell>
          <cell r="X23">
            <v>1</v>
          </cell>
          <cell r="Y23" t="str">
            <v>sim</v>
          </cell>
          <cell r="Z23">
            <v>1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</row>
        <row r="24">
          <cell r="D24" t="str">
            <v>H002</v>
          </cell>
          <cell r="E24">
            <v>2297116</v>
          </cell>
          <cell r="F24">
            <v>45717</v>
          </cell>
          <cell r="G24" t="str">
            <v>UNIVERSIDADE FEDERAL DE SANTA CATARINA</v>
          </cell>
          <cell r="H24">
            <v>2</v>
          </cell>
          <cell r="I24">
            <v>3241</v>
          </cell>
          <cell r="J24">
            <v>3285</v>
          </cell>
          <cell r="K24">
            <v>44</v>
          </cell>
          <cell r="L24">
            <v>678.96</v>
          </cell>
          <cell r="M24">
            <v>678.96</v>
          </cell>
          <cell r="N24">
            <v>-128.33000000000001</v>
          </cell>
          <cell r="O24">
            <v>0</v>
          </cell>
          <cell r="P24">
            <v>0</v>
          </cell>
          <cell r="Q24">
            <v>1229.5900000000001</v>
          </cell>
          <cell r="R24">
            <v>0</v>
          </cell>
          <cell r="S24" t="str">
            <v>ok</v>
          </cell>
          <cell r="T24" t="str">
            <v>LIDO</v>
          </cell>
          <cell r="U24" t="str">
            <v>Sem ocorrência</v>
          </cell>
          <cell r="V24">
            <v>2297116</v>
          </cell>
          <cell r="W24" t="str">
            <v>ok</v>
          </cell>
          <cell r="X24">
            <v>2</v>
          </cell>
          <cell r="Y24" t="str">
            <v>sim</v>
          </cell>
          <cell r="Z24">
            <v>2</v>
          </cell>
          <cell r="AA24">
            <v>0</v>
          </cell>
          <cell r="AB24">
            <v>0</v>
          </cell>
          <cell r="AC24">
            <v>0</v>
          </cell>
          <cell r="AD24">
            <v>2</v>
          </cell>
        </row>
        <row r="25">
          <cell r="D25" t="str">
            <v>H003</v>
          </cell>
          <cell r="E25">
            <v>2297124</v>
          </cell>
          <cell r="F25">
            <v>45717</v>
          </cell>
          <cell r="G25" t="str">
            <v>BIOTERIO CENTRAL ALMOXARIFADO</v>
          </cell>
          <cell r="H25">
            <v>1</v>
          </cell>
          <cell r="I25">
            <v>12210</v>
          </cell>
          <cell r="J25">
            <v>12434</v>
          </cell>
          <cell r="K25">
            <v>224</v>
          </cell>
          <cell r="L25">
            <v>4153.24</v>
          </cell>
          <cell r="M25">
            <v>4153.24</v>
          </cell>
          <cell r="N25">
            <v>-784.95</v>
          </cell>
          <cell r="O25">
            <v>0</v>
          </cell>
          <cell r="P25">
            <v>0</v>
          </cell>
          <cell r="Q25">
            <v>7521.53</v>
          </cell>
          <cell r="R25">
            <v>0</v>
          </cell>
          <cell r="S25" t="str">
            <v>ok</v>
          </cell>
          <cell r="T25" t="str">
            <v>LIDO</v>
          </cell>
          <cell r="U25" t="str">
            <v>Sem ocorrência</v>
          </cell>
          <cell r="V25">
            <v>2297124</v>
          </cell>
          <cell r="W25" t="str">
            <v>ok</v>
          </cell>
          <cell r="X25">
            <v>1</v>
          </cell>
          <cell r="Y25" t="str">
            <v>sim</v>
          </cell>
          <cell r="Z25">
            <v>1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</row>
        <row r="26">
          <cell r="D26" t="str">
            <v>H004</v>
          </cell>
          <cell r="E26">
            <v>2297086</v>
          </cell>
          <cell r="F26">
            <v>45717</v>
          </cell>
          <cell r="G26" t="str">
            <v>CENTRO DE CIENCIAS FISICAS E MATEMATICA</v>
          </cell>
          <cell r="H26">
            <v>1</v>
          </cell>
          <cell r="I26">
            <v>3139</v>
          </cell>
          <cell r="J26">
            <v>3240</v>
          </cell>
          <cell r="K26">
            <v>101</v>
          </cell>
          <cell r="L26">
            <v>1831</v>
          </cell>
          <cell r="M26">
            <v>1831</v>
          </cell>
          <cell r="N26">
            <v>-346.06</v>
          </cell>
          <cell r="O26">
            <v>0</v>
          </cell>
          <cell r="P26">
            <v>0</v>
          </cell>
          <cell r="Q26">
            <v>3315.94</v>
          </cell>
          <cell r="R26">
            <v>0</v>
          </cell>
          <cell r="S26" t="str">
            <v>ok</v>
          </cell>
          <cell r="T26" t="str">
            <v>LIDO</v>
          </cell>
          <cell r="U26" t="str">
            <v>Sem ocorrência</v>
          </cell>
          <cell r="V26">
            <v>2297086</v>
          </cell>
          <cell r="W26" t="str">
            <v>ok</v>
          </cell>
          <cell r="X26">
            <v>1</v>
          </cell>
          <cell r="Y26" t="str">
            <v>sim</v>
          </cell>
          <cell r="Z26">
            <v>1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</row>
        <row r="27">
          <cell r="D27" t="str">
            <v>H005</v>
          </cell>
          <cell r="E27">
            <v>2297078</v>
          </cell>
          <cell r="F27">
            <v>45717</v>
          </cell>
          <cell r="G27" t="str">
            <v>CENTRO DE CIENCIAS FISICAS E MATEMATICA</v>
          </cell>
          <cell r="H27">
            <v>1</v>
          </cell>
          <cell r="I27">
            <v>1715</v>
          </cell>
          <cell r="J27">
            <v>1868</v>
          </cell>
          <cell r="K27">
            <v>153</v>
          </cell>
          <cell r="L27">
            <v>2812.76</v>
          </cell>
          <cell r="M27">
            <v>2812.76</v>
          </cell>
          <cell r="N27">
            <v>-531.62</v>
          </cell>
          <cell r="O27">
            <v>0</v>
          </cell>
          <cell r="P27">
            <v>0</v>
          </cell>
          <cell r="Q27">
            <v>5093.9000000000005</v>
          </cell>
          <cell r="R27">
            <v>0</v>
          </cell>
          <cell r="S27" t="str">
            <v>ok</v>
          </cell>
          <cell r="T27" t="str">
            <v>LIDO/REVISÃO</v>
          </cell>
          <cell r="U27" t="str">
            <v>Média</v>
          </cell>
          <cell r="V27">
            <v>2297078</v>
          </cell>
          <cell r="W27" t="str">
            <v>ok</v>
          </cell>
          <cell r="X27">
            <v>1</v>
          </cell>
          <cell r="Y27" t="str">
            <v>sim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</row>
        <row r="28">
          <cell r="D28" t="str">
            <v>H006</v>
          </cell>
          <cell r="E28">
            <v>9185569</v>
          </cell>
          <cell r="F28">
            <v>45717</v>
          </cell>
          <cell r="G28" t="str">
            <v>ENGENHARIA CIVIL BL T</v>
          </cell>
          <cell r="H28">
            <v>1</v>
          </cell>
          <cell r="I28">
            <v>278</v>
          </cell>
          <cell r="J28">
            <v>284</v>
          </cell>
          <cell r="K28">
            <v>6</v>
          </cell>
          <cell r="L28">
            <v>86.04</v>
          </cell>
          <cell r="M28">
            <v>86.04</v>
          </cell>
          <cell r="N28">
            <v>-16.260000000000002</v>
          </cell>
          <cell r="O28">
            <v>0</v>
          </cell>
          <cell r="P28">
            <v>0</v>
          </cell>
          <cell r="Q28">
            <v>155.82000000000002</v>
          </cell>
          <cell r="R28">
            <v>0</v>
          </cell>
          <cell r="S28" t="str">
            <v>ok</v>
          </cell>
          <cell r="T28" t="str">
            <v>LIDO/REVISÃO</v>
          </cell>
          <cell r="U28" t="str">
            <v>Média</v>
          </cell>
          <cell r="V28">
            <v>9185569</v>
          </cell>
          <cell r="W28" t="str">
            <v>ok</v>
          </cell>
          <cell r="X28">
            <v>1</v>
          </cell>
          <cell r="Y28" t="str">
            <v>sim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1</v>
          </cell>
        </row>
        <row r="29">
          <cell r="D29" t="str">
            <v>H007</v>
          </cell>
          <cell r="E29">
            <v>9185550</v>
          </cell>
          <cell r="F29">
            <v>45717</v>
          </cell>
          <cell r="G29" t="str">
            <v>ENGENHARIA CIVIL BL V</v>
          </cell>
          <cell r="H29">
            <v>1</v>
          </cell>
          <cell r="I29">
            <v>7319</v>
          </cell>
          <cell r="J29">
            <v>7404</v>
          </cell>
          <cell r="K29">
            <v>85</v>
          </cell>
          <cell r="L29">
            <v>1528.92</v>
          </cell>
          <cell r="M29">
            <v>1528.92</v>
          </cell>
          <cell r="N29">
            <v>-288.98</v>
          </cell>
          <cell r="O29">
            <v>0</v>
          </cell>
          <cell r="P29">
            <v>0</v>
          </cell>
          <cell r="Q29">
            <v>2768.86</v>
          </cell>
          <cell r="R29">
            <v>0</v>
          </cell>
          <cell r="S29" t="str">
            <v>ok</v>
          </cell>
          <cell r="T29" t="str">
            <v>LIDO</v>
          </cell>
          <cell r="U29" t="str">
            <v>Alto Consumo</v>
          </cell>
          <cell r="V29">
            <v>9185550</v>
          </cell>
          <cell r="W29" t="str">
            <v>ok</v>
          </cell>
          <cell r="X29">
            <v>1</v>
          </cell>
          <cell r="Y29" t="str">
            <v>sim</v>
          </cell>
          <cell r="Z29">
            <v>1</v>
          </cell>
          <cell r="AA29">
            <v>0</v>
          </cell>
          <cell r="AB29">
            <v>0</v>
          </cell>
          <cell r="AC29">
            <v>0</v>
          </cell>
          <cell r="AD29">
            <v>1</v>
          </cell>
        </row>
        <row r="30">
          <cell r="D30" t="str">
            <v>H008</v>
          </cell>
          <cell r="E30">
            <v>2297159</v>
          </cell>
          <cell r="F30">
            <v>45717</v>
          </cell>
          <cell r="G30" t="str">
            <v>UNIVERSIDADE FEDERAL DE SANTA CATARINA</v>
          </cell>
          <cell r="H30">
            <v>1</v>
          </cell>
          <cell r="I30">
            <v>4531</v>
          </cell>
          <cell r="J30">
            <v>4835</v>
          </cell>
          <cell r="K30">
            <v>304</v>
          </cell>
          <cell r="L30">
            <v>5663.64</v>
          </cell>
          <cell r="M30">
            <v>5663.64</v>
          </cell>
          <cell r="N30">
            <v>-1070.43</v>
          </cell>
          <cell r="O30">
            <v>0</v>
          </cell>
          <cell r="P30">
            <v>0</v>
          </cell>
          <cell r="Q30">
            <v>10256.85</v>
          </cell>
          <cell r="R30">
            <v>0</v>
          </cell>
          <cell r="S30" t="str">
            <v>ok</v>
          </cell>
          <cell r="T30" t="str">
            <v>LIDO/REVISÃO</v>
          </cell>
          <cell r="U30" t="str">
            <v>Média</v>
          </cell>
          <cell r="V30">
            <v>2297159</v>
          </cell>
          <cell r="W30" t="str">
            <v>ok</v>
          </cell>
          <cell r="X30">
            <v>1</v>
          </cell>
          <cell r="Y30" t="str">
            <v>sim</v>
          </cell>
          <cell r="Z30">
            <v>1</v>
          </cell>
          <cell r="AA30">
            <v>0</v>
          </cell>
          <cell r="AB30">
            <v>0</v>
          </cell>
          <cell r="AC30">
            <v>0</v>
          </cell>
          <cell r="AD30">
            <v>1</v>
          </cell>
        </row>
        <row r="31">
          <cell r="D31" t="str">
            <v>H009</v>
          </cell>
          <cell r="E31">
            <v>2297140</v>
          </cell>
          <cell r="F31">
            <v>45717</v>
          </cell>
          <cell r="G31" t="str">
            <v>UNIVERSIDADE FEDERAL DE SANTA CATARINA</v>
          </cell>
          <cell r="H31">
            <v>1</v>
          </cell>
          <cell r="I31">
            <v>29</v>
          </cell>
          <cell r="J31">
            <v>30</v>
          </cell>
          <cell r="K31">
            <v>1</v>
          </cell>
          <cell r="L31">
            <v>52.44</v>
          </cell>
          <cell r="M31">
            <v>52.44</v>
          </cell>
          <cell r="N31">
            <v>-9.91</v>
          </cell>
          <cell r="O31">
            <v>0</v>
          </cell>
          <cell r="P31">
            <v>0</v>
          </cell>
          <cell r="Q31">
            <v>94.97</v>
          </cell>
          <cell r="R31">
            <v>0</v>
          </cell>
          <cell r="S31" t="str">
            <v>ok</v>
          </cell>
          <cell r="T31" t="str">
            <v>LIDO</v>
          </cell>
          <cell r="U31" t="str">
            <v>Alto Consumo</v>
          </cell>
          <cell r="V31">
            <v>2297140</v>
          </cell>
          <cell r="W31" t="str">
            <v>ok</v>
          </cell>
          <cell r="X31">
            <v>1</v>
          </cell>
          <cell r="Y31" t="str">
            <v>sim</v>
          </cell>
          <cell r="Z31">
            <v>1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</row>
        <row r="32">
          <cell r="D32" t="str">
            <v>H010</v>
          </cell>
          <cell r="E32">
            <v>2297132</v>
          </cell>
          <cell r="F32">
            <v>45717</v>
          </cell>
          <cell r="G32" t="str">
            <v>NUCLEO DE INSTRUÇÃO MODELO</v>
          </cell>
          <cell r="H32">
            <v>1</v>
          </cell>
          <cell r="I32">
            <v>2820</v>
          </cell>
          <cell r="J32">
            <v>2842</v>
          </cell>
          <cell r="K32">
            <v>22</v>
          </cell>
          <cell r="L32">
            <v>339.48</v>
          </cell>
          <cell r="M32">
            <v>339.48</v>
          </cell>
          <cell r="N32">
            <v>-64.16</v>
          </cell>
          <cell r="O32">
            <v>0</v>
          </cell>
          <cell r="P32">
            <v>0</v>
          </cell>
          <cell r="Q32">
            <v>614.80000000000007</v>
          </cell>
          <cell r="R32">
            <v>0</v>
          </cell>
          <cell r="S32" t="str">
            <v>ok</v>
          </cell>
          <cell r="T32" t="str">
            <v>MÉDIO</v>
          </cell>
          <cell r="U32" t="str">
            <v>HIDROMETRO INVERTIDO</v>
          </cell>
          <cell r="V32">
            <v>2297132</v>
          </cell>
          <cell r="W32" t="str">
            <v>ok</v>
          </cell>
          <cell r="X32">
            <v>1</v>
          </cell>
          <cell r="Y32" t="str">
            <v>sim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1</v>
          </cell>
        </row>
        <row r="33">
          <cell r="D33" t="str">
            <v>H011</v>
          </cell>
          <cell r="E33">
            <v>8149615</v>
          </cell>
          <cell r="F33">
            <v>45717</v>
          </cell>
          <cell r="G33" t="str">
            <v>DEPTO MICROBIOLOGIA UFSC</v>
          </cell>
          <cell r="H33">
            <v>1</v>
          </cell>
          <cell r="I33">
            <v>46409</v>
          </cell>
          <cell r="J33">
            <v>46433</v>
          </cell>
          <cell r="K33">
            <v>24</v>
          </cell>
          <cell r="L33">
            <v>377.24</v>
          </cell>
          <cell r="M33">
            <v>377.24</v>
          </cell>
          <cell r="N33">
            <v>-71.290000000000006</v>
          </cell>
          <cell r="O33">
            <v>0</v>
          </cell>
          <cell r="P33">
            <v>0</v>
          </cell>
          <cell r="Q33">
            <v>683.19</v>
          </cell>
          <cell r="R33">
            <v>0</v>
          </cell>
          <cell r="S33" t="str">
            <v>ok</v>
          </cell>
          <cell r="T33" t="str">
            <v>LIDO/REVISÃO</v>
          </cell>
          <cell r="U33" t="str">
            <v>CONFIRMACAO LEITURA</v>
          </cell>
          <cell r="V33">
            <v>8149615</v>
          </cell>
          <cell r="W33" t="str">
            <v>ok</v>
          </cell>
          <cell r="X33">
            <v>1</v>
          </cell>
          <cell r="Y33" t="str">
            <v>sim</v>
          </cell>
          <cell r="Z33">
            <v>1</v>
          </cell>
          <cell r="AA33">
            <v>0</v>
          </cell>
          <cell r="AB33">
            <v>0</v>
          </cell>
          <cell r="AC33">
            <v>0</v>
          </cell>
          <cell r="AD33">
            <v>1</v>
          </cell>
        </row>
        <row r="34">
          <cell r="D34" t="str">
            <v>H015</v>
          </cell>
          <cell r="E34">
            <v>2296918</v>
          </cell>
          <cell r="F34">
            <v>45717</v>
          </cell>
          <cell r="G34" t="str">
            <v>UNIV FEDERAL DO ESTADO DE SC</v>
          </cell>
          <cell r="H34">
            <v>1</v>
          </cell>
          <cell r="I34">
            <v>212</v>
          </cell>
          <cell r="J34">
            <v>212</v>
          </cell>
          <cell r="K34">
            <v>0</v>
          </cell>
          <cell r="L34">
            <v>45.72</v>
          </cell>
          <cell r="M34">
            <v>45.72</v>
          </cell>
          <cell r="N34">
            <v>-8.6300000000000008</v>
          </cell>
          <cell r="O34">
            <v>0</v>
          </cell>
          <cell r="P34">
            <v>0</v>
          </cell>
          <cell r="Q34">
            <v>82.81</v>
          </cell>
          <cell r="R34">
            <v>0</v>
          </cell>
          <cell r="S34" t="str">
            <v>ok</v>
          </cell>
          <cell r="T34" t="str">
            <v>MÉDIO</v>
          </cell>
          <cell r="U34" t="str">
            <v>VIDRO DO HIDROMETRO SUADO</v>
          </cell>
          <cell r="V34">
            <v>2296918</v>
          </cell>
          <cell r="W34" t="str">
            <v>ok</v>
          </cell>
          <cell r="X34">
            <v>1</v>
          </cell>
          <cell r="Y34" t="str">
            <v>sim</v>
          </cell>
          <cell r="Z34">
            <v>1</v>
          </cell>
          <cell r="AA34">
            <v>0</v>
          </cell>
          <cell r="AB34">
            <v>0</v>
          </cell>
          <cell r="AC34">
            <v>0</v>
          </cell>
          <cell r="AD34">
            <v>1</v>
          </cell>
        </row>
        <row r="35">
          <cell r="D35" t="str">
            <v>H017</v>
          </cell>
          <cell r="E35">
            <v>2296950</v>
          </cell>
          <cell r="F35">
            <v>45717</v>
          </cell>
          <cell r="G35" t="str">
            <v>UNIVERSIDADE FEDERAL DE SANTA CATARINA</v>
          </cell>
          <cell r="H35">
            <v>2</v>
          </cell>
          <cell r="I35">
            <v>11584</v>
          </cell>
          <cell r="J35">
            <v>12050</v>
          </cell>
          <cell r="K35">
            <v>466</v>
          </cell>
          <cell r="L35">
            <v>9539.36</v>
          </cell>
          <cell r="M35">
            <v>9539.36</v>
          </cell>
          <cell r="N35">
            <v>-1802.94</v>
          </cell>
          <cell r="O35">
            <v>0</v>
          </cell>
          <cell r="P35">
            <v>0</v>
          </cell>
          <cell r="Q35">
            <v>17275.780000000002</v>
          </cell>
          <cell r="R35">
            <v>0</v>
          </cell>
          <cell r="S35" t="str">
            <v>ok</v>
          </cell>
          <cell r="T35" t="str">
            <v>LIDO/REVISÃO</v>
          </cell>
          <cell r="U35" t="str">
            <v>Média</v>
          </cell>
          <cell r="V35">
            <v>2296950</v>
          </cell>
          <cell r="W35" t="str">
            <v>ok</v>
          </cell>
          <cell r="X35">
            <v>2</v>
          </cell>
          <cell r="Y35" t="str">
            <v>sim</v>
          </cell>
          <cell r="Z35">
            <v>1</v>
          </cell>
          <cell r="AA35">
            <v>0</v>
          </cell>
          <cell r="AB35">
            <v>1</v>
          </cell>
          <cell r="AC35">
            <v>0</v>
          </cell>
          <cell r="AD35">
            <v>2</v>
          </cell>
        </row>
        <row r="36">
          <cell r="D36" t="str">
            <v>H018</v>
          </cell>
          <cell r="E36">
            <v>2296640</v>
          </cell>
          <cell r="F36">
            <v>45717</v>
          </cell>
          <cell r="G36" t="str">
            <v>D A E</v>
          </cell>
          <cell r="H36">
            <v>1</v>
          </cell>
          <cell r="I36">
            <v>498</v>
          </cell>
          <cell r="J36">
            <v>520</v>
          </cell>
          <cell r="K36">
            <v>22</v>
          </cell>
          <cell r="L36">
            <v>339.48</v>
          </cell>
          <cell r="M36">
            <v>339.48</v>
          </cell>
          <cell r="N36">
            <v>-64.16</v>
          </cell>
          <cell r="O36">
            <v>0</v>
          </cell>
          <cell r="P36">
            <v>0</v>
          </cell>
          <cell r="Q36">
            <v>614.80000000000007</v>
          </cell>
          <cell r="R36">
            <v>0</v>
          </cell>
          <cell r="S36" t="str">
            <v>ok</v>
          </cell>
          <cell r="T36" t="str">
            <v>LIDO</v>
          </cell>
          <cell r="U36" t="str">
            <v>Sem ocorrência</v>
          </cell>
          <cell r="V36">
            <v>2296640</v>
          </cell>
          <cell r="W36" t="str">
            <v>ok</v>
          </cell>
          <cell r="X36">
            <v>1</v>
          </cell>
          <cell r="Y36" t="str">
            <v>sim</v>
          </cell>
          <cell r="Z36">
            <v>1</v>
          </cell>
          <cell r="AA36">
            <v>0</v>
          </cell>
          <cell r="AB36">
            <v>0</v>
          </cell>
          <cell r="AC36">
            <v>0</v>
          </cell>
          <cell r="AD36">
            <v>1</v>
          </cell>
        </row>
        <row r="37">
          <cell r="D37" t="str">
            <v>H019</v>
          </cell>
          <cell r="E37">
            <v>9097821</v>
          </cell>
          <cell r="F37">
            <v>45717</v>
          </cell>
          <cell r="G37" t="str">
            <v>CENTRO ACAD SOCIO ECONOMICO UFSC</v>
          </cell>
          <cell r="H37">
            <v>3</v>
          </cell>
          <cell r="I37">
            <v>15185</v>
          </cell>
          <cell r="J37">
            <v>15923</v>
          </cell>
          <cell r="K37">
            <v>738</v>
          </cell>
          <cell r="L37">
            <v>14662.28</v>
          </cell>
          <cell r="M37">
            <v>14662.28</v>
          </cell>
          <cell r="N37">
            <v>-2771.18</v>
          </cell>
          <cell r="O37">
            <v>0</v>
          </cell>
          <cell r="P37">
            <v>0</v>
          </cell>
          <cell r="Q37">
            <v>26553.38</v>
          </cell>
          <cell r="R37">
            <v>0</v>
          </cell>
          <cell r="S37" t="str">
            <v>ok</v>
          </cell>
          <cell r="T37" t="str">
            <v>LIDO/REVISÃO</v>
          </cell>
          <cell r="U37" t="str">
            <v>Alto Consumo</v>
          </cell>
          <cell r="V37">
            <v>9097821</v>
          </cell>
          <cell r="W37" t="str">
            <v>ok</v>
          </cell>
          <cell r="X37">
            <v>3</v>
          </cell>
          <cell r="Y37" t="str">
            <v>sim</v>
          </cell>
          <cell r="Z37">
            <v>1</v>
          </cell>
          <cell r="AA37">
            <v>0</v>
          </cell>
          <cell r="AB37">
            <v>1</v>
          </cell>
          <cell r="AC37">
            <v>1</v>
          </cell>
          <cell r="AD37">
            <v>3</v>
          </cell>
        </row>
        <row r="38">
          <cell r="D38" t="str">
            <v>H020</v>
          </cell>
          <cell r="E38">
            <v>2296829</v>
          </cell>
          <cell r="F38">
            <v>45717</v>
          </cell>
          <cell r="G38" t="str">
            <v>CENTRO SOCIO ECONOMICO-UFSC</v>
          </cell>
          <cell r="H38">
            <v>1</v>
          </cell>
          <cell r="I38">
            <v>2332</v>
          </cell>
          <cell r="J38">
            <v>2337</v>
          </cell>
          <cell r="K38">
            <v>5</v>
          </cell>
          <cell r="L38">
            <v>79.319999999999993</v>
          </cell>
          <cell r="M38">
            <v>79.319999999999993</v>
          </cell>
          <cell r="N38">
            <v>-14.99</v>
          </cell>
          <cell r="O38">
            <v>-143.65</v>
          </cell>
          <cell r="P38">
            <v>0</v>
          </cell>
          <cell r="Q38">
            <v>-2.8421709430404007E-14</v>
          </cell>
          <cell r="R38">
            <v>0</v>
          </cell>
          <cell r="S38" t="str">
            <v>ok</v>
          </cell>
          <cell r="T38" t="str">
            <v>MÉDIO</v>
          </cell>
          <cell r="U38" t="str">
            <v>VIDRO DO HIDROMETRO SUADO</v>
          </cell>
          <cell r="V38">
            <v>2296829</v>
          </cell>
          <cell r="W38" t="str">
            <v>ok</v>
          </cell>
          <cell r="X38">
            <v>1</v>
          </cell>
          <cell r="Y38" t="str">
            <v>sim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</row>
        <row r="39">
          <cell r="D39" t="str">
            <v>H021</v>
          </cell>
          <cell r="E39">
            <v>2296632</v>
          </cell>
          <cell r="F39">
            <v>45717</v>
          </cell>
          <cell r="G39" t="str">
            <v>IGREJA UFSC</v>
          </cell>
          <cell r="H39">
            <v>2</v>
          </cell>
          <cell r="I39">
            <v>1487</v>
          </cell>
          <cell r="J39">
            <v>1612</v>
          </cell>
          <cell r="K39">
            <v>125</v>
          </cell>
          <cell r="L39">
            <v>2208.2399999999998</v>
          </cell>
          <cell r="M39">
            <v>2208.2399999999998</v>
          </cell>
          <cell r="N39">
            <v>-417.35</v>
          </cell>
          <cell r="O39">
            <v>0</v>
          </cell>
          <cell r="P39">
            <v>0</v>
          </cell>
          <cell r="Q39">
            <v>3999.1299999999997</v>
          </cell>
          <cell r="R39">
            <v>0</v>
          </cell>
          <cell r="S39" t="str">
            <v>ok</v>
          </cell>
          <cell r="T39" t="str">
            <v>MÉDIO</v>
          </cell>
          <cell r="U39" t="str">
            <v>VIDRO DO HIDROMETRO SUADO</v>
          </cell>
          <cell r="V39">
            <v>2296632</v>
          </cell>
          <cell r="W39" t="str">
            <v>ok</v>
          </cell>
          <cell r="X39">
            <v>2</v>
          </cell>
          <cell r="Y39" t="str">
            <v>sim</v>
          </cell>
          <cell r="Z39">
            <v>2</v>
          </cell>
          <cell r="AA39">
            <v>0</v>
          </cell>
          <cell r="AB39">
            <v>0</v>
          </cell>
          <cell r="AC39">
            <v>0</v>
          </cell>
          <cell r="AD39">
            <v>2</v>
          </cell>
        </row>
        <row r="40">
          <cell r="D40" t="str">
            <v>H023</v>
          </cell>
          <cell r="E40">
            <v>2296934</v>
          </cell>
          <cell r="F40">
            <v>45717</v>
          </cell>
          <cell r="G40" t="str">
            <v>UNIVERSIDADE FEDERAL DE SANTA CATARINA</v>
          </cell>
          <cell r="H40">
            <v>2</v>
          </cell>
          <cell r="I40">
            <v>17518</v>
          </cell>
          <cell r="J40">
            <v>17660</v>
          </cell>
          <cell r="K40">
            <v>142</v>
          </cell>
          <cell r="L40">
            <v>2631.68</v>
          </cell>
          <cell r="M40">
            <v>2631.68</v>
          </cell>
          <cell r="N40">
            <v>-497.38</v>
          </cell>
          <cell r="O40">
            <v>0</v>
          </cell>
          <cell r="P40">
            <v>0</v>
          </cell>
          <cell r="Q40">
            <v>4765.9799999999996</v>
          </cell>
          <cell r="R40">
            <v>0</v>
          </cell>
          <cell r="S40" t="str">
            <v>ok</v>
          </cell>
          <cell r="T40" t="str">
            <v>LIDO</v>
          </cell>
          <cell r="U40" t="str">
            <v>Sem ocorrência</v>
          </cell>
          <cell r="V40">
            <v>2296934</v>
          </cell>
          <cell r="W40" t="str">
            <v>ok</v>
          </cell>
          <cell r="X40">
            <v>2</v>
          </cell>
          <cell r="Y40" t="str">
            <v>sim</v>
          </cell>
          <cell r="Z40">
            <v>1</v>
          </cell>
          <cell r="AA40">
            <v>0</v>
          </cell>
          <cell r="AB40">
            <v>1</v>
          </cell>
          <cell r="AC40">
            <v>0</v>
          </cell>
          <cell r="AD40">
            <v>2</v>
          </cell>
        </row>
        <row r="41">
          <cell r="D41" t="str">
            <v>H024</v>
          </cell>
          <cell r="E41">
            <v>2296926</v>
          </cell>
          <cell r="F41">
            <v>45717</v>
          </cell>
          <cell r="G41" t="str">
            <v>UNIVERSIDADE FEDERAL DE SANTA CATARINA</v>
          </cell>
          <cell r="H41">
            <v>3</v>
          </cell>
          <cell r="I41">
            <v>25</v>
          </cell>
          <cell r="J41">
            <v>25</v>
          </cell>
          <cell r="K41">
            <v>0</v>
          </cell>
          <cell r="L41">
            <v>137.16</v>
          </cell>
          <cell r="M41">
            <v>137.16</v>
          </cell>
          <cell r="N41">
            <v>-25.92</v>
          </cell>
          <cell r="O41">
            <v>0</v>
          </cell>
          <cell r="P41">
            <v>0</v>
          </cell>
          <cell r="Q41">
            <v>248.39999999999998</v>
          </cell>
          <cell r="R41">
            <v>0</v>
          </cell>
          <cell r="S41" t="str">
            <v>ok</v>
          </cell>
          <cell r="T41" t="str">
            <v>LIDO</v>
          </cell>
          <cell r="U41" t="str">
            <v>HIDRÔMETRO PARADO.</v>
          </cell>
          <cell r="V41">
            <v>2296926</v>
          </cell>
          <cell r="W41" t="str">
            <v>ok</v>
          </cell>
          <cell r="X41">
            <v>3</v>
          </cell>
          <cell r="Y41" t="str">
            <v>sim</v>
          </cell>
          <cell r="Z41">
            <v>1</v>
          </cell>
          <cell r="AA41">
            <v>0</v>
          </cell>
          <cell r="AB41">
            <v>2</v>
          </cell>
          <cell r="AC41">
            <v>0</v>
          </cell>
          <cell r="AD41">
            <v>3</v>
          </cell>
        </row>
        <row r="42">
          <cell r="D42" t="str">
            <v>H025</v>
          </cell>
          <cell r="E42">
            <v>2296900</v>
          </cell>
          <cell r="F42">
            <v>45717</v>
          </cell>
          <cell r="G42" t="str">
            <v>CENTRO DE C FISICAS E MAT BL A UFSC</v>
          </cell>
          <cell r="H42">
            <v>1</v>
          </cell>
          <cell r="I42">
            <v>27084</v>
          </cell>
          <cell r="J42">
            <v>27375</v>
          </cell>
          <cell r="K42">
            <v>291</v>
          </cell>
          <cell r="L42">
            <v>5418.2</v>
          </cell>
          <cell r="M42">
            <v>5418.2</v>
          </cell>
          <cell r="N42">
            <v>-1024.04</v>
          </cell>
          <cell r="O42">
            <v>0</v>
          </cell>
          <cell r="P42">
            <v>0</v>
          </cell>
          <cell r="Q42">
            <v>9812.36</v>
          </cell>
          <cell r="R42">
            <v>0</v>
          </cell>
          <cell r="S42" t="str">
            <v>ok</v>
          </cell>
          <cell r="T42" t="str">
            <v>MÉDIO</v>
          </cell>
          <cell r="U42" t="str">
            <v>VIDRO DO HIDROMETRO SUADO</v>
          </cell>
          <cell r="V42">
            <v>2296900</v>
          </cell>
          <cell r="W42" t="str">
            <v>ok</v>
          </cell>
          <cell r="X42">
            <v>1</v>
          </cell>
          <cell r="Y42" t="str">
            <v>sim</v>
          </cell>
          <cell r="Z42">
            <v>1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</row>
        <row r="43">
          <cell r="D43" t="str">
            <v>H026</v>
          </cell>
          <cell r="E43">
            <v>9912770</v>
          </cell>
          <cell r="F43">
            <v>45717</v>
          </cell>
          <cell r="G43" t="str">
            <v>CTRO DE CIENCIA FIS E MAT BL B UFSC</v>
          </cell>
          <cell r="H43">
            <v>1</v>
          </cell>
          <cell r="I43">
            <v>3811</v>
          </cell>
          <cell r="J43">
            <v>3886</v>
          </cell>
          <cell r="K43">
            <v>75</v>
          </cell>
          <cell r="L43">
            <v>1340.12</v>
          </cell>
          <cell r="M43">
            <v>1340.12</v>
          </cell>
          <cell r="N43">
            <v>-253.28</v>
          </cell>
          <cell r="O43">
            <v>0</v>
          </cell>
          <cell r="P43">
            <v>0</v>
          </cell>
          <cell r="Q43">
            <v>2426.9599999999996</v>
          </cell>
          <cell r="R43">
            <v>0</v>
          </cell>
          <cell r="S43" t="str">
            <v>ok</v>
          </cell>
          <cell r="T43" t="str">
            <v>MÉDIO</v>
          </cell>
          <cell r="U43" t="str">
            <v>VIDRO DO HIDROMETRO SUADO</v>
          </cell>
          <cell r="V43">
            <v>9912770</v>
          </cell>
          <cell r="W43" t="str">
            <v>ok</v>
          </cell>
          <cell r="X43">
            <v>1</v>
          </cell>
          <cell r="Y43" t="str">
            <v>sim</v>
          </cell>
          <cell r="Z43">
            <v>1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</row>
        <row r="44">
          <cell r="D44" t="str">
            <v>H027</v>
          </cell>
          <cell r="E44">
            <v>16701186</v>
          </cell>
          <cell r="F44">
            <v>45717</v>
          </cell>
          <cell r="G44" t="str">
            <v>UFSC COLÉGIO DE APLICAÇÃO</v>
          </cell>
          <cell r="H44">
            <v>1</v>
          </cell>
          <cell r="I44">
            <v>70323</v>
          </cell>
          <cell r="J44">
            <v>70688</v>
          </cell>
          <cell r="K44">
            <v>365</v>
          </cell>
          <cell r="L44">
            <v>6815.32</v>
          </cell>
          <cell r="M44">
            <v>6815.32</v>
          </cell>
          <cell r="N44">
            <v>-1288.0999999999999</v>
          </cell>
          <cell r="O44">
            <v>0</v>
          </cell>
          <cell r="P44">
            <v>0</v>
          </cell>
          <cell r="Q44">
            <v>12342.539999999999</v>
          </cell>
          <cell r="R44">
            <v>0</v>
          </cell>
          <cell r="S44" t="str">
            <v>ok</v>
          </cell>
          <cell r="T44" t="str">
            <v>MÉDIO</v>
          </cell>
          <cell r="U44" t="str">
            <v>VIDRO DO HIDROMETRO SUADO</v>
          </cell>
          <cell r="V44">
            <v>16701186</v>
          </cell>
          <cell r="W44" t="str">
            <v>ok</v>
          </cell>
          <cell r="X44">
            <v>1</v>
          </cell>
          <cell r="Y44" t="str">
            <v>sim</v>
          </cell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</row>
        <row r="45">
          <cell r="D45" t="str">
            <v>H028</v>
          </cell>
          <cell r="E45">
            <v>6205615</v>
          </cell>
          <cell r="F45">
            <v>45717</v>
          </cell>
          <cell r="G45" t="str">
            <v>NATIVAS DO HORTO BOTANICO UFSC</v>
          </cell>
          <cell r="H45">
            <v>1</v>
          </cell>
          <cell r="I45">
            <v>2243</v>
          </cell>
          <cell r="J45">
            <v>2277</v>
          </cell>
          <cell r="K45">
            <v>34</v>
          </cell>
          <cell r="L45">
            <v>566.04</v>
          </cell>
          <cell r="M45">
            <v>566.04</v>
          </cell>
          <cell r="N45">
            <v>-106.98</v>
          </cell>
          <cell r="O45">
            <v>0</v>
          </cell>
          <cell r="P45">
            <v>0</v>
          </cell>
          <cell r="Q45">
            <v>1025.0999999999999</v>
          </cell>
          <cell r="R45">
            <v>0</v>
          </cell>
          <cell r="S45" t="str">
            <v>ok</v>
          </cell>
          <cell r="T45" t="str">
            <v>MÉDIO</v>
          </cell>
          <cell r="U45" t="str">
            <v>VIDRO DO HIDROMETRO SUADO</v>
          </cell>
          <cell r="V45">
            <v>6205615</v>
          </cell>
          <cell r="W45" t="str">
            <v>ok</v>
          </cell>
          <cell r="X45">
            <v>1</v>
          </cell>
          <cell r="Y45" t="str">
            <v>sim</v>
          </cell>
          <cell r="Z45">
            <v>1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</row>
        <row r="46">
          <cell r="D46" t="str">
            <v>H029</v>
          </cell>
          <cell r="E46">
            <v>7297220</v>
          </cell>
          <cell r="F46">
            <v>45717</v>
          </cell>
          <cell r="G46" t="str">
            <v>MORADIA ESTUDANTIL UFSC</v>
          </cell>
          <cell r="H46">
            <v>1</v>
          </cell>
          <cell r="I46">
            <v>329</v>
          </cell>
          <cell r="J46">
            <v>335</v>
          </cell>
          <cell r="K46">
            <v>6</v>
          </cell>
          <cell r="L46">
            <v>86.04</v>
          </cell>
          <cell r="M46">
            <v>86.04</v>
          </cell>
          <cell r="N46">
            <v>-16.260000000000002</v>
          </cell>
          <cell r="O46">
            <v>0</v>
          </cell>
          <cell r="P46">
            <v>0</v>
          </cell>
          <cell r="Q46">
            <v>155.82000000000002</v>
          </cell>
          <cell r="R46">
            <v>0</v>
          </cell>
          <cell r="S46" t="str">
            <v>ok</v>
          </cell>
          <cell r="T46" t="str">
            <v>LIDO</v>
          </cell>
          <cell r="U46" t="str">
            <v>Alto Consumo</v>
          </cell>
          <cell r="V46">
            <v>7297220</v>
          </cell>
          <cell r="W46" t="str">
            <v>ok</v>
          </cell>
          <cell r="X46">
            <v>1</v>
          </cell>
          <cell r="Y46" t="str">
            <v>sim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</row>
        <row r="47">
          <cell r="D47" t="str">
            <v>H030</v>
          </cell>
          <cell r="E47">
            <v>2296276</v>
          </cell>
          <cell r="F47">
            <v>45717</v>
          </cell>
          <cell r="G47" t="str">
            <v>UNIV FED DO ESTADO DE STA CAT</v>
          </cell>
          <cell r="H47">
            <v>30</v>
          </cell>
          <cell r="I47">
            <v>16287</v>
          </cell>
          <cell r="J47">
            <v>17860</v>
          </cell>
          <cell r="K47">
            <v>1573</v>
          </cell>
          <cell r="L47">
            <v>24532.080000000002</v>
          </cell>
          <cell r="M47">
            <v>24532.080000000002</v>
          </cell>
          <cell r="N47">
            <v>-4636.5600000000004</v>
          </cell>
          <cell r="O47">
            <v>0</v>
          </cell>
          <cell r="P47">
            <v>0</v>
          </cell>
          <cell r="Q47">
            <v>44427.600000000006</v>
          </cell>
          <cell r="R47">
            <v>0</v>
          </cell>
          <cell r="S47" t="str">
            <v>ok</v>
          </cell>
          <cell r="T47" t="str">
            <v>LIDO</v>
          </cell>
          <cell r="U47" t="str">
            <v>Sem ocorrência</v>
          </cell>
          <cell r="V47">
            <v>2296276</v>
          </cell>
          <cell r="W47" t="str">
            <v>ok</v>
          </cell>
          <cell r="X47">
            <v>30</v>
          </cell>
          <cell r="Y47" t="str">
            <v>sim</v>
          </cell>
          <cell r="Z47">
            <v>0</v>
          </cell>
          <cell r="AA47">
            <v>30</v>
          </cell>
          <cell r="AB47">
            <v>0</v>
          </cell>
          <cell r="AC47">
            <v>0</v>
          </cell>
          <cell r="AD47">
            <v>30</v>
          </cell>
        </row>
        <row r="48">
          <cell r="D48" t="str">
            <v>H032</v>
          </cell>
          <cell r="E48">
            <v>2296659</v>
          </cell>
          <cell r="F48">
            <v>45717</v>
          </cell>
          <cell r="G48" t="str">
            <v>BIBLIOTECA CENTRAL</v>
          </cell>
          <cell r="H48">
            <v>1</v>
          </cell>
          <cell r="I48">
            <v>3744</v>
          </cell>
          <cell r="J48">
            <v>3969</v>
          </cell>
          <cell r="K48">
            <v>225</v>
          </cell>
          <cell r="L48">
            <v>4172.12</v>
          </cell>
          <cell r="M48">
            <v>4172.12</v>
          </cell>
          <cell r="N48">
            <v>-788.53</v>
          </cell>
          <cell r="O48">
            <v>0</v>
          </cell>
          <cell r="P48">
            <v>0</v>
          </cell>
          <cell r="Q48">
            <v>7555.71</v>
          </cell>
          <cell r="R48">
            <v>0</v>
          </cell>
          <cell r="S48" t="str">
            <v>ok</v>
          </cell>
          <cell r="T48" t="str">
            <v>LIDO</v>
          </cell>
          <cell r="U48" t="str">
            <v>Sem ocorrência</v>
          </cell>
          <cell r="V48">
            <v>2296659</v>
          </cell>
          <cell r="W48" t="str">
            <v>ok</v>
          </cell>
          <cell r="X48">
            <v>1</v>
          </cell>
          <cell r="Y48" t="str">
            <v>sim</v>
          </cell>
          <cell r="Z48">
            <v>1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</row>
        <row r="49">
          <cell r="D49" t="str">
            <v>H033</v>
          </cell>
          <cell r="E49">
            <v>2296667</v>
          </cell>
          <cell r="F49">
            <v>45717</v>
          </cell>
          <cell r="G49" t="str">
            <v>CENTRO TECNOLOGICO-UFSC</v>
          </cell>
          <cell r="H49">
            <v>2</v>
          </cell>
          <cell r="I49">
            <v>5511</v>
          </cell>
          <cell r="J49">
            <v>5645</v>
          </cell>
          <cell r="K49">
            <v>134</v>
          </cell>
          <cell r="L49">
            <v>2461.12</v>
          </cell>
          <cell r="M49">
            <v>2461.12</v>
          </cell>
          <cell r="N49">
            <v>-465.15</v>
          </cell>
          <cell r="O49">
            <v>0</v>
          </cell>
          <cell r="P49">
            <v>0</v>
          </cell>
          <cell r="Q49">
            <v>4457.09</v>
          </cell>
          <cell r="R49">
            <v>0</v>
          </cell>
          <cell r="S49" t="str">
            <v>ok</v>
          </cell>
          <cell r="T49" t="str">
            <v>MÉDIO</v>
          </cell>
          <cell r="U49" t="str">
            <v>VIDRO DO HIDROMETRO SUADO</v>
          </cell>
          <cell r="V49">
            <v>2296667</v>
          </cell>
          <cell r="W49" t="str">
            <v>ok</v>
          </cell>
          <cell r="X49">
            <v>2</v>
          </cell>
          <cell r="Y49" t="str">
            <v>sim</v>
          </cell>
          <cell r="Z49">
            <v>1</v>
          </cell>
          <cell r="AA49">
            <v>0</v>
          </cell>
          <cell r="AB49">
            <v>1</v>
          </cell>
          <cell r="AC49">
            <v>0</v>
          </cell>
          <cell r="AD49">
            <v>2</v>
          </cell>
        </row>
        <row r="50">
          <cell r="D50" t="str">
            <v>H034</v>
          </cell>
          <cell r="E50">
            <v>8416621</v>
          </cell>
          <cell r="F50">
            <v>45717</v>
          </cell>
          <cell r="G50" t="str">
            <v>CENTRO TECNOLOGICO BLOCO L UFSC</v>
          </cell>
          <cell r="H50">
            <v>1</v>
          </cell>
          <cell r="I50">
            <v>6911</v>
          </cell>
          <cell r="J50">
            <v>7082</v>
          </cell>
          <cell r="K50">
            <v>171</v>
          </cell>
          <cell r="L50">
            <v>3152.6</v>
          </cell>
          <cell r="M50">
            <v>3152.6</v>
          </cell>
          <cell r="N50">
            <v>-595.84</v>
          </cell>
          <cell r="O50">
            <v>0</v>
          </cell>
          <cell r="P50">
            <v>0</v>
          </cell>
          <cell r="Q50">
            <v>5709.36</v>
          </cell>
          <cell r="R50">
            <v>0</v>
          </cell>
          <cell r="S50" t="str">
            <v>ok</v>
          </cell>
          <cell r="T50" t="str">
            <v>MÉDIO</v>
          </cell>
          <cell r="U50" t="str">
            <v>VIDRO DO HIDROMETRO SUADO</v>
          </cell>
          <cell r="V50">
            <v>8416621</v>
          </cell>
          <cell r="W50" t="str">
            <v>ok</v>
          </cell>
          <cell r="X50">
            <v>1</v>
          </cell>
          <cell r="Y50" t="str">
            <v>sim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D51" t="str">
            <v>H035</v>
          </cell>
          <cell r="E51">
            <v>2296845</v>
          </cell>
          <cell r="F51">
            <v>45717</v>
          </cell>
          <cell r="G51" t="str">
            <v>CENTRO TECNOLOGICO UFSC</v>
          </cell>
          <cell r="H51">
            <v>1</v>
          </cell>
          <cell r="I51">
            <v>671</v>
          </cell>
          <cell r="J51">
            <v>681</v>
          </cell>
          <cell r="K51">
            <v>10</v>
          </cell>
          <cell r="L51">
            <v>112.92</v>
          </cell>
          <cell r="M51">
            <v>112.92</v>
          </cell>
          <cell r="N51">
            <v>-21.35</v>
          </cell>
          <cell r="O51">
            <v>0</v>
          </cell>
          <cell r="P51">
            <v>0</v>
          </cell>
          <cell r="Q51">
            <v>204.49</v>
          </cell>
          <cell r="R51">
            <v>0</v>
          </cell>
          <cell r="S51" t="str">
            <v>ok</v>
          </cell>
          <cell r="T51" t="str">
            <v>LIDO</v>
          </cell>
          <cell r="U51" t="str">
            <v>Sem ocorrência</v>
          </cell>
          <cell r="V51">
            <v>2296845</v>
          </cell>
          <cell r="W51" t="str">
            <v>ok</v>
          </cell>
          <cell r="X51">
            <v>1</v>
          </cell>
          <cell r="Y51" t="str">
            <v>sim</v>
          </cell>
          <cell r="Z51">
            <v>1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D52" t="str">
            <v>H037</v>
          </cell>
          <cell r="E52">
            <v>6435548</v>
          </cell>
          <cell r="F52">
            <v>45717</v>
          </cell>
          <cell r="G52" t="str">
            <v>CENTRO TECNOLOGICO (BL-A) UFSC</v>
          </cell>
          <cell r="H52">
            <v>1</v>
          </cell>
          <cell r="I52">
            <v>5360</v>
          </cell>
          <cell r="J52">
            <v>5594</v>
          </cell>
          <cell r="K52">
            <v>234</v>
          </cell>
          <cell r="L52">
            <v>4342.04</v>
          </cell>
          <cell r="M52">
            <v>4342.04</v>
          </cell>
          <cell r="N52">
            <v>-820.65</v>
          </cell>
          <cell r="O52">
            <v>0</v>
          </cell>
          <cell r="P52">
            <v>0</v>
          </cell>
          <cell r="Q52">
            <v>7863.43</v>
          </cell>
          <cell r="R52">
            <v>0</v>
          </cell>
          <cell r="S52" t="str">
            <v>ok</v>
          </cell>
          <cell r="T52" t="str">
            <v>LIDO</v>
          </cell>
          <cell r="U52" t="str">
            <v>Sem ocorrência</v>
          </cell>
          <cell r="V52">
            <v>6435548</v>
          </cell>
          <cell r="W52" t="str">
            <v>ok</v>
          </cell>
          <cell r="X52">
            <v>1</v>
          </cell>
          <cell r="Y52" t="str">
            <v>sim</v>
          </cell>
          <cell r="Z52">
            <v>1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</row>
        <row r="53">
          <cell r="D53" t="str">
            <v>H038</v>
          </cell>
          <cell r="E53">
            <v>2296683</v>
          </cell>
          <cell r="F53">
            <v>45717</v>
          </cell>
          <cell r="G53" t="str">
            <v>PAV DE MECANICA BL MODULADOS</v>
          </cell>
          <cell r="H53">
            <v>1</v>
          </cell>
          <cell r="I53">
            <v>1351</v>
          </cell>
          <cell r="J53">
            <v>1677</v>
          </cell>
          <cell r="K53">
            <v>326</v>
          </cell>
          <cell r="L53">
            <v>6079</v>
          </cell>
          <cell r="M53">
            <v>6079</v>
          </cell>
          <cell r="N53">
            <v>-1148.93</v>
          </cell>
          <cell r="O53">
            <v>0</v>
          </cell>
          <cell r="P53">
            <v>0</v>
          </cell>
          <cell r="Q53">
            <v>11009.07</v>
          </cell>
          <cell r="R53">
            <v>0</v>
          </cell>
          <cell r="S53" t="str">
            <v>ok</v>
          </cell>
          <cell r="T53" t="str">
            <v>LIDO</v>
          </cell>
          <cell r="U53" t="str">
            <v>Alto Consumo</v>
          </cell>
          <cell r="V53">
            <v>2296683</v>
          </cell>
          <cell r="W53" t="str">
            <v>ok</v>
          </cell>
          <cell r="X53">
            <v>1</v>
          </cell>
          <cell r="Y53" t="str">
            <v>sim</v>
          </cell>
          <cell r="Z53">
            <v>1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D54" t="str">
            <v>H040</v>
          </cell>
          <cell r="E54">
            <v>2296691</v>
          </cell>
          <cell r="F54">
            <v>45717</v>
          </cell>
          <cell r="G54" t="str">
            <v>REITORIA UFSC</v>
          </cell>
          <cell r="H54">
            <v>2</v>
          </cell>
          <cell r="I54">
            <v>50478</v>
          </cell>
          <cell r="J54">
            <v>50527</v>
          </cell>
          <cell r="K54">
            <v>49</v>
          </cell>
          <cell r="L54">
            <v>773.36</v>
          </cell>
          <cell r="M54">
            <v>773.36</v>
          </cell>
          <cell r="N54">
            <v>-146.16</v>
          </cell>
          <cell r="O54">
            <v>0</v>
          </cell>
          <cell r="P54">
            <v>0</v>
          </cell>
          <cell r="Q54">
            <v>1400.56</v>
          </cell>
          <cell r="R54">
            <v>0</v>
          </cell>
          <cell r="S54" t="str">
            <v>ok</v>
          </cell>
          <cell r="T54" t="str">
            <v>LIDO/REVISÃO</v>
          </cell>
          <cell r="U54" t="str">
            <v>CONFIRMACAO LEITURA</v>
          </cell>
          <cell r="V54">
            <v>2296691</v>
          </cell>
          <cell r="W54" t="str">
            <v>ok</v>
          </cell>
          <cell r="X54">
            <v>2</v>
          </cell>
          <cell r="Y54" t="str">
            <v>sim</v>
          </cell>
          <cell r="Z54">
            <v>1</v>
          </cell>
          <cell r="AA54">
            <v>0</v>
          </cell>
          <cell r="AB54">
            <v>0</v>
          </cell>
          <cell r="AC54">
            <v>1</v>
          </cell>
          <cell r="AD54">
            <v>2</v>
          </cell>
        </row>
        <row r="55">
          <cell r="D55" t="str">
            <v>H041</v>
          </cell>
          <cell r="E55">
            <v>2296810</v>
          </cell>
          <cell r="F55">
            <v>45717</v>
          </cell>
          <cell r="G55" t="str">
            <v>CENTRO DE E BASICOS UFSC</v>
          </cell>
          <cell r="H55">
            <v>2</v>
          </cell>
          <cell r="I55">
            <v>6285</v>
          </cell>
          <cell r="J55">
            <v>6559</v>
          </cell>
          <cell r="K55">
            <v>274</v>
          </cell>
          <cell r="L55">
            <v>5445.92</v>
          </cell>
          <cell r="M55">
            <v>5445.92</v>
          </cell>
          <cell r="N55">
            <v>-1029.29</v>
          </cell>
          <cell r="O55">
            <v>0</v>
          </cell>
          <cell r="P55">
            <v>0</v>
          </cell>
          <cell r="Q55">
            <v>9862.5499999999993</v>
          </cell>
          <cell r="R55">
            <v>0</v>
          </cell>
          <cell r="S55" t="str">
            <v>ok</v>
          </cell>
          <cell r="T55" t="str">
            <v>LIDO</v>
          </cell>
          <cell r="U55" t="str">
            <v>Sem ocorrência</v>
          </cell>
          <cell r="V55">
            <v>2296810</v>
          </cell>
          <cell r="W55" t="str">
            <v>ok</v>
          </cell>
          <cell r="X55">
            <v>2</v>
          </cell>
          <cell r="Y55" t="str">
            <v>sim</v>
          </cell>
          <cell r="Z55">
            <v>1</v>
          </cell>
          <cell r="AA55">
            <v>0</v>
          </cell>
          <cell r="AB55">
            <v>1</v>
          </cell>
          <cell r="AC55">
            <v>0</v>
          </cell>
          <cell r="AD55">
            <v>2</v>
          </cell>
        </row>
        <row r="56">
          <cell r="D56" t="str">
            <v>H042</v>
          </cell>
          <cell r="E56">
            <v>2296802</v>
          </cell>
          <cell r="F56">
            <v>45717</v>
          </cell>
          <cell r="G56" t="str">
            <v>CENTRO DE ESTUDO BASICO UFSC</v>
          </cell>
          <cell r="H56">
            <v>1</v>
          </cell>
          <cell r="I56">
            <v>5465</v>
          </cell>
          <cell r="J56">
            <v>5894</v>
          </cell>
          <cell r="K56">
            <v>429</v>
          </cell>
          <cell r="L56">
            <v>8023.64</v>
          </cell>
          <cell r="M56">
            <v>8023.64</v>
          </cell>
          <cell r="N56">
            <v>-1516.47</v>
          </cell>
          <cell r="O56">
            <v>0</v>
          </cell>
          <cell r="P56">
            <v>0</v>
          </cell>
          <cell r="Q56">
            <v>14530.810000000001</v>
          </cell>
          <cell r="R56">
            <v>0</v>
          </cell>
          <cell r="S56" t="str">
            <v>ok</v>
          </cell>
          <cell r="T56" t="str">
            <v>MÉDIO</v>
          </cell>
          <cell r="U56" t="str">
            <v>VIDRO DO HIDROMETRO SUADO</v>
          </cell>
          <cell r="V56">
            <v>2296802</v>
          </cell>
          <cell r="W56" t="str">
            <v>ok</v>
          </cell>
          <cell r="X56">
            <v>1</v>
          </cell>
          <cell r="Y56" t="str">
            <v>sim</v>
          </cell>
          <cell r="Z56">
            <v>1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</row>
        <row r="57">
          <cell r="D57" t="str">
            <v>H043</v>
          </cell>
          <cell r="E57">
            <v>6816860</v>
          </cell>
          <cell r="F57">
            <v>45717</v>
          </cell>
          <cell r="G57" t="str">
            <v>CASA VEG DPTO MICRO UFSC</v>
          </cell>
          <cell r="H57">
            <v>1</v>
          </cell>
          <cell r="I57">
            <v>111</v>
          </cell>
          <cell r="J57">
            <v>112</v>
          </cell>
          <cell r="K57">
            <v>1</v>
          </cell>
          <cell r="L57">
            <v>52.44</v>
          </cell>
          <cell r="M57">
            <v>52.44</v>
          </cell>
          <cell r="N57">
            <v>-9.91</v>
          </cell>
          <cell r="O57">
            <v>0</v>
          </cell>
          <cell r="P57">
            <v>0</v>
          </cell>
          <cell r="Q57">
            <v>94.97</v>
          </cell>
          <cell r="R57">
            <v>0</v>
          </cell>
          <cell r="S57" t="str">
            <v>ok</v>
          </cell>
          <cell r="T57" t="str">
            <v>MÉDIO</v>
          </cell>
          <cell r="U57" t="str">
            <v>VIDRO DO HIDROMETRO SUADO</v>
          </cell>
          <cell r="V57">
            <v>6816860</v>
          </cell>
          <cell r="W57" t="str">
            <v>ok</v>
          </cell>
          <cell r="X57">
            <v>1</v>
          </cell>
          <cell r="Y57" t="str">
            <v>sim</v>
          </cell>
          <cell r="Z57">
            <v>1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</row>
        <row r="58">
          <cell r="D58" t="str">
            <v>H044</v>
          </cell>
          <cell r="E58">
            <v>2296896</v>
          </cell>
          <cell r="F58">
            <v>45717</v>
          </cell>
          <cell r="G58" t="str">
            <v>LAB DE ENSINO E PESQUISA UFSC</v>
          </cell>
          <cell r="H58">
            <v>1</v>
          </cell>
          <cell r="I58">
            <v>1619</v>
          </cell>
          <cell r="J58">
            <v>1753</v>
          </cell>
          <cell r="K58">
            <v>134</v>
          </cell>
          <cell r="L58">
            <v>2454.04</v>
          </cell>
          <cell r="M58">
            <v>2454.04</v>
          </cell>
          <cell r="N58">
            <v>-463.81</v>
          </cell>
          <cell r="O58">
            <v>0</v>
          </cell>
          <cell r="P58">
            <v>0</v>
          </cell>
          <cell r="Q58">
            <v>4444.2699999999995</v>
          </cell>
          <cell r="R58">
            <v>0</v>
          </cell>
          <cell r="S58" t="str">
            <v>ok</v>
          </cell>
          <cell r="T58" t="str">
            <v>LIDO</v>
          </cell>
          <cell r="U58" t="str">
            <v>Alto Consumo</v>
          </cell>
          <cell r="V58">
            <v>2296896</v>
          </cell>
          <cell r="W58" t="str">
            <v>ok</v>
          </cell>
          <cell r="X58">
            <v>1</v>
          </cell>
          <cell r="Y58" t="str">
            <v>sim</v>
          </cell>
          <cell r="Z58">
            <v>1</v>
          </cell>
          <cell r="AA58">
            <v>0</v>
          </cell>
          <cell r="AB58">
            <v>0</v>
          </cell>
          <cell r="AC58">
            <v>0</v>
          </cell>
          <cell r="AD58">
            <v>1</v>
          </cell>
        </row>
        <row r="59">
          <cell r="D59" t="str">
            <v>H045</v>
          </cell>
          <cell r="E59">
            <v>2296772</v>
          </cell>
          <cell r="F59">
            <v>45717</v>
          </cell>
          <cell r="G59" t="str">
            <v>MUSEU DE ANTROPOLOGIA UFSC</v>
          </cell>
          <cell r="H59">
            <v>1</v>
          </cell>
          <cell r="I59">
            <v>5781</v>
          </cell>
          <cell r="J59">
            <v>5784</v>
          </cell>
          <cell r="K59">
            <v>3</v>
          </cell>
          <cell r="L59">
            <v>65.88</v>
          </cell>
          <cell r="M59">
            <v>65.88</v>
          </cell>
          <cell r="N59">
            <v>-12.45</v>
          </cell>
          <cell r="O59">
            <v>0</v>
          </cell>
          <cell r="P59">
            <v>0</v>
          </cell>
          <cell r="Q59">
            <v>119.30999999999999</v>
          </cell>
          <cell r="R59">
            <v>0</v>
          </cell>
          <cell r="S59" t="str">
            <v>ok</v>
          </cell>
          <cell r="T59" t="str">
            <v>LIDO/REVISÃO</v>
          </cell>
          <cell r="U59" t="str">
            <v>CONFIRMACAO LEITURA</v>
          </cell>
          <cell r="V59">
            <v>2296772</v>
          </cell>
          <cell r="W59" t="str">
            <v>ok</v>
          </cell>
          <cell r="X59">
            <v>1</v>
          </cell>
          <cell r="Y59" t="str">
            <v>sim</v>
          </cell>
          <cell r="Z59">
            <v>1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</row>
        <row r="60">
          <cell r="D60" t="str">
            <v>H046</v>
          </cell>
          <cell r="E60">
            <v>2296780</v>
          </cell>
          <cell r="F60">
            <v>45717</v>
          </cell>
          <cell r="G60" t="str">
            <v>HORTO BOTANICO UFSC</v>
          </cell>
          <cell r="H60">
            <v>1</v>
          </cell>
          <cell r="I60">
            <v>3036</v>
          </cell>
          <cell r="J60">
            <v>3120</v>
          </cell>
          <cell r="K60">
            <v>84</v>
          </cell>
          <cell r="L60">
            <v>1510.04</v>
          </cell>
          <cell r="M60">
            <v>1510.04</v>
          </cell>
          <cell r="N60">
            <v>-285.39</v>
          </cell>
          <cell r="O60">
            <v>0</v>
          </cell>
          <cell r="P60">
            <v>0</v>
          </cell>
          <cell r="Q60">
            <v>2734.69</v>
          </cell>
          <cell r="R60">
            <v>0</v>
          </cell>
          <cell r="S60" t="str">
            <v>ok</v>
          </cell>
          <cell r="T60" t="str">
            <v>LIDO</v>
          </cell>
          <cell r="U60" t="str">
            <v>Sem ocorrência</v>
          </cell>
          <cell r="V60">
            <v>2296780</v>
          </cell>
          <cell r="W60" t="str">
            <v>ok</v>
          </cell>
          <cell r="X60">
            <v>1</v>
          </cell>
          <cell r="Y60" t="str">
            <v>sim</v>
          </cell>
          <cell r="Z60">
            <v>1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</row>
        <row r="61">
          <cell r="D61" t="str">
            <v>H047</v>
          </cell>
          <cell r="E61">
            <v>2296837</v>
          </cell>
          <cell r="F61">
            <v>45717</v>
          </cell>
          <cell r="G61" t="str">
            <v>CRECHE UFSC</v>
          </cell>
          <cell r="H61">
            <v>1</v>
          </cell>
          <cell r="I61">
            <v>19374</v>
          </cell>
          <cell r="J61">
            <v>19659</v>
          </cell>
          <cell r="K61">
            <v>285</v>
          </cell>
          <cell r="L61">
            <v>5304.92</v>
          </cell>
          <cell r="M61">
            <v>5304.92</v>
          </cell>
          <cell r="N61">
            <v>-1002.63</v>
          </cell>
          <cell r="O61">
            <v>0</v>
          </cell>
          <cell r="P61">
            <v>0</v>
          </cell>
          <cell r="Q61">
            <v>9607.2100000000009</v>
          </cell>
          <cell r="R61">
            <v>0</v>
          </cell>
          <cell r="S61" t="str">
            <v>ok</v>
          </cell>
          <cell r="T61" t="str">
            <v>LIDO</v>
          </cell>
          <cell r="U61" t="str">
            <v>Sem ocorrência</v>
          </cell>
          <cell r="V61">
            <v>2296837</v>
          </cell>
          <cell r="W61" t="str">
            <v>ok</v>
          </cell>
          <cell r="X61">
            <v>1</v>
          </cell>
          <cell r="Y61" t="str">
            <v>sim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</row>
        <row r="62">
          <cell r="D62" t="str">
            <v>H048</v>
          </cell>
          <cell r="E62">
            <v>2296764</v>
          </cell>
          <cell r="F62">
            <v>45717</v>
          </cell>
          <cell r="G62" t="str">
            <v>CENTRO DE CIENCIAS HUMANAS UFSC</v>
          </cell>
          <cell r="H62">
            <v>1</v>
          </cell>
          <cell r="I62">
            <v>45320</v>
          </cell>
          <cell r="J62">
            <v>46088</v>
          </cell>
          <cell r="K62">
            <v>768</v>
          </cell>
          <cell r="L62">
            <v>14423.96</v>
          </cell>
          <cell r="M62">
            <v>14423.96</v>
          </cell>
          <cell r="N62">
            <v>-2726.13</v>
          </cell>
          <cell r="O62">
            <v>0</v>
          </cell>
          <cell r="P62">
            <v>0</v>
          </cell>
          <cell r="Q62">
            <v>26121.789999999997</v>
          </cell>
          <cell r="R62">
            <v>0</v>
          </cell>
          <cell r="S62" t="str">
            <v>ok</v>
          </cell>
          <cell r="T62" t="str">
            <v>MÉDIO</v>
          </cell>
          <cell r="U62" t="str">
            <v>VIDRO DO HIDROMETRO SUADO</v>
          </cell>
          <cell r="V62">
            <v>2296764</v>
          </cell>
          <cell r="W62" t="str">
            <v>ok</v>
          </cell>
          <cell r="X62">
            <v>1</v>
          </cell>
          <cell r="Y62" t="str">
            <v>sim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D63" t="str">
            <v>H049</v>
          </cell>
          <cell r="E63">
            <v>9197478</v>
          </cell>
          <cell r="F63">
            <v>45717</v>
          </cell>
          <cell r="G63" t="str">
            <v>CENTRO DE EDUCACAO UFSC</v>
          </cell>
          <cell r="H63">
            <v>1</v>
          </cell>
          <cell r="I63">
            <v>3556</v>
          </cell>
          <cell r="J63">
            <v>3670</v>
          </cell>
          <cell r="K63">
            <v>114</v>
          </cell>
          <cell r="L63">
            <v>2076.44</v>
          </cell>
          <cell r="M63">
            <v>2076.44</v>
          </cell>
          <cell r="N63">
            <v>-392.45</v>
          </cell>
          <cell r="O63">
            <v>0</v>
          </cell>
          <cell r="P63">
            <v>0</v>
          </cell>
          <cell r="Q63">
            <v>3760.4300000000003</v>
          </cell>
          <cell r="R63">
            <v>0</v>
          </cell>
          <cell r="S63" t="str">
            <v>ok</v>
          </cell>
          <cell r="T63" t="str">
            <v>LIDO</v>
          </cell>
          <cell r="U63" t="str">
            <v>Alto Consumo</v>
          </cell>
          <cell r="V63">
            <v>9197478</v>
          </cell>
          <cell r="W63" t="str">
            <v>ok</v>
          </cell>
          <cell r="X63">
            <v>1</v>
          </cell>
          <cell r="Y63" t="str">
            <v>sim</v>
          </cell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1</v>
          </cell>
        </row>
        <row r="64">
          <cell r="D64" t="str">
            <v>H050</v>
          </cell>
          <cell r="E64">
            <v>2296748</v>
          </cell>
          <cell r="F64">
            <v>45717</v>
          </cell>
          <cell r="G64" t="str">
            <v>CENTRO DE EDUCACAO UFSC</v>
          </cell>
          <cell r="H64">
            <v>1</v>
          </cell>
          <cell r="I64">
            <v>54</v>
          </cell>
          <cell r="J64">
            <v>134</v>
          </cell>
          <cell r="K64">
            <v>80</v>
          </cell>
          <cell r="L64">
            <v>1434.52</v>
          </cell>
          <cell r="M64">
            <v>1434.52</v>
          </cell>
          <cell r="N64">
            <v>-271.12</v>
          </cell>
          <cell r="O64">
            <v>0</v>
          </cell>
          <cell r="P64">
            <v>0</v>
          </cell>
          <cell r="Q64">
            <v>2597.92</v>
          </cell>
          <cell r="R64">
            <v>0</v>
          </cell>
          <cell r="S64" t="str">
            <v>ok</v>
          </cell>
          <cell r="T64" t="str">
            <v>LIDO/REVISÃO</v>
          </cell>
          <cell r="U64" t="str">
            <v>CONFIRMACAO LEITURA</v>
          </cell>
          <cell r="V64">
            <v>2296748</v>
          </cell>
          <cell r="W64" t="str">
            <v>ok</v>
          </cell>
          <cell r="X64">
            <v>1</v>
          </cell>
          <cell r="Y64" t="str">
            <v>sim</v>
          </cell>
          <cell r="Z64">
            <v>1</v>
          </cell>
          <cell r="AA64">
            <v>0</v>
          </cell>
          <cell r="AB64">
            <v>0</v>
          </cell>
          <cell r="AC64">
            <v>0</v>
          </cell>
          <cell r="AD64">
            <v>1</v>
          </cell>
        </row>
        <row r="65">
          <cell r="D65" t="str">
            <v>H051</v>
          </cell>
          <cell r="E65">
            <v>2296756</v>
          </cell>
          <cell r="F65">
            <v>45717</v>
          </cell>
          <cell r="G65" t="str">
            <v>CENTRO DE CONVIVENCIA UFSC</v>
          </cell>
          <cell r="H65">
            <v>5</v>
          </cell>
          <cell r="I65">
            <v>0</v>
          </cell>
          <cell r="J65">
            <v>0</v>
          </cell>
          <cell r="K65">
            <v>0</v>
          </cell>
          <cell r="L65">
            <v>228.6</v>
          </cell>
          <cell r="M65">
            <v>228.6</v>
          </cell>
          <cell r="N65">
            <v>-43.21</v>
          </cell>
          <cell r="O65">
            <v>0</v>
          </cell>
          <cell r="P65">
            <v>0</v>
          </cell>
          <cell r="Q65">
            <v>413.99</v>
          </cell>
          <cell r="R65">
            <v>0</v>
          </cell>
          <cell r="S65" t="str">
            <v>ok</v>
          </cell>
          <cell r="T65" t="str">
            <v>LIDO</v>
          </cell>
          <cell r="U65" t="str">
            <v>HIDRÔMETRO PARADO.</v>
          </cell>
          <cell r="V65">
            <v>2296756</v>
          </cell>
          <cell r="W65" t="str">
            <v>ok</v>
          </cell>
          <cell r="X65">
            <v>5</v>
          </cell>
          <cell r="Y65" t="str">
            <v>sim</v>
          </cell>
          <cell r="Z65">
            <v>4</v>
          </cell>
          <cell r="AA65">
            <v>0</v>
          </cell>
          <cell r="AB65">
            <v>1</v>
          </cell>
          <cell r="AC65">
            <v>0</v>
          </cell>
          <cell r="AD65">
            <v>5</v>
          </cell>
        </row>
        <row r="66">
          <cell r="D66" t="str">
            <v>H053</v>
          </cell>
          <cell r="E66">
            <v>2296713</v>
          </cell>
          <cell r="F66">
            <v>45717</v>
          </cell>
          <cell r="G66" t="str">
            <v>IMPRENSA UNIVERSITARIA</v>
          </cell>
          <cell r="H66">
            <v>1</v>
          </cell>
          <cell r="I66">
            <v>35134</v>
          </cell>
          <cell r="J66">
            <v>35542</v>
          </cell>
          <cell r="K66">
            <v>408</v>
          </cell>
          <cell r="L66">
            <v>7627.16</v>
          </cell>
          <cell r="M66">
            <v>7627.16</v>
          </cell>
          <cell r="N66">
            <v>-1441.53</v>
          </cell>
          <cell r="O66">
            <v>0</v>
          </cell>
          <cell r="P66">
            <v>0</v>
          </cell>
          <cell r="Q66">
            <v>13812.789999999999</v>
          </cell>
          <cell r="R66">
            <v>0</v>
          </cell>
          <cell r="S66" t="str">
            <v>ok</v>
          </cell>
          <cell r="T66" t="str">
            <v>LIDO</v>
          </cell>
          <cell r="U66" t="str">
            <v>Alto Consumo</v>
          </cell>
          <cell r="V66">
            <v>2296713</v>
          </cell>
          <cell r="W66" t="str">
            <v>ok</v>
          </cell>
          <cell r="X66">
            <v>1</v>
          </cell>
          <cell r="Y66" t="str">
            <v>sim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</row>
        <row r="67">
          <cell r="D67" t="str">
            <v>H054</v>
          </cell>
          <cell r="E67">
            <v>6923020</v>
          </cell>
          <cell r="F67">
            <v>45717</v>
          </cell>
          <cell r="G67" t="str">
            <v>ESPACO DO DEP DE AQUIT E URBAN UFSC</v>
          </cell>
          <cell r="H67">
            <v>1</v>
          </cell>
          <cell r="I67">
            <v>7812</v>
          </cell>
          <cell r="J67">
            <v>7869</v>
          </cell>
          <cell r="K67">
            <v>57</v>
          </cell>
          <cell r="L67">
            <v>1000.28</v>
          </cell>
          <cell r="M67">
            <v>1000.28</v>
          </cell>
          <cell r="N67">
            <v>-189.06</v>
          </cell>
          <cell r="O67">
            <v>0</v>
          </cell>
          <cell r="P67">
            <v>0</v>
          </cell>
          <cell r="Q67">
            <v>1811.5</v>
          </cell>
          <cell r="R67">
            <v>0</v>
          </cell>
          <cell r="S67" t="str">
            <v>ok</v>
          </cell>
          <cell r="T67" t="str">
            <v>LIDO/REVISÃO</v>
          </cell>
          <cell r="U67" t="str">
            <v>CONFIRMACAO LEITURA</v>
          </cell>
          <cell r="V67">
            <v>6923020</v>
          </cell>
          <cell r="W67" t="str">
            <v>ok</v>
          </cell>
          <cell r="X67">
            <v>1</v>
          </cell>
          <cell r="Y67" t="str">
            <v>sim</v>
          </cell>
          <cell r="Z67">
            <v>1</v>
          </cell>
          <cell r="AA67">
            <v>0</v>
          </cell>
          <cell r="AB67">
            <v>0</v>
          </cell>
          <cell r="AC67">
            <v>0</v>
          </cell>
          <cell r="AD67">
            <v>1</v>
          </cell>
        </row>
        <row r="68">
          <cell r="D68" t="str">
            <v>H055</v>
          </cell>
          <cell r="E68">
            <v>2296705</v>
          </cell>
          <cell r="F68">
            <v>45717</v>
          </cell>
          <cell r="G68" t="str">
            <v>CENTRO DE ESPORTE</v>
          </cell>
          <cell r="H68">
            <v>2</v>
          </cell>
          <cell r="I68">
            <v>58932</v>
          </cell>
          <cell r="J68">
            <v>59962</v>
          </cell>
          <cell r="K68">
            <v>1030</v>
          </cell>
          <cell r="L68">
            <v>21563.84</v>
          </cell>
          <cell r="M68">
            <v>21563.84</v>
          </cell>
          <cell r="N68">
            <v>-4075.57</v>
          </cell>
          <cell r="O68">
            <v>0</v>
          </cell>
          <cell r="P68">
            <v>0</v>
          </cell>
          <cell r="Q68">
            <v>39052.11</v>
          </cell>
          <cell r="R68">
            <v>0</v>
          </cell>
          <cell r="S68" t="str">
            <v>ok</v>
          </cell>
          <cell r="T68" t="str">
            <v>LIDO</v>
          </cell>
          <cell r="U68" t="str">
            <v>Sem ocorrência</v>
          </cell>
          <cell r="V68">
            <v>2296705</v>
          </cell>
          <cell r="W68" t="str">
            <v>ok</v>
          </cell>
          <cell r="X68">
            <v>2</v>
          </cell>
          <cell r="Y68" t="str">
            <v>sim</v>
          </cell>
          <cell r="Z68">
            <v>1</v>
          </cell>
          <cell r="AA68">
            <v>0</v>
          </cell>
          <cell r="AB68">
            <v>1</v>
          </cell>
          <cell r="AC68">
            <v>0</v>
          </cell>
          <cell r="AD68">
            <v>2</v>
          </cell>
        </row>
        <row r="69">
          <cell r="D69" t="str">
            <v>H056</v>
          </cell>
          <cell r="E69">
            <v>2296721</v>
          </cell>
          <cell r="F69">
            <v>45717</v>
          </cell>
          <cell r="G69" t="str">
            <v>RESTAURANTE UNIVERSITARIO</v>
          </cell>
          <cell r="H69">
            <v>2</v>
          </cell>
          <cell r="I69">
            <v>101140</v>
          </cell>
          <cell r="J69">
            <v>103322</v>
          </cell>
          <cell r="K69">
            <v>2182</v>
          </cell>
          <cell r="L69">
            <v>46124.480000000003</v>
          </cell>
          <cell r="M69">
            <v>46124.480000000003</v>
          </cell>
          <cell r="N69">
            <v>-8717.5300000000007</v>
          </cell>
          <cell r="O69">
            <v>0</v>
          </cell>
          <cell r="P69">
            <v>0</v>
          </cell>
          <cell r="Q69">
            <v>83531.430000000008</v>
          </cell>
          <cell r="R69">
            <v>0</v>
          </cell>
          <cell r="S69" t="str">
            <v>ok</v>
          </cell>
          <cell r="T69" t="str">
            <v>LIDO</v>
          </cell>
          <cell r="U69" t="str">
            <v>Sem ocorrência</v>
          </cell>
          <cell r="V69">
            <v>2296721</v>
          </cell>
          <cell r="W69" t="str">
            <v>ok</v>
          </cell>
          <cell r="X69">
            <v>2</v>
          </cell>
          <cell r="Y69" t="str">
            <v>sim</v>
          </cell>
          <cell r="Z69">
            <v>1</v>
          </cell>
          <cell r="AA69">
            <v>0</v>
          </cell>
          <cell r="AB69">
            <v>1</v>
          </cell>
          <cell r="AC69">
            <v>0</v>
          </cell>
          <cell r="AD69">
            <v>2</v>
          </cell>
        </row>
        <row r="70">
          <cell r="D70" t="str">
            <v>H057</v>
          </cell>
          <cell r="E70">
            <v>2297108</v>
          </cell>
          <cell r="F70">
            <v>45717</v>
          </cell>
          <cell r="G70" t="str">
            <v>UNIVERSIDADE FEDERAL DE SANTA CATARINA</v>
          </cell>
          <cell r="H70">
            <v>1</v>
          </cell>
          <cell r="I70">
            <v>2895</v>
          </cell>
          <cell r="J70">
            <v>2945</v>
          </cell>
          <cell r="K70">
            <v>50</v>
          </cell>
          <cell r="L70">
            <v>868.12</v>
          </cell>
          <cell r="M70">
            <v>868.12</v>
          </cell>
          <cell r="N70">
            <v>-164.08</v>
          </cell>
          <cell r="O70">
            <v>0</v>
          </cell>
          <cell r="P70">
            <v>0</v>
          </cell>
          <cell r="Q70">
            <v>1572.16</v>
          </cell>
          <cell r="R70">
            <v>0</v>
          </cell>
          <cell r="S70" t="str">
            <v>ok</v>
          </cell>
          <cell r="T70" t="str">
            <v>LIDO</v>
          </cell>
          <cell r="U70" t="str">
            <v>Sem ocorrência</v>
          </cell>
          <cell r="V70">
            <v>2297108</v>
          </cell>
          <cell r="W70" t="str">
            <v>ok</v>
          </cell>
          <cell r="X70">
            <v>1</v>
          </cell>
          <cell r="Y70" t="str">
            <v>sim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</row>
        <row r="71">
          <cell r="D71" t="str">
            <v>H058</v>
          </cell>
          <cell r="E71">
            <v>9611070</v>
          </cell>
          <cell r="F71">
            <v>45717</v>
          </cell>
          <cell r="G71" t="str">
            <v>CENTRO CIENCIAS BIOLOGICAS BL B</v>
          </cell>
          <cell r="H71">
            <v>1</v>
          </cell>
          <cell r="I71">
            <v>23959</v>
          </cell>
          <cell r="J71">
            <v>24736</v>
          </cell>
          <cell r="K71">
            <v>777</v>
          </cell>
          <cell r="L71">
            <v>14593.88</v>
          </cell>
          <cell r="M71">
            <v>14593.88</v>
          </cell>
          <cell r="N71">
            <v>-2758.24</v>
          </cell>
          <cell r="O71">
            <v>0</v>
          </cell>
          <cell r="P71">
            <v>0</v>
          </cell>
          <cell r="Q71">
            <v>26429.519999999997</v>
          </cell>
          <cell r="R71">
            <v>0</v>
          </cell>
          <cell r="S71" t="str">
            <v>ok</v>
          </cell>
          <cell r="T71" t="str">
            <v>LIDO/REVISÃO</v>
          </cell>
          <cell r="U71" t="str">
            <v>CONFIRMACAO LEITURA</v>
          </cell>
          <cell r="V71">
            <v>9611070</v>
          </cell>
          <cell r="W71" t="str">
            <v>ok</v>
          </cell>
          <cell r="X71">
            <v>1</v>
          </cell>
          <cell r="Y71" t="str">
            <v>sim</v>
          </cell>
          <cell r="Z71">
            <v>1</v>
          </cell>
          <cell r="AA71">
            <v>0</v>
          </cell>
          <cell r="AB71">
            <v>0</v>
          </cell>
          <cell r="AC71">
            <v>0</v>
          </cell>
          <cell r="AD71">
            <v>1</v>
          </cell>
        </row>
        <row r="72">
          <cell r="D72" t="str">
            <v>H059</v>
          </cell>
          <cell r="E72">
            <v>2296675</v>
          </cell>
          <cell r="F72">
            <v>45717</v>
          </cell>
          <cell r="G72" t="str">
            <v>CENTRO TECNOLOGICO</v>
          </cell>
          <cell r="H72">
            <v>1</v>
          </cell>
          <cell r="I72">
            <v>66</v>
          </cell>
          <cell r="J72">
            <v>75</v>
          </cell>
          <cell r="K72">
            <v>9</v>
          </cell>
          <cell r="L72">
            <v>106.2</v>
          </cell>
          <cell r="M72">
            <v>106.2</v>
          </cell>
          <cell r="N72">
            <v>-20.07</v>
          </cell>
          <cell r="O72">
            <v>0</v>
          </cell>
          <cell r="P72">
            <v>0</v>
          </cell>
          <cell r="Q72">
            <v>192.33</v>
          </cell>
          <cell r="R72">
            <v>0</v>
          </cell>
          <cell r="S72" t="str">
            <v>ok</v>
          </cell>
          <cell r="T72" t="str">
            <v>LIDO</v>
          </cell>
          <cell r="U72" t="str">
            <v>Sem ocorrência</v>
          </cell>
          <cell r="V72">
            <v>2296675</v>
          </cell>
          <cell r="W72" t="str">
            <v>ok</v>
          </cell>
          <cell r="X72">
            <v>1</v>
          </cell>
          <cell r="Y72" t="str">
            <v>sim</v>
          </cell>
          <cell r="Z72">
            <v>1</v>
          </cell>
          <cell r="AA72">
            <v>0</v>
          </cell>
          <cell r="AB72">
            <v>0</v>
          </cell>
          <cell r="AC72">
            <v>0</v>
          </cell>
          <cell r="AD72">
            <v>1</v>
          </cell>
        </row>
        <row r="73">
          <cell r="D73" t="str">
            <v>H060</v>
          </cell>
          <cell r="E73">
            <v>5329663</v>
          </cell>
          <cell r="F73">
            <v>45717</v>
          </cell>
          <cell r="G73" t="str">
            <v>UNIVERSIDADE FEDERAL DE SANTA CATARINA</v>
          </cell>
          <cell r="H73">
            <v>1</v>
          </cell>
          <cell r="I73">
            <v>4075</v>
          </cell>
          <cell r="J73">
            <v>4213</v>
          </cell>
          <cell r="K73">
            <v>138</v>
          </cell>
          <cell r="L73">
            <v>2529.56</v>
          </cell>
          <cell r="M73">
            <v>2529.56</v>
          </cell>
          <cell r="N73">
            <v>-478.08</v>
          </cell>
          <cell r="O73">
            <v>0</v>
          </cell>
          <cell r="P73">
            <v>0</v>
          </cell>
          <cell r="Q73">
            <v>4581.04</v>
          </cell>
          <cell r="R73">
            <v>0</v>
          </cell>
          <cell r="S73" t="str">
            <v>ok</v>
          </cell>
          <cell r="T73" t="str">
            <v>LIDO</v>
          </cell>
          <cell r="U73" t="str">
            <v>Sem ocorrência</v>
          </cell>
          <cell r="V73">
            <v>5329663</v>
          </cell>
          <cell r="W73" t="str">
            <v>ok</v>
          </cell>
          <cell r="X73">
            <v>1</v>
          </cell>
          <cell r="Y73" t="str">
            <v>sim</v>
          </cell>
          <cell r="Z73">
            <v>1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</row>
        <row r="74">
          <cell r="D74" t="str">
            <v>H061</v>
          </cell>
          <cell r="E74">
            <v>2296870</v>
          </cell>
          <cell r="F74">
            <v>45717</v>
          </cell>
          <cell r="G74" t="str">
            <v>CENTRO ANATOMICO UFSC</v>
          </cell>
          <cell r="H74">
            <v>2</v>
          </cell>
          <cell r="I74">
            <v>567</v>
          </cell>
          <cell r="J74">
            <v>589</v>
          </cell>
          <cell r="K74">
            <v>22</v>
          </cell>
          <cell r="L74">
            <v>263.60000000000002</v>
          </cell>
          <cell r="M74">
            <v>263.60000000000002</v>
          </cell>
          <cell r="N74">
            <v>-49.83</v>
          </cell>
          <cell r="O74">
            <v>0</v>
          </cell>
          <cell r="P74">
            <v>0</v>
          </cell>
          <cell r="Q74">
            <v>477.37000000000006</v>
          </cell>
          <cell r="R74">
            <v>0</v>
          </cell>
          <cell r="S74" t="str">
            <v>ok</v>
          </cell>
          <cell r="T74" t="str">
            <v>LIDO</v>
          </cell>
          <cell r="U74" t="str">
            <v>Sem ocorrência</v>
          </cell>
          <cell r="V74">
            <v>2296870</v>
          </cell>
          <cell r="W74" t="str">
            <v>ok</v>
          </cell>
          <cell r="X74">
            <v>2</v>
          </cell>
          <cell r="Y74" t="str">
            <v>sim</v>
          </cell>
          <cell r="Z74">
            <v>1</v>
          </cell>
          <cell r="AA74">
            <v>0</v>
          </cell>
          <cell r="AB74">
            <v>1</v>
          </cell>
          <cell r="AC74">
            <v>0</v>
          </cell>
          <cell r="AD74">
            <v>2</v>
          </cell>
        </row>
        <row r="75">
          <cell r="D75" t="str">
            <v>H062</v>
          </cell>
          <cell r="E75">
            <v>15023672</v>
          </cell>
          <cell r="F75">
            <v>45717</v>
          </cell>
          <cell r="G75" t="str">
            <v>CENTRO DE CIENCIAS FISICAS E MATEMATICA</v>
          </cell>
          <cell r="H75">
            <v>1</v>
          </cell>
          <cell r="I75">
            <v>19132</v>
          </cell>
          <cell r="J75">
            <v>19600</v>
          </cell>
          <cell r="K75">
            <v>468</v>
          </cell>
          <cell r="L75">
            <v>8759.9599999999991</v>
          </cell>
          <cell r="M75">
            <v>8759.9599999999991</v>
          </cell>
          <cell r="N75">
            <v>-1655.64</v>
          </cell>
          <cell r="O75">
            <v>0</v>
          </cell>
          <cell r="P75">
            <v>0</v>
          </cell>
          <cell r="Q75">
            <v>15864.279999999999</v>
          </cell>
          <cell r="R75">
            <v>0</v>
          </cell>
          <cell r="S75" t="str">
            <v>ok</v>
          </cell>
          <cell r="T75" t="str">
            <v>LIDO</v>
          </cell>
          <cell r="U75" t="str">
            <v>Alto Consumo</v>
          </cell>
          <cell r="V75">
            <v>15023672</v>
          </cell>
          <cell r="W75" t="str">
            <v>ok</v>
          </cell>
          <cell r="X75">
            <v>1</v>
          </cell>
          <cell r="Y75" t="str">
            <v>sim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1</v>
          </cell>
        </row>
        <row r="76">
          <cell r="D76" t="str">
            <v>H066</v>
          </cell>
          <cell r="E76">
            <v>17091764</v>
          </cell>
          <cell r="F76">
            <v>45717</v>
          </cell>
          <cell r="G76" t="str">
            <v>UNIV FED DO ESTADO DE STA CAT</v>
          </cell>
          <cell r="H76">
            <v>1</v>
          </cell>
          <cell r="I76">
            <v>34713</v>
          </cell>
          <cell r="J76">
            <v>36420</v>
          </cell>
          <cell r="K76">
            <v>1707</v>
          </cell>
          <cell r="L76">
            <v>32152.28</v>
          </cell>
          <cell r="M76">
            <v>32152.28</v>
          </cell>
          <cell r="N76">
            <v>-6076.79</v>
          </cell>
          <cell r="O76">
            <v>0</v>
          </cell>
          <cell r="P76">
            <v>0</v>
          </cell>
          <cell r="Q76">
            <v>58227.77</v>
          </cell>
          <cell r="R76">
            <v>0</v>
          </cell>
          <cell r="S76" t="str">
            <v>ok</v>
          </cell>
          <cell r="T76" t="str">
            <v>MÉDIO</v>
          </cell>
          <cell r="U76" t="str">
            <v>HIDROMETRO INVERTIDO</v>
          </cell>
          <cell r="V76">
            <v>17091764</v>
          </cell>
          <cell r="W76" t="str">
            <v>ok</v>
          </cell>
          <cell r="X76">
            <v>1</v>
          </cell>
          <cell r="Y76" t="str">
            <v>sim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1</v>
          </cell>
        </row>
        <row r="77">
          <cell r="D77" t="str">
            <v>H072</v>
          </cell>
          <cell r="E77">
            <v>2297167</v>
          </cell>
          <cell r="F77">
            <v>45717</v>
          </cell>
          <cell r="G77" t="str">
            <v>UNIVERSIDADE FEDERAL DE SANTA CATARINA</v>
          </cell>
          <cell r="H77">
            <v>1</v>
          </cell>
          <cell r="I77">
            <v>404</v>
          </cell>
          <cell r="J77">
            <v>496</v>
          </cell>
          <cell r="K77">
            <v>92</v>
          </cell>
          <cell r="L77">
            <v>1661.08</v>
          </cell>
          <cell r="M77">
            <v>0</v>
          </cell>
          <cell r="N77">
            <v>-156.97</v>
          </cell>
          <cell r="O77">
            <v>0</v>
          </cell>
          <cell r="P77">
            <v>0</v>
          </cell>
          <cell r="Q77">
            <v>1504.11</v>
          </cell>
          <cell r="R77">
            <v>0</v>
          </cell>
          <cell r="S77" t="str">
            <v>ok</v>
          </cell>
          <cell r="T77" t="str">
            <v>LIDO/REVISÃO</v>
          </cell>
          <cell r="U77" t="str">
            <v>CONFIRMACAO LEITURA</v>
          </cell>
          <cell r="V77">
            <v>2297167</v>
          </cell>
          <cell r="W77" t="str">
            <v>ok</v>
          </cell>
          <cell r="X77">
            <v>1</v>
          </cell>
          <cell r="Y77" t="str">
            <v>sim</v>
          </cell>
          <cell r="Z77">
            <v>1</v>
          </cell>
          <cell r="AA77">
            <v>0</v>
          </cell>
          <cell r="AB77">
            <v>0</v>
          </cell>
          <cell r="AC77">
            <v>0</v>
          </cell>
          <cell r="AD77">
            <v>1</v>
          </cell>
        </row>
        <row r="78">
          <cell r="D78" t="str">
            <v>H073</v>
          </cell>
          <cell r="E78">
            <v>2297175</v>
          </cell>
          <cell r="F78">
            <v>45717</v>
          </cell>
          <cell r="G78" t="str">
            <v>UNIVERSIDADE FEDERAL DE SANTA CATARINA</v>
          </cell>
          <cell r="H78">
            <v>1</v>
          </cell>
          <cell r="I78">
            <v>248</v>
          </cell>
          <cell r="J78">
            <v>315</v>
          </cell>
          <cell r="K78">
            <v>67</v>
          </cell>
          <cell r="L78">
            <v>1189.08</v>
          </cell>
          <cell r="M78">
            <v>0</v>
          </cell>
          <cell r="N78">
            <v>-112.37</v>
          </cell>
          <cell r="O78">
            <v>0</v>
          </cell>
          <cell r="P78">
            <v>0</v>
          </cell>
          <cell r="Q78">
            <v>1076.71</v>
          </cell>
          <cell r="R78">
            <v>0</v>
          </cell>
          <cell r="S78" t="str">
            <v>ok</v>
          </cell>
          <cell r="T78" t="str">
            <v>LIDO</v>
          </cell>
          <cell r="U78" t="str">
            <v>Sem ocorrência</v>
          </cell>
          <cell r="V78">
            <v>2297175</v>
          </cell>
          <cell r="W78" t="str">
            <v>ok</v>
          </cell>
          <cell r="X78">
            <v>1</v>
          </cell>
          <cell r="Y78" t="str">
            <v>sim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</row>
        <row r="79">
          <cell r="D79" t="str">
            <v>H074</v>
          </cell>
          <cell r="E79">
            <v>2297183</v>
          </cell>
          <cell r="F79">
            <v>45717</v>
          </cell>
          <cell r="G79" t="str">
            <v>UNIVERSIDADE FEDERAL DE SANTA CATARINA</v>
          </cell>
          <cell r="H79">
            <v>1</v>
          </cell>
          <cell r="I79">
            <v>17900</v>
          </cell>
          <cell r="J79">
            <v>18962</v>
          </cell>
          <cell r="K79">
            <v>1062</v>
          </cell>
          <cell r="L79">
            <v>19974.68</v>
          </cell>
          <cell r="M79">
            <v>0</v>
          </cell>
          <cell r="N79">
            <v>-1887.61</v>
          </cell>
          <cell r="O79">
            <v>0</v>
          </cell>
          <cell r="P79">
            <v>0</v>
          </cell>
          <cell r="Q79">
            <v>18087.07</v>
          </cell>
          <cell r="R79">
            <v>0</v>
          </cell>
          <cell r="S79" t="str">
            <v>ok</v>
          </cell>
          <cell r="T79" t="str">
            <v>LIDO</v>
          </cell>
          <cell r="U79" t="str">
            <v>Sem ocorrência</v>
          </cell>
          <cell r="V79">
            <v>2297183</v>
          </cell>
          <cell r="W79" t="str">
            <v>ok</v>
          </cell>
          <cell r="X79">
            <v>1</v>
          </cell>
          <cell r="Y79" t="str">
            <v>sim</v>
          </cell>
          <cell r="Z79">
            <v>1</v>
          </cell>
          <cell r="AA79">
            <v>0</v>
          </cell>
          <cell r="AB79">
            <v>0</v>
          </cell>
          <cell r="AC79">
            <v>0</v>
          </cell>
          <cell r="AD79">
            <v>1</v>
          </cell>
        </row>
        <row r="80">
          <cell r="D80" t="str">
            <v>H076</v>
          </cell>
          <cell r="E80">
            <v>2297361</v>
          </cell>
          <cell r="F80">
            <v>45717</v>
          </cell>
          <cell r="G80" t="str">
            <v>UFSC - UNIVERSIDADE FEDERAL DE SC</v>
          </cell>
          <cell r="H80">
            <v>1</v>
          </cell>
          <cell r="I80">
            <v>1356</v>
          </cell>
          <cell r="J80">
            <v>1377</v>
          </cell>
          <cell r="K80">
            <v>21</v>
          </cell>
          <cell r="L80">
            <v>320.60000000000002</v>
          </cell>
          <cell r="M80">
            <v>0</v>
          </cell>
          <cell r="N80">
            <v>-30.3</v>
          </cell>
          <cell r="O80">
            <v>0</v>
          </cell>
          <cell r="P80">
            <v>0</v>
          </cell>
          <cell r="Q80">
            <v>290.3</v>
          </cell>
          <cell r="R80">
            <v>0</v>
          </cell>
          <cell r="S80" t="str">
            <v>ok</v>
          </cell>
          <cell r="T80" t="str">
            <v>MÉDIO</v>
          </cell>
          <cell r="U80" t="str">
            <v>Média</v>
          </cell>
          <cell r="V80">
            <v>2297361</v>
          </cell>
          <cell r="W80" t="str">
            <v>ok</v>
          </cell>
          <cell r="X80">
            <v>1</v>
          </cell>
          <cell r="Y80" t="str">
            <v>sim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1</v>
          </cell>
        </row>
        <row r="81">
          <cell r="D81" t="str">
            <v>H081</v>
          </cell>
          <cell r="E81">
            <v>2295652</v>
          </cell>
          <cell r="F81">
            <v>45717</v>
          </cell>
          <cell r="G81" t="str">
            <v>UNIVERSIDADE FEDERAL DE SANTA CATARINA</v>
          </cell>
          <cell r="H81">
            <v>1</v>
          </cell>
          <cell r="I81">
            <v>3559</v>
          </cell>
          <cell r="J81">
            <v>3682</v>
          </cell>
          <cell r="K81">
            <v>123</v>
          </cell>
          <cell r="L81">
            <v>2246.36</v>
          </cell>
          <cell r="M81">
            <v>2246.36</v>
          </cell>
          <cell r="N81">
            <v>-424.56</v>
          </cell>
          <cell r="O81">
            <v>0</v>
          </cell>
          <cell r="P81">
            <v>0</v>
          </cell>
          <cell r="Q81">
            <v>4068.1600000000003</v>
          </cell>
          <cell r="R81">
            <v>0</v>
          </cell>
          <cell r="S81" t="str">
            <v>ok</v>
          </cell>
          <cell r="T81" t="str">
            <v>LIDO</v>
          </cell>
          <cell r="U81" t="str">
            <v>Alto Consumo</v>
          </cell>
          <cell r="V81">
            <v>2295652</v>
          </cell>
          <cell r="W81" t="str">
            <v>ok</v>
          </cell>
          <cell r="X81">
            <v>1</v>
          </cell>
          <cell r="Y81" t="str">
            <v>sim</v>
          </cell>
          <cell r="Z81">
            <v>1</v>
          </cell>
          <cell r="AA81">
            <v>0</v>
          </cell>
          <cell r="AB81">
            <v>0</v>
          </cell>
          <cell r="AC81">
            <v>0</v>
          </cell>
          <cell r="AD81">
            <v>1</v>
          </cell>
        </row>
        <row r="82">
          <cell r="D82" t="str">
            <v>H082</v>
          </cell>
          <cell r="E82">
            <v>5716594</v>
          </cell>
          <cell r="F82">
            <v>45717</v>
          </cell>
          <cell r="G82" t="str">
            <v>UNIVERSIDADE FEDERAL DE SANTA CATARINA</v>
          </cell>
          <cell r="H82">
            <v>1</v>
          </cell>
          <cell r="I82">
            <v>32261</v>
          </cell>
          <cell r="J82">
            <v>32795</v>
          </cell>
          <cell r="K82">
            <v>534</v>
          </cell>
          <cell r="L82">
            <v>10006.040000000001</v>
          </cell>
          <cell r="M82">
            <v>0</v>
          </cell>
          <cell r="N82">
            <v>-945.57</v>
          </cell>
          <cell r="O82">
            <v>0</v>
          </cell>
          <cell r="P82">
            <v>0</v>
          </cell>
          <cell r="Q82">
            <v>9060.4700000000012</v>
          </cell>
          <cell r="R82">
            <v>0</v>
          </cell>
          <cell r="S82" t="str">
            <v>ok</v>
          </cell>
          <cell r="T82" t="str">
            <v>LIDO</v>
          </cell>
          <cell r="U82" t="str">
            <v>Sem ocorrência</v>
          </cell>
          <cell r="V82">
            <v>5716594</v>
          </cell>
          <cell r="W82" t="str">
            <v>ok</v>
          </cell>
          <cell r="X82">
            <v>1</v>
          </cell>
          <cell r="Y82" t="str">
            <v>sim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</row>
        <row r="83">
          <cell r="D83" t="str">
            <v>H083</v>
          </cell>
          <cell r="E83">
            <v>6997937</v>
          </cell>
          <cell r="F83">
            <v>45717</v>
          </cell>
          <cell r="G83" t="str">
            <v>CASA DA ARTE</v>
          </cell>
          <cell r="H83">
            <v>1</v>
          </cell>
          <cell r="I83">
            <v>644</v>
          </cell>
          <cell r="J83">
            <v>668</v>
          </cell>
          <cell r="K83">
            <v>24</v>
          </cell>
          <cell r="L83">
            <v>377.24</v>
          </cell>
          <cell r="M83">
            <v>377.24</v>
          </cell>
          <cell r="N83">
            <v>-71.290000000000006</v>
          </cell>
          <cell r="O83">
            <v>0</v>
          </cell>
          <cell r="P83">
            <v>0</v>
          </cell>
          <cell r="Q83">
            <v>683.19</v>
          </cell>
          <cell r="R83">
            <v>0</v>
          </cell>
          <cell r="S83" t="str">
            <v>ok</v>
          </cell>
          <cell r="T83" t="str">
            <v>LIDO/REVISÃO</v>
          </cell>
          <cell r="U83" t="str">
            <v>HIDRÔMETRO RETIRADO.</v>
          </cell>
          <cell r="V83">
            <v>6997937</v>
          </cell>
          <cell r="W83" t="str">
            <v>ok</v>
          </cell>
          <cell r="X83">
            <v>1</v>
          </cell>
          <cell r="Y83" t="str">
            <v>sim</v>
          </cell>
          <cell r="Z83">
            <v>0</v>
          </cell>
          <cell r="AA83">
            <v>0</v>
          </cell>
          <cell r="AB83">
            <v>1</v>
          </cell>
          <cell r="AC83">
            <v>0</v>
          </cell>
          <cell r="AD83">
            <v>1</v>
          </cell>
        </row>
        <row r="84">
          <cell r="D84" t="str">
            <v>H084</v>
          </cell>
          <cell r="E84">
            <v>9197419</v>
          </cell>
          <cell r="F84">
            <v>45717</v>
          </cell>
          <cell r="G84" t="str">
            <v>CENTRO DE PESQUISA UFSC</v>
          </cell>
          <cell r="H84">
            <v>1</v>
          </cell>
          <cell r="I84">
            <v>4873</v>
          </cell>
          <cell r="J84">
            <v>5180</v>
          </cell>
          <cell r="K84">
            <v>307</v>
          </cell>
          <cell r="L84">
            <v>5720.28</v>
          </cell>
          <cell r="M84">
            <v>5720.28</v>
          </cell>
          <cell r="N84">
            <v>-1081.1400000000001</v>
          </cell>
          <cell r="O84">
            <v>0</v>
          </cell>
          <cell r="P84">
            <v>0</v>
          </cell>
          <cell r="Q84">
            <v>10359.42</v>
          </cell>
          <cell r="R84">
            <v>0</v>
          </cell>
          <cell r="S84" t="str">
            <v>ok</v>
          </cell>
          <cell r="T84" t="str">
            <v>LIDO</v>
          </cell>
          <cell r="U84" t="str">
            <v>Sem ocorrência</v>
          </cell>
          <cell r="V84">
            <v>9197419</v>
          </cell>
          <cell r="W84" t="str">
            <v>ok</v>
          </cell>
          <cell r="X84">
            <v>1</v>
          </cell>
          <cell r="Y84" t="str">
            <v>sim</v>
          </cell>
          <cell r="Z84">
            <v>1</v>
          </cell>
          <cell r="AA84">
            <v>0</v>
          </cell>
          <cell r="AB84">
            <v>0</v>
          </cell>
          <cell r="AC84">
            <v>0</v>
          </cell>
          <cell r="AD84">
            <v>1</v>
          </cell>
        </row>
        <row r="85">
          <cell r="D85" t="str">
            <v>H085</v>
          </cell>
          <cell r="E85">
            <v>12791172</v>
          </cell>
          <cell r="F85">
            <v>45717</v>
          </cell>
          <cell r="G85" t="str">
            <v>UNIVERSIDADE FEDERAL DE SANTA CATARINA</v>
          </cell>
          <cell r="H85">
            <v>1</v>
          </cell>
          <cell r="I85">
            <v>477</v>
          </cell>
          <cell r="J85">
            <v>496</v>
          </cell>
          <cell r="K85">
            <v>19</v>
          </cell>
          <cell r="L85">
            <v>282.83999999999997</v>
          </cell>
          <cell r="M85">
            <v>0</v>
          </cell>
          <cell r="N85">
            <v>-26.74</v>
          </cell>
          <cell r="O85">
            <v>0</v>
          </cell>
          <cell r="P85">
            <v>0</v>
          </cell>
          <cell r="Q85">
            <v>256.09999999999997</v>
          </cell>
          <cell r="R85">
            <v>0</v>
          </cell>
          <cell r="S85" t="str">
            <v>ok</v>
          </cell>
          <cell r="T85" t="str">
            <v>LIDO</v>
          </cell>
          <cell r="U85" t="str">
            <v>Sem ocorrência</v>
          </cell>
          <cell r="V85">
            <v>12791172</v>
          </cell>
          <cell r="W85" t="str">
            <v>ok</v>
          </cell>
          <cell r="X85">
            <v>1</v>
          </cell>
          <cell r="Y85" t="str">
            <v>sim</v>
          </cell>
          <cell r="Z85">
            <v>1</v>
          </cell>
          <cell r="AA85">
            <v>0</v>
          </cell>
          <cell r="AB85">
            <v>0</v>
          </cell>
          <cell r="AC85">
            <v>0</v>
          </cell>
          <cell r="AD85">
            <v>1</v>
          </cell>
        </row>
        <row r="86">
          <cell r="D86" t="str">
            <v>H086</v>
          </cell>
          <cell r="E86">
            <v>12799408</v>
          </cell>
          <cell r="F86">
            <v>45717</v>
          </cell>
          <cell r="G86" t="str">
            <v>UNIVERSIDADE FEDERAL DE SANTA CATARINA</v>
          </cell>
          <cell r="H86">
            <v>1</v>
          </cell>
          <cell r="I86">
            <v>521</v>
          </cell>
          <cell r="J86">
            <v>521</v>
          </cell>
          <cell r="K86">
            <v>0</v>
          </cell>
          <cell r="L86">
            <v>45.72</v>
          </cell>
          <cell r="M86">
            <v>0</v>
          </cell>
          <cell r="N86">
            <v>-4.32</v>
          </cell>
          <cell r="O86">
            <v>0</v>
          </cell>
          <cell r="P86">
            <v>0</v>
          </cell>
          <cell r="Q86">
            <v>41.4</v>
          </cell>
          <cell r="R86">
            <v>0</v>
          </cell>
          <cell r="S86" t="str">
            <v>ok</v>
          </cell>
          <cell r="T86" t="str">
            <v>LIDO</v>
          </cell>
          <cell r="U86" t="str">
            <v>HIDRÔMETRO PARADO.</v>
          </cell>
          <cell r="V86">
            <v>12799408</v>
          </cell>
          <cell r="W86" t="str">
            <v>ok</v>
          </cell>
          <cell r="X86">
            <v>1</v>
          </cell>
          <cell r="Y86" t="str">
            <v>sim</v>
          </cell>
          <cell r="Z86">
            <v>1</v>
          </cell>
          <cell r="AA86">
            <v>0</v>
          </cell>
          <cell r="AB86">
            <v>0</v>
          </cell>
          <cell r="AC86">
            <v>0</v>
          </cell>
          <cell r="AD86">
            <v>1</v>
          </cell>
        </row>
        <row r="87">
          <cell r="D87" t="str">
            <v>H087</v>
          </cell>
          <cell r="E87">
            <v>13018540</v>
          </cell>
          <cell r="F87">
            <v>45717</v>
          </cell>
          <cell r="G87" t="str">
            <v>UNIVERSIDADE FEDERAL DE SANTA CATARINA</v>
          </cell>
          <cell r="H87">
            <v>1</v>
          </cell>
          <cell r="I87">
            <v>2524</v>
          </cell>
          <cell r="J87">
            <v>2570</v>
          </cell>
          <cell r="K87">
            <v>46</v>
          </cell>
          <cell r="L87">
            <v>792.6</v>
          </cell>
          <cell r="M87">
            <v>0</v>
          </cell>
          <cell r="N87">
            <v>-74.900000000000006</v>
          </cell>
          <cell r="O87">
            <v>0</v>
          </cell>
          <cell r="P87">
            <v>0</v>
          </cell>
          <cell r="Q87">
            <v>717.7</v>
          </cell>
          <cell r="R87">
            <v>0</v>
          </cell>
          <cell r="S87" t="str">
            <v>ok</v>
          </cell>
          <cell r="T87" t="str">
            <v>LIDO</v>
          </cell>
          <cell r="U87" t="str">
            <v>Sem ocorrência</v>
          </cell>
          <cell r="V87">
            <v>13018540</v>
          </cell>
          <cell r="W87" t="str">
            <v>ok</v>
          </cell>
          <cell r="X87">
            <v>1</v>
          </cell>
          <cell r="Y87" t="str">
            <v>sim</v>
          </cell>
          <cell r="Z87">
            <v>1</v>
          </cell>
          <cell r="AA87">
            <v>0</v>
          </cell>
          <cell r="AB87">
            <v>0</v>
          </cell>
          <cell r="AC87">
            <v>0</v>
          </cell>
          <cell r="AD87">
            <v>1</v>
          </cell>
        </row>
        <row r="88">
          <cell r="D88" t="str">
            <v>H088</v>
          </cell>
          <cell r="E88">
            <v>2294605</v>
          </cell>
          <cell r="F88">
            <v>45717</v>
          </cell>
          <cell r="G88" t="str">
            <v>UFSC - UNIVERSIDADE FEDERAL DE SC</v>
          </cell>
          <cell r="H88">
            <v>1</v>
          </cell>
          <cell r="I88">
            <v>18</v>
          </cell>
          <cell r="J88">
            <v>18</v>
          </cell>
          <cell r="K88">
            <v>0</v>
          </cell>
          <cell r="L88">
            <v>45.72</v>
          </cell>
          <cell r="M88">
            <v>45.72</v>
          </cell>
          <cell r="N88">
            <v>-8.6300000000000008</v>
          </cell>
          <cell r="O88">
            <v>0</v>
          </cell>
          <cell r="P88">
            <v>0</v>
          </cell>
          <cell r="Q88">
            <v>82.81</v>
          </cell>
          <cell r="R88">
            <v>0</v>
          </cell>
          <cell r="S88" t="str">
            <v>ok</v>
          </cell>
          <cell r="T88" t="str">
            <v>LIDO/REVISÃO</v>
          </cell>
          <cell r="U88" t="str">
            <v>HIDRÔMETRO RETIRADO.</v>
          </cell>
          <cell r="V88">
            <v>2294605</v>
          </cell>
          <cell r="W88" t="str">
            <v>ok</v>
          </cell>
          <cell r="X88">
            <v>1</v>
          </cell>
          <cell r="Y88" t="str">
            <v>sim</v>
          </cell>
          <cell r="Z88">
            <v>1</v>
          </cell>
          <cell r="AA88">
            <v>0</v>
          </cell>
          <cell r="AB88">
            <v>0</v>
          </cell>
          <cell r="AC88">
            <v>0</v>
          </cell>
          <cell r="AD88">
            <v>1</v>
          </cell>
        </row>
        <row r="89">
          <cell r="D89" t="str">
            <v>H089</v>
          </cell>
          <cell r="E89">
            <v>2347660</v>
          </cell>
          <cell r="F89">
            <v>45717</v>
          </cell>
          <cell r="G89" t="str">
            <v>ESTAÇÃO DE MARICULTURA DA UFSC</v>
          </cell>
          <cell r="H89">
            <v>1</v>
          </cell>
          <cell r="I89">
            <v>3951</v>
          </cell>
          <cell r="J89">
            <v>4089</v>
          </cell>
          <cell r="K89">
            <v>138</v>
          </cell>
          <cell r="L89">
            <v>2529.56</v>
          </cell>
          <cell r="M89">
            <v>2529.56</v>
          </cell>
          <cell r="N89">
            <v>-478.08</v>
          </cell>
          <cell r="O89">
            <v>0</v>
          </cell>
          <cell r="P89">
            <v>0</v>
          </cell>
          <cell r="Q89">
            <v>4581.04</v>
          </cell>
          <cell r="R89">
            <v>0</v>
          </cell>
          <cell r="S89" t="str">
            <v>ok</v>
          </cell>
          <cell r="T89" t="str">
            <v>LIDO</v>
          </cell>
          <cell r="U89" t="str">
            <v>Sem ocorrência</v>
          </cell>
          <cell r="V89">
            <v>2347660</v>
          </cell>
          <cell r="W89" t="str">
            <v>ok</v>
          </cell>
          <cell r="X89">
            <v>1</v>
          </cell>
          <cell r="Y89" t="str">
            <v>sim</v>
          </cell>
          <cell r="Z89">
            <v>1</v>
          </cell>
          <cell r="AA89">
            <v>0</v>
          </cell>
          <cell r="AB89">
            <v>0</v>
          </cell>
          <cell r="AC89">
            <v>0</v>
          </cell>
          <cell r="AD89">
            <v>1</v>
          </cell>
        </row>
        <row r="90">
          <cell r="D90" t="str">
            <v>H090</v>
          </cell>
          <cell r="E90">
            <v>2347679</v>
          </cell>
          <cell r="F90">
            <v>45717</v>
          </cell>
          <cell r="G90" t="str">
            <v>ESTAÇÃO DE MARICULTURA DA UFSC</v>
          </cell>
          <cell r="H90">
            <v>1</v>
          </cell>
          <cell r="I90">
            <v>702</v>
          </cell>
          <cell r="J90">
            <v>714</v>
          </cell>
          <cell r="K90">
            <v>12</v>
          </cell>
          <cell r="L90">
            <v>150.68</v>
          </cell>
          <cell r="M90">
            <v>150.68</v>
          </cell>
          <cell r="N90">
            <v>-28.48</v>
          </cell>
          <cell r="O90">
            <v>0</v>
          </cell>
          <cell r="P90">
            <v>0</v>
          </cell>
          <cell r="Q90">
            <v>272.88</v>
          </cell>
          <cell r="R90">
            <v>0</v>
          </cell>
          <cell r="S90" t="str">
            <v>ok</v>
          </cell>
          <cell r="T90" t="str">
            <v>LIDO</v>
          </cell>
          <cell r="U90" t="str">
            <v>Sem ocorrência</v>
          </cell>
          <cell r="V90">
            <v>2347679</v>
          </cell>
          <cell r="W90" t="str">
            <v>ok</v>
          </cell>
          <cell r="X90">
            <v>1</v>
          </cell>
          <cell r="Y90" t="str">
            <v>sim</v>
          </cell>
          <cell r="Z90">
            <v>1</v>
          </cell>
          <cell r="AA90">
            <v>0</v>
          </cell>
          <cell r="AB90">
            <v>0</v>
          </cell>
          <cell r="AC90">
            <v>0</v>
          </cell>
          <cell r="AD90">
            <v>1</v>
          </cell>
        </row>
        <row r="91">
          <cell r="D91" t="str">
            <v>H106</v>
          </cell>
          <cell r="E91">
            <v>14948508</v>
          </cell>
          <cell r="F91">
            <v>45717</v>
          </cell>
          <cell r="G91" t="str">
            <v>UNIVERSIDADE FEDERAL DE SANTA CATARINA</v>
          </cell>
          <cell r="H91">
            <v>1</v>
          </cell>
          <cell r="I91">
            <v>40</v>
          </cell>
          <cell r="J91">
            <v>65</v>
          </cell>
          <cell r="K91">
            <v>25</v>
          </cell>
          <cell r="L91">
            <v>396.12</v>
          </cell>
          <cell r="M91"/>
          <cell r="N91">
            <v>-37.42</v>
          </cell>
          <cell r="O91"/>
          <cell r="P91"/>
          <cell r="Q91">
            <v>358.7</v>
          </cell>
          <cell r="R91">
            <v>0</v>
          </cell>
          <cell r="S91" t="str">
            <v>ok</v>
          </cell>
          <cell r="T91" t="str">
            <v>LIDO</v>
          </cell>
          <cell r="U91" t="str">
            <v>Sem ocorrência</v>
          </cell>
          <cell r="V91">
            <v>14948508</v>
          </cell>
          <cell r="W91" t="str">
            <v>ok</v>
          </cell>
          <cell r="X91">
            <v>1</v>
          </cell>
          <cell r="Y91" t="str">
            <v>sim</v>
          </cell>
          <cell r="Z91">
            <v>1</v>
          </cell>
          <cell r="AA91">
            <v>0</v>
          </cell>
          <cell r="AB91">
            <v>0</v>
          </cell>
          <cell r="AC91">
            <v>0</v>
          </cell>
          <cell r="AD91">
            <v>1</v>
          </cell>
        </row>
        <row r="92">
          <cell r="D92"/>
          <cell r="E92"/>
          <cell r="F92"/>
          <cell r="G92"/>
          <cell r="H92"/>
          <cell r="I92"/>
          <cell r="J92"/>
          <cell r="K92">
            <v>17484</v>
          </cell>
          <cell r="L92">
            <v>330026.71999999991</v>
          </cell>
          <cell r="M92">
            <v>295357.95999999996</v>
          </cell>
          <cell r="N92">
            <v>-59098.860000000015</v>
          </cell>
          <cell r="O92">
            <v>-143.65</v>
          </cell>
          <cell r="P92">
            <v>0</v>
          </cell>
          <cell r="Q92">
            <v>566142.16999999993</v>
          </cell>
          <cell r="R92">
            <v>0</v>
          </cell>
          <cell r="S92" t="str">
            <v>ok</v>
          </cell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</row>
        <row r="93"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 t="str">
            <v>Economias</v>
          </cell>
          <cell r="X93"/>
          <cell r="Y93"/>
          <cell r="Z93"/>
          <cell r="AA93"/>
          <cell r="AB93"/>
          <cell r="AC93"/>
          <cell r="AD93" t="str">
            <v>Volume calculado</v>
          </cell>
        </row>
        <row r="94">
          <cell r="D94" t="str">
            <v>Codigo</v>
          </cell>
          <cell r="E94" t="str">
            <v>Matricula</v>
          </cell>
          <cell r="F94" t="str">
            <v>Mês referencia</v>
          </cell>
          <cell r="G94" t="str">
            <v>Cliente</v>
          </cell>
          <cell r="H94" t="str">
            <v>Economias</v>
          </cell>
          <cell r="I94" t="str">
            <v>Leitura Anterior</v>
          </cell>
          <cell r="J94" t="str">
            <v>Atual</v>
          </cell>
          <cell r="K94" t="str">
            <v>Cons. m3</v>
          </cell>
          <cell r="L94" t="str">
            <v>Valor água (R$)</v>
          </cell>
          <cell r="M94" t="str">
            <v>Valor esgoto (R$)</v>
          </cell>
          <cell r="N94" t="str">
            <v>Valor serviço(R$)</v>
          </cell>
          <cell r="O94" t="str">
            <v>Valor bônus(R$)</v>
          </cell>
          <cell r="P94" t="str">
            <v>Multa/ Juros/ Atual. Monet.</v>
          </cell>
          <cell r="Q94" t="str">
            <v>Valor total(R$)</v>
          </cell>
          <cell r="R94"/>
          <cell r="S94" t="str">
            <v>Situação</v>
          </cell>
          <cell r="T94" t="str">
            <v>Ocorrência</v>
          </cell>
          <cell r="U94" t="str">
            <v>Anormalidade</v>
          </cell>
          <cell r="V94" t="str">
            <v>Matrículas mês anterior</v>
          </cell>
          <cell r="W94" t="str">
            <v>Matrícula</v>
          </cell>
          <cell r="X94" t="str">
            <v>Economias</v>
          </cell>
          <cell r="Y94"/>
          <cell r="Z94" t="str">
            <v>Público</v>
          </cell>
          <cell r="AA94" t="str">
            <v>Residencial</v>
          </cell>
          <cell r="AB94" t="str">
            <v>Comercial</v>
          </cell>
          <cell r="AC94" t="str">
            <v>Industrial</v>
          </cell>
          <cell r="AD94" t="str">
            <v>Economias</v>
          </cell>
        </row>
        <row r="95">
          <cell r="D95" t="str">
            <v>H014</v>
          </cell>
          <cell r="E95">
            <v>2296969</v>
          </cell>
          <cell r="F95"/>
          <cell r="G95" t="str">
            <v>Hospital Universitário  Empresa Brasileira de Serviços Hospitalares  EBSERH CNPJ 15126437/0034-01, mat 17859999</v>
          </cell>
          <cell r="H95">
            <v>58</v>
          </cell>
          <cell r="I95">
            <v>254072</v>
          </cell>
          <cell r="J95">
            <v>260212</v>
          </cell>
          <cell r="K95">
            <v>6140</v>
          </cell>
          <cell r="L95">
            <v>113519.31999999999</v>
          </cell>
          <cell r="M95">
            <v>113519.31999999999</v>
          </cell>
          <cell r="N95">
            <v>-21455.15</v>
          </cell>
          <cell r="O95"/>
          <cell r="P95"/>
          <cell r="Q95">
            <v>205583.49</v>
          </cell>
          <cell r="R95">
            <v>0</v>
          </cell>
          <cell r="S95" t="str">
            <v>ok</v>
          </cell>
          <cell r="T95" t="str">
            <v>MÉDIO</v>
          </cell>
          <cell r="U95" t="str">
            <v>Média</v>
          </cell>
          <cell r="V95">
            <v>2296969</v>
          </cell>
          <cell r="W95" t="str">
            <v>ok</v>
          </cell>
          <cell r="X95">
            <v>61</v>
          </cell>
          <cell r="Y95" t="str">
            <v>sim</v>
          </cell>
          <cell r="Z95">
            <v>51</v>
          </cell>
          <cell r="AA95">
            <v>0</v>
          </cell>
          <cell r="AB95">
            <v>9</v>
          </cell>
          <cell r="AC95">
            <v>1</v>
          </cell>
          <cell r="AD95">
            <v>61</v>
          </cell>
        </row>
        <row r="96">
          <cell r="D96" t="str">
            <v>H200</v>
          </cell>
          <cell r="E96">
            <v>15431797</v>
          </cell>
          <cell r="F96"/>
          <cell r="G96" t="str">
            <v>Curitibanos CEDUP</v>
          </cell>
          <cell r="H96">
            <v>1</v>
          </cell>
          <cell r="I96">
            <v>3511</v>
          </cell>
          <cell r="J96">
            <v>3580</v>
          </cell>
          <cell r="K96">
            <v>69</v>
          </cell>
          <cell r="L96">
            <v>1226.8399999999999</v>
          </cell>
          <cell r="M96">
            <v>0</v>
          </cell>
          <cell r="N96">
            <v>-115.94</v>
          </cell>
          <cell r="O96"/>
          <cell r="P96"/>
          <cell r="Q96">
            <v>1110.9000000000001</v>
          </cell>
          <cell r="R96">
            <v>0</v>
          </cell>
          <cell r="S96" t="str">
            <v>ok</v>
          </cell>
          <cell r="T96" t="str">
            <v>LIDO</v>
          </cell>
          <cell r="U96" t="str">
            <v>Sem ocorrência</v>
          </cell>
          <cell r="V96">
            <v>15431797</v>
          </cell>
          <cell r="W96" t="str">
            <v>ok</v>
          </cell>
          <cell r="X96">
            <v>1</v>
          </cell>
          <cell r="Y96" t="str">
            <v>sim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</row>
        <row r="97">
          <cell r="D97" t="str">
            <v>H201</v>
          </cell>
          <cell r="E97"/>
          <cell r="F97"/>
          <cell r="G97" t="str">
            <v>Curitibanos SEDE - Água Subterrânea</v>
          </cell>
          <cell r="H97">
            <v>1</v>
          </cell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</row>
        <row r="98">
          <cell r="D98" t="str">
            <v>H202</v>
          </cell>
          <cell r="E98"/>
          <cell r="F98"/>
          <cell r="G98" t="str">
            <v>Curitibanos SEDE - ETE</v>
          </cell>
          <cell r="H98">
            <v>1</v>
          </cell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</row>
        <row r="99"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 t="str">
            <v>Economias</v>
          </cell>
          <cell r="X99"/>
          <cell r="Y99"/>
          <cell r="Z99"/>
          <cell r="AA99"/>
          <cell r="AB99"/>
          <cell r="AC99"/>
          <cell r="AD99" t="str">
            <v>Volume calculado</v>
          </cell>
        </row>
        <row r="100">
          <cell r="D100" t="str">
            <v>Codigo</v>
          </cell>
          <cell r="E100" t="str">
            <v>Matricula</v>
          </cell>
          <cell r="F100" t="str">
            <v>Mês referencia</v>
          </cell>
          <cell r="G100" t="str">
            <v>Cliente</v>
          </cell>
          <cell r="H100" t="str">
            <v>Economias</v>
          </cell>
          <cell r="I100" t="str">
            <v>Leitura Anterior</v>
          </cell>
          <cell r="J100" t="str">
            <v>Atual</v>
          </cell>
          <cell r="K100" t="str">
            <v>Cons. m3</v>
          </cell>
          <cell r="L100" t="str">
            <v>Valor água (R$)</v>
          </cell>
          <cell r="M100" t="str">
            <v>Valor esgoto (R$)</v>
          </cell>
          <cell r="N100" t="str">
            <v>Valor serviço(R$)</v>
          </cell>
          <cell r="O100" t="str">
            <v>Valor bônus(R$)</v>
          </cell>
          <cell r="P100" t="str">
            <v>Multa/ Juros/ Atual. Monet.</v>
          </cell>
          <cell r="Q100" t="str">
            <v>Valor total(R$)</v>
          </cell>
          <cell r="R100"/>
          <cell r="S100" t="str">
            <v>Situação</v>
          </cell>
          <cell r="T100" t="str">
            <v>Ocorrência</v>
          </cell>
          <cell r="U100" t="str">
            <v>Anormalidade</v>
          </cell>
          <cell r="V100" t="str">
            <v>Matrículas mês anterior</v>
          </cell>
          <cell r="W100" t="str">
            <v>Matrícula</v>
          </cell>
          <cell r="X100" t="str">
            <v>Economias</v>
          </cell>
          <cell r="Y100"/>
          <cell r="Z100" t="str">
            <v>Público</v>
          </cell>
          <cell r="AA100" t="str">
            <v>Residencial</v>
          </cell>
          <cell r="AB100" t="str">
            <v>Comercial</v>
          </cell>
          <cell r="AC100" t="str">
            <v>Industrial</v>
          </cell>
          <cell r="AD100" t="str">
            <v>Economias</v>
          </cell>
        </row>
        <row r="101">
          <cell r="D101" t="str">
            <v>H300</v>
          </cell>
          <cell r="E101" t="str">
            <v>19691-6</v>
          </cell>
          <cell r="F101"/>
          <cell r="G101" t="str">
            <v>SAMAE Araranguá  Mato Alto</v>
          </cell>
          <cell r="H101">
            <v>1</v>
          </cell>
          <cell r="I101">
            <v>4701</v>
          </cell>
          <cell r="J101">
            <v>4721</v>
          </cell>
          <cell r="K101">
            <v>20</v>
          </cell>
          <cell r="L101">
            <v>222.11</v>
          </cell>
          <cell r="M101"/>
          <cell r="N101"/>
          <cell r="O101"/>
          <cell r="P101"/>
          <cell r="Q101">
            <v>222.11</v>
          </cell>
          <cell r="R101">
            <v>0</v>
          </cell>
          <cell r="S101" t="str">
            <v>ok</v>
          </cell>
          <cell r="T101" t="str">
            <v>LIDO</v>
          </cell>
          <cell r="U101" t="str">
            <v>CONFIRMACAO LEITURA</v>
          </cell>
          <cell r="V101" t="str">
            <v>19691-6</v>
          </cell>
          <cell r="W101" t="str">
            <v>ok</v>
          </cell>
          <cell r="X101">
            <v>1</v>
          </cell>
          <cell r="Y101" t="str">
            <v>sim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1</v>
          </cell>
        </row>
        <row r="102">
          <cell r="D102" t="str">
            <v>H302</v>
          </cell>
          <cell r="E102" t="str">
            <v>107568-3</v>
          </cell>
          <cell r="F102"/>
          <cell r="G102" t="str">
            <v>SAMAE Araranguá  R. Pedro M. Pacheco (Medicina)</v>
          </cell>
          <cell r="H102">
            <v>1</v>
          </cell>
          <cell r="I102">
            <v>209</v>
          </cell>
          <cell r="J102">
            <v>229</v>
          </cell>
          <cell r="K102">
            <v>20</v>
          </cell>
          <cell r="L102">
            <v>222.11</v>
          </cell>
          <cell r="M102">
            <v>163.03</v>
          </cell>
          <cell r="N102"/>
          <cell r="O102"/>
          <cell r="P102"/>
          <cell r="Q102">
            <v>385.14</v>
          </cell>
          <cell r="R102">
            <v>0</v>
          </cell>
          <cell r="S102" t="str">
            <v>ok</v>
          </cell>
          <cell r="T102" t="str">
            <v>LIDO</v>
          </cell>
          <cell r="U102" t="str">
            <v>Sem ocorrência</v>
          </cell>
          <cell r="V102" t="str">
            <v>107568-3</v>
          </cell>
          <cell r="W102" t="str">
            <v>ok</v>
          </cell>
          <cell r="X102">
            <v>1</v>
          </cell>
          <cell r="Y102" t="str">
            <v>sim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</row>
        <row r="103"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</row>
        <row r="104"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 t="str">
            <v>Economias</v>
          </cell>
          <cell r="Y104"/>
          <cell r="Z104"/>
          <cell r="AA104"/>
          <cell r="AB104"/>
          <cell r="AC104"/>
          <cell r="AD104"/>
        </row>
        <row r="105">
          <cell r="D105" t="str">
            <v>Codigo</v>
          </cell>
          <cell r="E105" t="str">
            <v>Matricula</v>
          </cell>
          <cell r="F105" t="str">
            <v>Mês referencia</v>
          </cell>
          <cell r="G105" t="str">
            <v>Cliente</v>
          </cell>
          <cell r="H105" t="str">
            <v>Economias</v>
          </cell>
          <cell r="I105" t="str">
            <v>Leitura Anterior</v>
          </cell>
          <cell r="J105" t="str">
            <v>Atual</v>
          </cell>
          <cell r="K105" t="str">
            <v>Cons. m3</v>
          </cell>
          <cell r="L105" t="str">
            <v>Valor água (R$)</v>
          </cell>
          <cell r="M105" t="str">
            <v>Valor esgoto (R$)</v>
          </cell>
          <cell r="N105" t="str">
            <v>Valor serviço(R$)</v>
          </cell>
          <cell r="O105" t="str">
            <v>Valor bônus(R$)</v>
          </cell>
          <cell r="P105" t="str">
            <v>Multa/ Juros/ Atual. Monet.</v>
          </cell>
          <cell r="Q105" t="str">
            <v>Valor total(R$)</v>
          </cell>
          <cell r="R105"/>
          <cell r="S105" t="str">
            <v>Situação</v>
          </cell>
          <cell r="T105" t="str">
            <v>Ocorrência</v>
          </cell>
          <cell r="U105" t="str">
            <v>Anormalidade</v>
          </cell>
          <cell r="V105" t="str">
            <v>Matrículas mês anterior</v>
          </cell>
          <cell r="W105" t="str">
            <v>Matrícula</v>
          </cell>
          <cell r="X105" t="str">
            <v>Economias</v>
          </cell>
          <cell r="Y105"/>
          <cell r="Z105" t="str">
            <v>Público</v>
          </cell>
          <cell r="AA105" t="str">
            <v>Residencial</v>
          </cell>
          <cell r="AB105" t="str">
            <v>Comercial</v>
          </cell>
          <cell r="AC105" t="str">
            <v>Industrial</v>
          </cell>
          <cell r="AD105" t="str">
            <v>Economias</v>
          </cell>
        </row>
        <row r="106">
          <cell r="D106" t="str">
            <v>H401</v>
          </cell>
          <cell r="E106">
            <v>38988</v>
          </cell>
          <cell r="F106"/>
          <cell r="G106" t="str">
            <v>SAMAE Blumenau  Rua João Pessoa, 2750</v>
          </cell>
          <cell r="H106">
            <v>1</v>
          </cell>
          <cell r="I106">
            <v>3812</v>
          </cell>
          <cell r="J106">
            <v>3844</v>
          </cell>
          <cell r="K106">
            <v>32</v>
          </cell>
          <cell r="L106">
            <v>232.72</v>
          </cell>
          <cell r="M106">
            <v>254.64</v>
          </cell>
          <cell r="N106">
            <v>-24.06</v>
          </cell>
          <cell r="O106"/>
          <cell r="P106"/>
          <cell r="Q106">
            <v>463.3</v>
          </cell>
          <cell r="R106">
            <v>0</v>
          </cell>
          <cell r="S106" t="str">
            <v>ok</v>
          </cell>
          <cell r="T106" t="str">
            <v>LIDO</v>
          </cell>
          <cell r="U106" t="str">
            <v>Sem ocorrência</v>
          </cell>
          <cell r="V106">
            <v>38988</v>
          </cell>
          <cell r="W106" t="str">
            <v>ok</v>
          </cell>
          <cell r="X106">
            <v>1</v>
          </cell>
          <cell r="Y106" t="str">
            <v>sim</v>
          </cell>
          <cell r="Z106">
            <v>1</v>
          </cell>
          <cell r="AA106">
            <v>0</v>
          </cell>
          <cell r="AB106">
            <v>0</v>
          </cell>
          <cell r="AC106">
            <v>0</v>
          </cell>
          <cell r="AD106">
            <v>1</v>
          </cell>
        </row>
        <row r="107">
          <cell r="D107" t="str">
            <v>H402</v>
          </cell>
          <cell r="E107">
            <v>55308</v>
          </cell>
          <cell r="F107"/>
          <cell r="G107" t="str">
            <v>SAMAE Blumenau  Rua João Pessoa, 2514</v>
          </cell>
          <cell r="H107">
            <v>1</v>
          </cell>
          <cell r="I107"/>
          <cell r="J107"/>
          <cell r="K107"/>
          <cell r="L107"/>
          <cell r="M107"/>
          <cell r="N107"/>
          <cell r="O107"/>
          <cell r="P107"/>
          <cell r="Q107"/>
          <cell r="R107">
            <v>0</v>
          </cell>
          <cell r="S107" t="str">
            <v>ok</v>
          </cell>
          <cell r="T107"/>
          <cell r="U107"/>
          <cell r="V107">
            <v>55308</v>
          </cell>
          <cell r="W107" t="str">
            <v>ok</v>
          </cell>
          <cell r="X107">
            <v>1</v>
          </cell>
          <cell r="Y107" t="str">
            <v>sim</v>
          </cell>
          <cell r="Z107">
            <v>1</v>
          </cell>
          <cell r="AA107">
            <v>0</v>
          </cell>
          <cell r="AB107">
            <v>0</v>
          </cell>
          <cell r="AC107">
            <v>0</v>
          </cell>
          <cell r="AD107">
            <v>1</v>
          </cell>
        </row>
        <row r="108">
          <cell r="D108" t="str">
            <v>H403</v>
          </cell>
          <cell r="E108">
            <v>13390</v>
          </cell>
          <cell r="F108"/>
          <cell r="G108" t="str">
            <v>SAMAE Blumenau  Rua Marechal Rondon, 880</v>
          </cell>
          <cell r="H108">
            <v>1</v>
          </cell>
          <cell r="I108">
            <v>27210</v>
          </cell>
          <cell r="J108">
            <v>27348</v>
          </cell>
          <cell r="K108">
            <v>138</v>
          </cell>
          <cell r="L108">
            <v>1140.08</v>
          </cell>
          <cell r="M108"/>
          <cell r="N108"/>
          <cell r="O108"/>
          <cell r="P108">
            <v>1.55</v>
          </cell>
          <cell r="Q108">
            <v>1141.6300000000001</v>
          </cell>
          <cell r="R108">
            <v>0</v>
          </cell>
          <cell r="S108" t="str">
            <v>ok</v>
          </cell>
          <cell r="T108" t="str">
            <v>LIDO</v>
          </cell>
          <cell r="U108" t="str">
            <v>Sem ocorrência</v>
          </cell>
          <cell r="V108">
            <v>13390</v>
          </cell>
          <cell r="W108" t="str">
            <v>ok</v>
          </cell>
          <cell r="X108">
            <v>1</v>
          </cell>
          <cell r="Y108" t="str">
            <v>sim</v>
          </cell>
          <cell r="Z108">
            <v>1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</row>
        <row r="109">
          <cell r="D109"/>
          <cell r="E109"/>
          <cell r="F109"/>
          <cell r="G109"/>
          <cell r="H109"/>
          <cell r="I109"/>
          <cell r="J109"/>
          <cell r="K109"/>
          <cell r="L109"/>
        </row>
        <row r="110">
          <cell r="D110" t="str">
            <v/>
          </cell>
          <cell r="E110"/>
          <cell r="F110"/>
          <cell r="G110"/>
          <cell r="H110"/>
          <cell r="I110"/>
          <cell r="J110"/>
          <cell r="K110"/>
          <cell r="L110"/>
        </row>
        <row r="111">
          <cell r="D111" t="str">
            <v>Codigo</v>
          </cell>
          <cell r="E111" t="str">
            <v>Matricula</v>
          </cell>
          <cell r="F111" t="str">
            <v>Mês referencia</v>
          </cell>
          <cell r="G111" t="str">
            <v>Cliente</v>
          </cell>
          <cell r="H111" t="str">
            <v>Economias</v>
          </cell>
          <cell r="I111" t="str">
            <v>Leitura Anterior</v>
          </cell>
          <cell r="J111" t="str">
            <v>Atual</v>
          </cell>
          <cell r="K111" t="str">
            <v>Cons. m3</v>
          </cell>
          <cell r="L111" t="str">
            <v>Valor água (R$)</v>
          </cell>
          <cell r="M111" t="str">
            <v>Valor esgoto (R$)</v>
          </cell>
          <cell r="N111" t="str">
            <v>Valor serviço(R$)</v>
          </cell>
          <cell r="O111" t="str">
            <v>Valor bônus(R$)</v>
          </cell>
          <cell r="P111" t="str">
            <v>Multa/ Juros/ Atual. Monet.</v>
          </cell>
          <cell r="Q111" t="str">
            <v>Valor total(R$)</v>
          </cell>
          <cell r="R111"/>
          <cell r="S111" t="str">
            <v>Situação</v>
          </cell>
          <cell r="T111" t="str">
            <v>Ocorrência</v>
          </cell>
          <cell r="U111" t="str">
            <v>Anormalidade</v>
          </cell>
          <cell r="V111" t="str">
            <v>Matrículas mês anterior</v>
          </cell>
          <cell r="W111" t="str">
            <v>Matrícula</v>
          </cell>
          <cell r="X111" t="str">
            <v>Economias</v>
          </cell>
          <cell r="Y111"/>
          <cell r="Z111" t="str">
            <v>Público</v>
          </cell>
          <cell r="AA111" t="str">
            <v>Residencial</v>
          </cell>
          <cell r="AB111" t="str">
            <v>Comercial</v>
          </cell>
          <cell r="AC111" t="str">
            <v>Industrial</v>
          </cell>
          <cell r="AD111" t="str">
            <v>Economias</v>
          </cell>
        </row>
        <row r="112">
          <cell r="D112" t="str">
            <v>H108</v>
          </cell>
          <cell r="E112"/>
          <cell r="F112"/>
          <cell r="G112" t="str">
            <v>Bloco U - RU LAV</v>
          </cell>
          <cell r="H112">
            <v>1</v>
          </cell>
          <cell r="I112">
            <v>2209.076</v>
          </cell>
          <cell r="J112">
            <v>2341.7750000000001</v>
          </cell>
          <cell r="K112">
            <v>132.69900000000001</v>
          </cell>
          <cell r="L112">
            <v>1579.12</v>
          </cell>
          <cell r="M112">
            <v>1263.29</v>
          </cell>
          <cell r="N112"/>
          <cell r="O112"/>
          <cell r="P112"/>
          <cell r="Q112">
            <v>2842.41</v>
          </cell>
          <cell r="R112">
            <v>0</v>
          </cell>
          <cell r="S112" t="str">
            <v>ok</v>
          </cell>
          <cell r="T112" t="str">
            <v>LIDO</v>
          </cell>
          <cell r="U112" t="str">
            <v>Sem ocorrência</v>
          </cell>
          <cell r="V112"/>
          <cell r="W112" t="str">
            <v>ok</v>
          </cell>
          <cell r="X112">
            <v>1</v>
          </cell>
          <cell r="Y112" t="str">
            <v>sim</v>
          </cell>
          <cell r="Z112">
            <v>0</v>
          </cell>
          <cell r="AA112">
            <v>0</v>
          </cell>
          <cell r="AB112">
            <v>1</v>
          </cell>
          <cell r="AC112">
            <v>0</v>
          </cell>
          <cell r="AD112">
            <v>1</v>
          </cell>
        </row>
        <row r="113">
          <cell r="D113" t="str">
            <v>H109</v>
          </cell>
          <cell r="E113"/>
          <cell r="F113"/>
          <cell r="G113" t="str">
            <v>Bloco O - O1</v>
          </cell>
          <cell r="H113">
            <v>1</v>
          </cell>
          <cell r="I113">
            <v>536.70899999999995</v>
          </cell>
          <cell r="J113">
            <v>537.952</v>
          </cell>
          <cell r="K113">
            <v>1.2430000000000001</v>
          </cell>
          <cell r="L113">
            <v>119</v>
          </cell>
          <cell r="M113">
            <v>95.2</v>
          </cell>
          <cell r="N113"/>
          <cell r="O113"/>
          <cell r="P113"/>
          <cell r="Q113">
            <v>214.2</v>
          </cell>
          <cell r="R113">
            <v>0</v>
          </cell>
          <cell r="S113" t="str">
            <v>ok</v>
          </cell>
          <cell r="T113" t="str">
            <v>LIDO</v>
          </cell>
          <cell r="U113" t="str">
            <v>Sem ocorrência</v>
          </cell>
          <cell r="V113"/>
          <cell r="W113" t="str">
            <v>ok</v>
          </cell>
          <cell r="X113">
            <v>1</v>
          </cell>
          <cell r="Y113" t="str">
            <v>sim</v>
          </cell>
          <cell r="Z113">
            <v>0</v>
          </cell>
          <cell r="AA113">
            <v>0</v>
          </cell>
          <cell r="AB113">
            <v>1</v>
          </cell>
          <cell r="AC113">
            <v>0</v>
          </cell>
          <cell r="AD113">
            <v>1</v>
          </cell>
        </row>
        <row r="114">
          <cell r="D114" t="str">
            <v>H110</v>
          </cell>
          <cell r="E114"/>
          <cell r="F114"/>
          <cell r="G114" t="str">
            <v>Bloco U - RU</v>
          </cell>
          <cell r="H114">
            <v>1</v>
          </cell>
          <cell r="I114">
            <v>50.164999999999999</v>
          </cell>
          <cell r="J114">
            <v>52.432000000000002</v>
          </cell>
          <cell r="K114">
            <v>2.2999999999999998</v>
          </cell>
          <cell r="L114">
            <v>119</v>
          </cell>
          <cell r="M114">
            <v>95.2</v>
          </cell>
          <cell r="N114"/>
          <cell r="O114"/>
          <cell r="P114"/>
          <cell r="Q114">
            <v>214.2</v>
          </cell>
          <cell r="R114">
            <v>0</v>
          </cell>
          <cell r="S114" t="str">
            <v>ok</v>
          </cell>
          <cell r="T114" t="str">
            <v>LIDO</v>
          </cell>
          <cell r="U114" t="str">
            <v>Sem ocorrência</v>
          </cell>
          <cell r="V114"/>
          <cell r="W114" t="str">
            <v>ok</v>
          </cell>
          <cell r="X114">
            <v>1</v>
          </cell>
          <cell r="Y114" t="str">
            <v>sim</v>
          </cell>
          <cell r="Z114">
            <v>0</v>
          </cell>
          <cell r="AA114">
            <v>0</v>
          </cell>
          <cell r="AB114">
            <v>1</v>
          </cell>
          <cell r="AC114">
            <v>0</v>
          </cell>
          <cell r="AD114">
            <v>1</v>
          </cell>
        </row>
        <row r="115">
          <cell r="D115" t="str">
            <v>H111</v>
          </cell>
          <cell r="E115"/>
          <cell r="F115"/>
          <cell r="G115" t="str">
            <v>Bloco U - U</v>
          </cell>
          <cell r="H115">
            <v>1</v>
          </cell>
          <cell r="I115">
            <v>4729.0600000000004</v>
          </cell>
          <cell r="J115">
            <v>4738.57</v>
          </cell>
          <cell r="K115">
            <v>9.51</v>
          </cell>
          <cell r="L115">
            <v>119</v>
          </cell>
          <cell r="M115">
            <v>95.2</v>
          </cell>
          <cell r="N115"/>
          <cell r="O115"/>
          <cell r="P115"/>
          <cell r="Q115">
            <v>214.2</v>
          </cell>
          <cell r="R115">
            <v>0</v>
          </cell>
          <cell r="S115" t="str">
            <v>ok</v>
          </cell>
          <cell r="T115" t="str">
            <v>LIDO</v>
          </cell>
          <cell r="U115" t="str">
            <v>Sem ocorrência</v>
          </cell>
          <cell r="V115"/>
          <cell r="W115" t="str">
            <v>ok</v>
          </cell>
          <cell r="X115">
            <v>1</v>
          </cell>
          <cell r="Y115" t="str">
            <v>sim</v>
          </cell>
          <cell r="Z115">
            <v>0</v>
          </cell>
          <cell r="AA115">
            <v>0</v>
          </cell>
          <cell r="AB115">
            <v>1</v>
          </cell>
          <cell r="AC115">
            <v>0</v>
          </cell>
          <cell r="AD115">
            <v>1</v>
          </cell>
        </row>
        <row r="116">
          <cell r="D116" t="str">
            <v>H112</v>
          </cell>
          <cell r="E116"/>
          <cell r="F116"/>
          <cell r="G116" t="str">
            <v>Tunel de Vento - LAB 01</v>
          </cell>
          <cell r="H116">
            <v>1</v>
          </cell>
          <cell r="I116">
            <v>6773.16</v>
          </cell>
          <cell r="J116">
            <v>6817.97</v>
          </cell>
          <cell r="K116">
            <v>44.81</v>
          </cell>
          <cell r="L116">
            <v>533.24</v>
          </cell>
          <cell r="M116">
            <v>426.59</v>
          </cell>
          <cell r="N116"/>
          <cell r="O116"/>
          <cell r="P116"/>
          <cell r="Q116">
            <v>959.82999999999993</v>
          </cell>
          <cell r="R116">
            <v>0</v>
          </cell>
          <cell r="S116" t="str">
            <v>ok</v>
          </cell>
          <cell r="T116" t="str">
            <v>LIDO</v>
          </cell>
          <cell r="U116" t="str">
            <v>Sem ocorrência</v>
          </cell>
          <cell r="V116"/>
          <cell r="W116" t="str">
            <v>ok</v>
          </cell>
          <cell r="X116">
            <v>1</v>
          </cell>
          <cell r="Y116" t="str">
            <v>sim</v>
          </cell>
          <cell r="Z116">
            <v>0</v>
          </cell>
          <cell r="AA116">
            <v>0</v>
          </cell>
          <cell r="AB116">
            <v>1</v>
          </cell>
          <cell r="AC116">
            <v>0</v>
          </cell>
          <cell r="AD116">
            <v>1</v>
          </cell>
        </row>
        <row r="117">
          <cell r="D117" t="str">
            <v>H113</v>
          </cell>
          <cell r="E117"/>
          <cell r="F117"/>
          <cell r="G117" t="str">
            <v>Bloco U - U LAB</v>
          </cell>
          <cell r="H117">
            <v>1</v>
          </cell>
          <cell r="I117">
            <v>6545.4520000000002</v>
          </cell>
          <cell r="J117">
            <v>6739.8019999999997</v>
          </cell>
          <cell r="K117">
            <v>194.35</v>
          </cell>
          <cell r="L117">
            <v>2312.7600000000002</v>
          </cell>
          <cell r="M117">
            <v>1850.21</v>
          </cell>
          <cell r="N117"/>
          <cell r="O117"/>
          <cell r="P117"/>
          <cell r="Q117">
            <v>4162.97</v>
          </cell>
          <cell r="R117">
            <v>0</v>
          </cell>
          <cell r="S117" t="str">
            <v>ok</v>
          </cell>
          <cell r="T117" t="str">
            <v>LIDO</v>
          </cell>
          <cell r="U117" t="str">
            <v>Sem ocorrência</v>
          </cell>
          <cell r="V117"/>
          <cell r="W117" t="str">
            <v>ok</v>
          </cell>
          <cell r="X117">
            <v>1</v>
          </cell>
          <cell r="Y117" t="str">
            <v>sim</v>
          </cell>
          <cell r="Z117">
            <v>0</v>
          </cell>
          <cell r="AA117">
            <v>0</v>
          </cell>
          <cell r="AB117">
            <v>1</v>
          </cell>
          <cell r="AC117">
            <v>0</v>
          </cell>
          <cell r="AD117">
            <v>1</v>
          </cell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</row>
        <row r="119">
          <cell r="D119" t="str">
            <v>Codigo</v>
          </cell>
          <cell r="E119" t="str">
            <v>Matricula</v>
          </cell>
          <cell r="F119" t="str">
            <v>Mês referencia</v>
          </cell>
          <cell r="G119" t="str">
            <v>Sapiens Park - INPETU</v>
          </cell>
          <cell r="H119" t="str">
            <v>Economias</v>
          </cell>
          <cell r="I119" t="str">
            <v>Leitura Anterior</v>
          </cell>
          <cell r="J119" t="str">
            <v>Atual</v>
          </cell>
          <cell r="K119" t="str">
            <v>Cons. m3</v>
          </cell>
          <cell r="L119" t="str">
            <v>Valor água (R$)</v>
          </cell>
          <cell r="M119" t="str">
            <v>Valor esgoto (R$)</v>
          </cell>
          <cell r="N119" t="str">
            <v>Valor serviço(R$)</v>
          </cell>
          <cell r="O119" t="str">
            <v>Valor bônus(R$)</v>
          </cell>
          <cell r="P119" t="str">
            <v>Multa/ Juros/ Atual. Monet.</v>
          </cell>
          <cell r="Q119" t="str">
            <v>Valor total(R$)</v>
          </cell>
          <cell r="R119"/>
          <cell r="S119" t="str">
            <v>Situação</v>
          </cell>
          <cell r="T119" t="str">
            <v>Ocorrência</v>
          </cell>
          <cell r="U119" t="str">
            <v>Anormalidade</v>
          </cell>
          <cell r="V119" t="str">
            <v>Matrículas mês anterior</v>
          </cell>
          <cell r="W119" t="str">
            <v>Matrícula</v>
          </cell>
          <cell r="X119" t="str">
            <v>Economias</v>
          </cell>
          <cell r="Y119"/>
          <cell r="Z119">
            <v>0</v>
          </cell>
          <cell r="AA119" t="str">
            <v>Residencial</v>
          </cell>
          <cell r="AB119">
            <v>1</v>
          </cell>
          <cell r="AC119" t="str">
            <v>Industrial</v>
          </cell>
          <cell r="AD119" t="str">
            <v>Economias</v>
          </cell>
        </row>
        <row r="120">
          <cell r="D120" t="str">
            <v>H130</v>
          </cell>
          <cell r="E120"/>
          <cell r="F120"/>
          <cell r="G120" t="str">
            <v>Sapiens Park - INPETU</v>
          </cell>
          <cell r="H120">
            <v>1</v>
          </cell>
          <cell r="I120"/>
          <cell r="J120"/>
          <cell r="K120"/>
          <cell r="L120"/>
          <cell r="M120"/>
          <cell r="N120"/>
          <cell r="O120"/>
          <cell r="P120"/>
          <cell r="Q120"/>
          <cell r="R120">
            <v>0</v>
          </cell>
          <cell r="S120" t="str">
            <v>ok</v>
          </cell>
          <cell r="T120"/>
          <cell r="U120"/>
          <cell r="V120"/>
          <cell r="W120" t="str">
            <v>ok</v>
          </cell>
          <cell r="X120">
            <v>1</v>
          </cell>
          <cell r="Y120" t="str">
            <v>sim</v>
          </cell>
          <cell r="Z120">
            <v>0</v>
          </cell>
          <cell r="AA120">
            <v>0</v>
          </cell>
          <cell r="AB120">
            <v>1</v>
          </cell>
          <cell r="AC120">
            <v>0</v>
          </cell>
          <cell r="AD120">
            <v>1</v>
          </cell>
        </row>
        <row r="121">
          <cell r="D121" t="str">
            <v>H131</v>
          </cell>
          <cell r="E121"/>
          <cell r="F121"/>
          <cell r="G121" t="str">
            <v>Sapiens Park - Fotovoltaica</v>
          </cell>
          <cell r="H121">
            <v>1</v>
          </cell>
          <cell r="I121"/>
          <cell r="J121"/>
          <cell r="K121"/>
          <cell r="L121"/>
          <cell r="M121"/>
          <cell r="N121"/>
          <cell r="O121"/>
          <cell r="P121"/>
          <cell r="Q121"/>
          <cell r="R121">
            <v>0</v>
          </cell>
          <cell r="S121" t="str">
            <v>ok</v>
          </cell>
          <cell r="T121"/>
          <cell r="U121"/>
          <cell r="V121"/>
          <cell r="W121" t="str">
            <v>ok</v>
          </cell>
          <cell r="X121">
            <v>1</v>
          </cell>
          <cell r="Y121" t="str">
            <v>sim</v>
          </cell>
          <cell r="Z121">
            <v>1</v>
          </cell>
          <cell r="AA121">
            <v>0</v>
          </cell>
          <cell r="AB121">
            <v>0</v>
          </cell>
          <cell r="AC121">
            <v>0</v>
          </cell>
          <cell r="AD121">
            <v>1</v>
          </cell>
        </row>
        <row r="122"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</row>
        <row r="123"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</row>
        <row r="124"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</row>
        <row r="125"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  <cell r="S125"/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</row>
        <row r="126"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</row>
        <row r="127"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</row>
        <row r="128"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</row>
        <row r="129"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/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</row>
        <row r="130"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</row>
        <row r="131"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</row>
        <row r="132"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</row>
        <row r="133"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</row>
        <row r="134"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  <cell r="S134"/>
          <cell r="T134"/>
          <cell r="U134"/>
          <cell r="V134"/>
          <cell r="W134"/>
          <cell r="X134"/>
          <cell r="Y134"/>
          <cell r="Z134"/>
          <cell r="AA134"/>
          <cell r="AB134"/>
          <cell r="AC134"/>
          <cell r="AD134"/>
        </row>
        <row r="135"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</row>
        <row r="136"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  <cell r="S136"/>
          <cell r="T136"/>
          <cell r="U136"/>
          <cell r="V136"/>
          <cell r="W136"/>
          <cell r="X136"/>
          <cell r="Y136"/>
          <cell r="Z136"/>
          <cell r="AA136"/>
          <cell r="AB136"/>
          <cell r="AC136"/>
          <cell r="AD136"/>
        </row>
        <row r="137"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  <cell r="S137"/>
          <cell r="T137"/>
          <cell r="U137"/>
          <cell r="V137"/>
          <cell r="W137"/>
          <cell r="X137"/>
          <cell r="Y137"/>
          <cell r="Z137"/>
          <cell r="AA137"/>
          <cell r="AB137"/>
          <cell r="AC137"/>
          <cell r="AD137"/>
        </row>
        <row r="138"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  <cell r="S138"/>
          <cell r="T138"/>
          <cell r="U138"/>
          <cell r="V138"/>
          <cell r="W138"/>
          <cell r="X138"/>
          <cell r="Y138"/>
          <cell r="Z138"/>
          <cell r="AA138"/>
          <cell r="AB138"/>
          <cell r="AC138"/>
          <cell r="AD138"/>
        </row>
        <row r="139"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</row>
        <row r="140"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</row>
        <row r="141"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  <cell r="Z141"/>
          <cell r="AA141"/>
          <cell r="AB141"/>
          <cell r="AC141"/>
          <cell r="AD141"/>
        </row>
        <row r="142"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</row>
        <row r="143"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</row>
        <row r="144"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  <cell r="S144"/>
          <cell r="T144"/>
          <cell r="U144"/>
          <cell r="V144"/>
          <cell r="W144"/>
          <cell r="X144"/>
          <cell r="Y144"/>
          <cell r="Z144"/>
          <cell r="AA144"/>
          <cell r="AB144"/>
          <cell r="AC144"/>
          <cell r="AD144"/>
        </row>
        <row r="145"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  <cell r="S145"/>
          <cell r="T145"/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</row>
        <row r="146"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  <cell r="S146"/>
          <cell r="T146"/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</row>
        <row r="147"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  <cell r="S147"/>
          <cell r="T147"/>
          <cell r="U147"/>
          <cell r="V147"/>
          <cell r="W147"/>
          <cell r="X147"/>
          <cell r="Y147"/>
          <cell r="Z147"/>
          <cell r="AA147"/>
          <cell r="AB147"/>
          <cell r="AC147"/>
          <cell r="AD147"/>
        </row>
        <row r="148"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  <cell r="T148"/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</row>
        <row r="149"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  <cell r="S149"/>
          <cell r="T149"/>
          <cell r="U149"/>
          <cell r="V149"/>
          <cell r="W149"/>
          <cell r="X149"/>
          <cell r="Y149"/>
          <cell r="Z149"/>
          <cell r="AA149"/>
          <cell r="AB149"/>
          <cell r="AC149"/>
          <cell r="AD149"/>
        </row>
        <row r="150"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</row>
        <row r="151"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S151"/>
          <cell r="T151"/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</row>
        <row r="152"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</row>
        <row r="153"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  <cell r="T153"/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</row>
        <row r="154"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</row>
        <row r="155"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  <cell r="T155"/>
          <cell r="U155"/>
          <cell r="V155"/>
          <cell r="W155"/>
          <cell r="X155"/>
          <cell r="Y155"/>
          <cell r="Z155"/>
          <cell r="AA155"/>
          <cell r="AB155"/>
          <cell r="AC155"/>
          <cell r="AD155"/>
        </row>
        <row r="156"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  <cell r="V156"/>
          <cell r="W156"/>
          <cell r="X156"/>
          <cell r="Y156"/>
          <cell r="Z156"/>
          <cell r="AA156"/>
          <cell r="AB156"/>
          <cell r="AC156"/>
          <cell r="AD156"/>
        </row>
        <row r="157"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  <cell r="S157"/>
          <cell r="T157"/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</row>
        <row r="158"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</row>
        <row r="159"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  <cell r="U159"/>
          <cell r="V159"/>
          <cell r="W159"/>
          <cell r="X159"/>
          <cell r="Y159"/>
          <cell r="Z159"/>
          <cell r="AA159"/>
          <cell r="AB159"/>
          <cell r="AC159"/>
          <cell r="AD159"/>
        </row>
        <row r="160"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  <cell r="T160"/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</row>
        <row r="161"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  <cell r="S161"/>
          <cell r="T161"/>
          <cell r="U161"/>
          <cell r="V161"/>
          <cell r="W161"/>
          <cell r="X161"/>
          <cell r="Y161"/>
          <cell r="Z161"/>
          <cell r="AA161"/>
          <cell r="AB161"/>
          <cell r="AC161"/>
          <cell r="AD161"/>
        </row>
        <row r="162"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  <cell r="S162"/>
          <cell r="T162"/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</row>
        <row r="163"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  <cell r="Z163"/>
          <cell r="AA163"/>
          <cell r="AB163"/>
          <cell r="AC163"/>
          <cell r="AD163"/>
        </row>
        <row r="164"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  <cell r="Z164"/>
          <cell r="AA164"/>
          <cell r="AB164"/>
          <cell r="AC164"/>
          <cell r="AD164"/>
        </row>
        <row r="165"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  <cell r="S165"/>
          <cell r="T165"/>
          <cell r="U165"/>
          <cell r="V165"/>
          <cell r="W165"/>
          <cell r="X165"/>
          <cell r="Y165"/>
          <cell r="Z165"/>
          <cell r="AA165"/>
          <cell r="AB165"/>
          <cell r="AC165"/>
          <cell r="AD165"/>
        </row>
        <row r="166"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  <cell r="S166"/>
          <cell r="T166"/>
          <cell r="U166"/>
          <cell r="V166"/>
          <cell r="W166"/>
          <cell r="X166"/>
          <cell r="Y166"/>
          <cell r="Z166"/>
          <cell r="AA166"/>
          <cell r="AB166"/>
          <cell r="AC166"/>
          <cell r="AD166"/>
        </row>
        <row r="167"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  <cell r="T167"/>
          <cell r="U167"/>
          <cell r="V167"/>
          <cell r="W167"/>
          <cell r="X167"/>
          <cell r="Y167"/>
          <cell r="Z167"/>
          <cell r="AA167"/>
          <cell r="AB167"/>
          <cell r="AC167"/>
          <cell r="AD167"/>
        </row>
        <row r="168"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  <cell r="S168"/>
          <cell r="T168"/>
          <cell r="U168"/>
          <cell r="V168"/>
          <cell r="W168"/>
          <cell r="X168"/>
          <cell r="Y168"/>
          <cell r="Z168"/>
          <cell r="AA168"/>
          <cell r="AB168"/>
          <cell r="AC168"/>
          <cell r="AD168"/>
        </row>
        <row r="169"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  <cell r="Z169"/>
          <cell r="AA169"/>
          <cell r="AB169"/>
          <cell r="AC169"/>
          <cell r="AD169"/>
        </row>
        <row r="170"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  <cell r="S170"/>
          <cell r="T170"/>
          <cell r="U170"/>
          <cell r="V170"/>
          <cell r="W170"/>
          <cell r="X170"/>
          <cell r="Y170"/>
          <cell r="Z170"/>
          <cell r="AA170"/>
          <cell r="AB170"/>
          <cell r="AC170"/>
          <cell r="AD170"/>
        </row>
        <row r="171"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/>
          <cell r="T171"/>
          <cell r="U171"/>
          <cell r="V171"/>
          <cell r="W171"/>
          <cell r="X171"/>
          <cell r="Y171"/>
          <cell r="Z171"/>
          <cell r="AA171"/>
          <cell r="AB171"/>
          <cell r="AC171"/>
          <cell r="AD171"/>
        </row>
        <row r="172"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  <cell r="T172"/>
          <cell r="U172"/>
          <cell r="V172"/>
          <cell r="W172"/>
          <cell r="X172"/>
          <cell r="Y172"/>
          <cell r="Z172"/>
          <cell r="AA172"/>
          <cell r="AB172"/>
          <cell r="AC172"/>
          <cell r="AD172"/>
        </row>
        <row r="173"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  <cell r="T173"/>
          <cell r="U173"/>
          <cell r="V173"/>
          <cell r="W173"/>
          <cell r="X173"/>
          <cell r="Y173"/>
          <cell r="Z173"/>
          <cell r="AA173"/>
          <cell r="AB173"/>
          <cell r="AC173"/>
          <cell r="AD173"/>
        </row>
        <row r="174"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  <cell r="Z174"/>
          <cell r="AA174"/>
          <cell r="AB174"/>
          <cell r="AC174"/>
          <cell r="AD174"/>
        </row>
        <row r="175"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/>
          <cell r="W175"/>
          <cell r="X175"/>
          <cell r="Y175"/>
          <cell r="Z175"/>
          <cell r="AA175"/>
          <cell r="AB175"/>
          <cell r="AC175"/>
          <cell r="AD175"/>
        </row>
        <row r="176"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/>
          <cell r="V176"/>
          <cell r="W176"/>
          <cell r="X176"/>
          <cell r="Y176"/>
          <cell r="Z176"/>
          <cell r="AA176"/>
          <cell r="AB176"/>
          <cell r="AC176"/>
          <cell r="AD176"/>
        </row>
        <row r="177"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  <cell r="V177"/>
          <cell r="W177"/>
          <cell r="X177"/>
          <cell r="Y177"/>
          <cell r="Z177"/>
          <cell r="AA177"/>
          <cell r="AB177"/>
          <cell r="AC177"/>
          <cell r="AD177"/>
        </row>
        <row r="178"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  <cell r="V178"/>
          <cell r="W178"/>
          <cell r="X178"/>
          <cell r="Y178"/>
          <cell r="Z178"/>
          <cell r="AA178"/>
          <cell r="AB178"/>
          <cell r="AC178"/>
          <cell r="AD178"/>
        </row>
        <row r="179"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/>
          <cell r="T179"/>
          <cell r="U179"/>
          <cell r="V179"/>
          <cell r="W179"/>
          <cell r="X179"/>
          <cell r="Y179"/>
          <cell r="Z179"/>
          <cell r="AA179"/>
          <cell r="AB179"/>
          <cell r="AC179"/>
          <cell r="AD179"/>
        </row>
        <row r="180"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/>
          <cell r="T180"/>
          <cell r="U180"/>
          <cell r="V180"/>
          <cell r="W180"/>
          <cell r="X180"/>
          <cell r="Y180"/>
          <cell r="Z180"/>
          <cell r="AA180"/>
          <cell r="AB180"/>
          <cell r="AC180"/>
          <cell r="AD180"/>
        </row>
        <row r="181"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</row>
        <row r="182"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/>
          <cell r="T182"/>
          <cell r="U182"/>
          <cell r="V182"/>
          <cell r="W182"/>
          <cell r="X182"/>
          <cell r="Y182"/>
          <cell r="Z182"/>
          <cell r="AA182"/>
          <cell r="AB182"/>
          <cell r="AC182"/>
          <cell r="AD182"/>
        </row>
        <row r="183"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  <cell r="T183"/>
          <cell r="U183"/>
          <cell r="V183"/>
          <cell r="W183"/>
          <cell r="X183"/>
          <cell r="Y183"/>
          <cell r="Z183"/>
          <cell r="AA183"/>
          <cell r="AB183"/>
          <cell r="AC183"/>
          <cell r="AD183"/>
        </row>
        <row r="184"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/>
          <cell r="T184"/>
          <cell r="U184"/>
          <cell r="V184"/>
          <cell r="W184"/>
          <cell r="X184"/>
          <cell r="Y184"/>
          <cell r="Z184"/>
          <cell r="AA184"/>
          <cell r="AB184"/>
          <cell r="AC184"/>
          <cell r="AD184"/>
        </row>
        <row r="185"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  <cell r="Z185"/>
          <cell r="AA185"/>
          <cell r="AB185"/>
          <cell r="AC185"/>
          <cell r="AD185"/>
        </row>
        <row r="186"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  <cell r="T186"/>
          <cell r="U186"/>
          <cell r="V186"/>
          <cell r="W186"/>
          <cell r="X186"/>
          <cell r="Y186"/>
          <cell r="Z186"/>
          <cell r="AA186"/>
          <cell r="AB186"/>
          <cell r="AC186"/>
          <cell r="AD186"/>
        </row>
        <row r="187"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/>
          <cell r="T187"/>
          <cell r="U187"/>
          <cell r="V187"/>
          <cell r="W187"/>
          <cell r="X187"/>
          <cell r="Y187"/>
          <cell r="Z187"/>
          <cell r="AA187"/>
          <cell r="AB187"/>
          <cell r="AC187"/>
          <cell r="AD187"/>
        </row>
        <row r="188"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/>
          <cell r="T188"/>
          <cell r="U188"/>
          <cell r="V188"/>
          <cell r="W188"/>
          <cell r="X188"/>
          <cell r="Y188"/>
          <cell r="Z188"/>
          <cell r="AA188"/>
          <cell r="AB188"/>
          <cell r="AC188"/>
          <cell r="AD188"/>
        </row>
        <row r="189"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/>
          <cell r="T189"/>
          <cell r="U189"/>
          <cell r="V189"/>
          <cell r="W189"/>
          <cell r="X189"/>
          <cell r="Y189"/>
          <cell r="Z189"/>
          <cell r="AA189"/>
          <cell r="AB189"/>
          <cell r="AC189"/>
          <cell r="AD189"/>
        </row>
        <row r="190"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/>
          <cell r="T190"/>
          <cell r="U190"/>
          <cell r="V190"/>
          <cell r="W190"/>
          <cell r="X190"/>
          <cell r="Y190"/>
          <cell r="Z190"/>
          <cell r="AA190"/>
          <cell r="AB190"/>
          <cell r="AC190"/>
          <cell r="AD190"/>
        </row>
        <row r="191"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  <cell r="V191"/>
          <cell r="W191"/>
          <cell r="X191"/>
          <cell r="Y191"/>
          <cell r="Z191"/>
          <cell r="AA191"/>
          <cell r="AB191"/>
          <cell r="AC191"/>
          <cell r="AD191"/>
        </row>
        <row r="192"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  <cell r="U192"/>
          <cell r="V192"/>
          <cell r="W192"/>
          <cell r="X192"/>
          <cell r="Y192"/>
          <cell r="Z192"/>
          <cell r="AA192"/>
          <cell r="AB192"/>
          <cell r="AC192"/>
          <cell r="AD192"/>
        </row>
        <row r="193"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T193"/>
          <cell r="U193"/>
          <cell r="V193"/>
          <cell r="W193"/>
          <cell r="X193"/>
          <cell r="Y193"/>
          <cell r="Z193"/>
          <cell r="AA193"/>
          <cell r="AB193"/>
          <cell r="AC193"/>
          <cell r="AD193"/>
        </row>
        <row r="194"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T194"/>
          <cell r="U194"/>
          <cell r="V194"/>
          <cell r="W194"/>
          <cell r="X194"/>
          <cell r="Y194"/>
          <cell r="Z194"/>
          <cell r="AA194"/>
          <cell r="AB194"/>
          <cell r="AC194"/>
          <cell r="AD194"/>
        </row>
        <row r="195"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  <cell r="T195"/>
          <cell r="U195"/>
          <cell r="V195"/>
          <cell r="W195"/>
          <cell r="X195"/>
          <cell r="Y195"/>
          <cell r="Z195"/>
          <cell r="AA195"/>
          <cell r="AB195"/>
          <cell r="AC195"/>
          <cell r="AD195"/>
        </row>
        <row r="196"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  <cell r="S196"/>
          <cell r="T196"/>
          <cell r="U196"/>
          <cell r="V196"/>
          <cell r="W196"/>
          <cell r="X196"/>
          <cell r="Y196"/>
          <cell r="Z196"/>
          <cell r="AA196"/>
          <cell r="AB196"/>
          <cell r="AC196"/>
          <cell r="AD196"/>
        </row>
        <row r="197"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  <cell r="P197"/>
          <cell r="Q197"/>
          <cell r="T197"/>
          <cell r="U197"/>
          <cell r="V197"/>
          <cell r="W197"/>
          <cell r="X197"/>
          <cell r="Y197"/>
          <cell r="Z197"/>
          <cell r="AA197"/>
          <cell r="AB197"/>
          <cell r="AC197"/>
          <cell r="AD197"/>
        </row>
        <row r="198"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  <cell r="S198"/>
          <cell r="T198"/>
          <cell r="U198"/>
          <cell r="V198"/>
          <cell r="W198"/>
          <cell r="X198"/>
          <cell r="Y198"/>
          <cell r="Z198"/>
          <cell r="AA198"/>
          <cell r="AB198"/>
          <cell r="AC198"/>
          <cell r="AD198"/>
        </row>
        <row r="199"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  <cell r="S199"/>
          <cell r="T199"/>
          <cell r="U199"/>
          <cell r="V199"/>
          <cell r="W199"/>
          <cell r="X199"/>
          <cell r="Y199"/>
          <cell r="Z199"/>
          <cell r="AA199"/>
          <cell r="AB199"/>
          <cell r="AC199"/>
          <cell r="AD199"/>
        </row>
        <row r="200"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  <cell r="S200"/>
          <cell r="T200"/>
          <cell r="U200"/>
          <cell r="V200"/>
          <cell r="W200"/>
          <cell r="X200"/>
          <cell r="Y200"/>
          <cell r="Z200"/>
          <cell r="AA200"/>
          <cell r="AB200"/>
          <cell r="AC200"/>
          <cell r="AD200"/>
        </row>
        <row r="201"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  <cell r="S201"/>
          <cell r="T201"/>
          <cell r="U201"/>
          <cell r="V201"/>
          <cell r="W201"/>
          <cell r="X201"/>
          <cell r="Y201"/>
          <cell r="Z201"/>
          <cell r="AA201"/>
          <cell r="AB201"/>
          <cell r="AC201"/>
          <cell r="AD201"/>
        </row>
        <row r="202"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  <cell r="S202"/>
          <cell r="T202"/>
          <cell r="U202"/>
          <cell r="V202"/>
          <cell r="W202"/>
          <cell r="X202"/>
          <cell r="Y202"/>
          <cell r="Z202"/>
          <cell r="AA202"/>
          <cell r="AB202"/>
          <cell r="AC202"/>
          <cell r="AD202"/>
        </row>
        <row r="203"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  <cell r="S203"/>
          <cell r="T203"/>
          <cell r="U203"/>
          <cell r="V203"/>
          <cell r="W203"/>
          <cell r="X203"/>
          <cell r="Y203"/>
          <cell r="Z203"/>
          <cell r="AA203"/>
          <cell r="AB203"/>
          <cell r="AC203"/>
          <cell r="AD203"/>
        </row>
        <row r="204"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  <cell r="Z204"/>
          <cell r="AA204"/>
          <cell r="AB204"/>
          <cell r="AC204"/>
          <cell r="AD204"/>
        </row>
        <row r="205"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  <cell r="S205"/>
          <cell r="T205"/>
          <cell r="U205"/>
          <cell r="V205"/>
          <cell r="W205"/>
          <cell r="X205"/>
          <cell r="Y205"/>
          <cell r="Z205"/>
          <cell r="AA205"/>
          <cell r="AB205"/>
          <cell r="AC205"/>
          <cell r="AD205"/>
        </row>
        <row r="206"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  <cell r="S206"/>
          <cell r="T206"/>
          <cell r="U206"/>
          <cell r="V206"/>
          <cell r="W206"/>
          <cell r="X206"/>
          <cell r="Y206"/>
          <cell r="Z206"/>
          <cell r="AA206"/>
          <cell r="AB206"/>
          <cell r="AC206"/>
          <cell r="AD206"/>
        </row>
        <row r="207"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  <cell r="S207"/>
          <cell r="T207"/>
          <cell r="U207"/>
          <cell r="V207"/>
          <cell r="W207"/>
          <cell r="X207"/>
          <cell r="Y207"/>
          <cell r="Z207"/>
          <cell r="AA207"/>
          <cell r="AB207"/>
          <cell r="AC207"/>
          <cell r="AD207"/>
        </row>
        <row r="208"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  <cell r="S208"/>
          <cell r="T208"/>
          <cell r="U208"/>
          <cell r="V208"/>
          <cell r="W208"/>
          <cell r="X208"/>
          <cell r="Y208"/>
          <cell r="Z208"/>
          <cell r="AA208"/>
          <cell r="AB208"/>
          <cell r="AC208"/>
          <cell r="AD208"/>
        </row>
        <row r="209"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  <cell r="S209"/>
          <cell r="T209"/>
          <cell r="U209"/>
          <cell r="V209"/>
          <cell r="W209"/>
          <cell r="X209"/>
          <cell r="Y209"/>
          <cell r="Z209"/>
          <cell r="AA209"/>
          <cell r="AB209"/>
          <cell r="AC209"/>
          <cell r="AD209"/>
        </row>
        <row r="210"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  <cell r="S210"/>
          <cell r="T210"/>
          <cell r="U210"/>
          <cell r="V210"/>
          <cell r="W210"/>
          <cell r="X210"/>
          <cell r="Y210"/>
          <cell r="Z210"/>
          <cell r="AA210"/>
          <cell r="AB210"/>
          <cell r="AC210"/>
          <cell r="AD210"/>
        </row>
        <row r="211"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  <cell r="S211"/>
          <cell r="T211"/>
          <cell r="U211"/>
          <cell r="V211"/>
          <cell r="W211"/>
          <cell r="X211"/>
          <cell r="Y211"/>
          <cell r="Z211"/>
          <cell r="AA211"/>
          <cell r="AB211"/>
          <cell r="AC211"/>
          <cell r="AD211"/>
        </row>
        <row r="212"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  <cell r="Z212"/>
          <cell r="AA212"/>
          <cell r="AB212"/>
          <cell r="AC212"/>
          <cell r="AD212"/>
        </row>
        <row r="213"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  <cell r="Z213"/>
          <cell r="AA213"/>
          <cell r="AB213"/>
          <cell r="AC213"/>
          <cell r="AD213"/>
        </row>
        <row r="214"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  <cell r="S214"/>
          <cell r="T214"/>
          <cell r="U214"/>
          <cell r="V214"/>
          <cell r="W214"/>
          <cell r="X214"/>
          <cell r="Y214"/>
          <cell r="Z214"/>
          <cell r="AA214"/>
          <cell r="AB214"/>
          <cell r="AC214"/>
          <cell r="AD214"/>
        </row>
        <row r="215"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  <cell r="S215"/>
          <cell r="T215"/>
          <cell r="U215"/>
          <cell r="V215"/>
          <cell r="W215"/>
          <cell r="X215"/>
          <cell r="Y215"/>
          <cell r="Z215"/>
          <cell r="AA215"/>
          <cell r="AB215"/>
          <cell r="AC215"/>
          <cell r="AD215"/>
        </row>
        <row r="216"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  <cell r="S216"/>
          <cell r="T216"/>
          <cell r="U216"/>
          <cell r="V216"/>
          <cell r="W216"/>
          <cell r="X216"/>
          <cell r="Y216"/>
          <cell r="Z216"/>
          <cell r="AA216"/>
          <cell r="AB216"/>
          <cell r="AC216"/>
          <cell r="AD216"/>
        </row>
        <row r="217"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/>
          <cell r="T217"/>
          <cell r="U217"/>
          <cell r="V217"/>
          <cell r="W217"/>
          <cell r="X217"/>
          <cell r="Y217"/>
          <cell r="Z217"/>
          <cell r="AA217"/>
          <cell r="AB217"/>
          <cell r="AC217"/>
          <cell r="AD217"/>
        </row>
        <row r="218"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  <cell r="S218"/>
          <cell r="T218"/>
          <cell r="U218"/>
          <cell r="V218"/>
          <cell r="W218"/>
          <cell r="X218"/>
          <cell r="Y218"/>
          <cell r="Z218"/>
          <cell r="AA218"/>
          <cell r="AB218"/>
          <cell r="AC218"/>
          <cell r="AD218"/>
        </row>
        <row r="219"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  <cell r="S219"/>
          <cell r="T219"/>
          <cell r="U219"/>
          <cell r="V219"/>
          <cell r="W219"/>
          <cell r="X219"/>
          <cell r="Y219"/>
          <cell r="Z219"/>
          <cell r="AA219"/>
          <cell r="AB219"/>
          <cell r="AC219"/>
          <cell r="AD219"/>
        </row>
        <row r="220"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/>
          <cell r="T220"/>
          <cell r="U220"/>
          <cell r="V220"/>
          <cell r="W220"/>
          <cell r="X220"/>
          <cell r="Y220"/>
          <cell r="Z220"/>
          <cell r="AA220"/>
          <cell r="AB220"/>
          <cell r="AC220"/>
          <cell r="AD220"/>
        </row>
        <row r="221"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  <cell r="S221"/>
          <cell r="T221"/>
          <cell r="U221"/>
          <cell r="V221"/>
          <cell r="W221"/>
          <cell r="X221"/>
          <cell r="Y221"/>
          <cell r="Z221"/>
          <cell r="AA221"/>
          <cell r="AB221"/>
          <cell r="AC221"/>
          <cell r="AD221"/>
        </row>
        <row r="222"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  <cell r="S222"/>
          <cell r="T222"/>
          <cell r="U222"/>
          <cell r="V222"/>
          <cell r="W222"/>
          <cell r="X222"/>
          <cell r="Y222"/>
          <cell r="Z222"/>
          <cell r="AA222"/>
          <cell r="AB222"/>
          <cell r="AC222"/>
          <cell r="AD222"/>
        </row>
        <row r="223"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  <cell r="S223"/>
          <cell r="T223"/>
          <cell r="U223"/>
          <cell r="V223"/>
          <cell r="W223"/>
          <cell r="X223"/>
          <cell r="Y223"/>
          <cell r="Z223"/>
          <cell r="AA223"/>
          <cell r="AB223"/>
          <cell r="AC223"/>
          <cell r="AD223"/>
        </row>
        <row r="224"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  <cell r="S224"/>
          <cell r="T224"/>
          <cell r="U224"/>
          <cell r="V224"/>
          <cell r="W224"/>
          <cell r="X224"/>
          <cell r="Y224"/>
          <cell r="Z224"/>
          <cell r="AA224"/>
          <cell r="AB224"/>
          <cell r="AC224"/>
          <cell r="AD224"/>
        </row>
        <row r="225"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  <cell r="Z225"/>
          <cell r="AA225"/>
          <cell r="AB225"/>
          <cell r="AC225"/>
          <cell r="AD225"/>
        </row>
        <row r="226"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/>
          <cell r="T226"/>
          <cell r="U226"/>
          <cell r="V226"/>
          <cell r="W226"/>
          <cell r="X226"/>
          <cell r="Y226"/>
          <cell r="Z226"/>
          <cell r="AA226"/>
          <cell r="AB226"/>
          <cell r="AC226"/>
          <cell r="AD226"/>
        </row>
        <row r="227"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  <cell r="S227"/>
          <cell r="T227"/>
          <cell r="U227"/>
          <cell r="V227"/>
          <cell r="W227"/>
          <cell r="X227"/>
          <cell r="Y227"/>
          <cell r="Z227"/>
          <cell r="AA227"/>
          <cell r="AB227"/>
          <cell r="AC227"/>
          <cell r="AD227"/>
        </row>
        <row r="228"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  <cell r="S228"/>
          <cell r="T228"/>
          <cell r="U228"/>
          <cell r="V228"/>
          <cell r="W228"/>
          <cell r="X228"/>
          <cell r="Y228"/>
          <cell r="Z228"/>
          <cell r="AA228"/>
          <cell r="AB228"/>
          <cell r="AC228"/>
          <cell r="AD228"/>
        </row>
        <row r="229"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  <cell r="S229"/>
          <cell r="T229"/>
          <cell r="U229"/>
          <cell r="V229"/>
          <cell r="W229"/>
          <cell r="X229"/>
          <cell r="Y229"/>
          <cell r="Z229"/>
          <cell r="AA229"/>
          <cell r="AB229"/>
          <cell r="AC229"/>
          <cell r="AD229"/>
        </row>
        <row r="230"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  <cell r="Z230"/>
          <cell r="AA230"/>
          <cell r="AB230"/>
          <cell r="AC230"/>
          <cell r="AD230"/>
        </row>
        <row r="231"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  <cell r="Z231"/>
          <cell r="AA231"/>
          <cell r="AB231"/>
          <cell r="AC231"/>
          <cell r="AD231"/>
        </row>
        <row r="232"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  <cell r="S232"/>
          <cell r="T232"/>
          <cell r="U232"/>
          <cell r="V232"/>
          <cell r="W232"/>
          <cell r="X232"/>
          <cell r="Y232"/>
          <cell r="Z232"/>
          <cell r="AA232"/>
          <cell r="AB232"/>
          <cell r="AC232"/>
          <cell r="AD232"/>
        </row>
        <row r="233"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  <cell r="S233"/>
          <cell r="T233"/>
          <cell r="U233"/>
          <cell r="V233"/>
          <cell r="W233"/>
          <cell r="X233"/>
          <cell r="Y233"/>
          <cell r="Z233"/>
          <cell r="AA233"/>
          <cell r="AB233"/>
          <cell r="AC233"/>
          <cell r="AD233"/>
        </row>
        <row r="234"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/>
          <cell r="T234"/>
          <cell r="U234"/>
          <cell r="V234"/>
          <cell r="W234"/>
          <cell r="X234"/>
          <cell r="Y234"/>
          <cell r="Z234"/>
          <cell r="AA234"/>
          <cell r="AB234"/>
          <cell r="AC234"/>
          <cell r="AD234"/>
        </row>
        <row r="235"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/>
          <cell r="T235"/>
          <cell r="U235"/>
          <cell r="V235"/>
          <cell r="W235"/>
          <cell r="X235"/>
          <cell r="Y235"/>
          <cell r="Z235"/>
          <cell r="AA235"/>
          <cell r="AB235"/>
          <cell r="AC235"/>
          <cell r="AD235"/>
        </row>
        <row r="236"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  <cell r="S236"/>
          <cell r="T236"/>
          <cell r="U236"/>
          <cell r="V236"/>
          <cell r="W236"/>
          <cell r="X236"/>
          <cell r="Y236"/>
          <cell r="Z236"/>
          <cell r="AA236"/>
          <cell r="AB236"/>
          <cell r="AC236"/>
          <cell r="AD236"/>
        </row>
        <row r="237"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  <cell r="S237"/>
          <cell r="T237"/>
          <cell r="U237"/>
          <cell r="V237"/>
          <cell r="W237"/>
          <cell r="X237"/>
          <cell r="Y237"/>
          <cell r="Z237"/>
          <cell r="AA237"/>
          <cell r="AB237"/>
          <cell r="AC237"/>
          <cell r="AD237"/>
        </row>
        <row r="238"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  <cell r="S238"/>
          <cell r="T238"/>
          <cell r="U238"/>
          <cell r="V238"/>
          <cell r="W238"/>
          <cell r="X238"/>
          <cell r="Y238"/>
          <cell r="Z238"/>
          <cell r="AA238"/>
          <cell r="AB238"/>
          <cell r="AC238"/>
          <cell r="AD238"/>
        </row>
        <row r="239"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  <cell r="S239"/>
          <cell r="T239"/>
          <cell r="U239"/>
          <cell r="V239"/>
          <cell r="W239"/>
          <cell r="X239"/>
          <cell r="Y239"/>
          <cell r="Z239"/>
          <cell r="AA239"/>
          <cell r="AB239"/>
          <cell r="AC239"/>
          <cell r="AD239"/>
        </row>
        <row r="240"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  <cell r="S240"/>
          <cell r="T240"/>
          <cell r="U240"/>
          <cell r="V240"/>
          <cell r="W240"/>
          <cell r="X240"/>
          <cell r="Y240"/>
          <cell r="Z240"/>
          <cell r="AA240"/>
          <cell r="AB240"/>
          <cell r="AC240"/>
          <cell r="AD240"/>
        </row>
        <row r="241"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  <cell r="S241"/>
          <cell r="T241"/>
          <cell r="U241"/>
          <cell r="V241"/>
          <cell r="W241"/>
          <cell r="X241"/>
          <cell r="Y241"/>
          <cell r="Z241"/>
          <cell r="AA241"/>
          <cell r="AB241"/>
          <cell r="AC241"/>
          <cell r="AD241"/>
        </row>
        <row r="242"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  <cell r="Z242"/>
          <cell r="AA242"/>
          <cell r="AB242"/>
          <cell r="AC242"/>
          <cell r="AD242"/>
        </row>
        <row r="243"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  <cell r="Z243"/>
          <cell r="AA243"/>
          <cell r="AB243"/>
          <cell r="AC243"/>
          <cell r="AD243"/>
        </row>
        <row r="244"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  <cell r="S244"/>
          <cell r="T244"/>
          <cell r="U244"/>
          <cell r="V244"/>
          <cell r="W244"/>
          <cell r="X244"/>
          <cell r="Y244"/>
          <cell r="Z244"/>
          <cell r="AA244"/>
          <cell r="AB244"/>
          <cell r="AC244"/>
          <cell r="AD244"/>
        </row>
        <row r="245"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  <cell r="S245"/>
          <cell r="T245"/>
          <cell r="U245"/>
          <cell r="V245"/>
          <cell r="W245"/>
          <cell r="X245"/>
          <cell r="Y245"/>
          <cell r="Z245"/>
          <cell r="AA245"/>
          <cell r="AB245"/>
          <cell r="AC245"/>
          <cell r="AD245"/>
        </row>
        <row r="246"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  <cell r="S246"/>
          <cell r="T246"/>
          <cell r="U246"/>
          <cell r="V246"/>
          <cell r="W246"/>
          <cell r="X246"/>
          <cell r="Y246"/>
          <cell r="Z246"/>
          <cell r="AA246"/>
          <cell r="AB246"/>
          <cell r="AC246"/>
          <cell r="AD246"/>
        </row>
        <row r="247"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  <cell r="S247"/>
          <cell r="T247"/>
          <cell r="U247"/>
          <cell r="V247"/>
          <cell r="W247"/>
          <cell r="X247"/>
          <cell r="Y247"/>
          <cell r="Z247"/>
          <cell r="AA247"/>
          <cell r="AB247"/>
          <cell r="AC247"/>
          <cell r="AD247"/>
        </row>
        <row r="248"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  <cell r="S248"/>
          <cell r="T248"/>
          <cell r="U248"/>
          <cell r="V248"/>
          <cell r="W248"/>
          <cell r="X248"/>
          <cell r="Y248"/>
          <cell r="Z248"/>
          <cell r="AA248"/>
          <cell r="AB248"/>
          <cell r="AC248"/>
          <cell r="AD248"/>
        </row>
        <row r="249"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  <cell r="S249"/>
          <cell r="T249"/>
          <cell r="U249"/>
          <cell r="V249"/>
          <cell r="W249"/>
          <cell r="X249"/>
          <cell r="Y249"/>
          <cell r="Z249"/>
          <cell r="AA249"/>
          <cell r="AB249"/>
          <cell r="AC249"/>
          <cell r="AD249"/>
        </row>
        <row r="250"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/>
          <cell r="T250"/>
          <cell r="U250"/>
          <cell r="V250"/>
          <cell r="W250"/>
          <cell r="X250"/>
          <cell r="Y250"/>
          <cell r="Z250"/>
          <cell r="AA250"/>
          <cell r="AB250"/>
          <cell r="AC250"/>
          <cell r="AD250"/>
        </row>
        <row r="251"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  <cell r="Z251"/>
          <cell r="AA251"/>
          <cell r="AB251"/>
          <cell r="AC251"/>
          <cell r="AD251"/>
        </row>
        <row r="252"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  <cell r="Z252"/>
          <cell r="AA252"/>
          <cell r="AB252"/>
          <cell r="AC252"/>
          <cell r="AD252"/>
        </row>
        <row r="253"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  <cell r="S253"/>
          <cell r="T253"/>
          <cell r="U253"/>
          <cell r="V253"/>
          <cell r="W253"/>
          <cell r="X253"/>
          <cell r="Y253"/>
          <cell r="Z253"/>
          <cell r="AA253"/>
          <cell r="AB253"/>
          <cell r="AC253"/>
          <cell r="AD253"/>
        </row>
        <row r="254"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  <cell r="S254"/>
          <cell r="T254"/>
          <cell r="U254"/>
          <cell r="V254"/>
          <cell r="W254"/>
          <cell r="X254"/>
          <cell r="Y254"/>
          <cell r="Z254"/>
          <cell r="AA254"/>
          <cell r="AB254"/>
          <cell r="AC254"/>
          <cell r="AD254"/>
        </row>
        <row r="255"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  <cell r="S255"/>
          <cell r="T255"/>
          <cell r="U255"/>
          <cell r="V255"/>
          <cell r="W255"/>
          <cell r="X255"/>
          <cell r="Y255"/>
          <cell r="Z255"/>
          <cell r="AA255"/>
          <cell r="AB255"/>
          <cell r="AC255"/>
          <cell r="AD255"/>
        </row>
        <row r="256"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  <cell r="S256"/>
          <cell r="T256"/>
          <cell r="U256"/>
          <cell r="V256"/>
          <cell r="W256"/>
          <cell r="X256"/>
          <cell r="Y256"/>
          <cell r="Z256"/>
          <cell r="AA256"/>
          <cell r="AB256"/>
          <cell r="AC256"/>
          <cell r="AD256"/>
        </row>
        <row r="257"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  <cell r="S257"/>
          <cell r="T257"/>
          <cell r="U257"/>
          <cell r="V257"/>
          <cell r="W257"/>
          <cell r="X257"/>
          <cell r="Y257"/>
          <cell r="Z257"/>
          <cell r="AA257"/>
          <cell r="AB257"/>
          <cell r="AC257"/>
          <cell r="AD257"/>
        </row>
        <row r="258"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  <cell r="S258"/>
          <cell r="T258"/>
          <cell r="U258"/>
          <cell r="V258"/>
          <cell r="W258"/>
          <cell r="X258"/>
          <cell r="Y258"/>
          <cell r="Z258"/>
          <cell r="AA258"/>
          <cell r="AB258"/>
          <cell r="AC258"/>
          <cell r="AD258"/>
        </row>
        <row r="259"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  <cell r="S259"/>
          <cell r="T259"/>
          <cell r="U259"/>
          <cell r="V259"/>
          <cell r="W259"/>
          <cell r="X259"/>
          <cell r="Y259"/>
          <cell r="Z259"/>
          <cell r="AA259"/>
          <cell r="AB259"/>
          <cell r="AC259"/>
          <cell r="AD259"/>
        </row>
        <row r="260"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  <cell r="S260"/>
          <cell r="T260"/>
          <cell r="U260"/>
          <cell r="V260"/>
          <cell r="W260"/>
          <cell r="X260"/>
          <cell r="Y260"/>
          <cell r="Z260"/>
          <cell r="AA260"/>
          <cell r="AB260"/>
          <cell r="AC260"/>
          <cell r="AD260"/>
        </row>
        <row r="261"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/>
          <cell r="T261"/>
          <cell r="U261"/>
          <cell r="V261"/>
          <cell r="W261"/>
          <cell r="X261"/>
          <cell r="Y261"/>
          <cell r="Z261"/>
          <cell r="AA261"/>
          <cell r="AB261"/>
          <cell r="AC261"/>
          <cell r="AD261"/>
        </row>
        <row r="262"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  <cell r="S262"/>
          <cell r="T262"/>
          <cell r="U262"/>
          <cell r="V262"/>
          <cell r="W262"/>
          <cell r="X262"/>
          <cell r="Y262"/>
          <cell r="Z262"/>
          <cell r="AA262"/>
          <cell r="AB262"/>
          <cell r="AC262"/>
          <cell r="AD262"/>
        </row>
        <row r="263"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  <cell r="S263"/>
          <cell r="T263"/>
          <cell r="U263"/>
          <cell r="V263"/>
          <cell r="W263"/>
          <cell r="X263"/>
          <cell r="Y263"/>
          <cell r="Z263"/>
          <cell r="AA263"/>
          <cell r="AB263"/>
          <cell r="AC263"/>
          <cell r="AD263"/>
        </row>
        <row r="264"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  <cell r="Z264"/>
          <cell r="AA264"/>
          <cell r="AB264"/>
          <cell r="AC264"/>
          <cell r="AD264"/>
        </row>
        <row r="265"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S265"/>
          <cell r="T265"/>
          <cell r="U265"/>
          <cell r="V265"/>
          <cell r="W265"/>
          <cell r="X265"/>
          <cell r="Y265"/>
          <cell r="Z265"/>
          <cell r="AA265"/>
          <cell r="AB265"/>
          <cell r="AC265"/>
          <cell r="AD265"/>
        </row>
        <row r="266"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/>
          <cell r="T266"/>
          <cell r="U266"/>
          <cell r="V266"/>
          <cell r="W266"/>
          <cell r="X266"/>
          <cell r="Y266"/>
          <cell r="Z266"/>
          <cell r="AA266"/>
          <cell r="AB266"/>
          <cell r="AC266"/>
          <cell r="AD266"/>
        </row>
        <row r="267"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  <cell r="S267"/>
          <cell r="T267"/>
          <cell r="U267"/>
          <cell r="V267"/>
          <cell r="W267"/>
          <cell r="X267"/>
          <cell r="Y267"/>
          <cell r="Z267"/>
          <cell r="AA267"/>
          <cell r="AB267"/>
          <cell r="AC267"/>
          <cell r="AD267"/>
        </row>
        <row r="268"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  <cell r="V268"/>
          <cell r="W268"/>
          <cell r="X268"/>
          <cell r="Y268"/>
          <cell r="Z268"/>
          <cell r="AA268"/>
          <cell r="AB268"/>
          <cell r="AC268"/>
          <cell r="AD268"/>
        </row>
        <row r="269"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/>
          <cell r="T269"/>
          <cell r="U269"/>
          <cell r="V269"/>
          <cell r="W269"/>
          <cell r="X269"/>
          <cell r="Y269"/>
          <cell r="Z269"/>
          <cell r="AA269"/>
          <cell r="AB269"/>
          <cell r="AC269"/>
          <cell r="AD269"/>
        </row>
        <row r="270"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  <cell r="Z270"/>
          <cell r="AA270"/>
          <cell r="AB270"/>
          <cell r="AC270"/>
          <cell r="AD270"/>
        </row>
        <row r="271"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  <cell r="T271"/>
          <cell r="U271"/>
          <cell r="V271"/>
          <cell r="W271"/>
          <cell r="X271"/>
          <cell r="Y271"/>
          <cell r="Z271"/>
          <cell r="AA271"/>
          <cell r="AB271"/>
          <cell r="AC271"/>
          <cell r="AD271"/>
        </row>
        <row r="272"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/>
          <cell r="W272"/>
          <cell r="X272"/>
          <cell r="Y272"/>
          <cell r="Z272"/>
          <cell r="AA272"/>
          <cell r="AB272"/>
          <cell r="AC272"/>
          <cell r="AD272"/>
        </row>
        <row r="273"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/>
          <cell r="T273"/>
          <cell r="U273"/>
          <cell r="V273"/>
          <cell r="W273"/>
          <cell r="X273"/>
          <cell r="Y273"/>
          <cell r="Z273"/>
          <cell r="AA273"/>
          <cell r="AB273"/>
          <cell r="AC273"/>
          <cell r="AD273"/>
        </row>
        <row r="274"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/>
          <cell r="T274"/>
          <cell r="U274"/>
          <cell r="V274"/>
          <cell r="W274"/>
          <cell r="X274"/>
          <cell r="Y274"/>
          <cell r="Z274"/>
          <cell r="AA274"/>
          <cell r="AB274"/>
          <cell r="AC274"/>
          <cell r="AD274"/>
        </row>
        <row r="275"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/>
          <cell r="T275"/>
          <cell r="U275"/>
          <cell r="V275"/>
          <cell r="W275"/>
          <cell r="X275"/>
          <cell r="Y275"/>
          <cell r="Z275"/>
          <cell r="AA275"/>
          <cell r="AB275"/>
          <cell r="AC275"/>
          <cell r="AD275"/>
        </row>
        <row r="276"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  <cell r="S276"/>
          <cell r="T276"/>
          <cell r="U276"/>
          <cell r="V276"/>
          <cell r="W276"/>
          <cell r="X276"/>
          <cell r="Y276"/>
          <cell r="Z276"/>
          <cell r="AA276"/>
          <cell r="AB276"/>
          <cell r="AC276"/>
          <cell r="AD276"/>
        </row>
        <row r="277"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  <cell r="S277"/>
          <cell r="T277"/>
          <cell r="U277"/>
          <cell r="V277"/>
          <cell r="W277"/>
          <cell r="X277"/>
          <cell r="Y277"/>
          <cell r="Z277"/>
          <cell r="AA277"/>
          <cell r="AB277"/>
          <cell r="AC277"/>
          <cell r="AD277"/>
        </row>
        <row r="278"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  <cell r="T278"/>
          <cell r="U278"/>
          <cell r="V278"/>
          <cell r="W278"/>
          <cell r="X278"/>
          <cell r="Y278"/>
          <cell r="Z278"/>
          <cell r="AA278"/>
          <cell r="AB278"/>
          <cell r="AC278"/>
          <cell r="AD278"/>
        </row>
        <row r="279"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/>
          <cell r="T279"/>
          <cell r="U279"/>
          <cell r="V279"/>
          <cell r="W279"/>
          <cell r="X279"/>
          <cell r="Y279"/>
          <cell r="Z279"/>
          <cell r="AA279"/>
          <cell r="AB279"/>
          <cell r="AC279"/>
          <cell r="AD279"/>
        </row>
        <row r="280"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  <cell r="Z280"/>
          <cell r="AA280"/>
          <cell r="AB280"/>
          <cell r="AC280"/>
          <cell r="AD280"/>
        </row>
        <row r="281"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  <cell r="T281"/>
          <cell r="U281"/>
          <cell r="V281"/>
          <cell r="W281"/>
          <cell r="X281"/>
          <cell r="Y281"/>
          <cell r="Z281"/>
          <cell r="AA281"/>
          <cell r="AB281"/>
          <cell r="AC281"/>
          <cell r="AD281"/>
        </row>
        <row r="282"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/>
          <cell r="T282"/>
          <cell r="U282"/>
          <cell r="V282"/>
          <cell r="W282"/>
          <cell r="X282"/>
          <cell r="Y282"/>
          <cell r="Z282"/>
          <cell r="AA282"/>
          <cell r="AB282"/>
          <cell r="AC282"/>
          <cell r="AD282"/>
        </row>
        <row r="283"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  <cell r="T283"/>
          <cell r="U283"/>
          <cell r="V283"/>
          <cell r="W283"/>
          <cell r="X283"/>
          <cell r="Y283"/>
          <cell r="Z283"/>
          <cell r="AA283"/>
          <cell r="AB283"/>
          <cell r="AC283"/>
          <cell r="AD283"/>
        </row>
        <row r="284"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  <cell r="T284"/>
          <cell r="U284"/>
          <cell r="V284"/>
          <cell r="W284"/>
          <cell r="X284"/>
          <cell r="Y284"/>
          <cell r="Z284"/>
          <cell r="AA284"/>
          <cell r="AB284"/>
          <cell r="AC284"/>
          <cell r="AD284"/>
        </row>
        <row r="285"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  <cell r="T285"/>
          <cell r="U285"/>
          <cell r="V285"/>
          <cell r="W285"/>
          <cell r="X285"/>
          <cell r="Y285"/>
          <cell r="Z285"/>
          <cell r="AA285"/>
          <cell r="AB285"/>
          <cell r="AC285"/>
          <cell r="AD285"/>
        </row>
        <row r="286"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  <cell r="Z286"/>
          <cell r="AA286"/>
          <cell r="AB286"/>
          <cell r="AC286"/>
          <cell r="AD286"/>
        </row>
        <row r="287"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/>
          <cell r="T287"/>
          <cell r="U287"/>
          <cell r="V287"/>
          <cell r="W287"/>
          <cell r="X287"/>
          <cell r="Y287"/>
          <cell r="Z287"/>
          <cell r="AA287"/>
          <cell r="AB287"/>
          <cell r="AC287"/>
          <cell r="AD287"/>
        </row>
        <row r="288"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/>
          <cell r="T288"/>
          <cell r="U288"/>
          <cell r="V288"/>
          <cell r="W288"/>
          <cell r="X288"/>
          <cell r="Y288"/>
          <cell r="Z288"/>
          <cell r="AA288"/>
          <cell r="AB288"/>
          <cell r="AC288"/>
          <cell r="AD288"/>
        </row>
        <row r="289"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/>
          <cell r="T289"/>
          <cell r="U289"/>
          <cell r="V289"/>
          <cell r="W289"/>
          <cell r="X289"/>
          <cell r="Y289"/>
          <cell r="Z289"/>
          <cell r="AA289"/>
          <cell r="AB289"/>
          <cell r="AC289"/>
          <cell r="AD289"/>
        </row>
        <row r="290"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/>
          <cell r="T290"/>
          <cell r="U290"/>
          <cell r="V290"/>
          <cell r="W290"/>
          <cell r="X290"/>
          <cell r="Y290"/>
          <cell r="Z290"/>
          <cell r="AA290"/>
          <cell r="AB290"/>
          <cell r="AC290"/>
          <cell r="AD290"/>
        </row>
        <row r="291"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/>
          <cell r="T291"/>
          <cell r="U291"/>
          <cell r="V291"/>
          <cell r="W291"/>
          <cell r="X291"/>
          <cell r="Y291"/>
          <cell r="Z291"/>
          <cell r="AA291"/>
          <cell r="AB291"/>
          <cell r="AC291"/>
          <cell r="AD291"/>
        </row>
        <row r="292"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  <cell r="Z292"/>
          <cell r="AA292"/>
          <cell r="AB292"/>
          <cell r="AC292"/>
          <cell r="AD292"/>
        </row>
        <row r="293"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  <cell r="S293"/>
          <cell r="T293"/>
          <cell r="U293"/>
          <cell r="V293"/>
          <cell r="W293"/>
          <cell r="X293"/>
          <cell r="Y293"/>
          <cell r="Z293"/>
          <cell r="AA293"/>
          <cell r="AB293"/>
          <cell r="AC293"/>
          <cell r="AD293"/>
        </row>
        <row r="294"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  <cell r="S294"/>
          <cell r="T294"/>
          <cell r="U294"/>
          <cell r="V294"/>
          <cell r="W294"/>
          <cell r="X294"/>
          <cell r="Y294"/>
          <cell r="Z294"/>
          <cell r="AA294"/>
          <cell r="AB294"/>
          <cell r="AC294"/>
          <cell r="AD294"/>
        </row>
        <row r="295"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/>
          <cell r="T295"/>
          <cell r="U295"/>
          <cell r="V295"/>
          <cell r="W295"/>
          <cell r="X295"/>
          <cell r="Y295"/>
          <cell r="Z295"/>
          <cell r="AA295"/>
          <cell r="AB295"/>
          <cell r="AC295"/>
          <cell r="AD295"/>
        </row>
        <row r="296"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/>
          <cell r="T296"/>
          <cell r="U296"/>
          <cell r="V296"/>
          <cell r="W296"/>
          <cell r="X296"/>
          <cell r="Y296"/>
          <cell r="Z296"/>
          <cell r="AA296"/>
          <cell r="AB296"/>
          <cell r="AC296"/>
          <cell r="AD296"/>
        </row>
        <row r="297"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/>
          <cell r="T297"/>
          <cell r="U297"/>
          <cell r="V297"/>
          <cell r="W297"/>
          <cell r="X297"/>
          <cell r="Y297"/>
          <cell r="Z297"/>
          <cell r="AA297"/>
          <cell r="AB297"/>
          <cell r="AC297"/>
          <cell r="AD297"/>
        </row>
        <row r="298"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  <cell r="Z298"/>
          <cell r="AA298"/>
          <cell r="AB298"/>
          <cell r="AC298"/>
          <cell r="AD298"/>
        </row>
        <row r="299"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  <cell r="Z299"/>
          <cell r="AA299"/>
          <cell r="AB299"/>
          <cell r="AC299"/>
          <cell r="AD299"/>
        </row>
        <row r="300"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/>
          <cell r="T300"/>
          <cell r="U300"/>
          <cell r="V300"/>
          <cell r="W300"/>
          <cell r="X300"/>
          <cell r="Y300"/>
          <cell r="Z300"/>
          <cell r="AA300"/>
          <cell r="AB300"/>
          <cell r="AC300"/>
          <cell r="AD300"/>
        </row>
        <row r="301"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/>
          <cell r="T301"/>
          <cell r="U301"/>
          <cell r="V301"/>
          <cell r="W301"/>
          <cell r="X301"/>
          <cell r="Y301"/>
          <cell r="Z301"/>
          <cell r="AA301"/>
          <cell r="AB301"/>
          <cell r="AC301"/>
          <cell r="AD301"/>
        </row>
        <row r="302"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/>
          <cell r="T302"/>
          <cell r="U302"/>
          <cell r="V302"/>
          <cell r="W302"/>
          <cell r="X302"/>
          <cell r="Y302"/>
          <cell r="Z302"/>
          <cell r="AA302"/>
          <cell r="AB302"/>
          <cell r="AC302"/>
          <cell r="AD302"/>
        </row>
        <row r="303"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/>
          <cell r="T303"/>
          <cell r="U303"/>
          <cell r="V303"/>
          <cell r="W303"/>
          <cell r="X303"/>
          <cell r="Y303"/>
          <cell r="Z303"/>
          <cell r="AA303"/>
          <cell r="AB303"/>
          <cell r="AC303"/>
          <cell r="AD303"/>
        </row>
        <row r="304"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  <cell r="Z304"/>
          <cell r="AA304"/>
          <cell r="AB304"/>
          <cell r="AC304"/>
          <cell r="AD304"/>
        </row>
        <row r="305"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/>
          <cell r="T305"/>
          <cell r="U305"/>
          <cell r="V305"/>
          <cell r="W305"/>
          <cell r="X305"/>
          <cell r="Y305"/>
          <cell r="Z305"/>
          <cell r="AA305"/>
          <cell r="AB305"/>
          <cell r="AC305"/>
          <cell r="AD305"/>
        </row>
        <row r="306"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/>
          <cell r="T306"/>
          <cell r="U306"/>
          <cell r="V306"/>
          <cell r="W306"/>
          <cell r="X306"/>
          <cell r="Y306"/>
          <cell r="Z306"/>
          <cell r="AA306"/>
          <cell r="AB306"/>
          <cell r="AC306"/>
          <cell r="AD306"/>
        </row>
        <row r="307"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/>
          <cell r="T307"/>
          <cell r="U307"/>
          <cell r="V307"/>
          <cell r="W307"/>
          <cell r="X307"/>
          <cell r="Y307"/>
          <cell r="Z307"/>
          <cell r="AA307"/>
          <cell r="AB307"/>
          <cell r="AC307"/>
          <cell r="AD307"/>
        </row>
        <row r="308"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  <cell r="Z308"/>
          <cell r="AA308"/>
          <cell r="AB308"/>
          <cell r="AC308"/>
          <cell r="AD308"/>
        </row>
        <row r="309"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  <cell r="Z309"/>
          <cell r="AA309"/>
          <cell r="AB309"/>
          <cell r="AC309"/>
          <cell r="AD309"/>
        </row>
        <row r="310"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/>
          <cell r="T310"/>
          <cell r="U310"/>
          <cell r="V310"/>
          <cell r="W310"/>
          <cell r="X310"/>
          <cell r="Y310"/>
          <cell r="Z310"/>
          <cell r="AA310"/>
          <cell r="AB310"/>
          <cell r="AC310"/>
          <cell r="AD310"/>
        </row>
        <row r="311"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  <cell r="S311"/>
          <cell r="T311"/>
          <cell r="U311"/>
          <cell r="V311"/>
          <cell r="W311"/>
          <cell r="X311"/>
          <cell r="Y311"/>
          <cell r="Z311"/>
          <cell r="AA311"/>
          <cell r="AB311"/>
          <cell r="AC311"/>
          <cell r="AD311"/>
        </row>
        <row r="312"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/>
          <cell r="T312"/>
          <cell r="U312"/>
          <cell r="V312"/>
          <cell r="W312"/>
          <cell r="X312"/>
          <cell r="Y312"/>
          <cell r="Z312"/>
          <cell r="AA312"/>
          <cell r="AB312"/>
          <cell r="AC312"/>
          <cell r="AD312"/>
        </row>
        <row r="313"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  <cell r="Z313"/>
          <cell r="AA313"/>
          <cell r="AB313"/>
          <cell r="AC313"/>
          <cell r="AD313"/>
        </row>
        <row r="314"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/>
          <cell r="T314"/>
          <cell r="U314"/>
          <cell r="V314"/>
          <cell r="W314"/>
          <cell r="X314"/>
          <cell r="Y314"/>
          <cell r="Z314"/>
          <cell r="AA314"/>
          <cell r="AB314"/>
          <cell r="AC314"/>
          <cell r="AD314"/>
        </row>
        <row r="315"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  <cell r="R315"/>
          <cell r="S315"/>
          <cell r="T315"/>
          <cell r="U315"/>
          <cell r="V315"/>
          <cell r="W315"/>
          <cell r="X315"/>
          <cell r="Y315"/>
          <cell r="Z315"/>
          <cell r="AA315"/>
          <cell r="AB315"/>
          <cell r="AC315"/>
          <cell r="AD315"/>
        </row>
        <row r="316"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  <cell r="S316"/>
          <cell r="T316"/>
          <cell r="U316"/>
          <cell r="V316"/>
          <cell r="W316"/>
          <cell r="X316"/>
          <cell r="Y316"/>
          <cell r="Z316"/>
          <cell r="AA316"/>
          <cell r="AB316"/>
          <cell r="AC316"/>
          <cell r="AD316"/>
        </row>
        <row r="317"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  <cell r="S317"/>
          <cell r="T317"/>
          <cell r="U317"/>
          <cell r="V317"/>
          <cell r="W317"/>
          <cell r="X317"/>
          <cell r="Y317"/>
          <cell r="Z317"/>
          <cell r="AA317"/>
          <cell r="AB317"/>
          <cell r="AC317"/>
          <cell r="AD317"/>
        </row>
        <row r="318"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  <cell r="S318"/>
          <cell r="T318"/>
          <cell r="U318"/>
          <cell r="V318"/>
          <cell r="W318"/>
          <cell r="X318"/>
          <cell r="Y318"/>
          <cell r="Z318"/>
          <cell r="AA318"/>
          <cell r="AB318"/>
          <cell r="AC318"/>
          <cell r="AD318"/>
        </row>
        <row r="319"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  <cell r="Z319"/>
          <cell r="AA319"/>
          <cell r="AB319"/>
          <cell r="AC319"/>
          <cell r="AD319"/>
        </row>
        <row r="320"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  <cell r="S320"/>
          <cell r="T320"/>
          <cell r="U320"/>
          <cell r="V320"/>
          <cell r="W320"/>
          <cell r="X320"/>
          <cell r="Y320"/>
          <cell r="Z320"/>
          <cell r="AA320"/>
          <cell r="AB320"/>
          <cell r="AC320"/>
          <cell r="AD320"/>
        </row>
        <row r="321"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  <cell r="T321"/>
          <cell r="U321"/>
          <cell r="V321"/>
          <cell r="W321"/>
          <cell r="X321"/>
          <cell r="Y321"/>
          <cell r="Z321"/>
          <cell r="AA321"/>
          <cell r="AB321"/>
          <cell r="AC321"/>
          <cell r="AD321"/>
        </row>
        <row r="322"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/>
          <cell r="Y322"/>
          <cell r="Z322"/>
          <cell r="AA322"/>
          <cell r="AB322"/>
          <cell r="AC322"/>
          <cell r="AD322"/>
        </row>
        <row r="323"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  <cell r="Z323"/>
          <cell r="AA323"/>
          <cell r="AB323"/>
          <cell r="AC323"/>
          <cell r="AD323"/>
        </row>
        <row r="324"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  <cell r="Z324"/>
          <cell r="AA324"/>
          <cell r="AB324"/>
          <cell r="AC324"/>
          <cell r="AD324"/>
        </row>
        <row r="325"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</row>
        <row r="326"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  <cell r="S326"/>
          <cell r="T326"/>
          <cell r="U326"/>
          <cell r="V326"/>
          <cell r="W326"/>
          <cell r="X326"/>
          <cell r="Y326"/>
          <cell r="Z326"/>
          <cell r="AA326"/>
          <cell r="AB326"/>
          <cell r="AC326"/>
          <cell r="AD326"/>
        </row>
        <row r="327"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  <cell r="S327"/>
          <cell r="T327"/>
          <cell r="U327"/>
          <cell r="V327"/>
          <cell r="W327"/>
          <cell r="X327"/>
          <cell r="Y327"/>
          <cell r="Z327"/>
          <cell r="AA327"/>
          <cell r="AB327"/>
          <cell r="AC327"/>
          <cell r="AD327"/>
        </row>
        <row r="328"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  <cell r="S328"/>
          <cell r="T328"/>
          <cell r="U328"/>
          <cell r="V328"/>
          <cell r="W328"/>
          <cell r="X328"/>
          <cell r="Y328"/>
          <cell r="Z328"/>
          <cell r="AA328"/>
          <cell r="AB328"/>
          <cell r="AC328"/>
          <cell r="AD328"/>
        </row>
        <row r="329"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  <cell r="S329"/>
          <cell r="T329"/>
          <cell r="U329"/>
          <cell r="V329"/>
          <cell r="W329"/>
          <cell r="X329"/>
          <cell r="Y329"/>
          <cell r="Z329"/>
          <cell r="AA329"/>
          <cell r="AB329"/>
          <cell r="AC329"/>
          <cell r="AD329"/>
        </row>
        <row r="330"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</row>
        <row r="331"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  <cell r="S331"/>
          <cell r="T331"/>
          <cell r="U331"/>
          <cell r="V331"/>
          <cell r="W331"/>
          <cell r="X331"/>
          <cell r="Y331"/>
          <cell r="Z331"/>
          <cell r="AA331"/>
          <cell r="AB331"/>
          <cell r="AC331"/>
          <cell r="AD331"/>
        </row>
        <row r="332"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</row>
        <row r="333"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  <cell r="S333"/>
          <cell r="T333"/>
          <cell r="U333"/>
          <cell r="V333"/>
          <cell r="W333"/>
          <cell r="X333"/>
          <cell r="Y333"/>
          <cell r="Z333"/>
          <cell r="AA333"/>
          <cell r="AB333"/>
          <cell r="AC333"/>
          <cell r="AD333"/>
        </row>
        <row r="334"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  <cell r="S334"/>
          <cell r="T334"/>
          <cell r="U334"/>
          <cell r="V334"/>
          <cell r="W334"/>
          <cell r="X334"/>
          <cell r="Y334"/>
          <cell r="Z334"/>
          <cell r="AA334"/>
          <cell r="AB334"/>
          <cell r="AC334"/>
          <cell r="AD334"/>
        </row>
        <row r="335"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  <cell r="S335"/>
          <cell r="T335"/>
          <cell r="U335"/>
          <cell r="V335"/>
          <cell r="W335"/>
          <cell r="X335"/>
          <cell r="Y335"/>
          <cell r="Z335"/>
          <cell r="AA335"/>
          <cell r="AB335"/>
          <cell r="AC335"/>
          <cell r="AD335"/>
        </row>
        <row r="336"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  <cell r="S336"/>
          <cell r="T336"/>
          <cell r="U336"/>
          <cell r="V336"/>
          <cell r="W336"/>
          <cell r="X336"/>
          <cell r="Y336"/>
          <cell r="Z336"/>
          <cell r="AA336"/>
          <cell r="AB336"/>
          <cell r="AC336"/>
          <cell r="AD336"/>
        </row>
        <row r="337"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  <cell r="S337"/>
          <cell r="T337"/>
          <cell r="U337"/>
          <cell r="V337"/>
          <cell r="W337"/>
          <cell r="X337"/>
          <cell r="Y337"/>
          <cell r="Z337"/>
          <cell r="AA337"/>
          <cell r="AB337"/>
          <cell r="AC337"/>
          <cell r="AD337"/>
        </row>
        <row r="338"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</row>
        <row r="339"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  <cell r="S339"/>
          <cell r="T339"/>
          <cell r="U339"/>
          <cell r="V339"/>
          <cell r="W339"/>
          <cell r="X339"/>
          <cell r="Y339"/>
          <cell r="Z339"/>
          <cell r="AA339"/>
          <cell r="AB339"/>
          <cell r="AC339"/>
          <cell r="AD339"/>
        </row>
        <row r="340"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  <cell r="Z340"/>
          <cell r="AA340"/>
          <cell r="AB340"/>
          <cell r="AC340"/>
          <cell r="AD340"/>
        </row>
        <row r="341"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  <cell r="S341"/>
          <cell r="T341"/>
          <cell r="U341"/>
          <cell r="V341"/>
          <cell r="W341"/>
          <cell r="X341"/>
          <cell r="Y341"/>
          <cell r="Z341"/>
          <cell r="AA341"/>
          <cell r="AB341"/>
          <cell r="AC341"/>
          <cell r="AD341"/>
        </row>
        <row r="342"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  <cell r="S342"/>
          <cell r="T342"/>
          <cell r="U342"/>
          <cell r="V342"/>
          <cell r="W342"/>
          <cell r="X342"/>
          <cell r="Y342"/>
          <cell r="Z342"/>
          <cell r="AA342"/>
          <cell r="AB342"/>
          <cell r="AC342"/>
          <cell r="AD342"/>
        </row>
        <row r="343"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</row>
        <row r="344"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  <cell r="S344"/>
          <cell r="T344"/>
          <cell r="U344"/>
          <cell r="V344"/>
          <cell r="W344"/>
          <cell r="X344"/>
          <cell r="Y344"/>
          <cell r="Z344"/>
          <cell r="AA344"/>
          <cell r="AB344"/>
          <cell r="AC344"/>
          <cell r="AD344"/>
        </row>
        <row r="345"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</row>
        <row r="346"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  <cell r="S346"/>
          <cell r="T346"/>
          <cell r="U346"/>
          <cell r="V346"/>
          <cell r="W346"/>
          <cell r="X346"/>
          <cell r="Y346"/>
          <cell r="Z346"/>
          <cell r="AA346"/>
          <cell r="AB346"/>
          <cell r="AC346"/>
          <cell r="AD346"/>
        </row>
        <row r="347"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  <cell r="S347"/>
          <cell r="T347"/>
          <cell r="U347"/>
          <cell r="V347"/>
          <cell r="W347"/>
          <cell r="X347"/>
          <cell r="Y347"/>
          <cell r="Z347"/>
          <cell r="AA347"/>
          <cell r="AB347"/>
          <cell r="AC347"/>
          <cell r="AD347"/>
        </row>
        <row r="348"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  <cell r="S348"/>
          <cell r="T348"/>
          <cell r="U348"/>
          <cell r="V348"/>
          <cell r="W348"/>
          <cell r="X348"/>
          <cell r="Y348"/>
          <cell r="Z348"/>
          <cell r="AA348"/>
          <cell r="AB348"/>
          <cell r="AC348"/>
          <cell r="AD348"/>
        </row>
        <row r="349"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  <cell r="S349"/>
          <cell r="T349"/>
          <cell r="U349"/>
          <cell r="V349"/>
          <cell r="W349"/>
          <cell r="X349"/>
          <cell r="Y349"/>
          <cell r="Z349"/>
          <cell r="AA349"/>
          <cell r="AB349"/>
          <cell r="AC349"/>
          <cell r="AD349"/>
        </row>
        <row r="350"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  <cell r="S350"/>
          <cell r="T350"/>
          <cell r="U350"/>
          <cell r="V350"/>
          <cell r="W350"/>
          <cell r="X350"/>
          <cell r="Y350"/>
          <cell r="Z350"/>
          <cell r="AA350"/>
          <cell r="AB350"/>
          <cell r="AC350"/>
          <cell r="AD350"/>
        </row>
        <row r="351"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</row>
        <row r="352"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  <cell r="S352"/>
          <cell r="T352"/>
          <cell r="U352"/>
          <cell r="V352"/>
          <cell r="W352"/>
          <cell r="X352"/>
          <cell r="Y352"/>
          <cell r="Z352"/>
          <cell r="AA352"/>
          <cell r="AB352"/>
          <cell r="AC352"/>
          <cell r="AD352"/>
        </row>
        <row r="353"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  <cell r="S353"/>
          <cell r="T353"/>
          <cell r="U353"/>
          <cell r="V353"/>
          <cell r="W353"/>
          <cell r="X353"/>
          <cell r="Y353"/>
          <cell r="Z353"/>
          <cell r="AA353"/>
          <cell r="AB353"/>
          <cell r="AC353"/>
          <cell r="AD353"/>
        </row>
        <row r="354"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  <cell r="S354"/>
          <cell r="T354"/>
          <cell r="U354"/>
          <cell r="V354"/>
          <cell r="W354"/>
          <cell r="X354"/>
          <cell r="Y354"/>
          <cell r="Z354"/>
          <cell r="AA354"/>
          <cell r="AB354"/>
          <cell r="AC354"/>
          <cell r="AD354"/>
        </row>
        <row r="355"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  <cell r="S355"/>
          <cell r="T355"/>
          <cell r="U355"/>
          <cell r="V355"/>
          <cell r="W355"/>
          <cell r="X355"/>
          <cell r="Y355"/>
          <cell r="Z355"/>
          <cell r="AA355"/>
          <cell r="AB355"/>
          <cell r="AC355"/>
          <cell r="AD355"/>
        </row>
        <row r="356"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  <cell r="Z356"/>
          <cell r="AA356"/>
          <cell r="AB356"/>
          <cell r="AC356"/>
          <cell r="AD356"/>
        </row>
        <row r="357"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  <cell r="Z357"/>
          <cell r="AA357"/>
          <cell r="AB357"/>
          <cell r="AC357"/>
          <cell r="AD357"/>
        </row>
        <row r="358"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  <cell r="V358"/>
          <cell r="W358"/>
          <cell r="X358"/>
          <cell r="Y358"/>
          <cell r="Z358"/>
          <cell r="AA358"/>
          <cell r="AB358"/>
          <cell r="AC358"/>
          <cell r="AD358"/>
        </row>
        <row r="359"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  <cell r="S359"/>
          <cell r="T359"/>
          <cell r="U359"/>
          <cell r="V359"/>
          <cell r="W359"/>
          <cell r="X359"/>
          <cell r="Y359"/>
          <cell r="Z359"/>
          <cell r="AA359"/>
          <cell r="AB359"/>
          <cell r="AC359"/>
          <cell r="AD359"/>
        </row>
        <row r="360"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  <cell r="S360"/>
          <cell r="T360"/>
          <cell r="U360"/>
          <cell r="V360"/>
          <cell r="W360"/>
          <cell r="X360"/>
          <cell r="Y360"/>
          <cell r="Z360"/>
          <cell r="AA360"/>
          <cell r="AB360"/>
          <cell r="AC360"/>
          <cell r="AD360"/>
        </row>
        <row r="361"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  <cell r="S361"/>
          <cell r="T361"/>
          <cell r="U361"/>
          <cell r="V361"/>
          <cell r="W361"/>
          <cell r="X361"/>
          <cell r="Y361"/>
          <cell r="Z361"/>
          <cell r="AA361"/>
          <cell r="AB361"/>
          <cell r="AC361"/>
          <cell r="AD361"/>
        </row>
        <row r="362"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  <cell r="Z362"/>
          <cell r="AA362"/>
          <cell r="AB362"/>
          <cell r="AC362"/>
          <cell r="AD362"/>
        </row>
        <row r="363"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  <cell r="S363"/>
          <cell r="T363"/>
          <cell r="U363"/>
          <cell r="V363"/>
          <cell r="W363"/>
          <cell r="X363"/>
          <cell r="Y363"/>
          <cell r="Z363"/>
          <cell r="AA363"/>
          <cell r="AB363"/>
          <cell r="AC363"/>
          <cell r="AD363"/>
        </row>
        <row r="364"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  <cell r="S364"/>
          <cell r="T364"/>
          <cell r="U364"/>
          <cell r="V364"/>
          <cell r="W364"/>
          <cell r="X364"/>
          <cell r="Y364"/>
          <cell r="Z364"/>
          <cell r="AA364"/>
          <cell r="AB364"/>
          <cell r="AC364"/>
          <cell r="AD364"/>
        </row>
        <row r="365"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  <cell r="S365"/>
          <cell r="T365"/>
          <cell r="U365"/>
          <cell r="V365"/>
          <cell r="W365"/>
          <cell r="X365"/>
          <cell r="Y365"/>
          <cell r="Z365"/>
          <cell r="AA365"/>
          <cell r="AB365"/>
          <cell r="AC365"/>
          <cell r="AD365"/>
        </row>
        <row r="366"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  <cell r="S366"/>
          <cell r="T366"/>
          <cell r="U366"/>
          <cell r="V366"/>
          <cell r="W366"/>
          <cell r="X366"/>
          <cell r="Y366"/>
          <cell r="Z366"/>
          <cell r="AA366"/>
          <cell r="AB366"/>
          <cell r="AC366"/>
          <cell r="AD366"/>
        </row>
        <row r="367"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  <cell r="S367"/>
          <cell r="T367"/>
          <cell r="U367"/>
          <cell r="V367"/>
          <cell r="W367"/>
          <cell r="X367"/>
          <cell r="Y367"/>
          <cell r="Z367"/>
          <cell r="AA367"/>
          <cell r="AB367"/>
          <cell r="AC367"/>
          <cell r="AD367"/>
        </row>
        <row r="368"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  <cell r="Z368"/>
          <cell r="AA368"/>
          <cell r="AB368"/>
          <cell r="AC368"/>
          <cell r="AD368"/>
        </row>
        <row r="369"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</row>
        <row r="370"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  <cell r="S370"/>
          <cell r="T370"/>
          <cell r="U370"/>
          <cell r="V370"/>
          <cell r="W370"/>
          <cell r="X370"/>
          <cell r="Y370"/>
          <cell r="Z370"/>
          <cell r="AA370"/>
          <cell r="AB370"/>
          <cell r="AC370"/>
          <cell r="AD370"/>
        </row>
        <row r="371"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  <cell r="S371"/>
          <cell r="T371"/>
          <cell r="U371"/>
          <cell r="V371"/>
          <cell r="W371"/>
          <cell r="X371"/>
          <cell r="Y371"/>
          <cell r="Z371"/>
          <cell r="AA371"/>
          <cell r="AB371"/>
          <cell r="AC371"/>
          <cell r="AD371"/>
        </row>
        <row r="372"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  <cell r="S372"/>
          <cell r="T372"/>
          <cell r="U372"/>
          <cell r="V372"/>
          <cell r="W372"/>
          <cell r="X372"/>
          <cell r="Y372"/>
          <cell r="Z372"/>
          <cell r="AA372"/>
          <cell r="AB372"/>
          <cell r="AC372"/>
          <cell r="AD372"/>
        </row>
        <row r="373"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  <cell r="S373"/>
          <cell r="T373"/>
          <cell r="U373"/>
          <cell r="V373"/>
          <cell r="W373"/>
          <cell r="X373"/>
          <cell r="Y373"/>
          <cell r="Z373"/>
          <cell r="AA373"/>
          <cell r="AB373"/>
          <cell r="AC373"/>
          <cell r="AD373"/>
        </row>
        <row r="374"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  <cell r="S374"/>
          <cell r="T374"/>
          <cell r="U374"/>
          <cell r="V374"/>
          <cell r="W374"/>
          <cell r="X374"/>
          <cell r="Y374"/>
          <cell r="Z374"/>
          <cell r="AA374"/>
          <cell r="AB374"/>
          <cell r="AC374"/>
          <cell r="AD374"/>
        </row>
        <row r="375"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  <cell r="S375"/>
          <cell r="T375"/>
          <cell r="U375"/>
          <cell r="V375"/>
          <cell r="W375"/>
          <cell r="X375"/>
          <cell r="Y375"/>
          <cell r="Z375"/>
          <cell r="AA375"/>
          <cell r="AB375"/>
          <cell r="AC375"/>
          <cell r="AD375"/>
        </row>
        <row r="376"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  <cell r="Z376"/>
          <cell r="AA376"/>
          <cell r="AB376"/>
          <cell r="AC376"/>
          <cell r="AD376"/>
        </row>
        <row r="377"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  <cell r="S377"/>
          <cell r="T377"/>
          <cell r="U377"/>
          <cell r="V377"/>
          <cell r="W377"/>
          <cell r="X377"/>
          <cell r="Y377"/>
          <cell r="Z377"/>
          <cell r="AA377"/>
          <cell r="AB377"/>
          <cell r="AC377"/>
          <cell r="AD377"/>
        </row>
        <row r="378"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  <cell r="S378"/>
          <cell r="T378"/>
          <cell r="U378"/>
          <cell r="V378"/>
          <cell r="W378"/>
          <cell r="X378"/>
          <cell r="Y378"/>
          <cell r="Z378"/>
          <cell r="AA378"/>
          <cell r="AB378"/>
          <cell r="AC378"/>
          <cell r="AD378"/>
        </row>
        <row r="379"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  <cell r="S379"/>
          <cell r="T379"/>
          <cell r="U379"/>
          <cell r="V379"/>
          <cell r="W379"/>
          <cell r="X379"/>
          <cell r="Y379"/>
          <cell r="Z379"/>
          <cell r="AA379"/>
          <cell r="AB379"/>
          <cell r="AC379"/>
          <cell r="AD379"/>
        </row>
      </sheetData>
      <sheetData sheetId="12">
        <row r="1"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</row>
        <row r="2">
          <cell r="D2"/>
          <cell r="E2"/>
          <cell r="F2"/>
          <cell r="G2"/>
          <cell r="H2">
            <v>2</v>
          </cell>
          <cell r="I2">
            <v>3</v>
          </cell>
          <cell r="J2">
            <v>4</v>
          </cell>
          <cell r="K2">
            <v>5</v>
          </cell>
          <cell r="L2">
            <v>6</v>
          </cell>
          <cell r="M2">
            <v>7</v>
          </cell>
          <cell r="N2"/>
          <cell r="O2"/>
          <cell r="P2"/>
          <cell r="Q2"/>
          <cell r="R2"/>
          <cell r="S2"/>
          <cell r="T2"/>
          <cell r="U2"/>
          <cell r="V2"/>
          <cell r="W2"/>
          <cell r="X2"/>
          <cell r="Y2"/>
          <cell r="Z2"/>
          <cell r="AA2"/>
          <cell r="AB2"/>
          <cell r="AC2"/>
          <cell r="AD2"/>
        </row>
        <row r="3">
          <cell r="D3" t="str">
            <v>Ano</v>
          </cell>
          <cell r="E3" t="str">
            <v>Companhia</v>
          </cell>
          <cell r="F3" t="str">
            <v>Categoria</v>
          </cell>
          <cell r="G3" t="str">
            <v>Categoria</v>
          </cell>
          <cell r="H3" t="str">
            <v>Faixa 0</v>
          </cell>
          <cell r="I3" t="str">
            <v>Faixa 1</v>
          </cell>
          <cell r="J3" t="str">
            <v>Faixa 2</v>
          </cell>
          <cell r="K3" t="str">
            <v>Faixa 3</v>
          </cell>
          <cell r="L3" t="str">
            <v>Faixa 4</v>
          </cell>
          <cell r="M3" t="str">
            <v>Faixa 5</v>
          </cell>
          <cell r="N3"/>
          <cell r="O3" t="str">
            <v>Companhia</v>
          </cell>
          <cell r="P3" t="str">
            <v>TR</v>
          </cell>
          <cell r="Q3"/>
          <cell r="R3"/>
          <cell r="S3"/>
          <cell r="T3"/>
          <cell r="U3"/>
          <cell r="V3"/>
          <cell r="W3"/>
          <cell r="X3"/>
          <cell r="Y3"/>
          <cell r="Z3"/>
          <cell r="AA3"/>
          <cell r="AB3"/>
          <cell r="AC3"/>
          <cell r="AD3"/>
        </row>
        <row r="4">
          <cell r="D4">
            <v>2024</v>
          </cell>
          <cell r="E4" t="str">
            <v>Casan</v>
          </cell>
          <cell r="F4" t="str">
            <v>Pública</v>
          </cell>
          <cell r="G4" t="str">
            <v>2024 Casan Pública</v>
          </cell>
          <cell r="H4">
            <v>43.31</v>
          </cell>
          <cell r="I4">
            <v>6.37</v>
          </cell>
          <cell r="J4">
            <v>17.89</v>
          </cell>
          <cell r="K4">
            <v>17.89</v>
          </cell>
          <cell r="L4">
            <v>17.89</v>
          </cell>
          <cell r="M4">
            <v>0</v>
          </cell>
          <cell r="N4"/>
          <cell r="O4" t="str">
            <v>Casan</v>
          </cell>
          <cell r="P4">
            <v>1</v>
          </cell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</row>
        <row r="5">
          <cell r="D5">
            <v>2024</v>
          </cell>
          <cell r="E5" t="str">
            <v>Casan</v>
          </cell>
          <cell r="F5" t="str">
            <v>Residencial B</v>
          </cell>
          <cell r="G5" t="str">
            <v>2024 Casan Residencial B</v>
          </cell>
          <cell r="H5">
            <v>43.31</v>
          </cell>
          <cell r="I5">
            <v>2.88</v>
          </cell>
          <cell r="J5">
            <v>13.38</v>
          </cell>
          <cell r="K5">
            <v>17.89</v>
          </cell>
          <cell r="L5">
            <v>22.51</v>
          </cell>
          <cell r="M5">
            <v>0</v>
          </cell>
          <cell r="N5"/>
          <cell r="O5" t="str">
            <v>Blumenau</v>
          </cell>
          <cell r="P5">
            <v>1.0941904434513579</v>
          </cell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</row>
        <row r="6">
          <cell r="D6">
            <v>2024</v>
          </cell>
          <cell r="E6" t="str">
            <v>Casan</v>
          </cell>
          <cell r="F6" t="str">
            <v>Comercial</v>
          </cell>
          <cell r="G6" t="str">
            <v>2024 Casan Comercial</v>
          </cell>
          <cell r="H6">
            <v>43.31</v>
          </cell>
          <cell r="I6">
            <v>6.37</v>
          </cell>
          <cell r="J6">
            <v>17.89</v>
          </cell>
          <cell r="K6">
            <v>17.89</v>
          </cell>
          <cell r="L6">
            <v>22.51</v>
          </cell>
          <cell r="M6">
            <v>0</v>
          </cell>
          <cell r="N6"/>
          <cell r="O6" t="str">
            <v>Araranguá</v>
          </cell>
          <cell r="P6">
            <v>0.73399999999999999</v>
          </cell>
          <cell r="Q6"/>
          <cell r="R6"/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</row>
        <row r="7">
          <cell r="D7">
            <v>2024</v>
          </cell>
          <cell r="E7" t="str">
            <v>Casan</v>
          </cell>
          <cell r="F7" t="str">
            <v>Industrial</v>
          </cell>
          <cell r="G7" t="str">
            <v>2024 Casan Industrial</v>
          </cell>
          <cell r="H7">
            <v>43.31</v>
          </cell>
          <cell r="I7">
            <v>6.37</v>
          </cell>
          <cell r="J7">
            <v>17.89</v>
          </cell>
          <cell r="K7">
            <v>17.89</v>
          </cell>
          <cell r="L7">
            <v>17.89</v>
          </cell>
          <cell r="M7">
            <v>0</v>
          </cell>
          <cell r="N7"/>
          <cell r="O7" t="str">
            <v>Joinville</v>
          </cell>
          <cell r="P7">
            <v>0.8</v>
          </cell>
          <cell r="Q7"/>
          <cell r="R7"/>
          <cell r="S7"/>
          <cell r="T7"/>
          <cell r="U7"/>
          <cell r="V7"/>
          <cell r="W7"/>
          <cell r="X7"/>
          <cell r="Y7"/>
          <cell r="Z7"/>
          <cell r="AA7"/>
          <cell r="AB7"/>
          <cell r="AC7"/>
          <cell r="AD7"/>
        </row>
        <row r="8"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 t="str">
            <v>Sapiens</v>
          </cell>
          <cell r="P8">
            <v>1</v>
          </cell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</row>
        <row r="9">
          <cell r="D9">
            <v>2024</v>
          </cell>
          <cell r="E9" t="str">
            <v>SAMAE BNU - Água</v>
          </cell>
          <cell r="F9" t="str">
            <v>Pública</v>
          </cell>
          <cell r="G9" t="str">
            <v>2025 SAMAE BNU - Água Pública</v>
          </cell>
          <cell r="H9">
            <v>0</v>
          </cell>
          <cell r="I9">
            <v>4.4400000000000004</v>
          </cell>
          <cell r="J9">
            <v>8.56</v>
          </cell>
          <cell r="K9">
            <v>8.56</v>
          </cell>
          <cell r="L9">
            <v>0</v>
          </cell>
          <cell r="M9">
            <v>0</v>
          </cell>
          <cell r="N9"/>
          <cell r="O9"/>
          <cell r="P9"/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</row>
        <row r="10">
          <cell r="D10">
            <v>2024</v>
          </cell>
          <cell r="E10" t="str">
            <v>Sapiens</v>
          </cell>
          <cell r="F10" t="str">
            <v>Comercial</v>
          </cell>
          <cell r="G10" t="str">
            <v>2024 Sapiens Comercial</v>
          </cell>
          <cell r="H10">
            <v>0</v>
          </cell>
          <cell r="I10">
            <v>20.79</v>
          </cell>
          <cell r="J10">
            <v>20.79</v>
          </cell>
          <cell r="K10">
            <v>20.79</v>
          </cell>
          <cell r="L10">
            <v>20.79</v>
          </cell>
          <cell r="M10">
            <v>0</v>
          </cell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</row>
        <row r="11"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</row>
        <row r="12">
          <cell r="D12">
            <v>2023</v>
          </cell>
          <cell r="E12" t="str">
            <v>Samae ARA - Água</v>
          </cell>
          <cell r="F12" t="str">
            <v>Pública</v>
          </cell>
          <cell r="G12" t="str">
            <v>2023 Samae ARA - Água Pública</v>
          </cell>
          <cell r="H12">
            <v>0</v>
          </cell>
          <cell r="I12">
            <v>9.6809999999999992</v>
          </cell>
          <cell r="J12">
            <v>12.53</v>
          </cell>
          <cell r="K12">
            <v>13.8</v>
          </cell>
          <cell r="L12">
            <v>15.18</v>
          </cell>
          <cell r="M12">
            <v>16.72</v>
          </cell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</row>
        <row r="13">
          <cell r="D13">
            <v>2024</v>
          </cell>
          <cell r="E13" t="str">
            <v>SAMAE BNU - Esgoto BRK</v>
          </cell>
          <cell r="F13" t="str">
            <v>Pública</v>
          </cell>
          <cell r="G13" t="str">
            <v>2024 SAMAE BNU - Esgoto BRK Pública</v>
          </cell>
          <cell r="H13">
            <v>0</v>
          </cell>
          <cell r="I13">
            <v>4.83</v>
          </cell>
          <cell r="J13">
            <v>9.3789999999999996</v>
          </cell>
          <cell r="K13">
            <v>16.905000000000001</v>
          </cell>
          <cell r="L13">
            <v>0</v>
          </cell>
          <cell r="M13">
            <v>0</v>
          </cell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</row>
        <row r="14">
          <cell r="D14">
            <v>2023</v>
          </cell>
          <cell r="E14" t="str">
            <v>SAMAE BNU - Esgoto BRK</v>
          </cell>
          <cell r="F14" t="str">
            <v>Pública</v>
          </cell>
          <cell r="G14" t="str">
            <v>2023 SAMAE BNU - Esgoto BRK Pública</v>
          </cell>
          <cell r="H14">
            <v>0</v>
          </cell>
          <cell r="I14">
            <v>4.6239999999999997</v>
          </cell>
          <cell r="J14">
            <v>8.9789999999999992</v>
          </cell>
          <cell r="K14">
            <v>16.183</v>
          </cell>
          <cell r="L14">
            <v>0</v>
          </cell>
          <cell r="M14">
            <v>0</v>
          </cell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</row>
        <row r="15">
          <cell r="D15">
            <v>2024</v>
          </cell>
          <cell r="E15" t="str">
            <v>Joinville Perini</v>
          </cell>
          <cell r="F15" t="str">
            <v>Comercial</v>
          </cell>
          <cell r="G15" t="str">
            <v>2024 Joinville Perini Comercial</v>
          </cell>
          <cell r="H15">
            <v>0</v>
          </cell>
          <cell r="I15">
            <v>11.9</v>
          </cell>
          <cell r="J15">
            <v>11.9</v>
          </cell>
          <cell r="K15">
            <v>11.9</v>
          </cell>
          <cell r="L15">
            <v>11.9</v>
          </cell>
          <cell r="M15">
            <v>0</v>
          </cell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</row>
        <row r="16"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</row>
        <row r="17"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</row>
        <row r="18"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</row>
        <row r="19">
          <cell r="D19">
            <v>1</v>
          </cell>
          <cell r="E19">
            <v>2</v>
          </cell>
          <cell r="F19">
            <v>3</v>
          </cell>
          <cell r="G19">
            <v>4</v>
          </cell>
          <cell r="H19">
            <v>5</v>
          </cell>
          <cell r="I19">
            <v>6</v>
          </cell>
          <cell r="J19">
            <v>7</v>
          </cell>
          <cell r="K19">
            <v>8</v>
          </cell>
          <cell r="L19">
            <v>9</v>
          </cell>
          <cell r="M19">
            <v>10</v>
          </cell>
          <cell r="N19">
            <v>11</v>
          </cell>
          <cell r="O19">
            <v>12</v>
          </cell>
          <cell r="P19">
            <v>13</v>
          </cell>
          <cell r="Q19">
            <v>14</v>
          </cell>
          <cell r="R19">
            <v>15</v>
          </cell>
          <cell r="S19">
            <v>16</v>
          </cell>
          <cell r="T19">
            <v>17</v>
          </cell>
          <cell r="U19">
            <v>18</v>
          </cell>
          <cell r="V19">
            <v>19</v>
          </cell>
          <cell r="W19">
            <v>20</v>
          </cell>
          <cell r="X19">
            <v>21</v>
          </cell>
          <cell r="Y19">
            <v>22</v>
          </cell>
          <cell r="Z19">
            <v>23</v>
          </cell>
          <cell r="AA19">
            <v>24</v>
          </cell>
          <cell r="AB19">
            <v>25</v>
          </cell>
          <cell r="AC19">
            <v>26</v>
          </cell>
          <cell r="AD19">
            <v>27</v>
          </cell>
        </row>
        <row r="20">
          <cell r="D20"/>
          <cell r="E20" t="str">
            <v>COMPANHIA CATARINENSE DE ÁGUAS E SANEAMENTO                                                                                                                             FATURA CENTRALIZADA DETALHADA
EMÍLIO BLUM, 83  CENTRO C.N.P.J. 82.508.433/000117</v>
          </cell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</row>
        <row r="21">
          <cell r="D21"/>
          <cell r="E21" t="str">
            <v>ÓRGÃO CENTRAL: U.F.S.C. UNIV.FEDERAL DE SC                                                                                                                                                          SEQÜENCIAL: 216340701807</v>
          </cell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 t="str">
            <v>Economias</v>
          </cell>
          <cell r="Y21"/>
          <cell r="Z21"/>
          <cell r="AA21"/>
          <cell r="AB21"/>
          <cell r="AC21"/>
          <cell r="AD21"/>
        </row>
        <row r="22">
          <cell r="D22" t="str">
            <v>Codigo</v>
          </cell>
          <cell r="E22" t="str">
            <v>Matricula</v>
          </cell>
          <cell r="F22" t="str">
            <v>Mês referencia</v>
          </cell>
          <cell r="G22" t="str">
            <v>Cliente</v>
          </cell>
          <cell r="H22" t="str">
            <v>Economias</v>
          </cell>
          <cell r="I22" t="str">
            <v>Leitura Anterior</v>
          </cell>
          <cell r="J22" t="str">
            <v>Atual</v>
          </cell>
          <cell r="K22" t="str">
            <v>Cons. m3</v>
          </cell>
          <cell r="L22" t="str">
            <v>Valor água (R$)</v>
          </cell>
          <cell r="M22" t="str">
            <v>Valor esgoto (R$)</v>
          </cell>
          <cell r="N22" t="str">
            <v>Valor serviço(R$)</v>
          </cell>
          <cell r="O22" t="str">
            <v>Valor bônus(R$)</v>
          </cell>
          <cell r="P22" t="str">
            <v>Multa/ Juros/ Atual. Monet.</v>
          </cell>
          <cell r="Q22" t="str">
            <v>Valor total(R$)</v>
          </cell>
          <cell r="R22"/>
          <cell r="S22" t="str">
            <v>Situação</v>
          </cell>
          <cell r="T22" t="str">
            <v>Ocorrência</v>
          </cell>
          <cell r="U22" t="str">
            <v>Anormalidade</v>
          </cell>
          <cell r="V22" t="str">
            <v>Matrículas mês anterior</v>
          </cell>
          <cell r="W22" t="str">
            <v>Matrícula</v>
          </cell>
          <cell r="X22" t="str">
            <v>Informação das faturas</v>
          </cell>
          <cell r="Y22" t="str">
            <v>Informado e total anterior =?</v>
          </cell>
          <cell r="Z22" t="str">
            <v>Público</v>
          </cell>
          <cell r="AA22" t="str">
            <v>Residencial</v>
          </cell>
          <cell r="AB22" t="str">
            <v>Comercial</v>
          </cell>
          <cell r="AC22" t="str">
            <v>Industrial</v>
          </cell>
          <cell r="AD22" t="str">
            <v>Total</v>
          </cell>
        </row>
        <row r="23">
          <cell r="D23" t="str">
            <v>H001</v>
          </cell>
          <cell r="E23">
            <v>2297094</v>
          </cell>
          <cell r="F23">
            <v>45689</v>
          </cell>
          <cell r="G23" t="str">
            <v>UNIVERSIDADE FEDERAL DE SANTA CATARINA</v>
          </cell>
          <cell r="H23">
            <v>1</v>
          </cell>
          <cell r="I23">
            <v>1479</v>
          </cell>
          <cell r="J23">
            <v>1504</v>
          </cell>
          <cell r="K23">
            <v>25</v>
          </cell>
          <cell r="L23">
            <v>375.36</v>
          </cell>
          <cell r="M23">
            <v>375.36</v>
          </cell>
          <cell r="N23">
            <v>-70.94</v>
          </cell>
          <cell r="O23">
            <v>0</v>
          </cell>
          <cell r="P23">
            <v>0</v>
          </cell>
          <cell r="Q23">
            <v>679.78</v>
          </cell>
          <cell r="R23">
            <v>0</v>
          </cell>
          <cell r="S23" t="str">
            <v>ok</v>
          </cell>
          <cell r="T23" t="str">
            <v>LIDO</v>
          </cell>
          <cell r="U23" t="str">
            <v>Sem ocorrência</v>
          </cell>
          <cell r="V23">
            <v>2297094</v>
          </cell>
          <cell r="W23" t="str">
            <v>ok</v>
          </cell>
          <cell r="X23">
            <v>1</v>
          </cell>
          <cell r="Y23" t="str">
            <v>sim</v>
          </cell>
          <cell r="Z23">
            <v>1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</row>
        <row r="24">
          <cell r="D24" t="str">
            <v>H002</v>
          </cell>
          <cell r="E24">
            <v>2297116</v>
          </cell>
          <cell r="F24">
            <v>45689</v>
          </cell>
          <cell r="G24" t="str">
            <v>UNIVERSIDADE FEDERAL DE SANTA CATARINA</v>
          </cell>
          <cell r="H24">
            <v>2</v>
          </cell>
          <cell r="I24">
            <v>3209</v>
          </cell>
          <cell r="J24">
            <v>3241</v>
          </cell>
          <cell r="K24">
            <v>32</v>
          </cell>
          <cell r="L24">
            <v>428.7</v>
          </cell>
          <cell r="M24">
            <v>428.7</v>
          </cell>
          <cell r="N24">
            <v>-81.02</v>
          </cell>
          <cell r="O24">
            <v>0</v>
          </cell>
          <cell r="P24">
            <v>0</v>
          </cell>
          <cell r="Q24">
            <v>776.38</v>
          </cell>
          <cell r="R24">
            <v>0</v>
          </cell>
          <cell r="S24" t="str">
            <v>ok</v>
          </cell>
          <cell r="T24" t="str">
            <v>LIDO</v>
          </cell>
          <cell r="U24" t="str">
            <v>Sem ocorrência</v>
          </cell>
          <cell r="V24">
            <v>2297116</v>
          </cell>
          <cell r="W24" t="str">
            <v>ok</v>
          </cell>
          <cell r="X24">
            <v>2</v>
          </cell>
          <cell r="Y24" t="str">
            <v>sim</v>
          </cell>
          <cell r="Z24">
            <v>2</v>
          </cell>
          <cell r="AA24">
            <v>0</v>
          </cell>
          <cell r="AB24">
            <v>0</v>
          </cell>
          <cell r="AC24">
            <v>0</v>
          </cell>
          <cell r="AD24">
            <v>2</v>
          </cell>
        </row>
        <row r="25">
          <cell r="D25" t="str">
            <v>H003</v>
          </cell>
          <cell r="E25">
            <v>2297124</v>
          </cell>
          <cell r="F25">
            <v>45689</v>
          </cell>
          <cell r="G25" t="str">
            <v>BIOTERIO CENTRAL ALMOXARIFADO</v>
          </cell>
          <cell r="H25">
            <v>1</v>
          </cell>
          <cell r="I25">
            <v>11960</v>
          </cell>
          <cell r="J25">
            <v>12210</v>
          </cell>
          <cell r="K25">
            <v>250</v>
          </cell>
          <cell r="L25">
            <v>4400.6099999999997</v>
          </cell>
          <cell r="M25">
            <v>4400.6099999999997</v>
          </cell>
          <cell r="N25">
            <v>-831.72</v>
          </cell>
          <cell r="O25">
            <v>0</v>
          </cell>
          <cell r="P25">
            <v>0</v>
          </cell>
          <cell r="Q25">
            <v>7969.5</v>
          </cell>
          <cell r="R25">
            <v>0</v>
          </cell>
          <cell r="S25" t="str">
            <v>ok</v>
          </cell>
          <cell r="T25" t="str">
            <v>LIDO</v>
          </cell>
          <cell r="U25" t="str">
            <v>Sem ocorrência</v>
          </cell>
          <cell r="V25">
            <v>2297124</v>
          </cell>
          <cell r="W25" t="str">
            <v>ok</v>
          </cell>
          <cell r="X25">
            <v>1</v>
          </cell>
          <cell r="Y25" t="str">
            <v>sim</v>
          </cell>
          <cell r="Z25">
            <v>1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</row>
        <row r="26">
          <cell r="D26" t="str">
            <v>H004</v>
          </cell>
          <cell r="E26">
            <v>2297086</v>
          </cell>
          <cell r="F26">
            <v>45689</v>
          </cell>
          <cell r="G26" t="str">
            <v>CENTRO DE CIENCIAS FISICAS E MATEMATICA</v>
          </cell>
          <cell r="H26">
            <v>1</v>
          </cell>
          <cell r="I26">
            <v>3028</v>
          </cell>
          <cell r="J26">
            <v>3139</v>
          </cell>
          <cell r="K26">
            <v>111</v>
          </cell>
          <cell r="L26">
            <v>1913.9</v>
          </cell>
          <cell r="M26">
            <v>1913.9</v>
          </cell>
          <cell r="N26">
            <v>-361.72</v>
          </cell>
          <cell r="O26">
            <v>0</v>
          </cell>
          <cell r="P26">
            <v>0</v>
          </cell>
          <cell r="Q26">
            <v>3466.08</v>
          </cell>
          <cell r="R26">
            <v>0</v>
          </cell>
          <cell r="S26" t="str">
            <v>ok</v>
          </cell>
          <cell r="T26" t="str">
            <v>LIDO</v>
          </cell>
          <cell r="U26" t="str">
            <v>Sem ocorrência</v>
          </cell>
          <cell r="V26">
            <v>2297086</v>
          </cell>
          <cell r="W26" t="str">
            <v>ok</v>
          </cell>
          <cell r="X26">
            <v>1</v>
          </cell>
          <cell r="Y26" t="str">
            <v>sim</v>
          </cell>
          <cell r="Z26">
            <v>1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</row>
        <row r="27">
          <cell r="D27" t="str">
            <v>H005</v>
          </cell>
          <cell r="E27">
            <v>2297078</v>
          </cell>
          <cell r="F27">
            <v>45689</v>
          </cell>
          <cell r="G27" t="str">
            <v>CENTRO DE CIENCIAS FISICAS E MATEMATICA</v>
          </cell>
          <cell r="H27">
            <v>1</v>
          </cell>
          <cell r="I27">
            <v>1498</v>
          </cell>
          <cell r="J27">
            <v>1715</v>
          </cell>
          <cell r="K27">
            <v>217</v>
          </cell>
          <cell r="L27">
            <v>3810.24</v>
          </cell>
          <cell r="M27">
            <v>3810.24</v>
          </cell>
          <cell r="N27">
            <v>-720.12</v>
          </cell>
          <cell r="O27">
            <v>0</v>
          </cell>
          <cell r="P27">
            <v>0</v>
          </cell>
          <cell r="Q27">
            <v>6900.36</v>
          </cell>
          <cell r="R27">
            <v>0</v>
          </cell>
          <cell r="S27" t="str">
            <v>ok</v>
          </cell>
          <cell r="T27" t="str">
            <v>LIDO/REVISÃO</v>
          </cell>
          <cell r="U27" t="str">
            <v>Alto Consumo</v>
          </cell>
          <cell r="V27">
            <v>2297078</v>
          </cell>
          <cell r="W27" t="str">
            <v>ok</v>
          </cell>
          <cell r="X27">
            <v>1</v>
          </cell>
          <cell r="Y27" t="str">
            <v>sim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</row>
        <row r="28">
          <cell r="D28" t="str">
            <v>H006</v>
          </cell>
          <cell r="E28">
            <v>9185569</v>
          </cell>
          <cell r="F28">
            <v>45689</v>
          </cell>
          <cell r="G28" t="str">
            <v>ENGENHARIA CIVIL BL T</v>
          </cell>
          <cell r="H28">
            <v>1</v>
          </cell>
          <cell r="I28">
            <v>272</v>
          </cell>
          <cell r="J28">
            <v>278</v>
          </cell>
          <cell r="K28">
            <v>6</v>
          </cell>
          <cell r="L28">
            <v>81.53</v>
          </cell>
          <cell r="M28">
            <v>81.53</v>
          </cell>
          <cell r="N28">
            <v>-15.41</v>
          </cell>
          <cell r="O28">
            <v>0</v>
          </cell>
          <cell r="P28">
            <v>0</v>
          </cell>
          <cell r="Q28">
            <v>147.65</v>
          </cell>
          <cell r="R28">
            <v>0</v>
          </cell>
          <cell r="S28" t="str">
            <v>ok</v>
          </cell>
          <cell r="T28" t="str">
            <v>LIDO/REVISÃO</v>
          </cell>
          <cell r="U28" t="str">
            <v>Média</v>
          </cell>
          <cell r="V28">
            <v>9185569</v>
          </cell>
          <cell r="W28" t="str">
            <v>ok</v>
          </cell>
          <cell r="X28">
            <v>1</v>
          </cell>
          <cell r="Y28" t="str">
            <v>sim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1</v>
          </cell>
        </row>
        <row r="29">
          <cell r="D29" t="str">
            <v>H007</v>
          </cell>
          <cell r="E29">
            <v>9185550</v>
          </cell>
          <cell r="F29">
            <v>45689</v>
          </cell>
          <cell r="G29" t="str">
            <v>ENGENHARIA CIVIL BL V</v>
          </cell>
          <cell r="H29">
            <v>1</v>
          </cell>
          <cell r="I29">
            <v>7290</v>
          </cell>
          <cell r="J29">
            <v>7319</v>
          </cell>
          <cell r="K29">
            <v>29</v>
          </cell>
          <cell r="L29">
            <v>446.92</v>
          </cell>
          <cell r="M29">
            <v>446.92</v>
          </cell>
          <cell r="N29">
            <v>-84.47</v>
          </cell>
          <cell r="O29">
            <v>0</v>
          </cell>
          <cell r="P29">
            <v>0</v>
          </cell>
          <cell r="Q29">
            <v>809.37</v>
          </cell>
          <cell r="R29">
            <v>0</v>
          </cell>
          <cell r="S29" t="str">
            <v>ok</v>
          </cell>
          <cell r="T29" t="str">
            <v>LIDO/REVISÃO</v>
          </cell>
          <cell r="U29" t="str">
            <v>CONFIRMACAO LEITURA</v>
          </cell>
          <cell r="V29">
            <v>9185550</v>
          </cell>
          <cell r="W29" t="str">
            <v>ok</v>
          </cell>
          <cell r="X29">
            <v>1</v>
          </cell>
          <cell r="Y29" t="str">
            <v>sim</v>
          </cell>
          <cell r="Z29">
            <v>1</v>
          </cell>
          <cell r="AA29">
            <v>0</v>
          </cell>
          <cell r="AB29">
            <v>0</v>
          </cell>
          <cell r="AC29">
            <v>0</v>
          </cell>
          <cell r="AD29">
            <v>1</v>
          </cell>
        </row>
        <row r="30">
          <cell r="D30" t="str">
            <v>H008</v>
          </cell>
          <cell r="E30">
            <v>2297159</v>
          </cell>
          <cell r="F30">
            <v>45689</v>
          </cell>
          <cell r="G30" t="str">
            <v>UNIVERSIDADE FEDERAL DE SANTA CATARINA</v>
          </cell>
          <cell r="H30">
            <v>1</v>
          </cell>
          <cell r="I30">
            <v>4240</v>
          </cell>
          <cell r="J30">
            <v>4531</v>
          </cell>
          <cell r="K30">
            <v>291</v>
          </cell>
          <cell r="L30">
            <v>5134.1000000000004</v>
          </cell>
          <cell r="M30">
            <v>5134.1000000000004</v>
          </cell>
          <cell r="N30">
            <v>-970.34</v>
          </cell>
          <cell r="O30">
            <v>0</v>
          </cell>
          <cell r="P30">
            <v>0</v>
          </cell>
          <cell r="Q30">
            <v>9297.86</v>
          </cell>
          <cell r="R30">
            <v>0</v>
          </cell>
          <cell r="S30" t="str">
            <v>ok</v>
          </cell>
          <cell r="T30" t="str">
            <v>LIDO/REVISÃO</v>
          </cell>
          <cell r="U30" t="str">
            <v>Média</v>
          </cell>
          <cell r="V30">
            <v>2297159</v>
          </cell>
          <cell r="W30" t="str">
            <v>ok</v>
          </cell>
          <cell r="X30">
            <v>1</v>
          </cell>
          <cell r="Y30" t="str">
            <v>sim</v>
          </cell>
          <cell r="Z30">
            <v>1</v>
          </cell>
          <cell r="AA30">
            <v>0</v>
          </cell>
          <cell r="AB30">
            <v>0</v>
          </cell>
          <cell r="AC30">
            <v>0</v>
          </cell>
          <cell r="AD30">
            <v>1</v>
          </cell>
        </row>
        <row r="31">
          <cell r="D31" t="str">
            <v>H009</v>
          </cell>
          <cell r="E31">
            <v>2297140</v>
          </cell>
          <cell r="F31">
            <v>45689</v>
          </cell>
          <cell r="G31" t="str">
            <v>UNIVERSIDADE FEDERAL DE SANTA CATARINA</v>
          </cell>
          <cell r="H31">
            <v>1</v>
          </cell>
          <cell r="I31">
            <v>29</v>
          </cell>
          <cell r="J31">
            <v>29</v>
          </cell>
          <cell r="K31">
            <v>0</v>
          </cell>
          <cell r="L31">
            <v>43.31</v>
          </cell>
          <cell r="M31">
            <v>43.31</v>
          </cell>
          <cell r="N31">
            <v>-8.19</v>
          </cell>
          <cell r="O31">
            <v>0</v>
          </cell>
          <cell r="P31">
            <v>0</v>
          </cell>
          <cell r="Q31">
            <v>78.430000000000007</v>
          </cell>
          <cell r="R31">
            <v>0</v>
          </cell>
          <cell r="S31" t="str">
            <v>ok</v>
          </cell>
          <cell r="T31" t="str">
            <v>LIDO</v>
          </cell>
          <cell r="U31" t="str">
            <v>HIDRÔMETRO PARADO.</v>
          </cell>
          <cell r="V31">
            <v>2297140</v>
          </cell>
          <cell r="W31" t="str">
            <v>ok</v>
          </cell>
          <cell r="X31">
            <v>1</v>
          </cell>
          <cell r="Y31" t="str">
            <v>sim</v>
          </cell>
          <cell r="Z31">
            <v>1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</row>
        <row r="32">
          <cell r="D32" t="str">
            <v>H010</v>
          </cell>
          <cell r="E32">
            <v>2297132</v>
          </cell>
          <cell r="F32">
            <v>45689</v>
          </cell>
          <cell r="G32" t="str">
            <v>NUCLEO DE INSTRUÇÃO MODELO</v>
          </cell>
          <cell r="H32">
            <v>1</v>
          </cell>
          <cell r="I32">
            <v>2820</v>
          </cell>
          <cell r="J32">
            <v>2820</v>
          </cell>
          <cell r="K32">
            <v>0</v>
          </cell>
          <cell r="L32">
            <v>43.31</v>
          </cell>
          <cell r="M32">
            <v>43.31</v>
          </cell>
          <cell r="N32">
            <v>-8.19</v>
          </cell>
          <cell r="O32">
            <v>0</v>
          </cell>
          <cell r="P32">
            <v>0</v>
          </cell>
          <cell r="Q32">
            <v>78.430000000000007</v>
          </cell>
          <cell r="R32">
            <v>0</v>
          </cell>
          <cell r="S32" t="str">
            <v>ok</v>
          </cell>
          <cell r="T32" t="str">
            <v>LIDO/REVISÃO</v>
          </cell>
          <cell r="U32" t="str">
            <v>CONFIRMACAO LEITURA</v>
          </cell>
          <cell r="V32">
            <v>2297132</v>
          </cell>
          <cell r="W32" t="str">
            <v>ok</v>
          </cell>
          <cell r="X32">
            <v>1</v>
          </cell>
          <cell r="Y32" t="str">
            <v>sim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1</v>
          </cell>
        </row>
        <row r="33">
          <cell r="D33" t="str">
            <v>H011</v>
          </cell>
          <cell r="E33">
            <v>8149615</v>
          </cell>
          <cell r="F33">
            <v>45689</v>
          </cell>
          <cell r="G33" t="str">
            <v>DEPTO MICROBIOLOGIA UFSC</v>
          </cell>
          <cell r="H33">
            <v>1</v>
          </cell>
          <cell r="I33">
            <v>46363</v>
          </cell>
          <cell r="J33">
            <v>46409</v>
          </cell>
          <cell r="K33">
            <v>46</v>
          </cell>
          <cell r="L33">
            <v>751.05</v>
          </cell>
          <cell r="M33">
            <v>751.05</v>
          </cell>
          <cell r="N33">
            <v>-141.94</v>
          </cell>
          <cell r="O33">
            <v>0</v>
          </cell>
          <cell r="P33">
            <v>0</v>
          </cell>
          <cell r="Q33">
            <v>1360.16</v>
          </cell>
          <cell r="R33">
            <v>0</v>
          </cell>
          <cell r="S33" t="str">
            <v>ok</v>
          </cell>
          <cell r="T33" t="str">
            <v>LIDO/REVISÃO</v>
          </cell>
          <cell r="U33" t="str">
            <v>Média</v>
          </cell>
          <cell r="V33">
            <v>8149615</v>
          </cell>
          <cell r="W33" t="str">
            <v>ok</v>
          </cell>
          <cell r="X33">
            <v>1</v>
          </cell>
          <cell r="Y33" t="str">
            <v>sim</v>
          </cell>
          <cell r="Z33">
            <v>1</v>
          </cell>
          <cell r="AA33">
            <v>0</v>
          </cell>
          <cell r="AB33">
            <v>0</v>
          </cell>
          <cell r="AC33">
            <v>0</v>
          </cell>
          <cell r="AD33">
            <v>1</v>
          </cell>
        </row>
        <row r="34">
          <cell r="D34" t="str">
            <v>H015</v>
          </cell>
          <cell r="E34">
            <v>2296918</v>
          </cell>
          <cell r="F34">
            <v>45689</v>
          </cell>
          <cell r="G34" t="str">
            <v>UNIV FEDERAL DO ESTADO DE SC</v>
          </cell>
          <cell r="H34">
            <v>1</v>
          </cell>
          <cell r="I34">
            <v>212</v>
          </cell>
          <cell r="J34">
            <v>212</v>
          </cell>
          <cell r="K34">
            <v>0</v>
          </cell>
          <cell r="L34">
            <v>43.31</v>
          </cell>
          <cell r="M34">
            <v>43.31</v>
          </cell>
          <cell r="N34">
            <v>-8.19</v>
          </cell>
          <cell r="O34">
            <v>0</v>
          </cell>
          <cell r="P34">
            <v>0</v>
          </cell>
          <cell r="Q34">
            <v>78.430000000000007</v>
          </cell>
          <cell r="R34">
            <v>0</v>
          </cell>
          <cell r="S34" t="str">
            <v>ok</v>
          </cell>
          <cell r="T34" t="str">
            <v>MÉDIO</v>
          </cell>
          <cell r="U34" t="str">
            <v>VIDRO DO HIDROMETRO SUADO</v>
          </cell>
          <cell r="V34">
            <v>2296918</v>
          </cell>
          <cell r="W34" t="str">
            <v>ok</v>
          </cell>
          <cell r="X34">
            <v>1</v>
          </cell>
          <cell r="Y34" t="str">
            <v>sim</v>
          </cell>
          <cell r="Z34">
            <v>1</v>
          </cell>
          <cell r="AA34">
            <v>0</v>
          </cell>
          <cell r="AB34">
            <v>0</v>
          </cell>
          <cell r="AC34">
            <v>0</v>
          </cell>
          <cell r="AD34">
            <v>1</v>
          </cell>
        </row>
        <row r="35">
          <cell r="D35" t="str">
            <v>H017</v>
          </cell>
          <cell r="E35">
            <v>2296950</v>
          </cell>
          <cell r="F35">
            <v>45689</v>
          </cell>
          <cell r="G35" t="str">
            <v>UNIVERSIDADE FEDERAL DE SANTA CATARINA</v>
          </cell>
          <cell r="H35">
            <v>2</v>
          </cell>
          <cell r="I35">
            <v>11123</v>
          </cell>
          <cell r="J35">
            <v>11584</v>
          </cell>
          <cell r="K35">
            <v>461</v>
          </cell>
          <cell r="L35">
            <v>8937.43</v>
          </cell>
          <cell r="M35">
            <v>8937.43</v>
          </cell>
          <cell r="N35">
            <v>-1689.18</v>
          </cell>
          <cell r="O35">
            <v>0</v>
          </cell>
          <cell r="P35">
            <v>0</v>
          </cell>
          <cell r="Q35">
            <v>16185.68</v>
          </cell>
          <cell r="R35">
            <v>0</v>
          </cell>
          <cell r="S35" t="str">
            <v>ok</v>
          </cell>
          <cell r="T35" t="str">
            <v>MÉDIO</v>
          </cell>
          <cell r="U35" t="str">
            <v>Média</v>
          </cell>
          <cell r="V35">
            <v>2296950</v>
          </cell>
          <cell r="W35" t="str">
            <v>ok</v>
          </cell>
          <cell r="X35">
            <v>2</v>
          </cell>
          <cell r="Y35" t="str">
            <v>sim</v>
          </cell>
          <cell r="Z35">
            <v>1</v>
          </cell>
          <cell r="AA35">
            <v>0</v>
          </cell>
          <cell r="AB35">
            <v>1</v>
          </cell>
          <cell r="AC35">
            <v>0</v>
          </cell>
          <cell r="AD35">
            <v>2</v>
          </cell>
        </row>
        <row r="36">
          <cell r="D36" t="str">
            <v>H018</v>
          </cell>
          <cell r="E36">
            <v>2296640</v>
          </cell>
          <cell r="F36">
            <v>45689</v>
          </cell>
          <cell r="G36" t="str">
            <v>D A E</v>
          </cell>
          <cell r="H36">
            <v>1</v>
          </cell>
          <cell r="I36">
            <v>474</v>
          </cell>
          <cell r="J36">
            <v>498</v>
          </cell>
          <cell r="K36">
            <v>24</v>
          </cell>
          <cell r="L36">
            <v>357.47</v>
          </cell>
          <cell r="M36">
            <v>357.47</v>
          </cell>
          <cell r="N36">
            <v>-67.569999999999993</v>
          </cell>
          <cell r="O36">
            <v>0</v>
          </cell>
          <cell r="P36">
            <v>0</v>
          </cell>
          <cell r="Q36">
            <v>647.37</v>
          </cell>
          <cell r="R36">
            <v>0</v>
          </cell>
          <cell r="S36" t="str">
            <v>ok</v>
          </cell>
          <cell r="T36" t="str">
            <v>LIDO</v>
          </cell>
          <cell r="U36" t="str">
            <v>Sem ocorrência</v>
          </cell>
          <cell r="V36">
            <v>2296640</v>
          </cell>
          <cell r="W36" t="str">
            <v>ok</v>
          </cell>
          <cell r="X36">
            <v>1</v>
          </cell>
          <cell r="Y36" t="str">
            <v>sim</v>
          </cell>
          <cell r="Z36">
            <v>1</v>
          </cell>
          <cell r="AA36">
            <v>0</v>
          </cell>
          <cell r="AB36">
            <v>0</v>
          </cell>
          <cell r="AC36">
            <v>0</v>
          </cell>
          <cell r="AD36">
            <v>1</v>
          </cell>
        </row>
        <row r="37">
          <cell r="D37" t="str">
            <v>H019</v>
          </cell>
          <cell r="E37">
            <v>9097821</v>
          </cell>
          <cell r="F37">
            <v>45689</v>
          </cell>
          <cell r="G37" t="str">
            <v>CENTRO ACAD SOCIO ECONOMICO UFSC</v>
          </cell>
          <cell r="H37">
            <v>3</v>
          </cell>
          <cell r="I37">
            <v>15160</v>
          </cell>
          <cell r="J37">
            <v>15185</v>
          </cell>
          <cell r="K37">
            <v>25</v>
          </cell>
          <cell r="L37">
            <v>289.17</v>
          </cell>
          <cell r="M37">
            <v>289.17</v>
          </cell>
          <cell r="N37">
            <v>-54.65</v>
          </cell>
          <cell r="O37">
            <v>0</v>
          </cell>
          <cell r="P37">
            <v>0</v>
          </cell>
          <cell r="Q37">
            <v>523.69000000000005</v>
          </cell>
          <cell r="R37">
            <v>0</v>
          </cell>
          <cell r="S37" t="str">
            <v>ok</v>
          </cell>
          <cell r="T37" t="str">
            <v>LIDO/REVISÃO</v>
          </cell>
          <cell r="U37" t="str">
            <v>CONFIRMACAO LEITURA</v>
          </cell>
          <cell r="V37">
            <v>9097821</v>
          </cell>
          <cell r="W37" t="str">
            <v>ok</v>
          </cell>
          <cell r="X37">
            <v>3</v>
          </cell>
          <cell r="Y37" t="str">
            <v>sim</v>
          </cell>
          <cell r="Z37">
            <v>1</v>
          </cell>
          <cell r="AA37">
            <v>0</v>
          </cell>
          <cell r="AB37">
            <v>1</v>
          </cell>
          <cell r="AC37">
            <v>1</v>
          </cell>
          <cell r="AD37">
            <v>3</v>
          </cell>
        </row>
        <row r="38">
          <cell r="D38" t="str">
            <v>H020</v>
          </cell>
          <cell r="E38">
            <v>2296829</v>
          </cell>
          <cell r="F38">
            <v>45689</v>
          </cell>
          <cell r="G38" t="str">
            <v>CENTRO SOCIO ECONOMICO-UFSC</v>
          </cell>
          <cell r="H38">
            <v>1</v>
          </cell>
          <cell r="I38">
            <v>2318</v>
          </cell>
          <cell r="J38">
            <v>2332</v>
          </cell>
          <cell r="K38">
            <v>14</v>
          </cell>
          <cell r="L38">
            <v>178.57</v>
          </cell>
          <cell r="M38">
            <v>178.57</v>
          </cell>
          <cell r="N38">
            <v>-33.74</v>
          </cell>
          <cell r="O38">
            <v>-323.39999999999998</v>
          </cell>
          <cell r="P38">
            <v>0</v>
          </cell>
          <cell r="Q38">
            <v>0</v>
          </cell>
          <cell r="R38">
            <v>0</v>
          </cell>
          <cell r="S38" t="str">
            <v>ok</v>
          </cell>
          <cell r="T38" t="str">
            <v>LIDO</v>
          </cell>
          <cell r="U38" t="str">
            <v>Alto Consumo</v>
          </cell>
          <cell r="V38">
            <v>2296829</v>
          </cell>
          <cell r="W38" t="str">
            <v>ok</v>
          </cell>
          <cell r="X38">
            <v>1</v>
          </cell>
          <cell r="Y38" t="str">
            <v>sim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</row>
        <row r="39">
          <cell r="D39" t="str">
            <v>H021</v>
          </cell>
          <cell r="E39">
            <v>2296632</v>
          </cell>
          <cell r="F39">
            <v>45689</v>
          </cell>
          <cell r="G39" t="str">
            <v>IGREJA UFSC</v>
          </cell>
          <cell r="H39">
            <v>2</v>
          </cell>
          <cell r="I39">
            <v>1369</v>
          </cell>
          <cell r="J39">
            <v>1487</v>
          </cell>
          <cell r="K39">
            <v>118</v>
          </cell>
          <cell r="L39">
            <v>1967.24</v>
          </cell>
          <cell r="M39">
            <v>1967.24</v>
          </cell>
          <cell r="N39">
            <v>-371.8</v>
          </cell>
          <cell r="O39">
            <v>0</v>
          </cell>
          <cell r="P39">
            <v>0</v>
          </cell>
          <cell r="Q39">
            <v>3562.68</v>
          </cell>
          <cell r="R39">
            <v>0</v>
          </cell>
          <cell r="S39" t="str">
            <v>ok</v>
          </cell>
          <cell r="T39" t="str">
            <v>MÉDIO</v>
          </cell>
          <cell r="U39" t="str">
            <v>Média</v>
          </cell>
          <cell r="V39">
            <v>2296632</v>
          </cell>
          <cell r="W39" t="str">
            <v>ok</v>
          </cell>
          <cell r="X39">
            <v>2</v>
          </cell>
          <cell r="Y39" t="str">
            <v>sim</v>
          </cell>
          <cell r="Z39">
            <v>2</v>
          </cell>
          <cell r="AA39">
            <v>0</v>
          </cell>
          <cell r="AB39">
            <v>0</v>
          </cell>
          <cell r="AC39">
            <v>0</v>
          </cell>
          <cell r="AD39">
            <v>2</v>
          </cell>
        </row>
        <row r="40">
          <cell r="D40" t="str">
            <v>H023</v>
          </cell>
          <cell r="E40">
            <v>2296934</v>
          </cell>
          <cell r="F40">
            <v>45689</v>
          </cell>
          <cell r="G40" t="str">
            <v>UNIVERSIDADE FEDERAL DE SANTA CATARINA</v>
          </cell>
          <cell r="H40">
            <v>2</v>
          </cell>
          <cell r="I40">
            <v>17401</v>
          </cell>
          <cell r="J40">
            <v>17518</v>
          </cell>
          <cell r="K40">
            <v>117</v>
          </cell>
          <cell r="L40">
            <v>1988.63</v>
          </cell>
          <cell r="M40">
            <v>1988.63</v>
          </cell>
          <cell r="N40">
            <v>-375.85</v>
          </cell>
          <cell r="O40">
            <v>0</v>
          </cell>
          <cell r="P40">
            <v>0</v>
          </cell>
          <cell r="Q40">
            <v>3601.41</v>
          </cell>
          <cell r="R40">
            <v>0</v>
          </cell>
          <cell r="S40" t="str">
            <v>ok</v>
          </cell>
          <cell r="T40" t="str">
            <v>LIDO</v>
          </cell>
          <cell r="U40" t="str">
            <v>Sem ocorrência</v>
          </cell>
          <cell r="V40">
            <v>2296934</v>
          </cell>
          <cell r="W40" t="str">
            <v>ok</v>
          </cell>
          <cell r="X40">
            <v>2</v>
          </cell>
          <cell r="Y40" t="str">
            <v>sim</v>
          </cell>
          <cell r="Z40">
            <v>1</v>
          </cell>
          <cell r="AA40">
            <v>0</v>
          </cell>
          <cell r="AB40">
            <v>1</v>
          </cell>
          <cell r="AC40">
            <v>0</v>
          </cell>
          <cell r="AD40">
            <v>2</v>
          </cell>
        </row>
        <row r="41">
          <cell r="D41" t="str">
            <v>H024</v>
          </cell>
          <cell r="E41">
            <v>2296926</v>
          </cell>
          <cell r="F41">
            <v>45689</v>
          </cell>
          <cell r="G41" t="str">
            <v>UNIVERSIDADE FEDERAL DE SANTA CATARINA</v>
          </cell>
          <cell r="H41">
            <v>3</v>
          </cell>
          <cell r="I41">
            <v>25</v>
          </cell>
          <cell r="J41">
            <v>25</v>
          </cell>
          <cell r="K41">
            <v>0</v>
          </cell>
          <cell r="L41">
            <v>129.93</v>
          </cell>
          <cell r="M41">
            <v>129.93</v>
          </cell>
          <cell r="N41">
            <v>-24.56</v>
          </cell>
          <cell r="O41">
            <v>0</v>
          </cell>
          <cell r="P41">
            <v>0</v>
          </cell>
          <cell r="Q41">
            <v>235.3</v>
          </cell>
          <cell r="R41">
            <v>0</v>
          </cell>
          <cell r="S41" t="str">
            <v>ok</v>
          </cell>
          <cell r="T41" t="str">
            <v>LIDO</v>
          </cell>
          <cell r="U41" t="str">
            <v>HIDRÔMETRO PARADO.</v>
          </cell>
          <cell r="V41">
            <v>2296926</v>
          </cell>
          <cell r="W41" t="str">
            <v>ok</v>
          </cell>
          <cell r="X41">
            <v>3</v>
          </cell>
          <cell r="Y41" t="str">
            <v>sim</v>
          </cell>
          <cell r="Z41">
            <v>1</v>
          </cell>
          <cell r="AA41">
            <v>0</v>
          </cell>
          <cell r="AB41">
            <v>2</v>
          </cell>
          <cell r="AC41">
            <v>0</v>
          </cell>
          <cell r="AD41">
            <v>3</v>
          </cell>
        </row>
        <row r="42">
          <cell r="D42" t="str">
            <v>H025</v>
          </cell>
          <cell r="E42">
            <v>2296900</v>
          </cell>
          <cell r="F42">
            <v>45689</v>
          </cell>
          <cell r="G42" t="str">
            <v>CENTRO DE C FISICAS E MAT BL A UFSC</v>
          </cell>
          <cell r="H42">
            <v>1</v>
          </cell>
          <cell r="I42">
            <v>26903</v>
          </cell>
          <cell r="J42">
            <v>27084</v>
          </cell>
          <cell r="K42">
            <v>181</v>
          </cell>
          <cell r="L42">
            <v>3166.2</v>
          </cell>
          <cell r="M42">
            <v>3166.2</v>
          </cell>
          <cell r="N42">
            <v>-598.41</v>
          </cell>
          <cell r="O42">
            <v>0</v>
          </cell>
          <cell r="P42">
            <v>0</v>
          </cell>
          <cell r="Q42">
            <v>5733.99</v>
          </cell>
          <cell r="R42">
            <v>0</v>
          </cell>
          <cell r="S42" t="str">
            <v>ok</v>
          </cell>
          <cell r="T42" t="str">
            <v>LIDO/REVISÃO</v>
          </cell>
          <cell r="U42" t="str">
            <v>CONFIRMACAO LEITURA</v>
          </cell>
          <cell r="V42">
            <v>2296900</v>
          </cell>
          <cell r="W42" t="str">
            <v>ok</v>
          </cell>
          <cell r="X42">
            <v>1</v>
          </cell>
          <cell r="Y42" t="str">
            <v>sim</v>
          </cell>
          <cell r="Z42">
            <v>1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</row>
        <row r="43">
          <cell r="D43" t="str">
            <v>H026</v>
          </cell>
          <cell r="E43">
            <v>9912770</v>
          </cell>
          <cell r="F43">
            <v>45689</v>
          </cell>
          <cell r="G43" t="str">
            <v>CTRO DE CIENCIA FIS E MAT BL B UFSC</v>
          </cell>
          <cell r="H43">
            <v>1</v>
          </cell>
          <cell r="I43">
            <v>3794</v>
          </cell>
          <cell r="J43">
            <v>3811</v>
          </cell>
          <cell r="K43">
            <v>17</v>
          </cell>
          <cell r="L43">
            <v>232.24</v>
          </cell>
          <cell r="M43">
            <v>232.24</v>
          </cell>
          <cell r="N43">
            <v>-43.89</v>
          </cell>
          <cell r="O43">
            <v>0</v>
          </cell>
          <cell r="P43">
            <v>0</v>
          </cell>
          <cell r="Q43">
            <v>420.59</v>
          </cell>
          <cell r="R43">
            <v>0</v>
          </cell>
          <cell r="S43" t="str">
            <v>ok</v>
          </cell>
          <cell r="T43" t="str">
            <v>LIDO/REVISÃO</v>
          </cell>
          <cell r="U43" t="str">
            <v>CONFIRMACAO LEITURA</v>
          </cell>
          <cell r="V43">
            <v>9912770</v>
          </cell>
          <cell r="W43" t="str">
            <v>ok</v>
          </cell>
          <cell r="X43">
            <v>1</v>
          </cell>
          <cell r="Y43" t="str">
            <v>sim</v>
          </cell>
          <cell r="Z43">
            <v>1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</row>
        <row r="44">
          <cell r="D44" t="str">
            <v>H027</v>
          </cell>
          <cell r="E44">
            <v>16701186</v>
          </cell>
          <cell r="F44">
            <v>45689</v>
          </cell>
          <cell r="G44" t="str">
            <v>UFSC COLÉGIO DE APLICAÇÃO</v>
          </cell>
          <cell r="H44">
            <v>1</v>
          </cell>
          <cell r="I44">
            <v>69799</v>
          </cell>
          <cell r="J44">
            <v>70323</v>
          </cell>
          <cell r="K44">
            <v>524</v>
          </cell>
          <cell r="L44">
            <v>9302.4699999999993</v>
          </cell>
          <cell r="M44">
            <v>9302.4699999999993</v>
          </cell>
          <cell r="N44">
            <v>-1758.17</v>
          </cell>
          <cell r="O44">
            <v>0</v>
          </cell>
          <cell r="P44">
            <v>0</v>
          </cell>
          <cell r="Q44">
            <v>16846.77</v>
          </cell>
          <cell r="R44">
            <v>0</v>
          </cell>
          <cell r="S44" t="str">
            <v>ok</v>
          </cell>
          <cell r="T44" t="str">
            <v>LIDO</v>
          </cell>
          <cell r="U44" t="str">
            <v>Alto Consumo</v>
          </cell>
          <cell r="V44">
            <v>16701186</v>
          </cell>
          <cell r="W44" t="str">
            <v>ok</v>
          </cell>
          <cell r="X44">
            <v>1</v>
          </cell>
          <cell r="Y44" t="str">
            <v>sim</v>
          </cell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</row>
        <row r="45">
          <cell r="D45" t="str">
            <v>H028</v>
          </cell>
          <cell r="E45">
            <v>6205615</v>
          </cell>
          <cell r="F45">
            <v>45689</v>
          </cell>
          <cell r="G45" t="str">
            <v>NATIVAS DO HORTO BOTANICO UFSC</v>
          </cell>
          <cell r="H45">
            <v>1</v>
          </cell>
          <cell r="I45">
            <v>2209</v>
          </cell>
          <cell r="J45">
            <v>2243</v>
          </cell>
          <cell r="K45">
            <v>34</v>
          </cell>
          <cell r="L45">
            <v>536.37</v>
          </cell>
          <cell r="M45">
            <v>536.37</v>
          </cell>
          <cell r="N45">
            <v>-101.37</v>
          </cell>
          <cell r="O45">
            <v>0</v>
          </cell>
          <cell r="P45">
            <v>0</v>
          </cell>
          <cell r="Q45">
            <v>971.37</v>
          </cell>
          <cell r="R45">
            <v>0</v>
          </cell>
          <cell r="S45" t="str">
            <v>ok</v>
          </cell>
          <cell r="T45" t="str">
            <v>LIDO/REVISÃO</v>
          </cell>
          <cell r="U45" t="str">
            <v>HIDRÔMETRO RETIRADO.</v>
          </cell>
          <cell r="V45">
            <v>6205615</v>
          </cell>
          <cell r="W45" t="str">
            <v>ok</v>
          </cell>
          <cell r="X45">
            <v>1</v>
          </cell>
          <cell r="Y45" t="str">
            <v>sim</v>
          </cell>
          <cell r="Z45">
            <v>1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</row>
        <row r="46">
          <cell r="D46" t="str">
            <v>H029</v>
          </cell>
          <cell r="E46">
            <v>7297220</v>
          </cell>
          <cell r="F46">
            <v>45689</v>
          </cell>
          <cell r="G46" t="str">
            <v>MORADIA ESTUDANTIL UFSC</v>
          </cell>
          <cell r="H46">
            <v>1</v>
          </cell>
          <cell r="I46">
            <v>329</v>
          </cell>
          <cell r="J46">
            <v>329</v>
          </cell>
          <cell r="K46">
            <v>0</v>
          </cell>
          <cell r="L46">
            <v>43.31</v>
          </cell>
          <cell r="M46">
            <v>43.31</v>
          </cell>
          <cell r="N46">
            <v>-8.19</v>
          </cell>
          <cell r="O46">
            <v>0</v>
          </cell>
          <cell r="P46">
            <v>0</v>
          </cell>
          <cell r="Q46">
            <v>78.430000000000007</v>
          </cell>
          <cell r="R46">
            <v>0</v>
          </cell>
          <cell r="S46" t="str">
            <v>ok</v>
          </cell>
          <cell r="T46" t="str">
            <v>LIDO</v>
          </cell>
          <cell r="U46" t="str">
            <v>HIDRÔMETRO PARADO.</v>
          </cell>
          <cell r="V46">
            <v>7297220</v>
          </cell>
          <cell r="W46" t="str">
            <v>ok</v>
          </cell>
          <cell r="X46">
            <v>1</v>
          </cell>
          <cell r="Y46" t="str">
            <v>sim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</row>
        <row r="47">
          <cell r="D47" t="str">
            <v>H030</v>
          </cell>
          <cell r="E47">
            <v>2296276</v>
          </cell>
          <cell r="F47">
            <v>45689</v>
          </cell>
          <cell r="G47" t="str">
            <v>UNIV FED DO ESTADO DE STA CAT</v>
          </cell>
          <cell r="H47">
            <v>30</v>
          </cell>
          <cell r="I47">
            <v>14578</v>
          </cell>
          <cell r="J47">
            <v>16287</v>
          </cell>
          <cell r="K47">
            <v>1709</v>
          </cell>
          <cell r="L47">
            <v>26306.39</v>
          </cell>
          <cell r="M47">
            <v>26306.39</v>
          </cell>
          <cell r="N47">
            <v>-4971.8999999999996</v>
          </cell>
          <cell r="O47">
            <v>0</v>
          </cell>
          <cell r="P47">
            <v>0</v>
          </cell>
          <cell r="Q47">
            <v>47640.88</v>
          </cell>
          <cell r="R47">
            <v>0</v>
          </cell>
          <cell r="S47" t="str">
            <v>ok</v>
          </cell>
          <cell r="T47" t="str">
            <v>LIDO</v>
          </cell>
          <cell r="U47" t="str">
            <v>Sem ocorrência</v>
          </cell>
          <cell r="V47">
            <v>2296276</v>
          </cell>
          <cell r="W47" t="str">
            <v>ok</v>
          </cell>
          <cell r="X47">
            <v>30</v>
          </cell>
          <cell r="Y47" t="str">
            <v>sim</v>
          </cell>
          <cell r="Z47">
            <v>0</v>
          </cell>
          <cell r="AA47">
            <v>30</v>
          </cell>
          <cell r="AB47">
            <v>0</v>
          </cell>
          <cell r="AC47">
            <v>0</v>
          </cell>
          <cell r="AD47">
            <v>30</v>
          </cell>
        </row>
        <row r="48">
          <cell r="D48" t="str">
            <v>H032</v>
          </cell>
          <cell r="E48">
            <v>2296659</v>
          </cell>
          <cell r="F48">
            <v>45689</v>
          </cell>
          <cell r="G48" t="str">
            <v>BIBLIOTECA CENTRAL</v>
          </cell>
          <cell r="H48">
            <v>1</v>
          </cell>
          <cell r="I48">
            <v>3609</v>
          </cell>
          <cell r="J48">
            <v>3744</v>
          </cell>
          <cell r="K48">
            <v>135</v>
          </cell>
          <cell r="L48">
            <v>2343.2600000000002</v>
          </cell>
          <cell r="M48">
            <v>2343.2600000000002</v>
          </cell>
          <cell r="N48">
            <v>-442.88</v>
          </cell>
          <cell r="O48">
            <v>0</v>
          </cell>
          <cell r="P48">
            <v>0</v>
          </cell>
          <cell r="Q48">
            <v>4243.6400000000003</v>
          </cell>
          <cell r="R48">
            <v>0</v>
          </cell>
          <cell r="S48" t="str">
            <v>ok</v>
          </cell>
          <cell r="T48" t="str">
            <v>LIDO/REVISÃO</v>
          </cell>
          <cell r="U48" t="str">
            <v>CONFIRMACAO LEITURA</v>
          </cell>
          <cell r="V48">
            <v>2296659</v>
          </cell>
          <cell r="W48" t="str">
            <v>ok</v>
          </cell>
          <cell r="X48">
            <v>1</v>
          </cell>
          <cell r="Y48" t="str">
            <v>sim</v>
          </cell>
          <cell r="Z48">
            <v>1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</row>
        <row r="49">
          <cell r="D49" t="str">
            <v>H033</v>
          </cell>
          <cell r="E49">
            <v>2296667</v>
          </cell>
          <cell r="F49">
            <v>45689</v>
          </cell>
          <cell r="G49" t="str">
            <v>CENTRO TECNOLOGICO-UFSC</v>
          </cell>
          <cell r="H49">
            <v>2</v>
          </cell>
          <cell r="I49">
            <v>5382</v>
          </cell>
          <cell r="J49">
            <v>5511</v>
          </cell>
          <cell r="K49">
            <v>129</v>
          </cell>
          <cell r="L49">
            <v>2231.0300000000002</v>
          </cell>
          <cell r="M49">
            <v>2231.0300000000002</v>
          </cell>
          <cell r="N49">
            <v>-421.66</v>
          </cell>
          <cell r="O49">
            <v>0</v>
          </cell>
          <cell r="P49">
            <v>0</v>
          </cell>
          <cell r="Q49">
            <v>4040.4</v>
          </cell>
          <cell r="R49">
            <v>0</v>
          </cell>
          <cell r="S49" t="str">
            <v>ok</v>
          </cell>
          <cell r="T49" t="str">
            <v>MÉDIO</v>
          </cell>
          <cell r="U49" t="str">
            <v>Média</v>
          </cell>
          <cell r="V49">
            <v>2296667</v>
          </cell>
          <cell r="W49" t="str">
            <v>ok</v>
          </cell>
          <cell r="X49">
            <v>2</v>
          </cell>
          <cell r="Y49" t="str">
            <v>sim</v>
          </cell>
          <cell r="Z49">
            <v>1</v>
          </cell>
          <cell r="AA49">
            <v>0</v>
          </cell>
          <cell r="AB49">
            <v>1</v>
          </cell>
          <cell r="AC49">
            <v>0</v>
          </cell>
          <cell r="AD49">
            <v>2</v>
          </cell>
        </row>
        <row r="50">
          <cell r="D50" t="str">
            <v>H034</v>
          </cell>
          <cell r="E50">
            <v>8416621</v>
          </cell>
          <cell r="F50">
            <v>45689</v>
          </cell>
          <cell r="G50" t="str">
            <v>CENTRO TECNOLOGICO BLOCO L UFSC</v>
          </cell>
          <cell r="H50">
            <v>1</v>
          </cell>
          <cell r="I50">
            <v>6752</v>
          </cell>
          <cell r="J50">
            <v>6911</v>
          </cell>
          <cell r="K50">
            <v>159</v>
          </cell>
          <cell r="L50">
            <v>2772.62</v>
          </cell>
          <cell r="M50">
            <v>2772.62</v>
          </cell>
          <cell r="N50">
            <v>-524.02</v>
          </cell>
          <cell r="O50">
            <v>0</v>
          </cell>
          <cell r="P50">
            <v>0</v>
          </cell>
          <cell r="Q50">
            <v>5021.22</v>
          </cell>
          <cell r="R50">
            <v>0</v>
          </cell>
          <cell r="S50" t="str">
            <v>ok</v>
          </cell>
          <cell r="T50" t="str">
            <v>MÉDIO</v>
          </cell>
          <cell r="U50" t="str">
            <v>Média</v>
          </cell>
          <cell r="V50">
            <v>8416621</v>
          </cell>
          <cell r="W50" t="str">
            <v>ok</v>
          </cell>
          <cell r="X50">
            <v>1</v>
          </cell>
          <cell r="Y50" t="str">
            <v>sim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D51" t="str">
            <v>H035</v>
          </cell>
          <cell r="E51">
            <v>2296845</v>
          </cell>
          <cell r="F51">
            <v>45689</v>
          </cell>
          <cell r="G51" t="str">
            <v>CENTRO TECNOLOGICO UFSC</v>
          </cell>
          <cell r="H51">
            <v>1</v>
          </cell>
          <cell r="I51">
            <v>663</v>
          </cell>
          <cell r="J51">
            <v>671</v>
          </cell>
          <cell r="K51">
            <v>8</v>
          </cell>
          <cell r="L51">
            <v>94.27</v>
          </cell>
          <cell r="M51">
            <v>94.27</v>
          </cell>
          <cell r="N51">
            <v>-17.829999999999998</v>
          </cell>
          <cell r="O51">
            <v>0</v>
          </cell>
          <cell r="P51">
            <v>0</v>
          </cell>
          <cell r="Q51">
            <v>170.71</v>
          </cell>
          <cell r="R51">
            <v>0</v>
          </cell>
          <cell r="S51" t="str">
            <v>ok</v>
          </cell>
          <cell r="T51" t="str">
            <v>LIDO</v>
          </cell>
          <cell r="U51" t="str">
            <v>Sem ocorrência</v>
          </cell>
          <cell r="V51">
            <v>2296845</v>
          </cell>
          <cell r="W51" t="str">
            <v>ok</v>
          </cell>
          <cell r="X51">
            <v>1</v>
          </cell>
          <cell r="Y51" t="str">
            <v>sim</v>
          </cell>
          <cell r="Z51">
            <v>1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D52" t="str">
            <v>H037</v>
          </cell>
          <cell r="E52">
            <v>6435548</v>
          </cell>
          <cell r="F52">
            <v>45689</v>
          </cell>
          <cell r="G52" t="str">
            <v>CENTRO TECNOLOGICO (BL-A) UFSC</v>
          </cell>
          <cell r="H52">
            <v>1</v>
          </cell>
          <cell r="I52">
            <v>5169</v>
          </cell>
          <cell r="J52">
            <v>5360</v>
          </cell>
          <cell r="K52">
            <v>191</v>
          </cell>
          <cell r="L52">
            <v>3345.1</v>
          </cell>
          <cell r="M52">
            <v>3345.1</v>
          </cell>
          <cell r="N52">
            <v>-632.23</v>
          </cell>
          <cell r="O52">
            <v>0</v>
          </cell>
          <cell r="P52">
            <v>0</v>
          </cell>
          <cell r="Q52">
            <v>6057.97</v>
          </cell>
          <cell r="R52">
            <v>0</v>
          </cell>
          <cell r="S52" t="str">
            <v>ok</v>
          </cell>
          <cell r="T52" t="str">
            <v>LIDO</v>
          </cell>
          <cell r="U52" t="str">
            <v>Sem ocorrência</v>
          </cell>
          <cell r="V52">
            <v>6435548</v>
          </cell>
          <cell r="W52" t="str">
            <v>ok</v>
          </cell>
          <cell r="X52">
            <v>1</v>
          </cell>
          <cell r="Y52" t="str">
            <v>sim</v>
          </cell>
          <cell r="Z52">
            <v>1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</row>
        <row r="53">
          <cell r="D53" t="str">
            <v>H038</v>
          </cell>
          <cell r="E53">
            <v>2296683</v>
          </cell>
          <cell r="F53">
            <v>45689</v>
          </cell>
          <cell r="G53" t="str">
            <v>PAV DE MECANICA BL MODULADOS</v>
          </cell>
          <cell r="H53">
            <v>1</v>
          </cell>
          <cell r="I53">
            <v>1018</v>
          </cell>
          <cell r="J53">
            <v>1351</v>
          </cell>
          <cell r="K53">
            <v>333</v>
          </cell>
          <cell r="L53">
            <v>5885.48</v>
          </cell>
          <cell r="M53">
            <v>5885.48</v>
          </cell>
          <cell r="N53">
            <v>-1112.3599999999999</v>
          </cell>
          <cell r="O53">
            <v>0</v>
          </cell>
          <cell r="P53">
            <v>0</v>
          </cell>
          <cell r="Q53">
            <v>10658.6</v>
          </cell>
          <cell r="R53">
            <v>0</v>
          </cell>
          <cell r="S53" t="str">
            <v>ok</v>
          </cell>
          <cell r="T53" t="str">
            <v>LIDO</v>
          </cell>
          <cell r="U53" t="str">
            <v>Alto Consumo</v>
          </cell>
          <cell r="V53">
            <v>2296683</v>
          </cell>
          <cell r="W53" t="str">
            <v>ok</v>
          </cell>
          <cell r="X53">
            <v>1</v>
          </cell>
          <cell r="Y53" t="str">
            <v>sim</v>
          </cell>
          <cell r="Z53">
            <v>1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D54" t="str">
            <v>H040</v>
          </cell>
          <cell r="E54">
            <v>2296691</v>
          </cell>
          <cell r="F54">
            <v>45689</v>
          </cell>
          <cell r="G54" t="str">
            <v>REITORIA UFSC</v>
          </cell>
          <cell r="H54">
            <v>2</v>
          </cell>
          <cell r="I54">
            <v>50431</v>
          </cell>
          <cell r="J54">
            <v>50478</v>
          </cell>
          <cell r="K54">
            <v>47</v>
          </cell>
          <cell r="L54">
            <v>697.06</v>
          </cell>
          <cell r="M54">
            <v>697.06</v>
          </cell>
          <cell r="N54">
            <v>-131.74</v>
          </cell>
          <cell r="O54">
            <v>0</v>
          </cell>
          <cell r="P54">
            <v>0</v>
          </cell>
          <cell r="Q54">
            <v>1262.3800000000001</v>
          </cell>
          <cell r="R54">
            <v>0</v>
          </cell>
          <cell r="S54" t="str">
            <v>ok</v>
          </cell>
          <cell r="T54" t="str">
            <v>LIDO/REVISÃO</v>
          </cell>
          <cell r="U54" t="str">
            <v>CONFIRMACAO LEITURA</v>
          </cell>
          <cell r="V54">
            <v>2296691</v>
          </cell>
          <cell r="W54" t="str">
            <v>ok</v>
          </cell>
          <cell r="X54">
            <v>2</v>
          </cell>
          <cell r="Y54" t="str">
            <v>sim</v>
          </cell>
          <cell r="Z54">
            <v>1</v>
          </cell>
          <cell r="AA54">
            <v>0</v>
          </cell>
          <cell r="AB54">
            <v>0</v>
          </cell>
          <cell r="AC54">
            <v>1</v>
          </cell>
          <cell r="AD54">
            <v>2</v>
          </cell>
        </row>
        <row r="55">
          <cell r="D55" t="str">
            <v>H041</v>
          </cell>
          <cell r="E55">
            <v>2296810</v>
          </cell>
          <cell r="F55">
            <v>45689</v>
          </cell>
          <cell r="G55" t="str">
            <v>CENTRO DE E BASICOS UFSC</v>
          </cell>
          <cell r="H55">
            <v>2</v>
          </cell>
          <cell r="I55">
            <v>6227</v>
          </cell>
          <cell r="J55">
            <v>6285</v>
          </cell>
          <cell r="K55">
            <v>58</v>
          </cell>
          <cell r="L55">
            <v>893.84</v>
          </cell>
          <cell r="M55">
            <v>893.84</v>
          </cell>
          <cell r="N55">
            <v>-168.94</v>
          </cell>
          <cell r="O55">
            <v>0</v>
          </cell>
          <cell r="P55">
            <v>0</v>
          </cell>
          <cell r="Q55">
            <v>1618.74</v>
          </cell>
          <cell r="R55">
            <v>0</v>
          </cell>
          <cell r="S55" t="str">
            <v>ok</v>
          </cell>
          <cell r="T55" t="str">
            <v>LIDO/REVISÃO</v>
          </cell>
          <cell r="U55" t="str">
            <v>CONFIRMACAO LEITURA</v>
          </cell>
          <cell r="V55">
            <v>2296810</v>
          </cell>
          <cell r="W55" t="str">
            <v>ok</v>
          </cell>
          <cell r="X55">
            <v>2</v>
          </cell>
          <cell r="Y55" t="str">
            <v>sim</v>
          </cell>
          <cell r="Z55">
            <v>1</v>
          </cell>
          <cell r="AA55">
            <v>0</v>
          </cell>
          <cell r="AB55">
            <v>1</v>
          </cell>
          <cell r="AC55">
            <v>0</v>
          </cell>
          <cell r="AD55">
            <v>2</v>
          </cell>
        </row>
        <row r="56">
          <cell r="D56" t="str">
            <v>H042</v>
          </cell>
          <cell r="E56">
            <v>2296802</v>
          </cell>
          <cell r="F56">
            <v>45689</v>
          </cell>
          <cell r="G56" t="str">
            <v>CENTRO DE ESTUDO BASICO UFSC</v>
          </cell>
          <cell r="H56">
            <v>1</v>
          </cell>
          <cell r="I56">
            <v>5285</v>
          </cell>
          <cell r="J56">
            <v>5465</v>
          </cell>
          <cell r="K56">
            <v>180</v>
          </cell>
          <cell r="L56">
            <v>3148.31</v>
          </cell>
          <cell r="M56">
            <v>3148.31</v>
          </cell>
          <cell r="N56">
            <v>-595.04</v>
          </cell>
          <cell r="O56">
            <v>0</v>
          </cell>
          <cell r="P56">
            <v>0</v>
          </cell>
          <cell r="Q56">
            <v>5701.58</v>
          </cell>
          <cell r="R56">
            <v>0</v>
          </cell>
          <cell r="S56" t="str">
            <v>ok</v>
          </cell>
          <cell r="T56" t="str">
            <v>LIDO/REVISÃO</v>
          </cell>
          <cell r="U56" t="str">
            <v>CONFIRMACAO LEITURA</v>
          </cell>
          <cell r="V56">
            <v>2296802</v>
          </cell>
          <cell r="W56" t="str">
            <v>ok</v>
          </cell>
          <cell r="X56">
            <v>1</v>
          </cell>
          <cell r="Y56" t="str">
            <v>sim</v>
          </cell>
          <cell r="Z56">
            <v>1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</row>
        <row r="57">
          <cell r="D57" t="str">
            <v>H043</v>
          </cell>
          <cell r="E57">
            <v>6816860</v>
          </cell>
          <cell r="F57">
            <v>45689</v>
          </cell>
          <cell r="G57" t="str">
            <v>CASA VEG DPTO MICRO UFSC</v>
          </cell>
          <cell r="H57">
            <v>1</v>
          </cell>
          <cell r="I57">
            <v>111</v>
          </cell>
          <cell r="J57">
            <v>111</v>
          </cell>
          <cell r="K57">
            <v>0</v>
          </cell>
          <cell r="L57">
            <v>43.31</v>
          </cell>
          <cell r="M57">
            <v>43.31</v>
          </cell>
          <cell r="N57">
            <v>-8.19</v>
          </cell>
          <cell r="O57">
            <v>0</v>
          </cell>
          <cell r="P57">
            <v>0</v>
          </cell>
          <cell r="Q57">
            <v>78.430000000000007</v>
          </cell>
          <cell r="R57">
            <v>0</v>
          </cell>
          <cell r="S57" t="str">
            <v>ok</v>
          </cell>
          <cell r="T57" t="str">
            <v>LIDO</v>
          </cell>
          <cell r="U57" t="str">
            <v>HIDRÔMETRO PARADO.</v>
          </cell>
          <cell r="V57">
            <v>6816860</v>
          </cell>
          <cell r="W57" t="str">
            <v>ok</v>
          </cell>
          <cell r="X57">
            <v>1</v>
          </cell>
          <cell r="Y57" t="str">
            <v>sim</v>
          </cell>
          <cell r="Z57">
            <v>1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</row>
        <row r="58">
          <cell r="D58" t="str">
            <v>H044</v>
          </cell>
          <cell r="E58">
            <v>2296896</v>
          </cell>
          <cell r="F58">
            <v>45689</v>
          </cell>
          <cell r="G58" t="str">
            <v>LAB DE ENSINO E PESQUISA UFSC</v>
          </cell>
          <cell r="H58">
            <v>1</v>
          </cell>
          <cell r="I58">
            <v>1568</v>
          </cell>
          <cell r="J58">
            <v>1619</v>
          </cell>
          <cell r="K58">
            <v>51</v>
          </cell>
          <cell r="L58">
            <v>840.5</v>
          </cell>
          <cell r="M58">
            <v>840.5</v>
          </cell>
          <cell r="N58">
            <v>-158.86000000000001</v>
          </cell>
          <cell r="O58">
            <v>0</v>
          </cell>
          <cell r="P58">
            <v>0</v>
          </cell>
          <cell r="Q58">
            <v>1522.14</v>
          </cell>
          <cell r="R58">
            <v>0</v>
          </cell>
          <cell r="S58" t="str">
            <v>ok</v>
          </cell>
          <cell r="T58" t="str">
            <v>LIDO</v>
          </cell>
          <cell r="U58" t="str">
            <v>Sem ocorrência</v>
          </cell>
          <cell r="V58">
            <v>2296896</v>
          </cell>
          <cell r="W58" t="str">
            <v>ok</v>
          </cell>
          <cell r="X58">
            <v>1</v>
          </cell>
          <cell r="Y58" t="str">
            <v>sim</v>
          </cell>
          <cell r="Z58">
            <v>1</v>
          </cell>
          <cell r="AA58">
            <v>0</v>
          </cell>
          <cell r="AB58">
            <v>0</v>
          </cell>
          <cell r="AC58">
            <v>0</v>
          </cell>
          <cell r="AD58">
            <v>1</v>
          </cell>
        </row>
        <row r="59">
          <cell r="D59" t="str">
            <v>H045</v>
          </cell>
          <cell r="E59">
            <v>2296772</v>
          </cell>
          <cell r="F59">
            <v>45689</v>
          </cell>
          <cell r="G59" t="str">
            <v>MUSEU DE ANTROPOLOGIA UFSC</v>
          </cell>
          <cell r="H59">
            <v>1</v>
          </cell>
          <cell r="I59">
            <v>5780</v>
          </cell>
          <cell r="J59">
            <v>5781</v>
          </cell>
          <cell r="K59">
            <v>1</v>
          </cell>
          <cell r="L59">
            <v>49.68</v>
          </cell>
          <cell r="M59">
            <v>49.68</v>
          </cell>
          <cell r="N59">
            <v>-9.39</v>
          </cell>
          <cell r="O59">
            <v>0</v>
          </cell>
          <cell r="P59">
            <v>0</v>
          </cell>
          <cell r="Q59">
            <v>89.97</v>
          </cell>
          <cell r="R59">
            <v>0</v>
          </cell>
          <cell r="S59" t="str">
            <v>ok</v>
          </cell>
          <cell r="T59" t="str">
            <v>LIDO/REVISÃO</v>
          </cell>
          <cell r="U59" t="str">
            <v>CONFIRMACAO LEITURA</v>
          </cell>
          <cell r="V59">
            <v>2296772</v>
          </cell>
          <cell r="W59" t="str">
            <v>ok</v>
          </cell>
          <cell r="X59">
            <v>1</v>
          </cell>
          <cell r="Y59" t="str">
            <v>sim</v>
          </cell>
          <cell r="Z59">
            <v>1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</row>
        <row r="60">
          <cell r="D60" t="str">
            <v>H046</v>
          </cell>
          <cell r="E60">
            <v>2296780</v>
          </cell>
          <cell r="F60">
            <v>45689</v>
          </cell>
          <cell r="G60" t="str">
            <v>HORTO BOTANICO UFSC</v>
          </cell>
          <cell r="H60">
            <v>1</v>
          </cell>
          <cell r="I60">
            <v>2971</v>
          </cell>
          <cell r="J60">
            <v>3036</v>
          </cell>
          <cell r="K60">
            <v>65</v>
          </cell>
          <cell r="L60">
            <v>1090.96</v>
          </cell>
          <cell r="M60">
            <v>1090.96</v>
          </cell>
          <cell r="N60">
            <v>-206.19</v>
          </cell>
          <cell r="O60">
            <v>0</v>
          </cell>
          <cell r="P60">
            <v>0</v>
          </cell>
          <cell r="Q60">
            <v>1975.73</v>
          </cell>
          <cell r="R60">
            <v>0</v>
          </cell>
          <cell r="S60" t="str">
            <v>ok</v>
          </cell>
          <cell r="T60" t="str">
            <v>LIDO</v>
          </cell>
          <cell r="U60" t="str">
            <v>Sem ocorrência</v>
          </cell>
          <cell r="V60">
            <v>2296780</v>
          </cell>
          <cell r="W60" t="str">
            <v>ok</v>
          </cell>
          <cell r="X60">
            <v>1</v>
          </cell>
          <cell r="Y60" t="str">
            <v>sim</v>
          </cell>
          <cell r="Z60">
            <v>1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</row>
        <row r="61">
          <cell r="D61" t="str">
            <v>H047</v>
          </cell>
          <cell r="E61">
            <v>2296837</v>
          </cell>
          <cell r="F61">
            <v>45689</v>
          </cell>
          <cell r="G61" t="str">
            <v>CRECHE UFSC</v>
          </cell>
          <cell r="H61">
            <v>1</v>
          </cell>
          <cell r="I61">
            <v>19192</v>
          </cell>
          <cell r="J61">
            <v>19374</v>
          </cell>
          <cell r="K61">
            <v>182</v>
          </cell>
          <cell r="L61">
            <v>3184.09</v>
          </cell>
          <cell r="M61">
            <v>3184.09</v>
          </cell>
          <cell r="N61">
            <v>-601.79</v>
          </cell>
          <cell r="O61">
            <v>0</v>
          </cell>
          <cell r="P61">
            <v>0</v>
          </cell>
          <cell r="Q61">
            <v>5766.39</v>
          </cell>
          <cell r="R61">
            <v>0</v>
          </cell>
          <cell r="S61" t="str">
            <v>ok</v>
          </cell>
          <cell r="T61" t="str">
            <v>LIDO</v>
          </cell>
          <cell r="U61" t="str">
            <v>Sem ocorrência</v>
          </cell>
          <cell r="V61">
            <v>2296837</v>
          </cell>
          <cell r="W61" t="str">
            <v>ok</v>
          </cell>
          <cell r="X61">
            <v>1</v>
          </cell>
          <cell r="Y61" t="str">
            <v>sim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</row>
        <row r="62">
          <cell r="D62" t="str">
            <v>H048</v>
          </cell>
          <cell r="E62">
            <v>2296764</v>
          </cell>
          <cell r="F62">
            <v>45689</v>
          </cell>
          <cell r="G62" t="str">
            <v>CENTRO DE CIENCIAS HUMANAS UFSC</v>
          </cell>
          <cell r="H62">
            <v>1</v>
          </cell>
          <cell r="I62">
            <v>44566</v>
          </cell>
          <cell r="J62">
            <v>45320</v>
          </cell>
          <cell r="K62">
            <v>754</v>
          </cell>
          <cell r="L62">
            <v>13417.17</v>
          </cell>
          <cell r="M62">
            <v>13417.17</v>
          </cell>
          <cell r="N62">
            <v>-2535.84</v>
          </cell>
          <cell r="O62">
            <v>0</v>
          </cell>
          <cell r="P62">
            <v>0</v>
          </cell>
          <cell r="Q62">
            <v>24298.5</v>
          </cell>
          <cell r="R62">
            <v>0</v>
          </cell>
          <cell r="S62" t="str">
            <v>ok</v>
          </cell>
          <cell r="T62" t="str">
            <v>LIDO</v>
          </cell>
          <cell r="U62" t="str">
            <v>Sem ocorrência</v>
          </cell>
          <cell r="V62">
            <v>2296764</v>
          </cell>
          <cell r="W62" t="str">
            <v>ok</v>
          </cell>
          <cell r="X62">
            <v>1</v>
          </cell>
          <cell r="Y62" t="str">
            <v>sim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D63" t="str">
            <v>H049</v>
          </cell>
          <cell r="E63">
            <v>9197478</v>
          </cell>
          <cell r="F63">
            <v>45689</v>
          </cell>
          <cell r="G63" t="str">
            <v>CENTRO DE EDUCACAO UFSC</v>
          </cell>
          <cell r="H63">
            <v>1</v>
          </cell>
          <cell r="I63">
            <v>3451</v>
          </cell>
          <cell r="J63">
            <v>3556</v>
          </cell>
          <cell r="K63">
            <v>105</v>
          </cell>
          <cell r="L63">
            <v>1806.56</v>
          </cell>
          <cell r="M63">
            <v>1806.56</v>
          </cell>
          <cell r="N63">
            <v>-341.44</v>
          </cell>
          <cell r="O63">
            <v>0</v>
          </cell>
          <cell r="P63">
            <v>0</v>
          </cell>
          <cell r="Q63">
            <v>3271.68</v>
          </cell>
          <cell r="R63">
            <v>0</v>
          </cell>
          <cell r="S63" t="str">
            <v>ok</v>
          </cell>
          <cell r="T63" t="str">
            <v>LIDO</v>
          </cell>
          <cell r="U63" t="str">
            <v>Sem ocorrência</v>
          </cell>
          <cell r="V63">
            <v>9197478</v>
          </cell>
          <cell r="W63" t="str">
            <v>ok</v>
          </cell>
          <cell r="X63">
            <v>1</v>
          </cell>
          <cell r="Y63" t="str">
            <v>sim</v>
          </cell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1</v>
          </cell>
        </row>
        <row r="64">
          <cell r="D64" t="str">
            <v>H050</v>
          </cell>
          <cell r="E64">
            <v>2296748</v>
          </cell>
          <cell r="F64">
            <v>45689</v>
          </cell>
          <cell r="G64" t="str">
            <v>CENTRO DE EDUCACAO UFSC</v>
          </cell>
          <cell r="H64">
            <v>1</v>
          </cell>
          <cell r="I64">
            <v>0</v>
          </cell>
          <cell r="J64">
            <v>54</v>
          </cell>
          <cell r="K64">
            <v>54</v>
          </cell>
          <cell r="L64">
            <v>894.17</v>
          </cell>
          <cell r="M64">
            <v>894.17</v>
          </cell>
          <cell r="N64">
            <v>-168.99</v>
          </cell>
          <cell r="O64">
            <v>0</v>
          </cell>
          <cell r="P64">
            <v>0</v>
          </cell>
          <cell r="Q64">
            <v>1619.35</v>
          </cell>
          <cell r="R64">
            <v>0</v>
          </cell>
          <cell r="S64" t="str">
            <v>ok</v>
          </cell>
          <cell r="T64" t="str">
            <v>LIDO/REVISÃO</v>
          </cell>
          <cell r="U64" t="str">
            <v>CONFIRMACAO LEITURA</v>
          </cell>
          <cell r="V64">
            <v>2296748</v>
          </cell>
          <cell r="W64" t="str">
            <v>ok</v>
          </cell>
          <cell r="X64">
            <v>1</v>
          </cell>
          <cell r="Y64" t="str">
            <v>sim</v>
          </cell>
          <cell r="Z64">
            <v>1</v>
          </cell>
          <cell r="AA64">
            <v>0</v>
          </cell>
          <cell r="AB64">
            <v>0</v>
          </cell>
          <cell r="AC64">
            <v>0</v>
          </cell>
          <cell r="AD64">
            <v>1</v>
          </cell>
        </row>
        <row r="65">
          <cell r="D65" t="str">
            <v>H051</v>
          </cell>
          <cell r="E65">
            <v>2296756</v>
          </cell>
          <cell r="F65">
            <v>45689</v>
          </cell>
          <cell r="G65" t="str">
            <v>CENTRO DE CONVIVENCIA UFSC</v>
          </cell>
          <cell r="H65">
            <v>5</v>
          </cell>
          <cell r="I65">
            <v>0</v>
          </cell>
          <cell r="J65">
            <v>0</v>
          </cell>
          <cell r="K65">
            <v>0</v>
          </cell>
          <cell r="L65">
            <v>216.55</v>
          </cell>
          <cell r="M65">
            <v>216.55</v>
          </cell>
          <cell r="N65">
            <v>-40.93</v>
          </cell>
          <cell r="O65">
            <v>0</v>
          </cell>
          <cell r="P65">
            <v>0</v>
          </cell>
          <cell r="Q65">
            <v>392.17</v>
          </cell>
          <cell r="R65">
            <v>0</v>
          </cell>
          <cell r="S65" t="str">
            <v>ok</v>
          </cell>
          <cell r="T65" t="str">
            <v>LIDO</v>
          </cell>
          <cell r="U65" t="str">
            <v>HIDRÔMETRO PARADO.</v>
          </cell>
          <cell r="V65">
            <v>2296756</v>
          </cell>
          <cell r="W65" t="str">
            <v>ok</v>
          </cell>
          <cell r="X65">
            <v>5</v>
          </cell>
          <cell r="Y65" t="str">
            <v>sim</v>
          </cell>
          <cell r="Z65">
            <v>4</v>
          </cell>
          <cell r="AA65">
            <v>0</v>
          </cell>
          <cell r="AB65">
            <v>1</v>
          </cell>
          <cell r="AC65">
            <v>0</v>
          </cell>
          <cell r="AD65">
            <v>5</v>
          </cell>
        </row>
        <row r="66">
          <cell r="D66" t="str">
            <v>H053</v>
          </cell>
          <cell r="E66">
            <v>2296713</v>
          </cell>
          <cell r="F66">
            <v>45689</v>
          </cell>
          <cell r="G66" t="str">
            <v>IMPRENSA UNIVERSITARIA</v>
          </cell>
          <cell r="H66">
            <v>1</v>
          </cell>
          <cell r="I66">
            <v>34878</v>
          </cell>
          <cell r="J66">
            <v>35134</v>
          </cell>
          <cell r="K66">
            <v>256</v>
          </cell>
          <cell r="L66">
            <v>4507.95</v>
          </cell>
          <cell r="M66">
            <v>4507.95</v>
          </cell>
          <cell r="N66">
            <v>-852</v>
          </cell>
          <cell r="O66">
            <v>0</v>
          </cell>
          <cell r="P66">
            <v>0</v>
          </cell>
          <cell r="Q66">
            <v>8163.9</v>
          </cell>
          <cell r="R66">
            <v>0</v>
          </cell>
          <cell r="S66" t="str">
            <v>ok</v>
          </cell>
          <cell r="T66" t="str">
            <v>LIDO</v>
          </cell>
          <cell r="U66" t="str">
            <v>Sem ocorrência</v>
          </cell>
          <cell r="V66">
            <v>2296713</v>
          </cell>
          <cell r="W66" t="str">
            <v>ok</v>
          </cell>
          <cell r="X66">
            <v>1</v>
          </cell>
          <cell r="Y66" t="str">
            <v>sim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</row>
        <row r="67">
          <cell r="D67" t="str">
            <v>H054</v>
          </cell>
          <cell r="E67">
            <v>6923020</v>
          </cell>
          <cell r="F67">
            <v>45689</v>
          </cell>
          <cell r="G67" t="str">
            <v>ESPACO DO DEP DE AQUIT E URBAN UFSC</v>
          </cell>
          <cell r="H67">
            <v>1</v>
          </cell>
          <cell r="I67">
            <v>7791</v>
          </cell>
          <cell r="J67">
            <v>7812</v>
          </cell>
          <cell r="K67">
            <v>21</v>
          </cell>
          <cell r="L67">
            <v>303.8</v>
          </cell>
          <cell r="M67">
            <v>303.8</v>
          </cell>
          <cell r="N67">
            <v>-57.42</v>
          </cell>
          <cell r="O67">
            <v>0</v>
          </cell>
          <cell r="P67">
            <v>0</v>
          </cell>
          <cell r="Q67">
            <v>550.17999999999995</v>
          </cell>
          <cell r="R67">
            <v>0</v>
          </cell>
          <cell r="S67" t="str">
            <v>ok</v>
          </cell>
          <cell r="T67" t="str">
            <v>LIDO/REVISÃO</v>
          </cell>
          <cell r="U67" t="str">
            <v>CONFIRMACAO LEITURA</v>
          </cell>
          <cell r="V67">
            <v>6923020</v>
          </cell>
          <cell r="W67" t="str">
            <v>ok</v>
          </cell>
          <cell r="X67">
            <v>1</v>
          </cell>
          <cell r="Y67" t="str">
            <v>sim</v>
          </cell>
          <cell r="Z67">
            <v>1</v>
          </cell>
          <cell r="AA67">
            <v>0</v>
          </cell>
          <cell r="AB67">
            <v>0</v>
          </cell>
          <cell r="AC67">
            <v>0</v>
          </cell>
          <cell r="AD67">
            <v>1</v>
          </cell>
        </row>
        <row r="68">
          <cell r="D68" t="str">
            <v>H055</v>
          </cell>
          <cell r="E68">
            <v>2296705</v>
          </cell>
          <cell r="F68">
            <v>45689</v>
          </cell>
          <cell r="G68" t="str">
            <v>CENTRO DE ESPORTE</v>
          </cell>
          <cell r="H68">
            <v>2</v>
          </cell>
          <cell r="I68">
            <v>57698</v>
          </cell>
          <cell r="J68">
            <v>58932</v>
          </cell>
          <cell r="K68">
            <v>1234</v>
          </cell>
          <cell r="L68">
            <v>24552.02</v>
          </cell>
          <cell r="M68">
            <v>24552.02</v>
          </cell>
          <cell r="N68">
            <v>-4640.33</v>
          </cell>
          <cell r="O68">
            <v>0</v>
          </cell>
          <cell r="P68">
            <v>0</v>
          </cell>
          <cell r="Q68">
            <v>44463.71</v>
          </cell>
          <cell r="R68">
            <v>0</v>
          </cell>
          <cell r="S68" t="str">
            <v>ok</v>
          </cell>
          <cell r="T68" t="str">
            <v>LIDO</v>
          </cell>
          <cell r="U68" t="str">
            <v>Sem ocorrência</v>
          </cell>
          <cell r="V68">
            <v>2296705</v>
          </cell>
          <cell r="W68" t="str">
            <v>ok</v>
          </cell>
          <cell r="X68">
            <v>2</v>
          </cell>
          <cell r="Y68" t="str">
            <v>sim</v>
          </cell>
          <cell r="Z68">
            <v>1</v>
          </cell>
          <cell r="AA68">
            <v>0</v>
          </cell>
          <cell r="AB68">
            <v>1</v>
          </cell>
          <cell r="AC68">
            <v>0</v>
          </cell>
          <cell r="AD68">
            <v>2</v>
          </cell>
        </row>
        <row r="69">
          <cell r="D69" t="str">
            <v>H056</v>
          </cell>
          <cell r="E69">
            <v>2296721</v>
          </cell>
          <cell r="F69">
            <v>45689</v>
          </cell>
          <cell r="G69" t="str">
            <v>RESTAURANTE UNIVERSITARIO</v>
          </cell>
          <cell r="H69">
            <v>2</v>
          </cell>
          <cell r="I69">
            <v>99373</v>
          </cell>
          <cell r="J69">
            <v>101140</v>
          </cell>
          <cell r="K69">
            <v>1767</v>
          </cell>
          <cell r="L69">
            <v>35318.629999999997</v>
          </cell>
          <cell r="M69">
            <v>35318.629999999997</v>
          </cell>
          <cell r="N69">
            <v>-6675.22</v>
          </cell>
          <cell r="O69">
            <v>0</v>
          </cell>
          <cell r="P69">
            <v>0</v>
          </cell>
          <cell r="Q69">
            <v>63962.04</v>
          </cell>
          <cell r="R69">
            <v>0</v>
          </cell>
          <cell r="S69" t="str">
            <v>ok</v>
          </cell>
          <cell r="T69" t="str">
            <v>LIDO/REVISÃO</v>
          </cell>
          <cell r="U69" t="str">
            <v>CONFIRMACAO LEITURA</v>
          </cell>
          <cell r="V69">
            <v>2296721</v>
          </cell>
          <cell r="W69" t="str">
            <v>ok</v>
          </cell>
          <cell r="X69">
            <v>2</v>
          </cell>
          <cell r="Y69" t="str">
            <v>sim</v>
          </cell>
          <cell r="Z69">
            <v>1</v>
          </cell>
          <cell r="AA69">
            <v>0</v>
          </cell>
          <cell r="AB69">
            <v>1</v>
          </cell>
          <cell r="AC69">
            <v>0</v>
          </cell>
          <cell r="AD69">
            <v>2</v>
          </cell>
        </row>
        <row r="70">
          <cell r="D70" t="str">
            <v>H057</v>
          </cell>
          <cell r="E70">
            <v>2297108</v>
          </cell>
          <cell r="F70">
            <v>45689</v>
          </cell>
          <cell r="G70" t="str">
            <v>UNIVERSIDADE FEDERAL DE SANTA CATARINA</v>
          </cell>
          <cell r="H70">
            <v>1</v>
          </cell>
          <cell r="I70">
            <v>2820</v>
          </cell>
          <cell r="J70">
            <v>2895</v>
          </cell>
          <cell r="K70">
            <v>75</v>
          </cell>
          <cell r="L70">
            <v>1269.8599999999999</v>
          </cell>
          <cell r="M70">
            <v>1269.8599999999999</v>
          </cell>
          <cell r="N70">
            <v>-240.01</v>
          </cell>
          <cell r="O70">
            <v>0</v>
          </cell>
          <cell r="P70">
            <v>0</v>
          </cell>
          <cell r="Q70">
            <v>2299.71</v>
          </cell>
          <cell r="R70">
            <v>0</v>
          </cell>
          <cell r="S70" t="str">
            <v>ok</v>
          </cell>
          <cell r="T70" t="str">
            <v>LIDO</v>
          </cell>
          <cell r="U70" t="str">
            <v>Sem ocorrência</v>
          </cell>
          <cell r="V70">
            <v>2297108</v>
          </cell>
          <cell r="W70" t="str">
            <v>ok</v>
          </cell>
          <cell r="X70">
            <v>1</v>
          </cell>
          <cell r="Y70" t="str">
            <v>sim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</row>
        <row r="71">
          <cell r="D71" t="str">
            <v>H058</v>
          </cell>
          <cell r="E71">
            <v>9611070</v>
          </cell>
          <cell r="F71">
            <v>45689</v>
          </cell>
          <cell r="G71" t="str">
            <v>CENTRO CIENCIAS BIOLOGICAS BL B</v>
          </cell>
          <cell r="H71">
            <v>1</v>
          </cell>
          <cell r="I71">
            <v>23277</v>
          </cell>
          <cell r="J71">
            <v>23959</v>
          </cell>
          <cell r="K71">
            <v>682</v>
          </cell>
          <cell r="L71">
            <v>12129.09</v>
          </cell>
          <cell r="M71">
            <v>12129.09</v>
          </cell>
          <cell r="N71">
            <v>-2292.4</v>
          </cell>
          <cell r="O71">
            <v>0</v>
          </cell>
          <cell r="P71">
            <v>0</v>
          </cell>
          <cell r="Q71">
            <v>21965.78</v>
          </cell>
          <cell r="R71">
            <v>0</v>
          </cell>
          <cell r="S71" t="str">
            <v>ok</v>
          </cell>
          <cell r="T71" t="str">
            <v>LIDO</v>
          </cell>
          <cell r="U71" t="str">
            <v>Sem ocorrência</v>
          </cell>
          <cell r="V71">
            <v>9611070</v>
          </cell>
          <cell r="W71" t="str">
            <v>ok</v>
          </cell>
          <cell r="X71">
            <v>1</v>
          </cell>
          <cell r="Y71" t="str">
            <v>sim</v>
          </cell>
          <cell r="Z71">
            <v>1</v>
          </cell>
          <cell r="AA71">
            <v>0</v>
          </cell>
          <cell r="AB71">
            <v>0</v>
          </cell>
          <cell r="AC71">
            <v>0</v>
          </cell>
          <cell r="AD71">
            <v>1</v>
          </cell>
        </row>
        <row r="72">
          <cell r="D72" t="str">
            <v>H059</v>
          </cell>
          <cell r="E72">
            <v>2296675</v>
          </cell>
          <cell r="F72">
            <v>45689</v>
          </cell>
          <cell r="G72" t="str">
            <v>CENTRO TECNOLOGICO</v>
          </cell>
          <cell r="H72">
            <v>1</v>
          </cell>
          <cell r="I72">
            <v>58</v>
          </cell>
          <cell r="J72">
            <v>66</v>
          </cell>
          <cell r="K72">
            <v>8</v>
          </cell>
          <cell r="L72">
            <v>94.27</v>
          </cell>
          <cell r="M72">
            <v>94.27</v>
          </cell>
          <cell r="N72">
            <v>-17.829999999999998</v>
          </cell>
          <cell r="O72">
            <v>0</v>
          </cell>
          <cell r="P72">
            <v>0</v>
          </cell>
          <cell r="Q72">
            <v>170.71</v>
          </cell>
          <cell r="R72">
            <v>0</v>
          </cell>
          <cell r="S72" t="str">
            <v>ok</v>
          </cell>
          <cell r="T72" t="str">
            <v>LIDO</v>
          </cell>
          <cell r="U72" t="str">
            <v>Sem ocorrência</v>
          </cell>
          <cell r="V72">
            <v>2296675</v>
          </cell>
          <cell r="W72" t="str">
            <v>ok</v>
          </cell>
          <cell r="X72">
            <v>1</v>
          </cell>
          <cell r="Y72" t="str">
            <v>sim</v>
          </cell>
          <cell r="Z72">
            <v>1</v>
          </cell>
          <cell r="AA72">
            <v>0</v>
          </cell>
          <cell r="AB72">
            <v>0</v>
          </cell>
          <cell r="AC72">
            <v>0</v>
          </cell>
          <cell r="AD72">
            <v>1</v>
          </cell>
        </row>
        <row r="73">
          <cell r="D73" t="str">
            <v>H060</v>
          </cell>
          <cell r="E73">
            <v>5329663</v>
          </cell>
          <cell r="F73">
            <v>45689</v>
          </cell>
          <cell r="G73" t="str">
            <v>UNIVERSIDADE FEDERAL DE SANTA CATARINA</v>
          </cell>
          <cell r="H73">
            <v>1</v>
          </cell>
          <cell r="I73">
            <v>3976</v>
          </cell>
          <cell r="J73">
            <v>4075</v>
          </cell>
          <cell r="K73">
            <v>99</v>
          </cell>
          <cell r="L73">
            <v>1699.22</v>
          </cell>
          <cell r="M73">
            <v>1699.22</v>
          </cell>
          <cell r="N73">
            <v>-321.14999999999998</v>
          </cell>
          <cell r="O73">
            <v>0</v>
          </cell>
          <cell r="P73">
            <v>0</v>
          </cell>
          <cell r="Q73">
            <v>3077.29</v>
          </cell>
          <cell r="R73">
            <v>0</v>
          </cell>
          <cell r="S73" t="str">
            <v>ok</v>
          </cell>
          <cell r="T73" t="str">
            <v>LIDO</v>
          </cell>
          <cell r="U73" t="str">
            <v>Sem ocorrência</v>
          </cell>
          <cell r="V73">
            <v>5329663</v>
          </cell>
          <cell r="W73" t="str">
            <v>ok</v>
          </cell>
          <cell r="X73">
            <v>1</v>
          </cell>
          <cell r="Y73" t="str">
            <v>sim</v>
          </cell>
          <cell r="Z73">
            <v>1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</row>
        <row r="74">
          <cell r="D74" t="str">
            <v>H061</v>
          </cell>
          <cell r="E74">
            <v>2296870</v>
          </cell>
          <cell r="F74">
            <v>45689</v>
          </cell>
          <cell r="G74" t="str">
            <v>CENTRO ANATOMICO UFSC</v>
          </cell>
          <cell r="H74">
            <v>2</v>
          </cell>
          <cell r="I74">
            <v>559</v>
          </cell>
          <cell r="J74">
            <v>567</v>
          </cell>
          <cell r="K74">
            <v>8</v>
          </cell>
          <cell r="L74">
            <v>137.58000000000001</v>
          </cell>
          <cell r="M74">
            <v>137.58000000000001</v>
          </cell>
          <cell r="N74">
            <v>-26</v>
          </cell>
          <cell r="O74">
            <v>0</v>
          </cell>
          <cell r="P74">
            <v>0</v>
          </cell>
          <cell r="Q74">
            <v>249.16</v>
          </cell>
          <cell r="R74">
            <v>0</v>
          </cell>
          <cell r="S74" t="str">
            <v>ok</v>
          </cell>
          <cell r="T74" t="str">
            <v>LIDO</v>
          </cell>
          <cell r="U74" t="str">
            <v>Sem ocorrência</v>
          </cell>
          <cell r="V74">
            <v>2296870</v>
          </cell>
          <cell r="W74" t="str">
            <v>ok</v>
          </cell>
          <cell r="X74">
            <v>2</v>
          </cell>
          <cell r="Y74" t="str">
            <v>sim</v>
          </cell>
          <cell r="Z74">
            <v>1</v>
          </cell>
          <cell r="AA74">
            <v>0</v>
          </cell>
          <cell r="AB74">
            <v>1</v>
          </cell>
          <cell r="AC74">
            <v>0</v>
          </cell>
          <cell r="AD74">
            <v>2</v>
          </cell>
        </row>
        <row r="75">
          <cell r="D75" t="str">
            <v>H062</v>
          </cell>
          <cell r="E75">
            <v>15023672</v>
          </cell>
          <cell r="F75">
            <v>45689</v>
          </cell>
          <cell r="G75" t="str">
            <v>CENTRO DE CIENCIAS FISICAS E MATEMATICA</v>
          </cell>
          <cell r="H75">
            <v>1</v>
          </cell>
          <cell r="I75">
            <v>18868</v>
          </cell>
          <cell r="J75">
            <v>19132</v>
          </cell>
          <cell r="K75">
            <v>264</v>
          </cell>
          <cell r="L75">
            <v>4651.07</v>
          </cell>
          <cell r="M75">
            <v>4651.07</v>
          </cell>
          <cell r="N75">
            <v>-879.04</v>
          </cell>
          <cell r="O75">
            <v>0</v>
          </cell>
          <cell r="P75">
            <v>0</v>
          </cell>
          <cell r="Q75">
            <v>8423.1</v>
          </cell>
          <cell r="R75">
            <v>0</v>
          </cell>
          <cell r="S75" t="str">
            <v>ok</v>
          </cell>
          <cell r="T75" t="str">
            <v>LIDO</v>
          </cell>
          <cell r="U75" t="str">
            <v>Sem ocorrência</v>
          </cell>
          <cell r="V75">
            <v>15023672</v>
          </cell>
          <cell r="W75" t="str">
            <v>ok</v>
          </cell>
          <cell r="X75">
            <v>1</v>
          </cell>
          <cell r="Y75" t="str">
            <v>sim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1</v>
          </cell>
        </row>
        <row r="76">
          <cell r="D76" t="str">
            <v>H066</v>
          </cell>
          <cell r="E76">
            <v>17091764</v>
          </cell>
          <cell r="F76">
            <v>45689</v>
          </cell>
          <cell r="G76" t="str">
            <v>UNIV FED DO ESTADO DE STA CAT</v>
          </cell>
          <cell r="H76">
            <v>1</v>
          </cell>
          <cell r="I76">
            <v>33215</v>
          </cell>
          <cell r="J76">
            <v>34713</v>
          </cell>
          <cell r="K76">
            <v>1498</v>
          </cell>
          <cell r="L76">
            <v>26727.33</v>
          </cell>
          <cell r="M76">
            <v>26727.33</v>
          </cell>
          <cell r="N76">
            <v>-5051.47</v>
          </cell>
          <cell r="O76">
            <v>0</v>
          </cell>
          <cell r="P76">
            <v>0</v>
          </cell>
          <cell r="Q76">
            <v>48403.19</v>
          </cell>
          <cell r="R76">
            <v>0</v>
          </cell>
          <cell r="S76" t="str">
            <v>ok</v>
          </cell>
          <cell r="T76" t="str">
            <v>MÉDIO</v>
          </cell>
          <cell r="U76" t="str">
            <v>VIDRO DO HIDROMETRO SUADO</v>
          </cell>
          <cell r="V76">
            <v>17091764</v>
          </cell>
          <cell r="W76" t="str">
            <v>ok</v>
          </cell>
          <cell r="X76">
            <v>1</v>
          </cell>
          <cell r="Y76" t="str">
            <v>sim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1</v>
          </cell>
        </row>
        <row r="77">
          <cell r="D77" t="str">
            <v>H072</v>
          </cell>
          <cell r="E77">
            <v>2297167</v>
          </cell>
          <cell r="F77">
            <v>45689</v>
          </cell>
          <cell r="G77" t="str">
            <v>UNIVERSIDADE FEDERAL DE SANTA CATARINA</v>
          </cell>
          <cell r="H77">
            <v>1</v>
          </cell>
          <cell r="I77">
            <v>1519</v>
          </cell>
          <cell r="J77">
            <v>404</v>
          </cell>
          <cell r="K77">
            <v>0</v>
          </cell>
          <cell r="L77">
            <v>43.31</v>
          </cell>
          <cell r="M77">
            <v>0</v>
          </cell>
          <cell r="N77">
            <v>-4.09</v>
          </cell>
          <cell r="O77">
            <v>0</v>
          </cell>
          <cell r="P77">
            <v>0</v>
          </cell>
          <cell r="Q77">
            <v>39.22</v>
          </cell>
          <cell r="R77">
            <v>0</v>
          </cell>
          <cell r="S77" t="str">
            <v>ok</v>
          </cell>
          <cell r="T77" t="str">
            <v>LIDO/REVISÃO</v>
          </cell>
          <cell r="U77" t="str">
            <v>CONFIRMACAO LEITURA</v>
          </cell>
          <cell r="V77">
            <v>2297167</v>
          </cell>
          <cell r="W77" t="str">
            <v>ok</v>
          </cell>
          <cell r="X77">
            <v>1</v>
          </cell>
          <cell r="Y77" t="str">
            <v>sim</v>
          </cell>
          <cell r="Z77">
            <v>1</v>
          </cell>
          <cell r="AA77">
            <v>0</v>
          </cell>
          <cell r="AB77">
            <v>0</v>
          </cell>
          <cell r="AC77">
            <v>0</v>
          </cell>
          <cell r="AD77">
            <v>1</v>
          </cell>
        </row>
        <row r="78">
          <cell r="D78" t="str">
            <v>H073</v>
          </cell>
          <cell r="E78">
            <v>2297175</v>
          </cell>
          <cell r="F78">
            <v>45689</v>
          </cell>
          <cell r="G78" t="str">
            <v>UNIVERSIDADE FEDERAL DE SANTA CATARINA</v>
          </cell>
          <cell r="H78">
            <v>1</v>
          </cell>
          <cell r="I78">
            <v>132</v>
          </cell>
          <cell r="J78">
            <v>248</v>
          </cell>
          <cell r="K78">
            <v>116</v>
          </cell>
          <cell r="L78">
            <v>2003.35</v>
          </cell>
          <cell r="M78">
            <v>0</v>
          </cell>
          <cell r="N78">
            <v>-189.31</v>
          </cell>
          <cell r="O78">
            <v>0</v>
          </cell>
          <cell r="P78">
            <v>0</v>
          </cell>
          <cell r="Q78">
            <v>1814.04</v>
          </cell>
          <cell r="R78">
            <v>0</v>
          </cell>
          <cell r="S78" t="str">
            <v>ok</v>
          </cell>
          <cell r="T78" t="str">
            <v>LIDO</v>
          </cell>
          <cell r="U78" t="str">
            <v>Alto Consumo</v>
          </cell>
          <cell r="V78">
            <v>2297175</v>
          </cell>
          <cell r="W78" t="str">
            <v>ok</v>
          </cell>
          <cell r="X78">
            <v>1</v>
          </cell>
          <cell r="Y78" t="str">
            <v>sim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</row>
        <row r="79">
          <cell r="D79" t="str">
            <v>H074</v>
          </cell>
          <cell r="E79">
            <v>2297183</v>
          </cell>
          <cell r="F79">
            <v>45689</v>
          </cell>
          <cell r="G79" t="str">
            <v>UNIVERSIDADE FEDERAL DE SANTA CATARINA</v>
          </cell>
          <cell r="H79">
            <v>1</v>
          </cell>
          <cell r="I79">
            <v>17021</v>
          </cell>
          <cell r="J79">
            <v>17900</v>
          </cell>
          <cell r="K79">
            <v>879</v>
          </cell>
          <cell r="L79">
            <v>15653.42</v>
          </cell>
          <cell r="M79">
            <v>0</v>
          </cell>
          <cell r="N79">
            <v>-1479.24</v>
          </cell>
          <cell r="O79">
            <v>0</v>
          </cell>
          <cell r="P79">
            <v>0</v>
          </cell>
          <cell r="Q79">
            <v>14174.18</v>
          </cell>
          <cell r="R79">
            <v>0</v>
          </cell>
          <cell r="S79" t="str">
            <v>ok</v>
          </cell>
          <cell r="T79" t="str">
            <v>LIDO</v>
          </cell>
          <cell r="U79" t="str">
            <v>Sem ocorrência</v>
          </cell>
          <cell r="V79">
            <v>2297183</v>
          </cell>
          <cell r="W79" t="str">
            <v>ok</v>
          </cell>
          <cell r="X79">
            <v>1</v>
          </cell>
          <cell r="Y79" t="str">
            <v>sim</v>
          </cell>
          <cell r="Z79">
            <v>1</v>
          </cell>
          <cell r="AA79">
            <v>0</v>
          </cell>
          <cell r="AB79">
            <v>0</v>
          </cell>
          <cell r="AC79">
            <v>0</v>
          </cell>
          <cell r="AD79">
            <v>1</v>
          </cell>
        </row>
        <row r="80">
          <cell r="D80" t="str">
            <v>H076</v>
          </cell>
          <cell r="E80">
            <v>2297361</v>
          </cell>
          <cell r="F80">
            <v>45689</v>
          </cell>
          <cell r="G80" t="str">
            <v>UFSC - UNIVERSIDADE FEDERAL DE SC</v>
          </cell>
          <cell r="H80">
            <v>1</v>
          </cell>
          <cell r="I80">
            <v>1331</v>
          </cell>
          <cell r="J80">
            <v>1356</v>
          </cell>
          <cell r="K80">
            <v>25</v>
          </cell>
          <cell r="L80">
            <v>375.36</v>
          </cell>
          <cell r="M80">
            <v>0</v>
          </cell>
          <cell r="N80">
            <v>-35.47</v>
          </cell>
          <cell r="O80">
            <v>0</v>
          </cell>
          <cell r="P80">
            <v>0</v>
          </cell>
          <cell r="Q80">
            <v>339.89</v>
          </cell>
          <cell r="R80">
            <v>0</v>
          </cell>
          <cell r="S80" t="str">
            <v>ok</v>
          </cell>
          <cell r="T80" t="str">
            <v>MÉDIO</v>
          </cell>
          <cell r="U80" t="str">
            <v>Média</v>
          </cell>
          <cell r="V80">
            <v>2297361</v>
          </cell>
          <cell r="W80" t="str">
            <v>ok</v>
          </cell>
          <cell r="X80">
            <v>1</v>
          </cell>
          <cell r="Y80" t="str">
            <v>sim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1</v>
          </cell>
        </row>
        <row r="81">
          <cell r="D81" t="str">
            <v>H081</v>
          </cell>
          <cell r="E81">
            <v>2295652</v>
          </cell>
          <cell r="F81">
            <v>45689</v>
          </cell>
          <cell r="G81" t="str">
            <v>UNIVERSIDADE FEDERAL DE SANTA CATARINA</v>
          </cell>
          <cell r="H81">
            <v>1</v>
          </cell>
          <cell r="I81">
            <v>3452</v>
          </cell>
          <cell r="J81">
            <v>3559</v>
          </cell>
          <cell r="K81">
            <v>107</v>
          </cell>
          <cell r="L81">
            <v>1842.34</v>
          </cell>
          <cell r="M81">
            <v>1842.34</v>
          </cell>
          <cell r="N81">
            <v>-348.2</v>
          </cell>
          <cell r="O81">
            <v>0</v>
          </cell>
          <cell r="P81">
            <v>0</v>
          </cell>
          <cell r="Q81">
            <v>3336.48</v>
          </cell>
          <cell r="R81">
            <v>0</v>
          </cell>
          <cell r="S81" t="str">
            <v>ok</v>
          </cell>
          <cell r="T81" t="str">
            <v>LIDO</v>
          </cell>
          <cell r="U81" t="str">
            <v>Alto Consumo</v>
          </cell>
          <cell r="V81">
            <v>2295652</v>
          </cell>
          <cell r="W81" t="str">
            <v>ok</v>
          </cell>
          <cell r="X81">
            <v>1</v>
          </cell>
          <cell r="Y81" t="str">
            <v>sim</v>
          </cell>
          <cell r="Z81">
            <v>1</v>
          </cell>
          <cell r="AA81">
            <v>0</v>
          </cell>
          <cell r="AB81">
            <v>0</v>
          </cell>
          <cell r="AC81">
            <v>0</v>
          </cell>
          <cell r="AD81">
            <v>1</v>
          </cell>
        </row>
        <row r="82">
          <cell r="D82" t="str">
            <v>H082</v>
          </cell>
          <cell r="E82">
            <v>5716594</v>
          </cell>
          <cell r="F82">
            <v>45689</v>
          </cell>
          <cell r="G82" t="str">
            <v>UNIVERSIDADE FEDERAL DE SANTA CATARINA</v>
          </cell>
          <cell r="H82">
            <v>1</v>
          </cell>
          <cell r="I82">
            <v>31807</v>
          </cell>
          <cell r="J82">
            <v>32261</v>
          </cell>
          <cell r="K82">
            <v>454</v>
          </cell>
          <cell r="L82">
            <v>8050.17</v>
          </cell>
          <cell r="M82">
            <v>0</v>
          </cell>
          <cell r="N82">
            <v>-760.75</v>
          </cell>
          <cell r="O82">
            <v>0</v>
          </cell>
          <cell r="P82">
            <v>0</v>
          </cell>
          <cell r="Q82">
            <v>7289.42</v>
          </cell>
          <cell r="R82">
            <v>0</v>
          </cell>
          <cell r="S82" t="str">
            <v>ok</v>
          </cell>
          <cell r="T82" t="str">
            <v>LIDO</v>
          </cell>
          <cell r="U82" t="str">
            <v>Sem ocorrência</v>
          </cell>
          <cell r="V82">
            <v>5716594</v>
          </cell>
          <cell r="W82" t="str">
            <v>ok</v>
          </cell>
          <cell r="X82">
            <v>1</v>
          </cell>
          <cell r="Y82" t="str">
            <v>sim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</row>
        <row r="83">
          <cell r="D83" t="str">
            <v>H083</v>
          </cell>
          <cell r="E83">
            <v>6997937</v>
          </cell>
          <cell r="F83">
            <v>45689</v>
          </cell>
          <cell r="G83" t="str">
            <v>CASA DA ARTE</v>
          </cell>
          <cell r="H83">
            <v>1</v>
          </cell>
          <cell r="I83">
            <v>623</v>
          </cell>
          <cell r="J83">
            <v>644</v>
          </cell>
          <cell r="K83">
            <v>21</v>
          </cell>
          <cell r="L83">
            <v>303.8</v>
          </cell>
          <cell r="M83">
            <v>303.8</v>
          </cell>
          <cell r="N83">
            <v>-57.42</v>
          </cell>
          <cell r="O83">
            <v>0</v>
          </cell>
          <cell r="P83">
            <v>0</v>
          </cell>
          <cell r="Q83">
            <v>550.17999999999995</v>
          </cell>
          <cell r="R83">
            <v>0</v>
          </cell>
          <cell r="S83" t="str">
            <v>ok</v>
          </cell>
          <cell r="T83" t="str">
            <v>LIDO/REVISÃO</v>
          </cell>
          <cell r="U83" t="str">
            <v>HIDRÔMETRO RETIRADO.</v>
          </cell>
          <cell r="V83">
            <v>6997937</v>
          </cell>
          <cell r="W83" t="str">
            <v>ok</v>
          </cell>
          <cell r="X83">
            <v>1</v>
          </cell>
          <cell r="Y83" t="str">
            <v>sim</v>
          </cell>
          <cell r="Z83">
            <v>0</v>
          </cell>
          <cell r="AA83">
            <v>0</v>
          </cell>
          <cell r="AB83">
            <v>1</v>
          </cell>
          <cell r="AC83">
            <v>0</v>
          </cell>
          <cell r="AD83">
            <v>1</v>
          </cell>
        </row>
        <row r="84">
          <cell r="D84" t="str">
            <v>H084</v>
          </cell>
          <cell r="E84">
            <v>9197419</v>
          </cell>
          <cell r="F84">
            <v>45689</v>
          </cell>
          <cell r="G84" t="str">
            <v>CENTRO DE PESQUISA UFSC</v>
          </cell>
          <cell r="H84">
            <v>1</v>
          </cell>
          <cell r="I84">
            <v>4543</v>
          </cell>
          <cell r="J84">
            <v>4873</v>
          </cell>
          <cell r="K84">
            <v>330</v>
          </cell>
          <cell r="L84">
            <v>5831.81</v>
          </cell>
          <cell r="M84">
            <v>5831.81</v>
          </cell>
          <cell r="N84">
            <v>-1102.21</v>
          </cell>
          <cell r="O84">
            <v>0</v>
          </cell>
          <cell r="P84">
            <v>0</v>
          </cell>
          <cell r="Q84">
            <v>10561.41</v>
          </cell>
          <cell r="R84">
            <v>0</v>
          </cell>
          <cell r="S84" t="str">
            <v>ok</v>
          </cell>
          <cell r="T84" t="str">
            <v>LIDO</v>
          </cell>
          <cell r="U84" t="str">
            <v>Alto Consumo</v>
          </cell>
          <cell r="V84">
            <v>9197419</v>
          </cell>
          <cell r="W84" t="str">
            <v>ok</v>
          </cell>
          <cell r="X84">
            <v>1</v>
          </cell>
          <cell r="Y84" t="str">
            <v>sim</v>
          </cell>
          <cell r="Z84">
            <v>1</v>
          </cell>
          <cell r="AA84">
            <v>0</v>
          </cell>
          <cell r="AB84">
            <v>0</v>
          </cell>
          <cell r="AC84">
            <v>0</v>
          </cell>
          <cell r="AD84">
            <v>1</v>
          </cell>
        </row>
        <row r="85">
          <cell r="D85" t="str">
            <v>H085</v>
          </cell>
          <cell r="E85">
            <v>12791172</v>
          </cell>
          <cell r="F85">
            <v>45689</v>
          </cell>
          <cell r="G85" t="str">
            <v>UNIVERSIDADE FEDERAL DE SANTA CATARINA</v>
          </cell>
          <cell r="H85">
            <v>1</v>
          </cell>
          <cell r="I85">
            <v>451</v>
          </cell>
          <cell r="J85">
            <v>477</v>
          </cell>
          <cell r="K85">
            <v>26</v>
          </cell>
          <cell r="L85">
            <v>393.25</v>
          </cell>
          <cell r="M85">
            <v>0</v>
          </cell>
          <cell r="N85">
            <v>-37.17</v>
          </cell>
          <cell r="O85">
            <v>0</v>
          </cell>
          <cell r="P85">
            <v>0</v>
          </cell>
          <cell r="Q85">
            <v>356.08</v>
          </cell>
          <cell r="R85">
            <v>0</v>
          </cell>
          <cell r="S85" t="str">
            <v>ok</v>
          </cell>
          <cell r="T85" t="str">
            <v>LIDO</v>
          </cell>
          <cell r="U85" t="str">
            <v>Sem ocorrência</v>
          </cell>
          <cell r="V85">
            <v>12791172</v>
          </cell>
          <cell r="W85" t="str">
            <v>ok</v>
          </cell>
          <cell r="X85">
            <v>1</v>
          </cell>
          <cell r="Y85" t="str">
            <v>sim</v>
          </cell>
          <cell r="Z85">
            <v>1</v>
          </cell>
          <cell r="AA85">
            <v>0</v>
          </cell>
          <cell r="AB85">
            <v>0</v>
          </cell>
          <cell r="AC85">
            <v>0</v>
          </cell>
          <cell r="AD85">
            <v>1</v>
          </cell>
        </row>
        <row r="86">
          <cell r="D86" t="str">
            <v>H086</v>
          </cell>
          <cell r="E86">
            <v>12799408</v>
          </cell>
          <cell r="F86">
            <v>45689</v>
          </cell>
          <cell r="G86" t="str">
            <v>UNIVERSIDADE FEDERAL DE SANTA CATARINA</v>
          </cell>
          <cell r="H86">
            <v>1</v>
          </cell>
          <cell r="I86">
            <v>521</v>
          </cell>
          <cell r="J86">
            <v>521</v>
          </cell>
          <cell r="K86">
            <v>0</v>
          </cell>
          <cell r="L86">
            <v>43.31</v>
          </cell>
          <cell r="M86">
            <v>0</v>
          </cell>
          <cell r="N86">
            <v>-4.09</v>
          </cell>
          <cell r="O86">
            <v>0</v>
          </cell>
          <cell r="P86">
            <v>0</v>
          </cell>
          <cell r="Q86">
            <v>39.22</v>
          </cell>
          <cell r="R86">
            <v>0</v>
          </cell>
          <cell r="S86" t="str">
            <v>ok</v>
          </cell>
          <cell r="T86" t="str">
            <v>LIDO</v>
          </cell>
          <cell r="U86" t="str">
            <v>HIDRÔMETRO PARADO.</v>
          </cell>
          <cell r="V86">
            <v>12799408</v>
          </cell>
          <cell r="W86" t="str">
            <v>ok</v>
          </cell>
          <cell r="X86">
            <v>1</v>
          </cell>
          <cell r="Y86" t="str">
            <v>sim</v>
          </cell>
          <cell r="Z86">
            <v>1</v>
          </cell>
          <cell r="AA86">
            <v>0</v>
          </cell>
          <cell r="AB86">
            <v>0</v>
          </cell>
          <cell r="AC86">
            <v>0</v>
          </cell>
          <cell r="AD86">
            <v>1</v>
          </cell>
        </row>
        <row r="87">
          <cell r="D87" t="str">
            <v>H087</v>
          </cell>
          <cell r="E87">
            <v>13018540</v>
          </cell>
          <cell r="F87">
            <v>45689</v>
          </cell>
          <cell r="G87" t="str">
            <v>UNIVERSIDADE FEDERAL DE SANTA CATARINA</v>
          </cell>
          <cell r="H87">
            <v>1</v>
          </cell>
          <cell r="I87">
            <v>2492</v>
          </cell>
          <cell r="J87">
            <v>2524</v>
          </cell>
          <cell r="K87">
            <v>32</v>
          </cell>
          <cell r="L87">
            <v>500.59</v>
          </cell>
          <cell r="M87">
            <v>0</v>
          </cell>
          <cell r="N87">
            <v>-47.31</v>
          </cell>
          <cell r="O87">
            <v>0</v>
          </cell>
          <cell r="P87">
            <v>0</v>
          </cell>
          <cell r="Q87">
            <v>453.28</v>
          </cell>
          <cell r="R87">
            <v>0</v>
          </cell>
          <cell r="S87" t="str">
            <v>ok</v>
          </cell>
          <cell r="T87" t="str">
            <v>LIDO</v>
          </cell>
          <cell r="U87" t="str">
            <v>Sem ocorrência</v>
          </cell>
          <cell r="V87">
            <v>13018540</v>
          </cell>
          <cell r="W87" t="str">
            <v>ok</v>
          </cell>
          <cell r="X87">
            <v>1</v>
          </cell>
          <cell r="Y87" t="str">
            <v>sim</v>
          </cell>
          <cell r="Z87">
            <v>1</v>
          </cell>
          <cell r="AA87">
            <v>0</v>
          </cell>
          <cell r="AB87">
            <v>0</v>
          </cell>
          <cell r="AC87">
            <v>0</v>
          </cell>
          <cell r="AD87">
            <v>1</v>
          </cell>
        </row>
        <row r="88">
          <cell r="D88" t="str">
            <v>H088</v>
          </cell>
          <cell r="E88">
            <v>2294605</v>
          </cell>
          <cell r="F88">
            <v>45689</v>
          </cell>
          <cell r="G88" t="str">
            <v>UFSC - UNIVERSIDADE FEDERAL DE SC</v>
          </cell>
          <cell r="H88">
            <v>1</v>
          </cell>
          <cell r="I88">
            <v>18</v>
          </cell>
          <cell r="J88">
            <v>18</v>
          </cell>
          <cell r="K88">
            <v>0</v>
          </cell>
          <cell r="L88">
            <v>43.31</v>
          </cell>
          <cell r="M88">
            <v>43.31</v>
          </cell>
          <cell r="N88">
            <v>-8.19</v>
          </cell>
          <cell r="O88">
            <v>0</v>
          </cell>
          <cell r="P88">
            <v>0</v>
          </cell>
          <cell r="Q88">
            <v>78.430000000000007</v>
          </cell>
          <cell r="R88">
            <v>0</v>
          </cell>
          <cell r="S88" t="str">
            <v>ok</v>
          </cell>
          <cell r="T88" t="str">
            <v>LIDO/REVISÃO</v>
          </cell>
          <cell r="U88" t="str">
            <v>HIDRÔMETRO RETIRADO.</v>
          </cell>
          <cell r="V88">
            <v>2294605</v>
          </cell>
          <cell r="W88" t="str">
            <v>ok</v>
          </cell>
          <cell r="X88">
            <v>1</v>
          </cell>
          <cell r="Y88" t="str">
            <v>sim</v>
          </cell>
          <cell r="Z88">
            <v>1</v>
          </cell>
          <cell r="AA88">
            <v>0</v>
          </cell>
          <cell r="AB88">
            <v>0</v>
          </cell>
          <cell r="AC88">
            <v>0</v>
          </cell>
          <cell r="AD88">
            <v>1</v>
          </cell>
        </row>
        <row r="89">
          <cell r="D89" t="str">
            <v>H089</v>
          </cell>
          <cell r="E89">
            <v>2347660</v>
          </cell>
          <cell r="F89">
            <v>45689</v>
          </cell>
          <cell r="G89" t="str">
            <v>ESTAÇÃO DE MARICULTURA DA UFSC</v>
          </cell>
          <cell r="H89">
            <v>1</v>
          </cell>
          <cell r="I89">
            <v>3887</v>
          </cell>
          <cell r="J89">
            <v>3951</v>
          </cell>
          <cell r="K89">
            <v>64</v>
          </cell>
          <cell r="L89">
            <v>1073.07</v>
          </cell>
          <cell r="M89">
            <v>1073.07</v>
          </cell>
          <cell r="N89">
            <v>-202.8</v>
          </cell>
          <cell r="O89">
            <v>0</v>
          </cell>
          <cell r="P89">
            <v>0</v>
          </cell>
          <cell r="Q89">
            <v>1943.34</v>
          </cell>
          <cell r="R89">
            <v>0</v>
          </cell>
          <cell r="S89" t="str">
            <v>ok</v>
          </cell>
          <cell r="T89" t="str">
            <v>LIDO/REVISÃO</v>
          </cell>
          <cell r="U89" t="str">
            <v>CONFIRMACAO LEITURA</v>
          </cell>
          <cell r="V89">
            <v>2347660</v>
          </cell>
          <cell r="W89" t="str">
            <v>ok</v>
          </cell>
          <cell r="X89">
            <v>1</v>
          </cell>
          <cell r="Y89" t="str">
            <v>sim</v>
          </cell>
          <cell r="Z89">
            <v>1</v>
          </cell>
          <cell r="AA89">
            <v>0</v>
          </cell>
          <cell r="AB89">
            <v>0</v>
          </cell>
          <cell r="AC89">
            <v>0</v>
          </cell>
          <cell r="AD89">
            <v>1</v>
          </cell>
        </row>
        <row r="90">
          <cell r="D90" t="str">
            <v>H090</v>
          </cell>
          <cell r="E90">
            <v>2347679</v>
          </cell>
          <cell r="F90">
            <v>45689</v>
          </cell>
          <cell r="G90" t="str">
            <v>ESTAÇÃO DE MARICULTURA DA UFSC</v>
          </cell>
          <cell r="H90">
            <v>1</v>
          </cell>
          <cell r="I90">
            <v>692</v>
          </cell>
          <cell r="J90">
            <v>702</v>
          </cell>
          <cell r="K90">
            <v>10</v>
          </cell>
          <cell r="L90">
            <v>107.01</v>
          </cell>
          <cell r="M90">
            <v>107.01</v>
          </cell>
          <cell r="N90">
            <v>-20.22</v>
          </cell>
          <cell r="O90">
            <v>0</v>
          </cell>
          <cell r="P90">
            <v>0</v>
          </cell>
          <cell r="Q90">
            <v>193.8</v>
          </cell>
          <cell r="R90">
            <v>0</v>
          </cell>
          <cell r="S90" t="str">
            <v>ok</v>
          </cell>
          <cell r="T90" t="str">
            <v>LIDO</v>
          </cell>
          <cell r="U90" t="str">
            <v>Sem ocorrência</v>
          </cell>
          <cell r="V90">
            <v>2347679</v>
          </cell>
          <cell r="W90" t="str">
            <v>ok</v>
          </cell>
          <cell r="X90">
            <v>1</v>
          </cell>
          <cell r="Y90" t="str">
            <v>sim</v>
          </cell>
          <cell r="Z90">
            <v>1</v>
          </cell>
          <cell r="AA90">
            <v>0</v>
          </cell>
          <cell r="AB90">
            <v>0</v>
          </cell>
          <cell r="AC90">
            <v>0</v>
          </cell>
          <cell r="AD90">
            <v>1</v>
          </cell>
        </row>
        <row r="91">
          <cell r="D91" t="str">
            <v>H106</v>
          </cell>
          <cell r="E91">
            <v>14948508</v>
          </cell>
          <cell r="F91">
            <v>45689</v>
          </cell>
          <cell r="G91" t="str">
            <v>UNIVERSIDADE FEDERAL DE SANTA CATARINA</v>
          </cell>
          <cell r="H91">
            <v>1</v>
          </cell>
          <cell r="I91">
            <v>25</v>
          </cell>
          <cell r="J91">
            <v>40</v>
          </cell>
          <cell r="K91">
            <v>15</v>
          </cell>
          <cell r="L91">
            <v>196.46</v>
          </cell>
          <cell r="M91">
            <v>0</v>
          </cell>
          <cell r="N91">
            <v>-18.559999999999999</v>
          </cell>
          <cell r="O91">
            <v>0</v>
          </cell>
          <cell r="P91">
            <v>0</v>
          </cell>
          <cell r="Q91">
            <v>177.9</v>
          </cell>
          <cell r="R91">
            <v>0</v>
          </cell>
          <cell r="S91" t="str">
            <v>ok</v>
          </cell>
          <cell r="T91" t="str">
            <v>LIDO</v>
          </cell>
          <cell r="U91" t="str">
            <v>Alto Consumo</v>
          </cell>
          <cell r="V91">
            <v>14948508</v>
          </cell>
          <cell r="W91" t="str">
            <v>ok</v>
          </cell>
          <cell r="X91">
            <v>1</v>
          </cell>
          <cell r="Y91" t="str">
            <v>sim</v>
          </cell>
          <cell r="Z91">
            <v>1</v>
          </cell>
          <cell r="AA91">
            <v>0</v>
          </cell>
          <cell r="AB91">
            <v>0</v>
          </cell>
          <cell r="AC91">
            <v>0</v>
          </cell>
          <cell r="AD91">
            <v>1</v>
          </cell>
        </row>
        <row r="92">
          <cell r="D92"/>
          <cell r="E92"/>
          <cell r="F92"/>
          <cell r="G92"/>
          <cell r="H92"/>
          <cell r="I92"/>
          <cell r="J92"/>
          <cell r="K92">
            <v>14674</v>
          </cell>
          <cell r="L92">
            <v>261713.09999999998</v>
          </cell>
          <cell r="M92">
            <v>234453.87999999998</v>
          </cell>
          <cell r="N92">
            <v>-46887.749999999993</v>
          </cell>
          <cell r="O92">
            <v>-323.39999999999998</v>
          </cell>
          <cell r="P92">
            <v>0</v>
          </cell>
          <cell r="Q92">
            <v>448955.8299999999</v>
          </cell>
          <cell r="R92">
            <v>0</v>
          </cell>
          <cell r="S92" t="str">
            <v>ok</v>
          </cell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</row>
        <row r="93">
          <cell r="D93"/>
          <cell r="E93"/>
          <cell r="F93"/>
          <cell r="G93"/>
          <cell r="H93"/>
          <cell r="I93"/>
          <cell r="J93"/>
          <cell r="K93"/>
          <cell r="L93"/>
          <cell r="M93">
            <v>496166.98</v>
          </cell>
          <cell r="N93"/>
          <cell r="O93"/>
          <cell r="P93"/>
          <cell r="Q93"/>
          <cell r="R93"/>
          <cell r="S93"/>
          <cell r="T93"/>
          <cell r="U93"/>
          <cell r="V93"/>
          <cell r="W93" t="str">
            <v>Economias</v>
          </cell>
          <cell r="X93"/>
          <cell r="Y93"/>
          <cell r="Z93"/>
          <cell r="AA93"/>
          <cell r="AB93"/>
          <cell r="AC93"/>
          <cell r="AD93" t="str">
            <v>Volume calculado</v>
          </cell>
        </row>
        <row r="94">
          <cell r="D94" t="str">
            <v>Codigo</v>
          </cell>
          <cell r="E94" t="str">
            <v>Matricula</v>
          </cell>
          <cell r="F94" t="str">
            <v>Mês referencia</v>
          </cell>
          <cell r="G94" t="str">
            <v>Cliente</v>
          </cell>
          <cell r="H94" t="str">
            <v>Economias</v>
          </cell>
          <cell r="I94" t="str">
            <v>Leitura Anterior</v>
          </cell>
          <cell r="J94" t="str">
            <v>Atual</v>
          </cell>
          <cell r="K94" t="str">
            <v>Cons. m3</v>
          </cell>
          <cell r="L94" t="str">
            <v>Valor água (R$)</v>
          </cell>
          <cell r="M94" t="str">
            <v>Valor esgoto (R$)</v>
          </cell>
          <cell r="N94" t="str">
            <v>Valor serviço(R$)</v>
          </cell>
          <cell r="O94" t="str">
            <v>Valor bônus(R$)</v>
          </cell>
          <cell r="P94" t="str">
            <v>Multa/ Juros/ Atual. Monet.</v>
          </cell>
          <cell r="Q94" t="str">
            <v>Valor total(R$)</v>
          </cell>
          <cell r="R94"/>
          <cell r="S94" t="str">
            <v>Situação</v>
          </cell>
          <cell r="T94" t="str">
            <v>Ocorrência</v>
          </cell>
          <cell r="U94" t="str">
            <v>Anormalidade</v>
          </cell>
          <cell r="V94" t="str">
            <v>Matrículas mês anterior</v>
          </cell>
          <cell r="W94" t="str">
            <v>Matrícula</v>
          </cell>
          <cell r="X94" t="str">
            <v>Economias</v>
          </cell>
          <cell r="Y94"/>
          <cell r="Z94" t="str">
            <v>Público</v>
          </cell>
          <cell r="AA94" t="str">
            <v>Residencial</v>
          </cell>
          <cell r="AB94" t="str">
            <v>Comercial</v>
          </cell>
          <cell r="AC94" t="str">
            <v>Industrial</v>
          </cell>
          <cell r="AD94" t="str">
            <v>Economias</v>
          </cell>
        </row>
        <row r="95">
          <cell r="D95" t="str">
            <v>H014</v>
          </cell>
          <cell r="E95">
            <v>2296969</v>
          </cell>
          <cell r="F95"/>
          <cell r="G95" t="str">
            <v>Hospital Universitário  Empresa Brasileira de Serviços Hospitalares  EBSERH CNPJ 15126437/0034-01, mat 17859999</v>
          </cell>
          <cell r="H95">
            <v>58</v>
          </cell>
          <cell r="I95">
            <v>247938</v>
          </cell>
          <cell r="J95">
            <v>254072</v>
          </cell>
          <cell r="K95">
            <v>6134</v>
          </cell>
          <cell r="L95">
            <v>107454.15000000001</v>
          </cell>
          <cell r="M95">
            <v>107454.15000000001</v>
          </cell>
          <cell r="N95">
            <v>-20308.830000000002</v>
          </cell>
          <cell r="O95"/>
          <cell r="P95"/>
          <cell r="Q95">
            <v>194599.47</v>
          </cell>
          <cell r="R95">
            <v>0</v>
          </cell>
          <cell r="S95" t="str">
            <v>ok</v>
          </cell>
          <cell r="T95"/>
          <cell r="U95"/>
          <cell r="V95">
            <v>2296969</v>
          </cell>
          <cell r="W95" t="str">
            <v>ok</v>
          </cell>
          <cell r="X95">
            <v>61</v>
          </cell>
          <cell r="Y95" t="str">
            <v>sim</v>
          </cell>
          <cell r="Z95">
            <v>51</v>
          </cell>
          <cell r="AA95">
            <v>0</v>
          </cell>
          <cell r="AB95">
            <v>9</v>
          </cell>
          <cell r="AC95">
            <v>1</v>
          </cell>
          <cell r="AD95">
            <v>61</v>
          </cell>
        </row>
        <row r="96">
          <cell r="D96" t="str">
            <v>H200</v>
          </cell>
          <cell r="E96">
            <v>15431797</v>
          </cell>
          <cell r="F96"/>
          <cell r="G96" t="str">
            <v>Curitibanos CEDUP</v>
          </cell>
          <cell r="H96">
            <v>1</v>
          </cell>
          <cell r="I96">
            <v>3470</v>
          </cell>
          <cell r="J96">
            <v>3511</v>
          </cell>
          <cell r="K96">
            <v>41</v>
          </cell>
          <cell r="L96">
            <v>661.59999999999991</v>
          </cell>
          <cell r="M96"/>
          <cell r="N96">
            <v>-62.529999999999994</v>
          </cell>
          <cell r="O96"/>
          <cell r="P96"/>
          <cell r="Q96">
            <v>599.07000000000005</v>
          </cell>
          <cell r="R96">
            <v>0</v>
          </cell>
          <cell r="S96" t="str">
            <v>ok</v>
          </cell>
          <cell r="T96"/>
          <cell r="U96"/>
          <cell r="V96">
            <v>15431797</v>
          </cell>
          <cell r="W96" t="str">
            <v>ok</v>
          </cell>
          <cell r="X96">
            <v>1</v>
          </cell>
          <cell r="Y96" t="str">
            <v>sim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</row>
        <row r="97">
          <cell r="D97" t="str">
            <v>H201</v>
          </cell>
          <cell r="E97"/>
          <cell r="F97"/>
          <cell r="G97" t="str">
            <v>Curitibanos SEDE - Água Subterrânea</v>
          </cell>
          <cell r="H97">
            <v>1</v>
          </cell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</row>
        <row r="98">
          <cell r="D98" t="str">
            <v>H202</v>
          </cell>
          <cell r="E98"/>
          <cell r="F98"/>
          <cell r="G98" t="str">
            <v>Curitibanos SEDE - ETE</v>
          </cell>
          <cell r="H98">
            <v>1</v>
          </cell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</row>
        <row r="99"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 t="str">
            <v>Economias</v>
          </cell>
          <cell r="X99"/>
          <cell r="Y99"/>
          <cell r="Z99"/>
          <cell r="AA99"/>
          <cell r="AB99"/>
          <cell r="AC99"/>
          <cell r="AD99" t="str">
            <v>Volume calculado</v>
          </cell>
        </row>
        <row r="100">
          <cell r="D100" t="str">
            <v>Codigo</v>
          </cell>
          <cell r="E100" t="str">
            <v>Matricula</v>
          </cell>
          <cell r="F100" t="str">
            <v>Mês referencia</v>
          </cell>
          <cell r="G100" t="str">
            <v>Cliente</v>
          </cell>
          <cell r="H100" t="str">
            <v>Economias</v>
          </cell>
          <cell r="I100" t="str">
            <v>Leitura Anterior</v>
          </cell>
          <cell r="J100" t="str">
            <v>Atual</v>
          </cell>
          <cell r="K100" t="str">
            <v>Cons. m3</v>
          </cell>
          <cell r="L100" t="str">
            <v>Valor água (R$)</v>
          </cell>
          <cell r="M100" t="str">
            <v>Valor esgoto (R$)</v>
          </cell>
          <cell r="N100" t="str">
            <v>Valor serviço(R$)</v>
          </cell>
          <cell r="O100" t="str">
            <v>Valor bônus(R$)</v>
          </cell>
          <cell r="P100" t="str">
            <v>Multa/ Juros/ Atual. Monet.</v>
          </cell>
          <cell r="Q100" t="str">
            <v>Valor total(R$)</v>
          </cell>
          <cell r="R100"/>
          <cell r="S100" t="str">
            <v>Situação</v>
          </cell>
          <cell r="T100" t="str">
            <v>Ocorrência</v>
          </cell>
          <cell r="U100" t="str">
            <v>Anormalidade</v>
          </cell>
          <cell r="V100" t="str">
            <v>Matrículas mês anterior</v>
          </cell>
          <cell r="W100" t="str">
            <v>Matrícula</v>
          </cell>
          <cell r="X100" t="str">
            <v>Economias</v>
          </cell>
          <cell r="Y100"/>
          <cell r="Z100" t="str">
            <v>Público</v>
          </cell>
          <cell r="AA100" t="str">
            <v>Residencial</v>
          </cell>
          <cell r="AB100" t="str">
            <v>Comercial</v>
          </cell>
          <cell r="AC100" t="str">
            <v>Industrial</v>
          </cell>
          <cell r="AD100" t="str">
            <v>Economias</v>
          </cell>
        </row>
        <row r="101">
          <cell r="D101" t="str">
            <v>H300</v>
          </cell>
          <cell r="E101" t="str">
            <v>19691-6</v>
          </cell>
          <cell r="F101"/>
          <cell r="G101" t="str">
            <v>SAMAE Araranguá  Mato Alto</v>
          </cell>
          <cell r="H101">
            <v>1</v>
          </cell>
          <cell r="I101">
            <v>201</v>
          </cell>
          <cell r="J101">
            <v>209</v>
          </cell>
          <cell r="K101">
            <v>10</v>
          </cell>
          <cell r="L101">
            <v>96.81</v>
          </cell>
          <cell r="M101">
            <v>71.06</v>
          </cell>
          <cell r="N101"/>
          <cell r="O101"/>
          <cell r="P101"/>
          <cell r="Q101">
            <v>167.87</v>
          </cell>
          <cell r="R101">
            <v>0</v>
          </cell>
          <cell r="S101" t="str">
            <v>ok</v>
          </cell>
          <cell r="T101"/>
          <cell r="U101"/>
          <cell r="V101" t="str">
            <v>19691-6</v>
          </cell>
          <cell r="W101" t="str">
            <v>ok</v>
          </cell>
          <cell r="X101">
            <v>1</v>
          </cell>
          <cell r="Y101" t="str">
            <v>sim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1</v>
          </cell>
        </row>
        <row r="102">
          <cell r="D102" t="str">
            <v>H302</v>
          </cell>
          <cell r="E102" t="str">
            <v>107568-3</v>
          </cell>
          <cell r="F102"/>
          <cell r="G102" t="str">
            <v>SAMAE Araranguá  R. Pedro M. Pacheco (Medicina)</v>
          </cell>
          <cell r="H102">
            <v>1</v>
          </cell>
          <cell r="I102">
            <v>4643</v>
          </cell>
          <cell r="J102">
            <v>4701</v>
          </cell>
          <cell r="K102">
            <v>58</v>
          </cell>
          <cell r="L102">
            <v>812.87</v>
          </cell>
          <cell r="M102"/>
          <cell r="N102"/>
          <cell r="O102"/>
          <cell r="P102"/>
          <cell r="Q102">
            <v>812.87</v>
          </cell>
          <cell r="R102">
            <v>0</v>
          </cell>
          <cell r="S102" t="str">
            <v>ok</v>
          </cell>
          <cell r="T102"/>
          <cell r="U102"/>
          <cell r="V102" t="str">
            <v>107568-3</v>
          </cell>
          <cell r="W102" t="str">
            <v>ok</v>
          </cell>
          <cell r="X102">
            <v>1</v>
          </cell>
          <cell r="Y102" t="str">
            <v>sim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</row>
        <row r="103"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</row>
        <row r="104"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 t="str">
            <v>Economias</v>
          </cell>
          <cell r="Y104"/>
          <cell r="Z104"/>
          <cell r="AA104"/>
          <cell r="AB104"/>
          <cell r="AC104"/>
          <cell r="AD104"/>
        </row>
        <row r="105">
          <cell r="D105" t="str">
            <v>Codigo</v>
          </cell>
          <cell r="E105" t="str">
            <v>Matricula</v>
          </cell>
          <cell r="F105" t="str">
            <v>Mês referencia</v>
          </cell>
          <cell r="G105" t="str">
            <v>Cliente</v>
          </cell>
          <cell r="H105" t="str">
            <v>Economias</v>
          </cell>
          <cell r="I105" t="str">
            <v>Leitura Anterior</v>
          </cell>
          <cell r="J105" t="str">
            <v>Atual</v>
          </cell>
          <cell r="K105" t="str">
            <v>Cons. m3</v>
          </cell>
          <cell r="L105" t="str">
            <v>Valor água (R$)</v>
          </cell>
          <cell r="M105" t="str">
            <v>Valor esgoto (R$)</v>
          </cell>
          <cell r="N105" t="str">
            <v>Valor serviço(R$)</v>
          </cell>
          <cell r="O105" t="str">
            <v>Valor bônus(R$)</v>
          </cell>
          <cell r="P105" t="str">
            <v>Multa/ Juros/ Atual. Monet.</v>
          </cell>
          <cell r="Q105" t="str">
            <v>Valor total(R$)</v>
          </cell>
          <cell r="R105"/>
          <cell r="S105" t="str">
            <v>Situação</v>
          </cell>
          <cell r="T105" t="str">
            <v>Ocorrência</v>
          </cell>
          <cell r="U105" t="str">
            <v>Anormalidade</v>
          </cell>
          <cell r="V105" t="str">
            <v>Matrículas mês anterior</v>
          </cell>
          <cell r="W105" t="str">
            <v>Matrícula</v>
          </cell>
          <cell r="X105" t="str">
            <v>Economias</v>
          </cell>
          <cell r="Y105"/>
          <cell r="Z105" t="str">
            <v>Público</v>
          </cell>
          <cell r="AA105" t="str">
            <v>Residencial</v>
          </cell>
          <cell r="AB105" t="str">
            <v>Comercial</v>
          </cell>
          <cell r="AC105" t="str">
            <v>Industrial</v>
          </cell>
          <cell r="AD105" t="str">
            <v>Economias</v>
          </cell>
        </row>
        <row r="106">
          <cell r="D106" t="str">
            <v>H401</v>
          </cell>
          <cell r="E106">
            <v>38988</v>
          </cell>
          <cell r="F106"/>
          <cell r="G106" t="str">
            <v>SAMAE Blumenau  Rua João Pessoa, 2750</v>
          </cell>
          <cell r="H106">
            <v>1</v>
          </cell>
          <cell r="I106">
            <v>3787</v>
          </cell>
          <cell r="J106">
            <v>3812</v>
          </cell>
          <cell r="K106">
            <v>25</v>
          </cell>
          <cell r="L106">
            <v>172.8</v>
          </cell>
          <cell r="M106">
            <v>188.99</v>
          </cell>
          <cell r="N106">
            <v>-17.86</v>
          </cell>
          <cell r="O106"/>
          <cell r="P106"/>
          <cell r="Q106">
            <v>343.93</v>
          </cell>
          <cell r="R106">
            <v>0</v>
          </cell>
          <cell r="S106" t="str">
            <v>ok</v>
          </cell>
          <cell r="T106"/>
          <cell r="U106"/>
          <cell r="V106">
            <v>38988</v>
          </cell>
          <cell r="W106" t="str">
            <v>ok</v>
          </cell>
          <cell r="X106">
            <v>1</v>
          </cell>
          <cell r="Y106" t="str">
            <v>sim</v>
          </cell>
          <cell r="Z106">
            <v>1</v>
          </cell>
          <cell r="AA106">
            <v>0</v>
          </cell>
          <cell r="AB106">
            <v>0</v>
          </cell>
          <cell r="AC106">
            <v>0</v>
          </cell>
          <cell r="AD106">
            <v>1</v>
          </cell>
        </row>
        <row r="107">
          <cell r="D107" t="str">
            <v>H402</v>
          </cell>
          <cell r="E107">
            <v>55308</v>
          </cell>
          <cell r="F107"/>
          <cell r="G107" t="str">
            <v>SAMAE Blumenau  Rua João Pessoa, 2514</v>
          </cell>
          <cell r="H107">
            <v>1</v>
          </cell>
          <cell r="I107"/>
          <cell r="J107"/>
          <cell r="K107"/>
          <cell r="L107"/>
          <cell r="M107"/>
          <cell r="N107"/>
          <cell r="O107"/>
          <cell r="P107"/>
          <cell r="Q107"/>
          <cell r="R107">
            <v>0</v>
          </cell>
          <cell r="S107" t="str">
            <v>ok</v>
          </cell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</row>
        <row r="108">
          <cell r="D108" t="str">
            <v>H403</v>
          </cell>
          <cell r="E108">
            <v>13390</v>
          </cell>
          <cell r="F108"/>
          <cell r="G108" t="str">
            <v>SAMAE Blumenau  Rua Marechal Rondon, 880</v>
          </cell>
          <cell r="H108">
            <v>1</v>
          </cell>
          <cell r="I108">
            <v>27118</v>
          </cell>
          <cell r="J108">
            <v>27210</v>
          </cell>
          <cell r="K108">
            <v>92</v>
          </cell>
          <cell r="L108">
            <v>746.32</v>
          </cell>
          <cell r="M108"/>
          <cell r="N108"/>
          <cell r="O108"/>
          <cell r="P108"/>
          <cell r="Q108">
            <v>746.32</v>
          </cell>
          <cell r="R108">
            <v>0</v>
          </cell>
          <cell r="S108" t="str">
            <v>ok</v>
          </cell>
          <cell r="T108"/>
          <cell r="U108"/>
          <cell r="V108">
            <v>13390</v>
          </cell>
          <cell r="W108" t="str">
            <v>ok</v>
          </cell>
          <cell r="X108">
            <v>1</v>
          </cell>
          <cell r="Y108" t="str">
            <v>sim</v>
          </cell>
          <cell r="Z108">
            <v>1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</row>
        <row r="109"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</row>
        <row r="110">
          <cell r="D110" t="str">
            <v/>
          </cell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</row>
        <row r="111">
          <cell r="D111" t="str">
            <v>Codigo</v>
          </cell>
          <cell r="E111" t="str">
            <v>Matricula</v>
          </cell>
          <cell r="F111" t="str">
            <v>Mês referencia</v>
          </cell>
          <cell r="G111" t="str">
            <v>Cliente</v>
          </cell>
          <cell r="H111" t="str">
            <v>Economias</v>
          </cell>
          <cell r="I111" t="str">
            <v>Leitura Anterior</v>
          </cell>
          <cell r="J111" t="str">
            <v>Atual</v>
          </cell>
          <cell r="K111" t="str">
            <v>Cons. m3</v>
          </cell>
          <cell r="L111" t="str">
            <v>Valor água (R$)</v>
          </cell>
          <cell r="M111" t="str">
            <v>Valor esgoto (R$)</v>
          </cell>
          <cell r="N111" t="str">
            <v>Valor serviço(R$)</v>
          </cell>
          <cell r="O111" t="str">
            <v>Valor bônus(R$)</v>
          </cell>
          <cell r="P111" t="str">
            <v>Multa/ Juros/ Atual. Monet.</v>
          </cell>
          <cell r="Q111" t="str">
            <v>Valor total(R$)</v>
          </cell>
          <cell r="R111"/>
          <cell r="S111" t="str">
            <v>Situação</v>
          </cell>
          <cell r="T111" t="str">
            <v>Ocorrência</v>
          </cell>
          <cell r="U111" t="str">
            <v>Anormalidade</v>
          </cell>
          <cell r="V111" t="str">
            <v>Matrículas mês anterior</v>
          </cell>
          <cell r="W111" t="str">
            <v>Matrícula</v>
          </cell>
          <cell r="X111" t="str">
            <v>Economias</v>
          </cell>
          <cell r="Y111"/>
          <cell r="Z111" t="str">
            <v>Público</v>
          </cell>
          <cell r="AA111" t="str">
            <v>Residencial</v>
          </cell>
          <cell r="AB111" t="str">
            <v>Comercial</v>
          </cell>
          <cell r="AC111" t="str">
            <v>Industrial</v>
          </cell>
          <cell r="AD111" t="str">
            <v>Economias</v>
          </cell>
        </row>
        <row r="112">
          <cell r="D112" t="str">
            <v>H108</v>
          </cell>
          <cell r="E112"/>
          <cell r="F112"/>
          <cell r="G112" t="str">
            <v>Bloco U - RU LAV</v>
          </cell>
          <cell r="H112">
            <v>1</v>
          </cell>
          <cell r="I112">
            <v>2182.5569999999998</v>
          </cell>
          <cell r="J112">
            <v>2209.076</v>
          </cell>
          <cell r="K112">
            <v>26.518999999999998</v>
          </cell>
          <cell r="L112">
            <v>315.58</v>
          </cell>
          <cell r="M112">
            <v>252.46</v>
          </cell>
          <cell r="N112"/>
          <cell r="O112"/>
          <cell r="P112"/>
          <cell r="Q112">
            <v>568.04</v>
          </cell>
          <cell r="R112">
            <v>0</v>
          </cell>
          <cell r="S112" t="str">
            <v>ok</v>
          </cell>
          <cell r="T112"/>
          <cell r="U112"/>
          <cell r="V112"/>
          <cell r="W112" t="str">
            <v>ok</v>
          </cell>
          <cell r="X112">
            <v>1</v>
          </cell>
          <cell r="Y112" t="str">
            <v>sim</v>
          </cell>
          <cell r="Z112">
            <v>0</v>
          </cell>
          <cell r="AA112">
            <v>0</v>
          </cell>
          <cell r="AB112">
            <v>1</v>
          </cell>
          <cell r="AC112">
            <v>0</v>
          </cell>
          <cell r="AD112">
            <v>1</v>
          </cell>
        </row>
        <row r="113">
          <cell r="D113" t="str">
            <v>H109</v>
          </cell>
          <cell r="E113"/>
          <cell r="F113"/>
          <cell r="G113" t="str">
            <v>Bloco O - O1</v>
          </cell>
          <cell r="H113">
            <v>1</v>
          </cell>
          <cell r="I113">
            <v>534.52099999999996</v>
          </cell>
          <cell r="J113">
            <v>536.70899999999995</v>
          </cell>
          <cell r="K113">
            <v>2.1880000000000002</v>
          </cell>
          <cell r="L113">
            <v>119</v>
          </cell>
          <cell r="M113">
            <v>95.2</v>
          </cell>
          <cell r="N113"/>
          <cell r="O113"/>
          <cell r="P113"/>
          <cell r="Q113">
            <v>214.2</v>
          </cell>
          <cell r="R113">
            <v>0</v>
          </cell>
          <cell r="S113" t="str">
            <v>ok</v>
          </cell>
          <cell r="T113"/>
          <cell r="U113"/>
          <cell r="V113"/>
          <cell r="W113" t="str">
            <v>ok</v>
          </cell>
          <cell r="X113">
            <v>1</v>
          </cell>
          <cell r="Y113" t="str">
            <v>sim</v>
          </cell>
          <cell r="Z113">
            <v>0</v>
          </cell>
          <cell r="AA113">
            <v>0</v>
          </cell>
          <cell r="AB113">
            <v>1</v>
          </cell>
          <cell r="AC113">
            <v>0</v>
          </cell>
          <cell r="AD113">
            <v>1</v>
          </cell>
        </row>
        <row r="114">
          <cell r="D114" t="str">
            <v>H110</v>
          </cell>
          <cell r="E114"/>
          <cell r="F114"/>
          <cell r="G114" t="str">
            <v>Bloco U - RU</v>
          </cell>
          <cell r="H114">
            <v>1</v>
          </cell>
          <cell r="I114">
            <v>39.465000000000003</v>
          </cell>
          <cell r="J114">
            <v>50.164999999999999</v>
          </cell>
          <cell r="K114">
            <v>10.7</v>
          </cell>
          <cell r="L114">
            <v>127.33</v>
          </cell>
          <cell r="M114">
            <v>101.86</v>
          </cell>
          <cell r="N114"/>
          <cell r="O114"/>
          <cell r="P114"/>
          <cell r="Q114">
            <v>229.19</v>
          </cell>
          <cell r="R114">
            <v>0</v>
          </cell>
          <cell r="S114" t="str">
            <v>ok</v>
          </cell>
          <cell r="T114"/>
          <cell r="U114"/>
          <cell r="V114"/>
          <cell r="W114" t="str">
            <v>ok</v>
          </cell>
          <cell r="X114">
            <v>1</v>
          </cell>
          <cell r="Y114" t="str">
            <v>sim</v>
          </cell>
          <cell r="Z114">
            <v>0</v>
          </cell>
          <cell r="AA114">
            <v>0</v>
          </cell>
          <cell r="AB114">
            <v>1</v>
          </cell>
          <cell r="AC114">
            <v>0</v>
          </cell>
          <cell r="AD114">
            <v>1</v>
          </cell>
        </row>
        <row r="115">
          <cell r="D115" t="str">
            <v>H111</v>
          </cell>
          <cell r="E115"/>
          <cell r="F115"/>
          <cell r="G115" t="str">
            <v>Bloco U - U</v>
          </cell>
          <cell r="H115">
            <v>1</v>
          </cell>
          <cell r="I115">
            <v>4698.51</v>
          </cell>
          <cell r="J115">
            <v>4729.0600000000004</v>
          </cell>
          <cell r="K115">
            <v>30.55</v>
          </cell>
          <cell r="L115">
            <v>363.55</v>
          </cell>
          <cell r="M115">
            <v>290.83999999999997</v>
          </cell>
          <cell r="N115"/>
          <cell r="O115"/>
          <cell r="P115"/>
          <cell r="Q115">
            <v>654.39</v>
          </cell>
          <cell r="R115">
            <v>0</v>
          </cell>
          <cell r="S115" t="str">
            <v>ok</v>
          </cell>
          <cell r="T115"/>
          <cell r="U115"/>
          <cell r="V115"/>
          <cell r="W115" t="str">
            <v>ok</v>
          </cell>
          <cell r="X115">
            <v>1</v>
          </cell>
          <cell r="Y115" t="str">
            <v>sim</v>
          </cell>
          <cell r="Z115">
            <v>0</v>
          </cell>
          <cell r="AA115">
            <v>0</v>
          </cell>
          <cell r="AB115">
            <v>1</v>
          </cell>
          <cell r="AC115">
            <v>0</v>
          </cell>
          <cell r="AD115">
            <v>1</v>
          </cell>
        </row>
        <row r="116">
          <cell r="D116" t="str">
            <v>H112</v>
          </cell>
          <cell r="E116"/>
          <cell r="F116"/>
          <cell r="G116" t="str">
            <v>Tunel de Vento - LAB 01</v>
          </cell>
          <cell r="H116">
            <v>1</v>
          </cell>
          <cell r="I116">
            <v>6689.47</v>
          </cell>
          <cell r="J116">
            <v>6773.16</v>
          </cell>
          <cell r="K116">
            <v>83.69</v>
          </cell>
          <cell r="L116">
            <v>995.91</v>
          </cell>
          <cell r="M116">
            <v>796.73</v>
          </cell>
          <cell r="N116"/>
          <cell r="O116"/>
          <cell r="P116"/>
          <cell r="Q116">
            <v>1792.6399999999999</v>
          </cell>
          <cell r="R116">
            <v>0</v>
          </cell>
          <cell r="S116" t="str">
            <v>ok</v>
          </cell>
          <cell r="T116"/>
          <cell r="U116"/>
          <cell r="V116"/>
          <cell r="W116" t="str">
            <v>ok</v>
          </cell>
          <cell r="X116">
            <v>1</v>
          </cell>
          <cell r="Y116" t="str">
            <v>sim</v>
          </cell>
          <cell r="Z116">
            <v>0</v>
          </cell>
          <cell r="AA116">
            <v>0</v>
          </cell>
          <cell r="AB116">
            <v>1</v>
          </cell>
          <cell r="AC116">
            <v>0</v>
          </cell>
          <cell r="AD116">
            <v>1</v>
          </cell>
        </row>
        <row r="117">
          <cell r="D117" t="str">
            <v>H113</v>
          </cell>
          <cell r="E117"/>
          <cell r="F117"/>
          <cell r="G117" t="str">
            <v>Bloco U - U LAB</v>
          </cell>
          <cell r="H117">
            <v>1</v>
          </cell>
          <cell r="I117">
            <v>6414.2749999999996</v>
          </cell>
          <cell r="J117">
            <v>6545.4520000000002</v>
          </cell>
          <cell r="K117">
            <v>131.17699999999999</v>
          </cell>
          <cell r="L117">
            <v>1561.01</v>
          </cell>
          <cell r="M117">
            <v>1248.81</v>
          </cell>
          <cell r="N117"/>
          <cell r="O117"/>
          <cell r="P117"/>
          <cell r="Q117">
            <v>2809.8199999999997</v>
          </cell>
          <cell r="R117">
            <v>0</v>
          </cell>
          <cell r="S117" t="str">
            <v>ok</v>
          </cell>
          <cell r="T117"/>
          <cell r="U117"/>
          <cell r="V117"/>
          <cell r="W117" t="str">
            <v>ok</v>
          </cell>
          <cell r="X117">
            <v>1</v>
          </cell>
          <cell r="Y117" t="str">
            <v>sim</v>
          </cell>
          <cell r="Z117">
            <v>0</v>
          </cell>
          <cell r="AA117">
            <v>0</v>
          </cell>
          <cell r="AB117">
            <v>1</v>
          </cell>
          <cell r="AC117">
            <v>0</v>
          </cell>
          <cell r="AD117">
            <v>1</v>
          </cell>
        </row>
        <row r="118">
          <cell r="D118"/>
          <cell r="E118"/>
          <cell r="F118"/>
          <cell r="G118"/>
          <cell r="H118"/>
          <cell r="I118"/>
          <cell r="J118"/>
          <cell r="K118"/>
          <cell r="L118">
            <v>3482.38</v>
          </cell>
          <cell r="M118">
            <v>2785.9</v>
          </cell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</row>
        <row r="119">
          <cell r="D119" t="str">
            <v>Codigo</v>
          </cell>
          <cell r="E119" t="str">
            <v>Matricula</v>
          </cell>
          <cell r="F119" t="str">
            <v>Mês referencia</v>
          </cell>
          <cell r="G119" t="str">
            <v>Sapiens Park - INPETU</v>
          </cell>
          <cell r="H119" t="str">
            <v>Economias</v>
          </cell>
          <cell r="I119" t="str">
            <v>Leitura Anterior</v>
          </cell>
          <cell r="J119" t="str">
            <v>Atual</v>
          </cell>
          <cell r="K119" t="str">
            <v>Cons. m3</v>
          </cell>
          <cell r="L119" t="str">
            <v>Valor água (R$)</v>
          </cell>
          <cell r="M119" t="str">
            <v>Valor esgoto (R$)</v>
          </cell>
          <cell r="N119" t="str">
            <v>Valor serviço(R$)</v>
          </cell>
          <cell r="O119" t="str">
            <v>Valor bônus(R$)</v>
          </cell>
          <cell r="P119" t="str">
            <v>Multa/ Juros/ Atual. Monet.</v>
          </cell>
          <cell r="Q119" t="str">
            <v>Valor total(R$)</v>
          </cell>
          <cell r="R119"/>
          <cell r="S119" t="str">
            <v>Situação</v>
          </cell>
          <cell r="T119" t="str">
            <v>Ocorrência</v>
          </cell>
          <cell r="U119" t="str">
            <v>Anormalidade</v>
          </cell>
          <cell r="V119" t="str">
            <v>Matrículas mês anterior</v>
          </cell>
          <cell r="W119" t="str">
            <v>Matrícula</v>
          </cell>
          <cell r="X119" t="str">
            <v>Economias</v>
          </cell>
          <cell r="Y119"/>
          <cell r="Z119">
            <v>0</v>
          </cell>
          <cell r="AA119" t="str">
            <v>Residencial</v>
          </cell>
          <cell r="AB119">
            <v>1</v>
          </cell>
          <cell r="AC119" t="str">
            <v>Industrial</v>
          </cell>
          <cell r="AD119" t="str">
            <v>Economias</v>
          </cell>
        </row>
        <row r="120">
          <cell r="D120" t="str">
            <v>H130</v>
          </cell>
          <cell r="E120"/>
          <cell r="F120"/>
          <cell r="G120" t="str">
            <v>Sapiens Park - INPETU</v>
          </cell>
          <cell r="H120">
            <v>1</v>
          </cell>
          <cell r="I120"/>
          <cell r="J120"/>
          <cell r="K120"/>
          <cell r="L120"/>
          <cell r="M120"/>
          <cell r="N120"/>
          <cell r="O120"/>
          <cell r="P120"/>
          <cell r="Q120"/>
          <cell r="R120">
            <v>0</v>
          </cell>
          <cell r="S120" t="str">
            <v>ok</v>
          </cell>
          <cell r="T120"/>
          <cell r="U120"/>
          <cell r="V120"/>
          <cell r="W120" t="str">
            <v>ok</v>
          </cell>
          <cell r="X120">
            <v>1</v>
          </cell>
          <cell r="Y120" t="str">
            <v>sim</v>
          </cell>
          <cell r="Z120">
            <v>0</v>
          </cell>
          <cell r="AA120">
            <v>0</v>
          </cell>
          <cell r="AB120">
            <v>1</v>
          </cell>
          <cell r="AC120">
            <v>0</v>
          </cell>
          <cell r="AD120">
            <v>1</v>
          </cell>
        </row>
        <row r="121">
          <cell r="D121" t="str">
            <v>H131</v>
          </cell>
          <cell r="E121"/>
          <cell r="F121"/>
          <cell r="G121" t="str">
            <v>Sapiens Park - Fotovoltaica</v>
          </cell>
          <cell r="H121">
            <v>1</v>
          </cell>
          <cell r="I121"/>
          <cell r="J121"/>
          <cell r="K121"/>
          <cell r="L121"/>
          <cell r="M121"/>
          <cell r="N121"/>
          <cell r="O121"/>
          <cell r="P121"/>
          <cell r="Q121"/>
          <cell r="R121">
            <v>0</v>
          </cell>
          <cell r="S121" t="str">
            <v>ok</v>
          </cell>
          <cell r="T121"/>
          <cell r="U121"/>
          <cell r="V121"/>
          <cell r="W121" t="str">
            <v>ok</v>
          </cell>
          <cell r="X121">
            <v>1</v>
          </cell>
          <cell r="Y121" t="str">
            <v>sim</v>
          </cell>
          <cell r="Z121">
            <v>1</v>
          </cell>
          <cell r="AA121">
            <v>0</v>
          </cell>
          <cell r="AB121">
            <v>0</v>
          </cell>
          <cell r="AC121">
            <v>0</v>
          </cell>
          <cell r="AD121">
            <v>1</v>
          </cell>
        </row>
        <row r="122"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</row>
        <row r="123"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</row>
        <row r="124"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</row>
        <row r="125">
          <cell r="D125" t="str">
            <v>Codigo</v>
          </cell>
          <cell r="E125" t="str">
            <v>Matricula</v>
          </cell>
          <cell r="F125" t="str">
            <v>Mês referencia</v>
          </cell>
          <cell r="G125" t="str">
            <v>Cliente</v>
          </cell>
          <cell r="H125" t="str">
            <v>Economias</v>
          </cell>
          <cell r="I125" t="str">
            <v>Leitura Anterior</v>
          </cell>
          <cell r="J125" t="str">
            <v>Atual</v>
          </cell>
          <cell r="K125" t="str">
            <v>Cons. m3</v>
          </cell>
          <cell r="L125" t="str">
            <v>Valor água (R$)</v>
          </cell>
          <cell r="M125" t="str">
            <v>Valor esgoto (R$)</v>
          </cell>
          <cell r="N125" t="str">
            <v>Valor serviço(R$)</v>
          </cell>
          <cell r="O125" t="str">
            <v>Valor bônus(R$)</v>
          </cell>
          <cell r="P125" t="str">
            <v>Multa/ Juros/ Atual. Monet.</v>
          </cell>
          <cell r="Q125" t="str">
            <v>Valor total(R$)</v>
          </cell>
          <cell r="R125"/>
          <cell r="S125" t="str">
            <v>Situação</v>
          </cell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</row>
        <row r="126">
          <cell r="D126" t="str">
            <v>H088</v>
          </cell>
          <cell r="E126">
            <v>2294605</v>
          </cell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</row>
        <row r="127">
          <cell r="D127" t="str">
            <v>H081</v>
          </cell>
          <cell r="E127">
            <v>2295652</v>
          </cell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</row>
        <row r="128">
          <cell r="D128" t="str">
            <v>H053</v>
          </cell>
          <cell r="E128">
            <v>2296713</v>
          </cell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</row>
        <row r="129">
          <cell r="D129" t="str">
            <v>H030</v>
          </cell>
          <cell r="E129">
            <v>2296276</v>
          </cell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/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</row>
        <row r="130">
          <cell r="D130" t="str">
            <v>H032</v>
          </cell>
          <cell r="E130">
            <v>2296659</v>
          </cell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</row>
        <row r="131">
          <cell r="D131" t="str">
            <v>H021</v>
          </cell>
          <cell r="E131">
            <v>2296632</v>
          </cell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</row>
        <row r="132">
          <cell r="D132" t="str">
            <v>H040</v>
          </cell>
          <cell r="E132">
            <v>2296691</v>
          </cell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</row>
        <row r="133">
          <cell r="D133" t="str">
            <v>H033</v>
          </cell>
          <cell r="E133">
            <v>2296667</v>
          </cell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</row>
        <row r="134">
          <cell r="D134" t="str">
            <v>H059</v>
          </cell>
          <cell r="E134">
            <v>2296675</v>
          </cell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  <cell r="S134"/>
          <cell r="T134"/>
          <cell r="U134"/>
          <cell r="V134"/>
          <cell r="W134"/>
          <cell r="X134"/>
          <cell r="Y134"/>
          <cell r="Z134"/>
          <cell r="AA134"/>
          <cell r="AB134"/>
          <cell r="AC134"/>
          <cell r="AD134"/>
        </row>
        <row r="135">
          <cell r="D135" t="str">
            <v>H038</v>
          </cell>
          <cell r="E135">
            <v>2296683</v>
          </cell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</row>
        <row r="136">
          <cell r="D136" t="str">
            <v>H055</v>
          </cell>
          <cell r="E136">
            <v>2296705</v>
          </cell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  <cell r="S136"/>
          <cell r="T136"/>
          <cell r="U136"/>
          <cell r="V136"/>
          <cell r="W136"/>
          <cell r="X136"/>
          <cell r="Y136"/>
          <cell r="Z136"/>
          <cell r="AA136"/>
          <cell r="AB136"/>
          <cell r="AC136"/>
          <cell r="AD136"/>
        </row>
        <row r="137">
          <cell r="D137" t="str">
            <v>H056</v>
          </cell>
          <cell r="E137">
            <v>2296721</v>
          </cell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  <cell r="S137"/>
          <cell r="T137"/>
          <cell r="U137"/>
          <cell r="V137"/>
          <cell r="W137"/>
          <cell r="X137"/>
          <cell r="Y137"/>
          <cell r="Z137"/>
          <cell r="AA137"/>
          <cell r="AB137"/>
          <cell r="AC137"/>
          <cell r="AD137"/>
        </row>
        <row r="138">
          <cell r="D138" t="str">
            <v>H050</v>
          </cell>
          <cell r="E138">
            <v>2296748</v>
          </cell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  <cell r="S138"/>
          <cell r="T138"/>
          <cell r="U138"/>
          <cell r="V138"/>
          <cell r="W138"/>
          <cell r="X138"/>
          <cell r="Y138"/>
          <cell r="Z138"/>
          <cell r="AA138"/>
          <cell r="AB138"/>
          <cell r="AC138"/>
          <cell r="AD138"/>
        </row>
        <row r="139">
          <cell r="D139" t="str">
            <v>H051</v>
          </cell>
          <cell r="E139">
            <v>2296756</v>
          </cell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</row>
        <row r="140">
          <cell r="D140" t="str">
            <v>H048</v>
          </cell>
          <cell r="E140">
            <v>2296764</v>
          </cell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</row>
        <row r="141">
          <cell r="D141" t="str">
            <v>H020</v>
          </cell>
          <cell r="E141">
            <v>2296829</v>
          </cell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  <cell r="Z141"/>
          <cell r="AA141"/>
          <cell r="AB141"/>
          <cell r="AC141"/>
          <cell r="AD141"/>
        </row>
        <row r="142">
          <cell r="D142" t="str">
            <v>H018</v>
          </cell>
          <cell r="E142">
            <v>2296640</v>
          </cell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</row>
        <row r="143">
          <cell r="D143" t="str">
            <v>H045</v>
          </cell>
          <cell r="E143">
            <v>2296772</v>
          </cell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</row>
        <row r="144">
          <cell r="D144" t="str">
            <v>H046</v>
          </cell>
          <cell r="E144">
            <v>2296780</v>
          </cell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  <cell r="S144"/>
          <cell r="T144"/>
          <cell r="U144"/>
          <cell r="V144"/>
          <cell r="W144"/>
          <cell r="X144"/>
          <cell r="Y144"/>
          <cell r="Z144"/>
          <cell r="AA144"/>
          <cell r="AB144"/>
          <cell r="AC144"/>
          <cell r="AD144"/>
        </row>
        <row r="145">
          <cell r="D145" t="str">
            <v>H042</v>
          </cell>
          <cell r="E145">
            <v>2296802</v>
          </cell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  <cell r="S145"/>
          <cell r="T145"/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</row>
        <row r="146">
          <cell r="D146" t="str">
            <v>H041</v>
          </cell>
          <cell r="E146">
            <v>2296810</v>
          </cell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  <cell r="S146"/>
          <cell r="T146"/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</row>
        <row r="147">
          <cell r="D147" t="str">
            <v>H047</v>
          </cell>
          <cell r="E147">
            <v>2296837</v>
          </cell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  <cell r="S147"/>
          <cell r="T147"/>
          <cell r="U147"/>
          <cell r="V147"/>
          <cell r="W147"/>
          <cell r="X147"/>
          <cell r="Y147"/>
          <cell r="Z147"/>
          <cell r="AA147"/>
          <cell r="AB147"/>
          <cell r="AC147"/>
          <cell r="AD147"/>
        </row>
        <row r="148">
          <cell r="D148" t="str">
            <v>H015</v>
          </cell>
          <cell r="E148">
            <v>2296918</v>
          </cell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  <cell r="T148"/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</row>
        <row r="149">
          <cell r="D149" t="str">
            <v>H023</v>
          </cell>
          <cell r="E149">
            <v>2296934</v>
          </cell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  <cell r="S149"/>
          <cell r="T149"/>
          <cell r="U149"/>
          <cell r="V149"/>
          <cell r="W149"/>
          <cell r="X149"/>
          <cell r="Y149"/>
          <cell r="Z149"/>
          <cell r="AA149"/>
          <cell r="AB149"/>
          <cell r="AC149"/>
          <cell r="AD149"/>
        </row>
        <row r="150">
          <cell r="D150" t="str">
            <v>H017</v>
          </cell>
          <cell r="E150">
            <v>2296950</v>
          </cell>
          <cell r="F150"/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</row>
        <row r="151">
          <cell r="D151" t="str">
            <v>H001</v>
          </cell>
          <cell r="E151">
            <v>2297094</v>
          </cell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</row>
        <row r="152">
          <cell r="D152" t="str">
            <v>H002</v>
          </cell>
          <cell r="E152">
            <v>2297116</v>
          </cell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</row>
        <row r="153">
          <cell r="D153" t="str">
            <v>H072</v>
          </cell>
          <cell r="E153">
            <v>2297167</v>
          </cell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  <cell r="T153"/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</row>
        <row r="154">
          <cell r="D154" t="str">
            <v>H073</v>
          </cell>
          <cell r="E154">
            <v>2297175</v>
          </cell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</row>
        <row r="155">
          <cell r="D155" t="str">
            <v>H076</v>
          </cell>
          <cell r="E155">
            <v>2297361</v>
          </cell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  <cell r="T155"/>
          <cell r="U155"/>
          <cell r="V155"/>
          <cell r="W155"/>
          <cell r="X155"/>
          <cell r="Y155"/>
          <cell r="Z155"/>
          <cell r="AA155"/>
          <cell r="AB155"/>
          <cell r="AC155"/>
          <cell r="AD155"/>
        </row>
        <row r="156">
          <cell r="D156" t="str">
            <v>H028</v>
          </cell>
          <cell r="E156">
            <v>6205615</v>
          </cell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  <cell r="V156"/>
          <cell r="W156"/>
          <cell r="X156"/>
          <cell r="Y156"/>
          <cell r="Z156"/>
          <cell r="AA156"/>
          <cell r="AB156"/>
          <cell r="AC156"/>
          <cell r="AD156"/>
        </row>
        <row r="157">
          <cell r="D157" t="str">
            <v>H043</v>
          </cell>
          <cell r="E157">
            <v>6816860</v>
          </cell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  <cell r="S157"/>
          <cell r="T157"/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</row>
        <row r="158">
          <cell r="D158" t="str">
            <v>H054</v>
          </cell>
          <cell r="E158">
            <v>6923020</v>
          </cell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</row>
        <row r="159">
          <cell r="D159" t="str">
            <v>H007</v>
          </cell>
          <cell r="E159">
            <v>9185550</v>
          </cell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  <cell r="U159"/>
          <cell r="V159"/>
          <cell r="W159"/>
          <cell r="X159"/>
          <cell r="Y159"/>
          <cell r="Z159"/>
          <cell r="AA159"/>
          <cell r="AB159"/>
          <cell r="AC159"/>
          <cell r="AD159"/>
        </row>
        <row r="160">
          <cell r="D160" t="str">
            <v>H035</v>
          </cell>
          <cell r="E160">
            <v>2296845</v>
          </cell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  <cell r="T160"/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</row>
        <row r="161">
          <cell r="D161" t="str">
            <v>H061</v>
          </cell>
          <cell r="E161">
            <v>2296870</v>
          </cell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  <cell r="S161"/>
          <cell r="T161"/>
          <cell r="U161"/>
          <cell r="V161"/>
          <cell r="W161"/>
          <cell r="X161"/>
          <cell r="Y161"/>
          <cell r="Z161"/>
          <cell r="AA161"/>
          <cell r="AB161"/>
          <cell r="AC161"/>
          <cell r="AD161"/>
        </row>
        <row r="162">
          <cell r="D162" t="str">
            <v>H025</v>
          </cell>
          <cell r="E162">
            <v>2296900</v>
          </cell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  <cell r="S162"/>
          <cell r="T162"/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</row>
        <row r="163">
          <cell r="D163" t="str">
            <v>H024</v>
          </cell>
          <cell r="E163">
            <v>2296926</v>
          </cell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  <cell r="Z163"/>
          <cell r="AA163"/>
          <cell r="AB163"/>
          <cell r="AC163"/>
          <cell r="AD163"/>
        </row>
        <row r="164">
          <cell r="D164" t="str">
            <v>H060</v>
          </cell>
          <cell r="E164">
            <v>5329663</v>
          </cell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  <cell r="Z164"/>
          <cell r="AA164"/>
          <cell r="AB164"/>
          <cell r="AC164"/>
          <cell r="AD164"/>
        </row>
        <row r="165">
          <cell r="D165" t="str">
            <v>H037</v>
          </cell>
          <cell r="E165">
            <v>6435548</v>
          </cell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  <cell r="S165"/>
          <cell r="T165"/>
          <cell r="U165"/>
          <cell r="V165"/>
          <cell r="W165"/>
          <cell r="X165"/>
          <cell r="Y165"/>
          <cell r="Z165"/>
          <cell r="AA165"/>
          <cell r="AB165"/>
          <cell r="AC165"/>
          <cell r="AD165"/>
        </row>
        <row r="166">
          <cell r="D166" t="str">
            <v>H034</v>
          </cell>
          <cell r="E166">
            <v>8416621</v>
          </cell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  <cell r="S166"/>
          <cell r="T166"/>
          <cell r="U166"/>
          <cell r="V166"/>
          <cell r="W166"/>
          <cell r="X166"/>
          <cell r="Y166"/>
          <cell r="Z166"/>
          <cell r="AA166"/>
          <cell r="AB166"/>
          <cell r="AC166"/>
          <cell r="AD166"/>
        </row>
        <row r="167">
          <cell r="D167" t="str">
            <v>H019</v>
          </cell>
          <cell r="E167">
            <v>9097821</v>
          </cell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  <cell r="T167"/>
          <cell r="U167"/>
          <cell r="V167"/>
          <cell r="W167"/>
          <cell r="X167"/>
          <cell r="Y167"/>
          <cell r="Z167"/>
          <cell r="AA167"/>
          <cell r="AB167"/>
          <cell r="AC167"/>
          <cell r="AD167"/>
        </row>
        <row r="168">
          <cell r="D168" t="str">
            <v>H005</v>
          </cell>
          <cell r="E168">
            <v>2297078</v>
          </cell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  <cell r="S168"/>
          <cell r="T168"/>
          <cell r="U168"/>
          <cell r="V168"/>
          <cell r="W168"/>
          <cell r="X168"/>
          <cell r="Y168"/>
          <cell r="Z168"/>
          <cell r="AA168"/>
          <cell r="AB168"/>
          <cell r="AC168"/>
          <cell r="AD168"/>
        </row>
        <row r="169">
          <cell r="D169" t="str">
            <v>H004</v>
          </cell>
          <cell r="E169">
            <v>2297086</v>
          </cell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  <cell r="Z169"/>
          <cell r="AA169"/>
          <cell r="AB169"/>
          <cell r="AC169"/>
          <cell r="AD169"/>
        </row>
        <row r="170">
          <cell r="D170" t="str">
            <v>H009</v>
          </cell>
          <cell r="E170">
            <v>2297140</v>
          </cell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  <cell r="S170"/>
          <cell r="T170"/>
          <cell r="U170"/>
          <cell r="V170"/>
          <cell r="W170"/>
          <cell r="X170"/>
          <cell r="Y170"/>
          <cell r="Z170"/>
          <cell r="AA170"/>
          <cell r="AB170"/>
          <cell r="AC170"/>
          <cell r="AD170"/>
        </row>
        <row r="171">
          <cell r="D171" t="str">
            <v>H008</v>
          </cell>
          <cell r="E171">
            <v>2297159</v>
          </cell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/>
          <cell r="T171"/>
          <cell r="U171"/>
          <cell r="V171"/>
          <cell r="W171"/>
          <cell r="X171"/>
          <cell r="Y171"/>
          <cell r="Z171"/>
          <cell r="AA171"/>
          <cell r="AB171"/>
          <cell r="AC171"/>
          <cell r="AD171"/>
        </row>
        <row r="172">
          <cell r="D172" t="str">
            <v>H029</v>
          </cell>
          <cell r="E172">
            <v>7297220</v>
          </cell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  <cell r="T172"/>
          <cell r="U172"/>
          <cell r="V172"/>
          <cell r="W172"/>
          <cell r="X172"/>
          <cell r="Y172"/>
          <cell r="Z172"/>
          <cell r="AA172"/>
          <cell r="AB172"/>
          <cell r="AC172"/>
          <cell r="AD172"/>
        </row>
        <row r="173">
          <cell r="D173" t="str">
            <v>H011</v>
          </cell>
          <cell r="E173">
            <v>8149615</v>
          </cell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  <cell r="T173"/>
          <cell r="U173"/>
          <cell r="V173"/>
          <cell r="W173"/>
          <cell r="X173"/>
          <cell r="Y173"/>
          <cell r="Z173"/>
          <cell r="AA173"/>
          <cell r="AB173"/>
          <cell r="AC173"/>
          <cell r="AD173"/>
        </row>
        <row r="174">
          <cell r="D174" t="str">
            <v>H057</v>
          </cell>
          <cell r="E174">
            <v>2297108</v>
          </cell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  <cell r="Z174"/>
          <cell r="AA174"/>
          <cell r="AB174"/>
          <cell r="AC174"/>
          <cell r="AD174"/>
        </row>
        <row r="175">
          <cell r="D175" t="str">
            <v>H003</v>
          </cell>
          <cell r="E175">
            <v>2297124</v>
          </cell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/>
          <cell r="W175"/>
          <cell r="X175"/>
          <cell r="Y175"/>
          <cell r="Z175"/>
          <cell r="AA175"/>
          <cell r="AB175"/>
          <cell r="AC175"/>
          <cell r="AD175"/>
        </row>
        <row r="176">
          <cell r="D176" t="str">
            <v>H010</v>
          </cell>
          <cell r="E176">
            <v>2297132</v>
          </cell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/>
          <cell r="V176"/>
          <cell r="W176"/>
          <cell r="X176"/>
          <cell r="Y176"/>
          <cell r="Z176"/>
          <cell r="AA176"/>
          <cell r="AB176"/>
          <cell r="AC176"/>
          <cell r="AD176"/>
        </row>
        <row r="177">
          <cell r="D177" t="str">
            <v>H074</v>
          </cell>
          <cell r="E177">
            <v>2297183</v>
          </cell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  <cell r="V177"/>
          <cell r="W177"/>
          <cell r="X177"/>
          <cell r="Y177"/>
          <cell r="Z177"/>
          <cell r="AA177"/>
          <cell r="AB177"/>
          <cell r="AC177"/>
          <cell r="AD177"/>
        </row>
        <row r="178">
          <cell r="D178" t="str">
            <v>H083</v>
          </cell>
          <cell r="E178">
            <v>6997937</v>
          </cell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  <cell r="V178"/>
          <cell r="W178"/>
          <cell r="X178"/>
          <cell r="Y178"/>
          <cell r="Z178"/>
          <cell r="AA178"/>
          <cell r="AB178"/>
          <cell r="AC178"/>
          <cell r="AD178"/>
        </row>
        <row r="179">
          <cell r="D179" t="str">
            <v>H006</v>
          </cell>
          <cell r="E179">
            <v>9185569</v>
          </cell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/>
          <cell r="T179"/>
          <cell r="U179"/>
          <cell r="V179"/>
          <cell r="W179"/>
          <cell r="X179"/>
          <cell r="Y179"/>
          <cell r="Z179"/>
          <cell r="AA179"/>
          <cell r="AB179"/>
          <cell r="AC179"/>
          <cell r="AD179"/>
        </row>
        <row r="180">
          <cell r="D180" t="str">
            <v>H049</v>
          </cell>
          <cell r="E180">
            <v>9197478</v>
          </cell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/>
          <cell r="T180"/>
          <cell r="U180"/>
          <cell r="V180"/>
          <cell r="W180"/>
          <cell r="X180"/>
          <cell r="Y180"/>
          <cell r="Z180"/>
          <cell r="AA180"/>
          <cell r="AB180"/>
          <cell r="AC180"/>
          <cell r="AD180"/>
        </row>
        <row r="181">
          <cell r="D181" t="str">
            <v>H106</v>
          </cell>
          <cell r="E181">
            <v>14948508</v>
          </cell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</row>
        <row r="182">
          <cell r="D182" t="str">
            <v>H062</v>
          </cell>
          <cell r="E182">
            <v>15023672</v>
          </cell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/>
          <cell r="T182"/>
          <cell r="U182"/>
          <cell r="V182"/>
          <cell r="W182"/>
          <cell r="X182"/>
          <cell r="Y182"/>
          <cell r="Z182"/>
          <cell r="AA182"/>
          <cell r="AB182"/>
          <cell r="AC182"/>
          <cell r="AD182"/>
        </row>
        <row r="183">
          <cell r="D183" t="str">
            <v>H066</v>
          </cell>
          <cell r="E183">
            <v>17091764</v>
          </cell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  <cell r="T183"/>
          <cell r="U183"/>
          <cell r="V183"/>
          <cell r="W183"/>
          <cell r="X183"/>
          <cell r="Y183"/>
          <cell r="Z183"/>
          <cell r="AA183"/>
          <cell r="AB183"/>
          <cell r="AC183"/>
          <cell r="AD183"/>
        </row>
        <row r="184">
          <cell r="D184" t="str">
            <v>H044</v>
          </cell>
          <cell r="E184">
            <v>2296896</v>
          </cell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/>
          <cell r="T184"/>
          <cell r="U184"/>
          <cell r="V184"/>
          <cell r="W184"/>
          <cell r="X184"/>
          <cell r="Y184"/>
          <cell r="Z184"/>
          <cell r="AA184"/>
          <cell r="AB184"/>
          <cell r="AC184"/>
          <cell r="AD184"/>
        </row>
        <row r="185">
          <cell r="D185" t="str">
            <v>H089</v>
          </cell>
          <cell r="E185">
            <v>2347660</v>
          </cell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  <cell r="Z185"/>
          <cell r="AA185"/>
          <cell r="AB185"/>
          <cell r="AC185"/>
          <cell r="AD185"/>
        </row>
        <row r="186">
          <cell r="D186" t="str">
            <v>H090</v>
          </cell>
          <cell r="E186">
            <v>2347679</v>
          </cell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  <cell r="T186"/>
          <cell r="U186"/>
          <cell r="V186"/>
          <cell r="W186"/>
          <cell r="X186"/>
          <cell r="Y186"/>
          <cell r="Z186"/>
          <cell r="AA186"/>
          <cell r="AB186"/>
          <cell r="AC186"/>
          <cell r="AD186"/>
        </row>
        <row r="187">
          <cell r="D187" t="str">
            <v>H084</v>
          </cell>
          <cell r="E187">
            <v>9197419</v>
          </cell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/>
          <cell r="T187"/>
          <cell r="U187"/>
          <cell r="V187"/>
          <cell r="W187"/>
          <cell r="X187"/>
          <cell r="Y187"/>
          <cell r="Z187"/>
          <cell r="AA187"/>
          <cell r="AB187"/>
          <cell r="AC187"/>
          <cell r="AD187"/>
        </row>
        <row r="188">
          <cell r="D188" t="str">
            <v>H082</v>
          </cell>
          <cell r="E188">
            <v>5716594</v>
          </cell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/>
          <cell r="T188"/>
          <cell r="U188"/>
          <cell r="V188"/>
          <cell r="W188"/>
          <cell r="X188"/>
          <cell r="Y188"/>
          <cell r="Z188"/>
          <cell r="AA188"/>
          <cell r="AB188"/>
          <cell r="AC188"/>
          <cell r="AD188"/>
        </row>
        <row r="189">
          <cell r="D189" t="str">
            <v>H058</v>
          </cell>
          <cell r="E189">
            <v>9611070</v>
          </cell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/>
          <cell r="T189"/>
          <cell r="U189"/>
          <cell r="V189"/>
          <cell r="W189"/>
          <cell r="X189"/>
          <cell r="Y189"/>
          <cell r="Z189"/>
          <cell r="AA189"/>
          <cell r="AB189"/>
          <cell r="AC189"/>
          <cell r="AD189"/>
        </row>
        <row r="190">
          <cell r="D190" t="str">
            <v>H086</v>
          </cell>
          <cell r="E190">
            <v>12799408</v>
          </cell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/>
          <cell r="T190"/>
          <cell r="U190"/>
          <cell r="V190"/>
          <cell r="W190"/>
          <cell r="X190"/>
          <cell r="Y190"/>
          <cell r="Z190"/>
          <cell r="AA190"/>
          <cell r="AB190"/>
          <cell r="AC190"/>
          <cell r="AD190"/>
        </row>
        <row r="191">
          <cell r="D191" t="str">
            <v>H087</v>
          </cell>
          <cell r="E191">
            <v>13018540</v>
          </cell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  <cell r="V191"/>
          <cell r="W191"/>
          <cell r="X191"/>
          <cell r="Y191"/>
          <cell r="Z191"/>
          <cell r="AA191"/>
          <cell r="AB191"/>
          <cell r="AC191"/>
          <cell r="AD191"/>
        </row>
        <row r="192">
          <cell r="D192" t="str">
            <v>H085</v>
          </cell>
          <cell r="E192">
            <v>12791172</v>
          </cell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  <cell r="S192"/>
          <cell r="T192"/>
          <cell r="U192"/>
          <cell r="V192"/>
          <cell r="W192"/>
          <cell r="X192"/>
          <cell r="Y192"/>
          <cell r="Z192"/>
          <cell r="AA192"/>
          <cell r="AB192"/>
          <cell r="AC192"/>
          <cell r="AD192"/>
        </row>
        <row r="193">
          <cell r="D193" t="str">
            <v>H027</v>
          </cell>
          <cell r="E193">
            <v>16701186</v>
          </cell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S193"/>
          <cell r="T193"/>
          <cell r="U193"/>
          <cell r="V193"/>
          <cell r="W193"/>
          <cell r="X193"/>
          <cell r="Y193"/>
          <cell r="Z193"/>
          <cell r="AA193"/>
          <cell r="AB193"/>
          <cell r="AC193"/>
          <cell r="AD193"/>
        </row>
        <row r="194">
          <cell r="D194" t="str">
            <v>H026</v>
          </cell>
          <cell r="E194">
            <v>9912770</v>
          </cell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/>
          <cell r="T194"/>
          <cell r="U194"/>
          <cell r="V194"/>
          <cell r="W194"/>
          <cell r="X194"/>
          <cell r="Y194"/>
          <cell r="Z194"/>
          <cell r="AA194"/>
          <cell r="AB194"/>
          <cell r="AC194"/>
          <cell r="AD194"/>
        </row>
        <row r="195"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  <cell r="S195"/>
          <cell r="T195"/>
          <cell r="U195"/>
          <cell r="V195"/>
          <cell r="W195"/>
          <cell r="X195"/>
          <cell r="Y195"/>
          <cell r="Z195"/>
          <cell r="AA195"/>
          <cell r="AB195"/>
          <cell r="AC195"/>
          <cell r="AD195"/>
        </row>
        <row r="196"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  <cell r="S196"/>
          <cell r="T196"/>
          <cell r="U196"/>
          <cell r="V196"/>
          <cell r="W196"/>
          <cell r="X196"/>
          <cell r="Y196"/>
          <cell r="Z196"/>
          <cell r="AA196"/>
          <cell r="AB196"/>
          <cell r="AC196"/>
          <cell r="AD196"/>
        </row>
        <row r="197"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  <cell r="P197"/>
          <cell r="Q197"/>
          <cell r="R197"/>
          <cell r="S197"/>
          <cell r="T197"/>
          <cell r="U197"/>
          <cell r="V197"/>
          <cell r="W197"/>
          <cell r="X197"/>
          <cell r="Y197"/>
          <cell r="Z197"/>
          <cell r="AA197"/>
          <cell r="AB197"/>
          <cell r="AC197"/>
          <cell r="AD197"/>
        </row>
        <row r="198"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  <cell r="S198"/>
          <cell r="T198"/>
          <cell r="U198"/>
          <cell r="V198"/>
          <cell r="W198"/>
          <cell r="X198"/>
          <cell r="Y198"/>
          <cell r="Z198"/>
          <cell r="AA198"/>
          <cell r="AB198"/>
          <cell r="AC198"/>
          <cell r="AD198"/>
        </row>
        <row r="199"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  <cell r="S199"/>
          <cell r="T199"/>
          <cell r="U199"/>
          <cell r="V199"/>
          <cell r="W199"/>
          <cell r="X199"/>
          <cell r="Y199"/>
          <cell r="Z199"/>
          <cell r="AA199"/>
          <cell r="AB199"/>
          <cell r="AC199"/>
          <cell r="AD199"/>
        </row>
        <row r="200"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  <cell r="S200"/>
          <cell r="T200"/>
          <cell r="U200"/>
          <cell r="V200"/>
          <cell r="W200"/>
          <cell r="X200"/>
          <cell r="Y200"/>
          <cell r="Z200"/>
          <cell r="AA200"/>
          <cell r="AB200"/>
          <cell r="AC200"/>
          <cell r="AD200"/>
        </row>
        <row r="201"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  <cell r="S201"/>
          <cell r="T201"/>
          <cell r="U201"/>
          <cell r="V201"/>
          <cell r="W201"/>
          <cell r="X201"/>
          <cell r="Y201"/>
          <cell r="Z201"/>
          <cell r="AA201"/>
          <cell r="AB201"/>
          <cell r="AC201"/>
          <cell r="AD201"/>
        </row>
        <row r="202"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  <cell r="S202"/>
          <cell r="T202"/>
          <cell r="U202"/>
          <cell r="V202"/>
          <cell r="W202"/>
          <cell r="X202"/>
          <cell r="Y202"/>
          <cell r="Z202"/>
          <cell r="AA202"/>
          <cell r="AB202"/>
          <cell r="AC202"/>
          <cell r="AD202"/>
        </row>
        <row r="203"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  <cell r="S203"/>
          <cell r="T203"/>
          <cell r="U203"/>
          <cell r="V203"/>
          <cell r="W203"/>
          <cell r="X203"/>
          <cell r="Y203"/>
          <cell r="Z203"/>
          <cell r="AA203"/>
          <cell r="AB203"/>
          <cell r="AC203"/>
          <cell r="AD203"/>
        </row>
        <row r="204"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  <cell r="Z204"/>
          <cell r="AA204"/>
          <cell r="AB204"/>
          <cell r="AC204"/>
          <cell r="AD204"/>
        </row>
        <row r="205"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  <cell r="S205"/>
          <cell r="T205"/>
          <cell r="U205"/>
          <cell r="V205"/>
          <cell r="W205"/>
          <cell r="X205"/>
          <cell r="Y205"/>
          <cell r="Z205"/>
          <cell r="AA205"/>
          <cell r="AB205"/>
          <cell r="AC205"/>
          <cell r="AD205"/>
        </row>
        <row r="206"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  <cell r="S206"/>
          <cell r="T206"/>
          <cell r="U206"/>
          <cell r="V206"/>
          <cell r="W206"/>
          <cell r="X206"/>
          <cell r="Y206"/>
          <cell r="Z206"/>
          <cell r="AA206"/>
          <cell r="AB206"/>
          <cell r="AC206"/>
          <cell r="AD206"/>
        </row>
        <row r="207"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  <cell r="S207"/>
          <cell r="T207"/>
          <cell r="U207"/>
          <cell r="V207"/>
          <cell r="W207"/>
          <cell r="X207"/>
          <cell r="Y207"/>
          <cell r="Z207"/>
          <cell r="AA207"/>
          <cell r="AB207"/>
          <cell r="AC207"/>
          <cell r="AD207"/>
        </row>
        <row r="208"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  <cell r="S208"/>
          <cell r="T208"/>
          <cell r="U208"/>
          <cell r="V208"/>
          <cell r="W208"/>
          <cell r="X208"/>
          <cell r="Y208"/>
          <cell r="Z208"/>
          <cell r="AA208"/>
          <cell r="AB208"/>
          <cell r="AC208"/>
          <cell r="AD208"/>
        </row>
        <row r="209"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  <cell r="S209"/>
          <cell r="T209"/>
          <cell r="U209"/>
          <cell r="V209"/>
          <cell r="W209"/>
          <cell r="X209"/>
          <cell r="Y209"/>
          <cell r="Z209"/>
          <cell r="AA209"/>
          <cell r="AB209"/>
          <cell r="AC209"/>
          <cell r="AD209"/>
        </row>
        <row r="210"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  <cell r="S210"/>
          <cell r="T210"/>
          <cell r="U210"/>
          <cell r="V210"/>
          <cell r="W210"/>
          <cell r="X210"/>
          <cell r="Y210"/>
          <cell r="Z210"/>
          <cell r="AA210"/>
          <cell r="AB210"/>
          <cell r="AC210"/>
          <cell r="AD210"/>
        </row>
        <row r="211"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  <cell r="S211"/>
          <cell r="T211"/>
          <cell r="U211"/>
          <cell r="V211"/>
          <cell r="W211"/>
          <cell r="X211"/>
          <cell r="Y211"/>
          <cell r="Z211"/>
          <cell r="AA211"/>
          <cell r="AB211"/>
          <cell r="AC211"/>
          <cell r="AD211"/>
        </row>
        <row r="212"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  <cell r="Z212"/>
          <cell r="AA212"/>
          <cell r="AB212"/>
          <cell r="AC212"/>
          <cell r="AD212"/>
        </row>
        <row r="213"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  <cell r="Z213"/>
          <cell r="AA213"/>
          <cell r="AB213"/>
          <cell r="AC213"/>
          <cell r="AD213"/>
        </row>
        <row r="214"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  <cell r="S214"/>
          <cell r="T214"/>
          <cell r="U214"/>
          <cell r="V214"/>
          <cell r="W214"/>
          <cell r="X214"/>
          <cell r="Y214"/>
          <cell r="Z214"/>
          <cell r="AA214"/>
          <cell r="AB214"/>
          <cell r="AC214"/>
          <cell r="AD214"/>
        </row>
        <row r="215"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  <cell r="S215"/>
          <cell r="T215"/>
          <cell r="U215"/>
          <cell r="V215"/>
          <cell r="W215"/>
          <cell r="X215"/>
          <cell r="Y215"/>
          <cell r="Z215"/>
          <cell r="AA215"/>
          <cell r="AB215"/>
          <cell r="AC215"/>
          <cell r="AD215"/>
        </row>
        <row r="216"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  <cell r="S216"/>
          <cell r="T216"/>
          <cell r="U216"/>
          <cell r="V216"/>
          <cell r="W216"/>
          <cell r="X216"/>
          <cell r="Y216"/>
          <cell r="Z216"/>
          <cell r="AA216"/>
          <cell r="AB216"/>
          <cell r="AC216"/>
          <cell r="AD216"/>
        </row>
        <row r="217"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/>
          <cell r="T217"/>
          <cell r="U217"/>
          <cell r="V217"/>
          <cell r="W217"/>
          <cell r="X217"/>
          <cell r="Y217"/>
          <cell r="Z217"/>
          <cell r="AA217"/>
          <cell r="AB217"/>
          <cell r="AC217"/>
          <cell r="AD217"/>
        </row>
        <row r="218"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  <cell r="S218"/>
          <cell r="T218"/>
          <cell r="U218"/>
          <cell r="V218"/>
          <cell r="W218"/>
          <cell r="X218"/>
          <cell r="Y218"/>
          <cell r="Z218"/>
          <cell r="AA218"/>
          <cell r="AB218"/>
          <cell r="AC218"/>
          <cell r="AD218"/>
        </row>
        <row r="219"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  <cell r="S219"/>
          <cell r="T219"/>
          <cell r="U219"/>
          <cell r="V219"/>
          <cell r="W219"/>
          <cell r="X219"/>
          <cell r="Y219"/>
          <cell r="Z219"/>
          <cell r="AA219"/>
          <cell r="AB219"/>
          <cell r="AC219"/>
          <cell r="AD219"/>
        </row>
        <row r="220"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/>
          <cell r="T220"/>
          <cell r="U220"/>
          <cell r="V220"/>
          <cell r="W220"/>
          <cell r="X220"/>
          <cell r="Y220"/>
          <cell r="Z220"/>
          <cell r="AA220"/>
          <cell r="AB220"/>
          <cell r="AC220"/>
          <cell r="AD220"/>
        </row>
        <row r="221"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  <cell r="S221"/>
          <cell r="T221"/>
          <cell r="U221"/>
          <cell r="V221"/>
          <cell r="W221"/>
          <cell r="X221"/>
          <cell r="Y221"/>
          <cell r="Z221"/>
          <cell r="AA221"/>
          <cell r="AB221"/>
          <cell r="AC221"/>
          <cell r="AD221"/>
        </row>
        <row r="222"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  <cell r="S222"/>
          <cell r="T222"/>
          <cell r="U222"/>
          <cell r="V222"/>
          <cell r="W222"/>
          <cell r="X222"/>
          <cell r="Y222"/>
          <cell r="Z222"/>
          <cell r="AA222"/>
          <cell r="AB222"/>
          <cell r="AC222"/>
          <cell r="AD222"/>
        </row>
        <row r="223"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  <cell r="S223"/>
          <cell r="T223"/>
          <cell r="U223"/>
          <cell r="V223"/>
          <cell r="W223"/>
          <cell r="X223"/>
          <cell r="Y223"/>
          <cell r="Z223"/>
          <cell r="AA223"/>
          <cell r="AB223"/>
          <cell r="AC223"/>
          <cell r="AD223"/>
        </row>
        <row r="224"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  <cell r="S224"/>
          <cell r="T224"/>
          <cell r="U224"/>
          <cell r="V224"/>
          <cell r="W224"/>
          <cell r="X224"/>
          <cell r="Y224"/>
          <cell r="Z224"/>
          <cell r="AA224"/>
          <cell r="AB224"/>
          <cell r="AC224"/>
          <cell r="AD224"/>
        </row>
        <row r="225"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  <cell r="Z225"/>
          <cell r="AA225"/>
          <cell r="AB225"/>
          <cell r="AC225"/>
          <cell r="AD225"/>
        </row>
        <row r="226"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/>
          <cell r="T226"/>
          <cell r="U226"/>
          <cell r="V226"/>
          <cell r="W226"/>
          <cell r="X226"/>
          <cell r="Y226"/>
          <cell r="Z226"/>
          <cell r="AA226"/>
          <cell r="AB226"/>
          <cell r="AC226"/>
          <cell r="AD226"/>
        </row>
        <row r="227"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  <cell r="S227"/>
          <cell r="T227"/>
          <cell r="U227"/>
          <cell r="V227"/>
          <cell r="W227"/>
          <cell r="X227"/>
          <cell r="Y227"/>
          <cell r="Z227"/>
          <cell r="AA227"/>
          <cell r="AB227"/>
          <cell r="AC227"/>
          <cell r="AD227"/>
        </row>
        <row r="228"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  <cell r="S228"/>
          <cell r="T228"/>
          <cell r="U228"/>
          <cell r="V228"/>
          <cell r="W228"/>
          <cell r="X228"/>
          <cell r="Y228"/>
          <cell r="Z228"/>
          <cell r="AA228"/>
          <cell r="AB228"/>
          <cell r="AC228"/>
          <cell r="AD228"/>
        </row>
        <row r="229"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  <cell r="S229"/>
          <cell r="T229"/>
          <cell r="U229"/>
          <cell r="V229"/>
          <cell r="W229"/>
          <cell r="X229"/>
          <cell r="Y229"/>
          <cell r="Z229"/>
          <cell r="AA229"/>
          <cell r="AB229"/>
          <cell r="AC229"/>
          <cell r="AD229"/>
        </row>
        <row r="230"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  <cell r="Z230"/>
          <cell r="AA230"/>
          <cell r="AB230"/>
          <cell r="AC230"/>
          <cell r="AD230"/>
        </row>
        <row r="231"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  <cell r="Z231"/>
          <cell r="AA231"/>
          <cell r="AB231"/>
          <cell r="AC231"/>
          <cell r="AD231"/>
        </row>
        <row r="232"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  <cell r="S232"/>
          <cell r="T232"/>
          <cell r="U232"/>
          <cell r="V232"/>
          <cell r="W232"/>
          <cell r="X232"/>
          <cell r="Y232"/>
          <cell r="Z232"/>
          <cell r="AA232"/>
          <cell r="AB232"/>
          <cell r="AC232"/>
          <cell r="AD232"/>
        </row>
        <row r="233"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  <cell r="S233"/>
          <cell r="T233"/>
          <cell r="U233"/>
          <cell r="V233"/>
          <cell r="W233"/>
          <cell r="X233"/>
          <cell r="Y233"/>
          <cell r="Z233"/>
          <cell r="AA233"/>
          <cell r="AB233"/>
          <cell r="AC233"/>
          <cell r="AD233"/>
        </row>
        <row r="234"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/>
          <cell r="T234"/>
          <cell r="U234"/>
          <cell r="V234"/>
          <cell r="W234"/>
          <cell r="X234"/>
          <cell r="Y234"/>
          <cell r="Z234"/>
          <cell r="AA234"/>
          <cell r="AB234"/>
          <cell r="AC234"/>
          <cell r="AD234"/>
        </row>
        <row r="235"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/>
          <cell r="T235"/>
          <cell r="U235"/>
          <cell r="V235"/>
          <cell r="W235"/>
          <cell r="X235"/>
          <cell r="Y235"/>
          <cell r="Z235"/>
          <cell r="AA235"/>
          <cell r="AB235"/>
          <cell r="AC235"/>
          <cell r="AD235"/>
        </row>
        <row r="236"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  <cell r="S236"/>
          <cell r="T236"/>
          <cell r="U236"/>
          <cell r="V236"/>
          <cell r="W236"/>
          <cell r="X236"/>
          <cell r="Y236"/>
          <cell r="Z236"/>
          <cell r="AA236"/>
          <cell r="AB236"/>
          <cell r="AC236"/>
          <cell r="AD236"/>
        </row>
        <row r="237"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  <cell r="S237"/>
          <cell r="T237"/>
          <cell r="U237"/>
          <cell r="V237"/>
          <cell r="W237"/>
          <cell r="X237"/>
          <cell r="Y237"/>
          <cell r="Z237"/>
          <cell r="AA237"/>
          <cell r="AB237"/>
          <cell r="AC237"/>
          <cell r="AD237"/>
        </row>
        <row r="238"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  <cell r="S238"/>
          <cell r="T238"/>
          <cell r="U238"/>
          <cell r="V238"/>
          <cell r="W238"/>
          <cell r="X238"/>
          <cell r="Y238"/>
          <cell r="Z238"/>
          <cell r="AA238"/>
          <cell r="AB238"/>
          <cell r="AC238"/>
          <cell r="AD238"/>
        </row>
        <row r="239"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  <cell r="S239"/>
          <cell r="T239"/>
          <cell r="U239"/>
          <cell r="V239"/>
          <cell r="W239"/>
          <cell r="X239"/>
          <cell r="Y239"/>
          <cell r="Z239"/>
          <cell r="AA239"/>
          <cell r="AB239"/>
          <cell r="AC239"/>
          <cell r="AD239"/>
        </row>
        <row r="240"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  <cell r="S240"/>
          <cell r="T240"/>
          <cell r="U240"/>
          <cell r="V240"/>
          <cell r="W240"/>
          <cell r="X240"/>
          <cell r="Y240"/>
          <cell r="Z240"/>
          <cell r="AA240"/>
          <cell r="AB240"/>
          <cell r="AC240"/>
          <cell r="AD240"/>
        </row>
        <row r="241"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  <cell r="S241"/>
          <cell r="T241"/>
          <cell r="U241"/>
          <cell r="V241"/>
          <cell r="W241"/>
          <cell r="X241"/>
          <cell r="Y241"/>
          <cell r="Z241"/>
          <cell r="AA241"/>
          <cell r="AB241"/>
          <cell r="AC241"/>
          <cell r="AD241"/>
        </row>
        <row r="242"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  <cell r="Z242"/>
          <cell r="AA242"/>
          <cell r="AB242"/>
          <cell r="AC242"/>
          <cell r="AD242"/>
        </row>
        <row r="243"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  <cell r="Z243"/>
          <cell r="AA243"/>
          <cell r="AB243"/>
          <cell r="AC243"/>
          <cell r="AD243"/>
        </row>
        <row r="244"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  <cell r="S244"/>
          <cell r="T244"/>
          <cell r="U244"/>
          <cell r="V244"/>
          <cell r="W244"/>
          <cell r="X244"/>
          <cell r="Y244"/>
          <cell r="Z244"/>
          <cell r="AA244"/>
          <cell r="AB244"/>
          <cell r="AC244"/>
          <cell r="AD244"/>
        </row>
        <row r="245"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  <cell r="S245"/>
          <cell r="T245"/>
          <cell r="U245"/>
          <cell r="V245"/>
          <cell r="W245"/>
          <cell r="X245"/>
          <cell r="Y245"/>
          <cell r="Z245"/>
          <cell r="AA245"/>
          <cell r="AB245"/>
          <cell r="AC245"/>
          <cell r="AD245"/>
        </row>
        <row r="246"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  <cell r="S246"/>
          <cell r="T246"/>
          <cell r="U246"/>
          <cell r="V246"/>
          <cell r="W246"/>
          <cell r="X246"/>
          <cell r="Y246"/>
          <cell r="Z246"/>
          <cell r="AA246"/>
          <cell r="AB246"/>
          <cell r="AC246"/>
          <cell r="AD246"/>
        </row>
        <row r="247"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  <cell r="S247"/>
          <cell r="T247"/>
          <cell r="U247"/>
          <cell r="V247"/>
          <cell r="W247"/>
          <cell r="X247"/>
          <cell r="Y247"/>
          <cell r="Z247"/>
          <cell r="AA247"/>
          <cell r="AB247"/>
          <cell r="AC247"/>
          <cell r="AD247"/>
        </row>
        <row r="248"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  <cell r="S248"/>
          <cell r="T248"/>
          <cell r="U248"/>
          <cell r="V248"/>
          <cell r="W248"/>
          <cell r="X248"/>
          <cell r="Y248"/>
          <cell r="Z248"/>
          <cell r="AA248"/>
          <cell r="AB248"/>
          <cell r="AC248"/>
          <cell r="AD248"/>
        </row>
        <row r="249"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  <cell r="S249"/>
          <cell r="T249"/>
          <cell r="U249"/>
          <cell r="V249"/>
          <cell r="W249"/>
          <cell r="X249"/>
          <cell r="Y249"/>
          <cell r="Z249"/>
          <cell r="AA249"/>
          <cell r="AB249"/>
          <cell r="AC249"/>
          <cell r="AD249"/>
        </row>
        <row r="250"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/>
          <cell r="T250"/>
          <cell r="U250"/>
          <cell r="V250"/>
          <cell r="W250"/>
          <cell r="X250"/>
          <cell r="Y250"/>
          <cell r="Z250"/>
          <cell r="AA250"/>
          <cell r="AB250"/>
          <cell r="AC250"/>
          <cell r="AD250"/>
        </row>
        <row r="251"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  <cell r="Z251"/>
          <cell r="AA251"/>
          <cell r="AB251"/>
          <cell r="AC251"/>
          <cell r="AD251"/>
        </row>
        <row r="252"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  <cell r="Z252"/>
          <cell r="AA252"/>
          <cell r="AB252"/>
          <cell r="AC252"/>
          <cell r="AD252"/>
        </row>
        <row r="253"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  <cell r="S253"/>
          <cell r="T253"/>
          <cell r="U253"/>
          <cell r="V253"/>
          <cell r="W253"/>
          <cell r="X253"/>
          <cell r="Y253"/>
          <cell r="Z253"/>
          <cell r="AA253"/>
          <cell r="AB253"/>
          <cell r="AC253"/>
          <cell r="AD253"/>
        </row>
        <row r="254"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  <cell r="S254"/>
          <cell r="T254"/>
          <cell r="U254"/>
          <cell r="V254"/>
          <cell r="W254"/>
          <cell r="X254"/>
          <cell r="Y254"/>
          <cell r="Z254"/>
          <cell r="AA254"/>
          <cell r="AB254"/>
          <cell r="AC254"/>
          <cell r="AD254"/>
        </row>
        <row r="255"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  <cell r="S255"/>
          <cell r="T255"/>
          <cell r="U255"/>
          <cell r="V255"/>
          <cell r="W255"/>
          <cell r="X255"/>
          <cell r="Y255"/>
          <cell r="Z255"/>
          <cell r="AA255"/>
          <cell r="AB255"/>
          <cell r="AC255"/>
          <cell r="AD255"/>
        </row>
        <row r="256"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  <cell r="S256"/>
          <cell r="T256"/>
          <cell r="U256"/>
          <cell r="V256"/>
          <cell r="W256"/>
          <cell r="X256"/>
          <cell r="Y256"/>
          <cell r="Z256"/>
          <cell r="AA256"/>
          <cell r="AB256"/>
          <cell r="AC256"/>
          <cell r="AD256"/>
        </row>
        <row r="257"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  <cell r="S257"/>
          <cell r="T257"/>
          <cell r="U257"/>
          <cell r="V257"/>
          <cell r="W257"/>
          <cell r="X257"/>
          <cell r="Y257"/>
          <cell r="Z257"/>
          <cell r="AA257"/>
          <cell r="AB257"/>
          <cell r="AC257"/>
          <cell r="AD257"/>
        </row>
        <row r="258"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  <cell r="S258"/>
          <cell r="T258"/>
          <cell r="U258"/>
          <cell r="V258"/>
          <cell r="W258"/>
          <cell r="X258"/>
          <cell r="Y258"/>
          <cell r="Z258"/>
          <cell r="AA258"/>
          <cell r="AB258"/>
          <cell r="AC258"/>
          <cell r="AD258"/>
        </row>
        <row r="259"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  <cell r="S259"/>
          <cell r="T259"/>
          <cell r="U259"/>
          <cell r="V259"/>
          <cell r="W259"/>
          <cell r="X259"/>
          <cell r="Y259"/>
          <cell r="Z259"/>
          <cell r="AA259"/>
          <cell r="AB259"/>
          <cell r="AC259"/>
          <cell r="AD259"/>
        </row>
        <row r="260"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  <cell r="S260"/>
          <cell r="T260"/>
          <cell r="U260"/>
          <cell r="V260"/>
          <cell r="W260"/>
          <cell r="X260"/>
          <cell r="Y260"/>
          <cell r="Z260"/>
          <cell r="AA260"/>
          <cell r="AB260"/>
          <cell r="AC260"/>
          <cell r="AD260"/>
        </row>
        <row r="261"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/>
          <cell r="T261"/>
          <cell r="U261"/>
          <cell r="V261"/>
          <cell r="W261"/>
          <cell r="X261"/>
          <cell r="Y261"/>
          <cell r="Z261"/>
          <cell r="AA261"/>
          <cell r="AB261"/>
          <cell r="AC261"/>
          <cell r="AD261"/>
        </row>
        <row r="262"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  <cell r="U262"/>
          <cell r="V262"/>
          <cell r="W262"/>
          <cell r="X262"/>
          <cell r="Y262"/>
          <cell r="Z262"/>
          <cell r="AA262"/>
          <cell r="AB262"/>
          <cell r="AC262"/>
          <cell r="AD262"/>
        </row>
        <row r="263"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  <cell r="T263"/>
          <cell r="U263"/>
          <cell r="V263"/>
          <cell r="W263"/>
          <cell r="X263"/>
          <cell r="Y263"/>
          <cell r="Z263"/>
          <cell r="AA263"/>
          <cell r="AB263"/>
          <cell r="AC263"/>
          <cell r="AD263"/>
        </row>
        <row r="264"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T264"/>
          <cell r="U264"/>
          <cell r="V264"/>
          <cell r="W264"/>
          <cell r="X264"/>
          <cell r="Y264"/>
          <cell r="Z264"/>
          <cell r="AA264"/>
          <cell r="AB264"/>
          <cell r="AC264"/>
          <cell r="AD264"/>
        </row>
        <row r="265"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T265"/>
          <cell r="U265"/>
          <cell r="V265"/>
          <cell r="W265"/>
          <cell r="X265"/>
          <cell r="Y265"/>
          <cell r="Z265"/>
          <cell r="AA265"/>
          <cell r="AB265"/>
          <cell r="AC265"/>
          <cell r="AD265"/>
        </row>
        <row r="266"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/>
          <cell r="T266"/>
          <cell r="U266"/>
          <cell r="V266"/>
          <cell r="W266"/>
          <cell r="X266"/>
          <cell r="Y266"/>
          <cell r="Z266"/>
          <cell r="AA266"/>
          <cell r="AB266"/>
          <cell r="AC266"/>
          <cell r="AD266"/>
        </row>
        <row r="267"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T267"/>
          <cell r="U267"/>
          <cell r="V267"/>
          <cell r="W267"/>
          <cell r="X267"/>
          <cell r="Y267"/>
          <cell r="Z267"/>
          <cell r="AA267"/>
          <cell r="AB267"/>
          <cell r="AC267"/>
          <cell r="AD267"/>
        </row>
        <row r="268"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  <cell r="V268"/>
          <cell r="W268"/>
          <cell r="X268"/>
          <cell r="Y268"/>
          <cell r="Z268"/>
          <cell r="AA268"/>
          <cell r="AB268"/>
          <cell r="AC268"/>
          <cell r="AD268"/>
        </row>
        <row r="269"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/>
          <cell r="T269"/>
          <cell r="U269"/>
          <cell r="V269"/>
          <cell r="W269"/>
          <cell r="X269"/>
          <cell r="Y269"/>
          <cell r="Z269"/>
          <cell r="AA269"/>
          <cell r="AB269"/>
          <cell r="AC269"/>
          <cell r="AD269"/>
        </row>
        <row r="270"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  <cell r="Z270"/>
          <cell r="AA270"/>
          <cell r="AB270"/>
          <cell r="AC270"/>
          <cell r="AD270"/>
        </row>
        <row r="271"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  <cell r="T271"/>
          <cell r="U271"/>
          <cell r="V271"/>
          <cell r="W271"/>
          <cell r="X271"/>
          <cell r="Y271"/>
          <cell r="Z271"/>
          <cell r="AA271"/>
          <cell r="AB271"/>
          <cell r="AC271"/>
          <cell r="AD271"/>
        </row>
        <row r="272"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/>
          <cell r="W272"/>
          <cell r="X272"/>
          <cell r="Y272"/>
          <cell r="Z272"/>
          <cell r="AA272"/>
          <cell r="AB272"/>
          <cell r="AC272"/>
          <cell r="AD272"/>
        </row>
        <row r="273"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/>
          <cell r="T273"/>
          <cell r="U273"/>
          <cell r="V273"/>
          <cell r="W273"/>
          <cell r="X273"/>
          <cell r="Y273"/>
          <cell r="Z273"/>
          <cell r="AA273"/>
          <cell r="AB273"/>
          <cell r="AC273"/>
          <cell r="AD273"/>
        </row>
        <row r="274"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/>
          <cell r="T274"/>
          <cell r="U274"/>
          <cell r="V274"/>
          <cell r="W274"/>
          <cell r="X274"/>
          <cell r="Y274"/>
          <cell r="Z274"/>
          <cell r="AA274"/>
          <cell r="AB274"/>
          <cell r="AC274"/>
          <cell r="AD274"/>
        </row>
        <row r="275"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/>
          <cell r="T275"/>
          <cell r="U275"/>
          <cell r="V275"/>
          <cell r="W275"/>
          <cell r="X275"/>
          <cell r="Y275"/>
          <cell r="Z275"/>
          <cell r="AA275"/>
          <cell r="AB275"/>
          <cell r="AC275"/>
          <cell r="AD275"/>
        </row>
        <row r="276"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  <cell r="S276"/>
          <cell r="T276"/>
          <cell r="U276"/>
          <cell r="V276"/>
          <cell r="W276"/>
          <cell r="X276"/>
          <cell r="Y276"/>
          <cell r="Z276"/>
          <cell r="AA276"/>
          <cell r="AB276"/>
          <cell r="AC276"/>
          <cell r="AD276"/>
        </row>
        <row r="277"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  <cell r="S277"/>
          <cell r="T277"/>
          <cell r="U277"/>
          <cell r="V277"/>
          <cell r="W277"/>
          <cell r="X277"/>
          <cell r="Y277"/>
          <cell r="Z277"/>
          <cell r="AA277"/>
          <cell r="AB277"/>
          <cell r="AC277"/>
          <cell r="AD277"/>
        </row>
        <row r="278"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  <cell r="T278"/>
          <cell r="U278"/>
          <cell r="V278"/>
          <cell r="W278"/>
          <cell r="X278"/>
          <cell r="Y278"/>
          <cell r="Z278"/>
          <cell r="AA278"/>
          <cell r="AB278"/>
          <cell r="AC278"/>
          <cell r="AD278"/>
        </row>
        <row r="279"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/>
          <cell r="T279"/>
          <cell r="U279"/>
          <cell r="V279"/>
          <cell r="W279"/>
          <cell r="X279"/>
          <cell r="Y279"/>
          <cell r="Z279"/>
          <cell r="AA279"/>
          <cell r="AB279"/>
          <cell r="AC279"/>
          <cell r="AD279"/>
        </row>
        <row r="280"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  <cell r="Z280"/>
          <cell r="AA280"/>
          <cell r="AB280"/>
          <cell r="AC280"/>
          <cell r="AD280"/>
        </row>
        <row r="281"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  <cell r="T281"/>
          <cell r="U281"/>
          <cell r="V281"/>
          <cell r="W281"/>
          <cell r="X281"/>
          <cell r="Y281"/>
          <cell r="Z281"/>
          <cell r="AA281"/>
          <cell r="AB281"/>
          <cell r="AC281"/>
          <cell r="AD281"/>
        </row>
        <row r="282"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/>
          <cell r="T282"/>
          <cell r="U282"/>
          <cell r="V282"/>
          <cell r="W282"/>
          <cell r="X282"/>
          <cell r="Y282"/>
          <cell r="Z282"/>
          <cell r="AA282"/>
          <cell r="AB282"/>
          <cell r="AC282"/>
          <cell r="AD282"/>
        </row>
        <row r="283"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  <cell r="T283"/>
          <cell r="U283"/>
          <cell r="V283"/>
          <cell r="W283"/>
          <cell r="X283"/>
          <cell r="Y283"/>
          <cell r="Z283"/>
          <cell r="AA283"/>
          <cell r="AB283"/>
          <cell r="AC283"/>
          <cell r="AD283"/>
        </row>
        <row r="284"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  <cell r="T284"/>
          <cell r="U284"/>
          <cell r="V284"/>
          <cell r="W284"/>
          <cell r="X284"/>
          <cell r="Y284"/>
          <cell r="Z284"/>
          <cell r="AA284"/>
          <cell r="AB284"/>
          <cell r="AC284"/>
          <cell r="AD284"/>
        </row>
        <row r="285"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  <cell r="T285"/>
          <cell r="U285"/>
          <cell r="V285"/>
          <cell r="W285"/>
          <cell r="X285"/>
          <cell r="Y285"/>
          <cell r="Z285"/>
          <cell r="AA285"/>
          <cell r="AB285"/>
          <cell r="AC285"/>
          <cell r="AD285"/>
        </row>
        <row r="286"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  <cell r="Z286"/>
          <cell r="AA286"/>
          <cell r="AB286"/>
          <cell r="AC286"/>
          <cell r="AD286"/>
        </row>
        <row r="287"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/>
          <cell r="T287"/>
          <cell r="U287"/>
          <cell r="V287"/>
          <cell r="W287"/>
          <cell r="X287"/>
          <cell r="Y287"/>
          <cell r="Z287"/>
          <cell r="AA287"/>
          <cell r="AB287"/>
          <cell r="AC287"/>
          <cell r="AD287"/>
        </row>
        <row r="288"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/>
          <cell r="T288"/>
          <cell r="U288"/>
          <cell r="V288"/>
          <cell r="W288"/>
          <cell r="X288"/>
          <cell r="Y288"/>
          <cell r="Z288"/>
          <cell r="AA288"/>
          <cell r="AB288"/>
          <cell r="AC288"/>
          <cell r="AD288"/>
        </row>
        <row r="289"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/>
          <cell r="T289"/>
          <cell r="U289"/>
          <cell r="V289"/>
          <cell r="W289"/>
          <cell r="X289"/>
          <cell r="Y289"/>
          <cell r="Z289"/>
          <cell r="AA289"/>
          <cell r="AB289"/>
          <cell r="AC289"/>
          <cell r="AD289"/>
        </row>
        <row r="290"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/>
          <cell r="T290"/>
          <cell r="U290"/>
          <cell r="V290"/>
          <cell r="W290"/>
          <cell r="X290"/>
          <cell r="Y290"/>
          <cell r="Z290"/>
          <cell r="AA290"/>
          <cell r="AB290"/>
          <cell r="AC290"/>
          <cell r="AD290"/>
        </row>
        <row r="291"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/>
          <cell r="T291"/>
          <cell r="U291"/>
          <cell r="V291"/>
          <cell r="W291"/>
          <cell r="X291"/>
          <cell r="Y291"/>
          <cell r="Z291"/>
          <cell r="AA291"/>
          <cell r="AB291"/>
          <cell r="AC291"/>
          <cell r="AD291"/>
        </row>
        <row r="292"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  <cell r="Z292"/>
          <cell r="AA292"/>
          <cell r="AB292"/>
          <cell r="AC292"/>
          <cell r="AD292"/>
        </row>
        <row r="293"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  <cell r="S293"/>
          <cell r="T293"/>
          <cell r="U293"/>
          <cell r="V293"/>
          <cell r="W293"/>
          <cell r="X293"/>
          <cell r="Y293"/>
          <cell r="Z293"/>
          <cell r="AA293"/>
          <cell r="AB293"/>
          <cell r="AC293"/>
          <cell r="AD293"/>
        </row>
        <row r="294"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  <cell r="S294"/>
          <cell r="T294"/>
          <cell r="U294"/>
          <cell r="V294"/>
          <cell r="W294"/>
          <cell r="X294"/>
          <cell r="Y294"/>
          <cell r="Z294"/>
          <cell r="AA294"/>
          <cell r="AB294"/>
          <cell r="AC294"/>
          <cell r="AD294"/>
        </row>
        <row r="295"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/>
          <cell r="T295"/>
          <cell r="U295"/>
          <cell r="V295"/>
          <cell r="W295"/>
          <cell r="X295"/>
          <cell r="Y295"/>
          <cell r="Z295"/>
          <cell r="AA295"/>
          <cell r="AB295"/>
          <cell r="AC295"/>
          <cell r="AD295"/>
        </row>
        <row r="296"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/>
          <cell r="T296"/>
          <cell r="U296"/>
          <cell r="V296"/>
          <cell r="W296"/>
          <cell r="X296"/>
          <cell r="Y296"/>
          <cell r="Z296"/>
          <cell r="AA296"/>
          <cell r="AB296"/>
          <cell r="AC296"/>
          <cell r="AD296"/>
        </row>
        <row r="297"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/>
          <cell r="T297"/>
          <cell r="U297"/>
          <cell r="V297"/>
          <cell r="W297"/>
          <cell r="X297"/>
          <cell r="Y297"/>
          <cell r="Z297"/>
          <cell r="AA297"/>
          <cell r="AB297"/>
          <cell r="AC297"/>
          <cell r="AD297"/>
        </row>
        <row r="298"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  <cell r="Z298"/>
          <cell r="AA298"/>
          <cell r="AB298"/>
          <cell r="AC298"/>
          <cell r="AD298"/>
        </row>
        <row r="299"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  <cell r="Z299"/>
          <cell r="AA299"/>
          <cell r="AB299"/>
          <cell r="AC299"/>
          <cell r="AD299"/>
        </row>
        <row r="300"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/>
          <cell r="T300"/>
          <cell r="U300"/>
          <cell r="V300"/>
          <cell r="W300"/>
          <cell r="X300"/>
          <cell r="Y300"/>
          <cell r="Z300"/>
          <cell r="AA300"/>
          <cell r="AB300"/>
          <cell r="AC300"/>
          <cell r="AD300"/>
        </row>
        <row r="301"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/>
          <cell r="T301"/>
          <cell r="U301"/>
          <cell r="V301"/>
          <cell r="W301"/>
          <cell r="X301"/>
          <cell r="Y301"/>
          <cell r="Z301"/>
          <cell r="AA301"/>
          <cell r="AB301"/>
          <cell r="AC301"/>
          <cell r="AD301"/>
        </row>
        <row r="302"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/>
          <cell r="T302"/>
          <cell r="U302"/>
          <cell r="V302"/>
          <cell r="W302"/>
          <cell r="X302"/>
          <cell r="Y302"/>
          <cell r="Z302"/>
          <cell r="AA302"/>
          <cell r="AB302"/>
          <cell r="AC302"/>
          <cell r="AD302"/>
        </row>
        <row r="303"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/>
          <cell r="T303"/>
          <cell r="U303"/>
          <cell r="V303"/>
          <cell r="W303"/>
          <cell r="X303"/>
          <cell r="Y303"/>
          <cell r="Z303"/>
          <cell r="AA303"/>
          <cell r="AB303"/>
          <cell r="AC303"/>
          <cell r="AD303"/>
        </row>
        <row r="304"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  <cell r="Z304"/>
          <cell r="AA304"/>
          <cell r="AB304"/>
          <cell r="AC304"/>
          <cell r="AD304"/>
        </row>
        <row r="305"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/>
          <cell r="T305"/>
          <cell r="U305"/>
          <cell r="V305"/>
          <cell r="W305"/>
          <cell r="X305"/>
          <cell r="Y305"/>
          <cell r="Z305"/>
          <cell r="AA305"/>
          <cell r="AB305"/>
          <cell r="AC305"/>
          <cell r="AD305"/>
        </row>
        <row r="306"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/>
          <cell r="T306"/>
          <cell r="U306"/>
          <cell r="V306"/>
          <cell r="W306"/>
          <cell r="X306"/>
          <cell r="Y306"/>
          <cell r="Z306"/>
          <cell r="AA306"/>
          <cell r="AB306"/>
          <cell r="AC306"/>
          <cell r="AD306"/>
        </row>
        <row r="307"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/>
          <cell r="T307"/>
          <cell r="U307"/>
          <cell r="V307"/>
          <cell r="W307"/>
          <cell r="X307"/>
          <cell r="Y307"/>
          <cell r="Z307"/>
          <cell r="AA307"/>
          <cell r="AB307"/>
          <cell r="AC307"/>
          <cell r="AD307"/>
        </row>
        <row r="308"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  <cell r="Z308"/>
          <cell r="AA308"/>
          <cell r="AB308"/>
          <cell r="AC308"/>
          <cell r="AD308"/>
        </row>
        <row r="309"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  <cell r="Z309"/>
          <cell r="AA309"/>
          <cell r="AB309"/>
          <cell r="AC309"/>
          <cell r="AD309"/>
        </row>
        <row r="310"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/>
          <cell r="T310"/>
          <cell r="U310"/>
          <cell r="V310"/>
          <cell r="W310"/>
          <cell r="X310"/>
          <cell r="Y310"/>
          <cell r="Z310"/>
          <cell r="AA310"/>
          <cell r="AB310"/>
          <cell r="AC310"/>
          <cell r="AD310"/>
        </row>
        <row r="311"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  <cell r="S311"/>
          <cell r="T311"/>
          <cell r="U311"/>
          <cell r="V311"/>
          <cell r="W311"/>
          <cell r="X311"/>
          <cell r="Y311"/>
          <cell r="Z311"/>
          <cell r="AA311"/>
          <cell r="AB311"/>
          <cell r="AC311"/>
          <cell r="AD311"/>
        </row>
        <row r="312"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/>
          <cell r="T312"/>
          <cell r="U312"/>
          <cell r="V312"/>
          <cell r="W312"/>
          <cell r="X312"/>
          <cell r="Y312"/>
          <cell r="Z312"/>
          <cell r="AA312"/>
          <cell r="AB312"/>
          <cell r="AC312"/>
          <cell r="AD312"/>
        </row>
        <row r="313"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  <cell r="Z313"/>
          <cell r="AA313"/>
          <cell r="AB313"/>
          <cell r="AC313"/>
          <cell r="AD313"/>
        </row>
        <row r="314"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/>
          <cell r="T314"/>
          <cell r="U314"/>
          <cell r="V314"/>
          <cell r="W314"/>
          <cell r="X314"/>
          <cell r="Y314"/>
          <cell r="Z314"/>
          <cell r="AA314"/>
          <cell r="AB314"/>
          <cell r="AC314"/>
          <cell r="AD314"/>
        </row>
        <row r="315"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  <cell r="R315"/>
          <cell r="S315"/>
          <cell r="T315"/>
          <cell r="U315"/>
          <cell r="V315"/>
          <cell r="W315"/>
          <cell r="X315"/>
          <cell r="Y315"/>
          <cell r="Z315"/>
          <cell r="AA315"/>
          <cell r="AB315"/>
          <cell r="AC315"/>
          <cell r="AD315"/>
        </row>
        <row r="316"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  <cell r="S316"/>
          <cell r="T316"/>
          <cell r="U316"/>
          <cell r="V316"/>
          <cell r="W316"/>
          <cell r="X316"/>
          <cell r="Y316"/>
          <cell r="Z316"/>
          <cell r="AA316"/>
          <cell r="AB316"/>
          <cell r="AC316"/>
          <cell r="AD316"/>
        </row>
        <row r="317"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  <cell r="S317"/>
          <cell r="T317"/>
          <cell r="U317"/>
          <cell r="V317"/>
          <cell r="W317"/>
          <cell r="X317"/>
          <cell r="Y317"/>
          <cell r="Z317"/>
          <cell r="AA317"/>
          <cell r="AB317"/>
          <cell r="AC317"/>
          <cell r="AD317"/>
        </row>
        <row r="318"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  <cell r="S318"/>
          <cell r="T318"/>
          <cell r="U318"/>
          <cell r="V318"/>
          <cell r="W318"/>
          <cell r="X318"/>
          <cell r="Y318"/>
          <cell r="Z318"/>
          <cell r="AA318"/>
          <cell r="AB318"/>
          <cell r="AC318"/>
          <cell r="AD318"/>
        </row>
        <row r="319"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  <cell r="Z319"/>
          <cell r="AA319"/>
          <cell r="AB319"/>
          <cell r="AC319"/>
          <cell r="AD319"/>
        </row>
        <row r="320"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  <cell r="S320"/>
          <cell r="T320"/>
          <cell r="U320"/>
          <cell r="V320"/>
          <cell r="W320"/>
          <cell r="X320"/>
          <cell r="Y320"/>
          <cell r="Z320"/>
          <cell r="AA320"/>
          <cell r="AB320"/>
          <cell r="AC320"/>
          <cell r="AD320"/>
        </row>
        <row r="321"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  <cell r="T321"/>
          <cell r="U321"/>
          <cell r="V321"/>
          <cell r="W321"/>
          <cell r="X321"/>
          <cell r="Y321"/>
          <cell r="Z321"/>
          <cell r="AA321"/>
          <cell r="AB321"/>
          <cell r="AC321"/>
          <cell r="AD321"/>
        </row>
        <row r="322"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/>
          <cell r="Y322"/>
          <cell r="Z322"/>
          <cell r="AA322"/>
          <cell r="AB322"/>
          <cell r="AC322"/>
          <cell r="AD322"/>
        </row>
        <row r="323"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  <cell r="Z323"/>
          <cell r="AA323"/>
          <cell r="AB323"/>
          <cell r="AC323"/>
          <cell r="AD323"/>
        </row>
        <row r="324"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  <cell r="Z324"/>
          <cell r="AA324"/>
          <cell r="AB324"/>
          <cell r="AC324"/>
          <cell r="AD324"/>
        </row>
        <row r="325"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</row>
        <row r="326"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  <cell r="S326"/>
          <cell r="T326"/>
          <cell r="U326"/>
          <cell r="V326"/>
          <cell r="W326"/>
          <cell r="X326"/>
          <cell r="Y326"/>
          <cell r="Z326"/>
          <cell r="AA326"/>
          <cell r="AB326"/>
          <cell r="AC326"/>
          <cell r="AD326"/>
        </row>
        <row r="327"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  <cell r="S327"/>
          <cell r="T327"/>
          <cell r="U327"/>
          <cell r="V327"/>
          <cell r="W327"/>
          <cell r="X327"/>
          <cell r="Y327"/>
          <cell r="Z327"/>
          <cell r="AA327"/>
          <cell r="AB327"/>
          <cell r="AC327"/>
          <cell r="AD327"/>
        </row>
        <row r="328"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  <cell r="S328"/>
          <cell r="T328"/>
          <cell r="U328"/>
          <cell r="V328"/>
          <cell r="W328"/>
          <cell r="X328"/>
          <cell r="Y328"/>
          <cell r="Z328"/>
          <cell r="AA328"/>
          <cell r="AB328"/>
          <cell r="AC328"/>
          <cell r="AD328"/>
        </row>
        <row r="329"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  <cell r="S329"/>
          <cell r="T329"/>
          <cell r="U329"/>
          <cell r="V329"/>
          <cell r="W329"/>
          <cell r="X329"/>
          <cell r="Y329"/>
          <cell r="Z329"/>
          <cell r="AA329"/>
          <cell r="AB329"/>
          <cell r="AC329"/>
          <cell r="AD329"/>
        </row>
        <row r="330"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</row>
        <row r="331"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  <cell r="S331"/>
          <cell r="T331"/>
          <cell r="U331"/>
          <cell r="V331"/>
          <cell r="W331"/>
          <cell r="X331"/>
          <cell r="Y331"/>
          <cell r="Z331"/>
          <cell r="AA331"/>
          <cell r="AB331"/>
          <cell r="AC331"/>
          <cell r="AD331"/>
        </row>
        <row r="332"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</row>
        <row r="333"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  <cell r="S333"/>
          <cell r="T333"/>
          <cell r="U333"/>
          <cell r="V333"/>
          <cell r="W333"/>
          <cell r="X333"/>
          <cell r="Y333"/>
          <cell r="Z333"/>
          <cell r="AA333"/>
          <cell r="AB333"/>
          <cell r="AC333"/>
          <cell r="AD333"/>
        </row>
        <row r="334"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  <cell r="S334"/>
          <cell r="T334"/>
          <cell r="U334"/>
          <cell r="V334"/>
          <cell r="W334"/>
          <cell r="X334"/>
          <cell r="Y334"/>
          <cell r="Z334"/>
          <cell r="AA334"/>
          <cell r="AB334"/>
          <cell r="AC334"/>
          <cell r="AD334"/>
        </row>
        <row r="335"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  <cell r="S335"/>
          <cell r="T335"/>
          <cell r="U335"/>
          <cell r="V335"/>
          <cell r="W335"/>
          <cell r="X335"/>
          <cell r="Y335"/>
          <cell r="Z335"/>
          <cell r="AA335"/>
          <cell r="AB335"/>
          <cell r="AC335"/>
          <cell r="AD335"/>
        </row>
        <row r="336"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  <cell r="S336"/>
          <cell r="T336"/>
          <cell r="U336"/>
          <cell r="V336"/>
          <cell r="W336"/>
          <cell r="X336"/>
          <cell r="Y336"/>
          <cell r="Z336"/>
          <cell r="AA336"/>
          <cell r="AB336"/>
          <cell r="AC336"/>
          <cell r="AD336"/>
        </row>
        <row r="337"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  <cell r="S337"/>
          <cell r="T337"/>
          <cell r="U337"/>
          <cell r="V337"/>
          <cell r="W337"/>
          <cell r="X337"/>
          <cell r="Y337"/>
          <cell r="Z337"/>
          <cell r="AA337"/>
          <cell r="AB337"/>
          <cell r="AC337"/>
          <cell r="AD337"/>
        </row>
        <row r="338"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</row>
        <row r="339"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  <cell r="S339"/>
          <cell r="T339"/>
          <cell r="U339"/>
          <cell r="V339"/>
          <cell r="W339"/>
          <cell r="X339"/>
          <cell r="Y339"/>
          <cell r="Z339"/>
          <cell r="AA339"/>
          <cell r="AB339"/>
          <cell r="AC339"/>
          <cell r="AD339"/>
        </row>
        <row r="340"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  <cell r="Z340"/>
          <cell r="AA340"/>
          <cell r="AB340"/>
          <cell r="AC340"/>
          <cell r="AD340"/>
        </row>
        <row r="341"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  <cell r="S341"/>
          <cell r="T341"/>
          <cell r="U341"/>
          <cell r="V341"/>
          <cell r="W341"/>
          <cell r="X341"/>
          <cell r="Y341"/>
          <cell r="Z341"/>
          <cell r="AA341"/>
          <cell r="AB341"/>
          <cell r="AC341"/>
          <cell r="AD341"/>
        </row>
        <row r="342"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  <cell r="S342"/>
          <cell r="T342"/>
          <cell r="U342"/>
          <cell r="V342"/>
          <cell r="W342"/>
          <cell r="X342"/>
          <cell r="Y342"/>
          <cell r="Z342"/>
          <cell r="AA342"/>
          <cell r="AB342"/>
          <cell r="AC342"/>
          <cell r="AD342"/>
        </row>
        <row r="343"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</row>
        <row r="344"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  <cell r="S344"/>
          <cell r="T344"/>
          <cell r="U344"/>
          <cell r="V344"/>
          <cell r="W344"/>
          <cell r="X344"/>
          <cell r="Y344"/>
          <cell r="Z344"/>
          <cell r="AA344"/>
          <cell r="AB344"/>
          <cell r="AC344"/>
          <cell r="AD344"/>
        </row>
        <row r="345"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</row>
        <row r="346"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  <cell r="S346"/>
          <cell r="T346"/>
          <cell r="U346"/>
          <cell r="V346"/>
          <cell r="W346"/>
          <cell r="X346"/>
          <cell r="Y346"/>
          <cell r="Z346"/>
          <cell r="AA346"/>
          <cell r="AB346"/>
          <cell r="AC346"/>
          <cell r="AD346"/>
        </row>
        <row r="347"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  <cell r="S347"/>
          <cell r="T347"/>
          <cell r="U347"/>
          <cell r="V347"/>
          <cell r="W347"/>
          <cell r="X347"/>
          <cell r="Y347"/>
          <cell r="Z347"/>
          <cell r="AA347"/>
          <cell r="AB347"/>
          <cell r="AC347"/>
          <cell r="AD347"/>
        </row>
        <row r="348"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  <cell r="S348"/>
          <cell r="T348"/>
          <cell r="U348"/>
          <cell r="V348"/>
          <cell r="W348"/>
          <cell r="X348"/>
          <cell r="Y348"/>
          <cell r="Z348"/>
          <cell r="AA348"/>
          <cell r="AB348"/>
          <cell r="AC348"/>
          <cell r="AD348"/>
        </row>
        <row r="349"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  <cell r="S349"/>
          <cell r="T349"/>
          <cell r="U349"/>
          <cell r="V349"/>
          <cell r="W349"/>
          <cell r="X349"/>
          <cell r="Y349"/>
          <cell r="Z349"/>
          <cell r="AA349"/>
          <cell r="AB349"/>
          <cell r="AC349"/>
          <cell r="AD349"/>
        </row>
        <row r="350"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  <cell r="S350"/>
          <cell r="T350"/>
          <cell r="U350"/>
          <cell r="V350"/>
          <cell r="W350"/>
          <cell r="X350"/>
          <cell r="Y350"/>
          <cell r="Z350"/>
          <cell r="AA350"/>
          <cell r="AB350"/>
          <cell r="AC350"/>
          <cell r="AD350"/>
        </row>
        <row r="351"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</row>
        <row r="352"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  <cell r="S352"/>
          <cell r="T352"/>
          <cell r="U352"/>
          <cell r="V352"/>
          <cell r="W352"/>
          <cell r="X352"/>
          <cell r="Y352"/>
          <cell r="Z352"/>
          <cell r="AA352"/>
          <cell r="AB352"/>
          <cell r="AC352"/>
          <cell r="AD352"/>
        </row>
        <row r="353"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  <cell r="S353"/>
          <cell r="T353"/>
          <cell r="U353"/>
          <cell r="V353"/>
          <cell r="W353"/>
          <cell r="X353"/>
          <cell r="Y353"/>
          <cell r="Z353"/>
          <cell r="AA353"/>
          <cell r="AB353"/>
          <cell r="AC353"/>
          <cell r="AD353"/>
        </row>
        <row r="354"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  <cell r="S354"/>
          <cell r="T354"/>
          <cell r="U354"/>
          <cell r="V354"/>
          <cell r="W354"/>
          <cell r="X354"/>
          <cell r="Y354"/>
          <cell r="Z354"/>
          <cell r="AA354"/>
          <cell r="AB354"/>
          <cell r="AC354"/>
          <cell r="AD354"/>
        </row>
        <row r="355"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  <cell r="S355"/>
          <cell r="T355"/>
          <cell r="U355"/>
          <cell r="V355"/>
          <cell r="W355"/>
          <cell r="X355"/>
          <cell r="Y355"/>
          <cell r="Z355"/>
          <cell r="AA355"/>
          <cell r="AB355"/>
          <cell r="AC355"/>
          <cell r="AD355"/>
        </row>
        <row r="356"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  <cell r="Z356"/>
          <cell r="AA356"/>
          <cell r="AB356"/>
          <cell r="AC356"/>
          <cell r="AD356"/>
        </row>
        <row r="357"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  <cell r="Z357"/>
          <cell r="AA357"/>
          <cell r="AB357"/>
          <cell r="AC357"/>
          <cell r="AD357"/>
        </row>
        <row r="358"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  <cell r="V358"/>
          <cell r="W358"/>
          <cell r="X358"/>
          <cell r="Y358"/>
          <cell r="Z358"/>
          <cell r="AA358"/>
          <cell r="AB358"/>
          <cell r="AC358"/>
          <cell r="AD358"/>
        </row>
        <row r="359"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  <cell r="S359"/>
          <cell r="T359"/>
          <cell r="U359"/>
          <cell r="V359"/>
          <cell r="W359"/>
          <cell r="X359"/>
          <cell r="Y359"/>
          <cell r="Z359"/>
          <cell r="AA359"/>
          <cell r="AB359"/>
          <cell r="AC359"/>
          <cell r="AD359"/>
        </row>
        <row r="360"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  <cell r="S360"/>
          <cell r="T360"/>
          <cell r="U360"/>
          <cell r="V360"/>
          <cell r="W360"/>
          <cell r="X360"/>
          <cell r="Y360"/>
          <cell r="Z360"/>
          <cell r="AA360"/>
          <cell r="AB360"/>
          <cell r="AC360"/>
          <cell r="AD360"/>
        </row>
        <row r="361"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  <cell r="S361"/>
          <cell r="T361"/>
          <cell r="U361"/>
          <cell r="V361"/>
          <cell r="W361"/>
          <cell r="X361"/>
          <cell r="Y361"/>
          <cell r="Z361"/>
          <cell r="AA361"/>
          <cell r="AB361"/>
          <cell r="AC361"/>
          <cell r="AD361"/>
        </row>
        <row r="362"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  <cell r="Z362"/>
          <cell r="AA362"/>
          <cell r="AB362"/>
          <cell r="AC362"/>
          <cell r="AD362"/>
        </row>
        <row r="363"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  <cell r="S363"/>
          <cell r="T363"/>
          <cell r="U363"/>
          <cell r="V363"/>
          <cell r="W363"/>
          <cell r="X363"/>
          <cell r="Y363"/>
          <cell r="Z363"/>
          <cell r="AA363"/>
          <cell r="AB363"/>
          <cell r="AC363"/>
          <cell r="AD363"/>
        </row>
        <row r="364"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  <cell r="S364"/>
          <cell r="T364"/>
          <cell r="U364"/>
          <cell r="V364"/>
          <cell r="W364"/>
          <cell r="X364"/>
          <cell r="Y364"/>
          <cell r="Z364"/>
          <cell r="AA364"/>
          <cell r="AB364"/>
          <cell r="AC364"/>
          <cell r="AD364"/>
        </row>
        <row r="365"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  <cell r="S365"/>
          <cell r="T365"/>
          <cell r="U365"/>
          <cell r="V365"/>
          <cell r="W365"/>
          <cell r="X365"/>
          <cell r="Y365"/>
          <cell r="Z365"/>
          <cell r="AA365"/>
          <cell r="AB365"/>
          <cell r="AC365"/>
          <cell r="AD365"/>
        </row>
        <row r="366"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  <cell r="S366"/>
          <cell r="T366"/>
          <cell r="U366"/>
          <cell r="V366"/>
          <cell r="W366"/>
          <cell r="X366"/>
          <cell r="Y366"/>
          <cell r="Z366"/>
          <cell r="AA366"/>
          <cell r="AB366"/>
          <cell r="AC366"/>
          <cell r="AD366"/>
        </row>
        <row r="367"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  <cell r="S367"/>
          <cell r="T367"/>
          <cell r="U367"/>
          <cell r="V367"/>
          <cell r="W367"/>
          <cell r="X367"/>
          <cell r="Y367"/>
          <cell r="Z367"/>
          <cell r="AA367"/>
          <cell r="AB367"/>
          <cell r="AC367"/>
          <cell r="AD367"/>
        </row>
        <row r="368"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  <cell r="Z368"/>
          <cell r="AA368"/>
          <cell r="AB368"/>
          <cell r="AC368"/>
          <cell r="AD368"/>
        </row>
        <row r="369"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</row>
        <row r="370"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  <cell r="S370"/>
          <cell r="T370"/>
          <cell r="U370"/>
          <cell r="V370"/>
          <cell r="W370"/>
          <cell r="X370"/>
          <cell r="Y370"/>
          <cell r="Z370"/>
          <cell r="AA370"/>
          <cell r="AB370"/>
          <cell r="AC370"/>
          <cell r="AD370"/>
        </row>
        <row r="371"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  <cell r="S371"/>
          <cell r="T371"/>
          <cell r="U371"/>
          <cell r="V371"/>
          <cell r="W371"/>
          <cell r="X371"/>
          <cell r="Y371"/>
          <cell r="Z371"/>
          <cell r="AA371"/>
          <cell r="AB371"/>
          <cell r="AC371"/>
          <cell r="AD371"/>
        </row>
        <row r="372"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  <cell r="S372"/>
          <cell r="T372"/>
          <cell r="U372"/>
          <cell r="V372"/>
          <cell r="W372"/>
          <cell r="X372"/>
          <cell r="Y372"/>
          <cell r="Z372"/>
          <cell r="AA372"/>
          <cell r="AB372"/>
          <cell r="AC372"/>
          <cell r="AD372"/>
        </row>
        <row r="373"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  <cell r="S373"/>
          <cell r="T373"/>
          <cell r="U373"/>
          <cell r="V373"/>
          <cell r="W373"/>
          <cell r="X373"/>
          <cell r="Y373"/>
          <cell r="Z373"/>
          <cell r="AA373"/>
          <cell r="AB373"/>
          <cell r="AC373"/>
          <cell r="AD373"/>
        </row>
        <row r="374"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  <cell r="S374"/>
          <cell r="T374"/>
          <cell r="U374"/>
          <cell r="V374"/>
          <cell r="W374"/>
          <cell r="X374"/>
          <cell r="Y374"/>
          <cell r="Z374"/>
          <cell r="AA374"/>
          <cell r="AB374"/>
          <cell r="AC374"/>
          <cell r="AD374"/>
        </row>
        <row r="375"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  <cell r="S375"/>
          <cell r="T375"/>
          <cell r="U375"/>
          <cell r="V375"/>
          <cell r="W375"/>
          <cell r="X375"/>
          <cell r="Y375"/>
          <cell r="Z375"/>
          <cell r="AA375"/>
          <cell r="AB375"/>
          <cell r="AC375"/>
          <cell r="AD375"/>
        </row>
        <row r="376"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  <cell r="Z376"/>
          <cell r="AA376"/>
          <cell r="AB376"/>
          <cell r="AC376"/>
          <cell r="AD376"/>
        </row>
        <row r="377"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  <cell r="S377"/>
          <cell r="T377"/>
          <cell r="U377"/>
          <cell r="V377"/>
          <cell r="W377"/>
          <cell r="X377"/>
          <cell r="Y377"/>
          <cell r="Z377"/>
          <cell r="AA377"/>
          <cell r="AB377"/>
          <cell r="AC377"/>
          <cell r="AD377"/>
        </row>
        <row r="378"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  <cell r="S378"/>
          <cell r="T378"/>
          <cell r="U378"/>
          <cell r="V378"/>
          <cell r="W378"/>
          <cell r="X378"/>
          <cell r="Y378"/>
          <cell r="Z378"/>
          <cell r="AA378"/>
          <cell r="AB378"/>
          <cell r="AC378"/>
          <cell r="AD378"/>
        </row>
        <row r="379"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  <cell r="S379"/>
          <cell r="T379"/>
          <cell r="U379"/>
          <cell r="V379"/>
          <cell r="W379"/>
          <cell r="X379"/>
          <cell r="Y379"/>
          <cell r="Z379"/>
          <cell r="AA379"/>
          <cell r="AB379"/>
          <cell r="AC379"/>
          <cell r="AD379"/>
        </row>
        <row r="380"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  <cell r="S380"/>
          <cell r="T380"/>
          <cell r="U380"/>
          <cell r="V380"/>
          <cell r="W380"/>
          <cell r="X380"/>
          <cell r="Y380"/>
          <cell r="Z380"/>
          <cell r="AA380"/>
          <cell r="AB380"/>
          <cell r="AC380"/>
          <cell r="AD380"/>
        </row>
        <row r="381"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  <cell r="Z381"/>
          <cell r="AA381"/>
          <cell r="AB381"/>
          <cell r="AC381"/>
          <cell r="AD381"/>
        </row>
        <row r="382"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  <cell r="Z382"/>
          <cell r="AA382"/>
          <cell r="AB382"/>
          <cell r="AC382"/>
          <cell r="AD382"/>
        </row>
        <row r="383"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  <cell r="Z383"/>
          <cell r="AA383"/>
          <cell r="AB383"/>
          <cell r="AC383"/>
          <cell r="AD383"/>
        </row>
        <row r="384"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  <cell r="S384"/>
          <cell r="T384"/>
          <cell r="U384"/>
          <cell r="V384"/>
          <cell r="W384"/>
          <cell r="X384"/>
          <cell r="Y384"/>
          <cell r="Z384"/>
          <cell r="AA384"/>
          <cell r="AB384"/>
          <cell r="AC384"/>
          <cell r="AD384"/>
        </row>
        <row r="385"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  <cell r="S385"/>
          <cell r="T385"/>
          <cell r="U385"/>
          <cell r="V385"/>
          <cell r="W385"/>
          <cell r="X385"/>
          <cell r="Y385"/>
          <cell r="Z385"/>
          <cell r="AA385"/>
          <cell r="AB385"/>
          <cell r="AC385"/>
          <cell r="AD385"/>
        </row>
        <row r="386"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/>
          <cell r="P386"/>
          <cell r="Q386"/>
          <cell r="R386"/>
          <cell r="S386"/>
          <cell r="T386"/>
          <cell r="U386"/>
          <cell r="V386"/>
          <cell r="W386"/>
          <cell r="X386"/>
          <cell r="Y386"/>
          <cell r="Z386"/>
          <cell r="AA386"/>
          <cell r="AB386"/>
          <cell r="AC386"/>
          <cell r="AD386"/>
        </row>
        <row r="387"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/>
          <cell r="P387"/>
          <cell r="Q387"/>
          <cell r="R387"/>
          <cell r="S387"/>
          <cell r="T387"/>
          <cell r="U387"/>
          <cell r="V387"/>
          <cell r="W387"/>
          <cell r="X387"/>
          <cell r="Y387"/>
          <cell r="Z387"/>
          <cell r="AA387"/>
          <cell r="AB387"/>
          <cell r="AC387"/>
          <cell r="AD387"/>
        </row>
        <row r="388"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  <cell r="Z388"/>
          <cell r="AA388"/>
          <cell r="AB388"/>
          <cell r="AC388"/>
          <cell r="AD388"/>
        </row>
        <row r="389"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  <cell r="S389"/>
          <cell r="T389"/>
          <cell r="U389"/>
          <cell r="V389"/>
          <cell r="W389"/>
          <cell r="X389"/>
          <cell r="Y389"/>
          <cell r="Z389"/>
          <cell r="AA389"/>
          <cell r="AB389"/>
          <cell r="AC389"/>
          <cell r="AD389"/>
        </row>
        <row r="390"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  <cell r="S390"/>
          <cell r="T390"/>
          <cell r="U390"/>
          <cell r="V390"/>
          <cell r="W390"/>
          <cell r="X390"/>
          <cell r="Y390"/>
          <cell r="Z390"/>
          <cell r="AA390"/>
          <cell r="AB390"/>
          <cell r="AC390"/>
          <cell r="AD390"/>
        </row>
        <row r="391"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  <cell r="S391"/>
          <cell r="T391"/>
          <cell r="U391"/>
          <cell r="V391"/>
          <cell r="W391"/>
          <cell r="X391"/>
          <cell r="Y391"/>
          <cell r="Z391"/>
          <cell r="AA391"/>
          <cell r="AB391"/>
          <cell r="AC391"/>
          <cell r="AD391"/>
        </row>
        <row r="392"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  <cell r="Q392"/>
          <cell r="R392"/>
          <cell r="S392"/>
          <cell r="T392"/>
          <cell r="U392"/>
          <cell r="V392"/>
          <cell r="W392"/>
          <cell r="X392"/>
          <cell r="Y392"/>
          <cell r="Z392"/>
          <cell r="AA392"/>
          <cell r="AB392"/>
          <cell r="AC392"/>
          <cell r="AD392"/>
        </row>
        <row r="393"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  <cell r="S393"/>
          <cell r="T393"/>
          <cell r="U393"/>
          <cell r="V393"/>
          <cell r="W393"/>
          <cell r="X393"/>
          <cell r="Y393"/>
          <cell r="Z393"/>
          <cell r="AA393"/>
          <cell r="AB393"/>
          <cell r="AC393"/>
          <cell r="AD393"/>
        </row>
        <row r="394"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  <cell r="S394"/>
          <cell r="T394"/>
          <cell r="U394"/>
          <cell r="V394"/>
          <cell r="W394"/>
          <cell r="X394"/>
          <cell r="Y394"/>
          <cell r="Z394"/>
          <cell r="AA394"/>
          <cell r="AB394"/>
          <cell r="AC394"/>
          <cell r="AD394"/>
        </row>
        <row r="395"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  <cell r="S395"/>
          <cell r="T395"/>
          <cell r="U395"/>
          <cell r="V395"/>
          <cell r="W395"/>
          <cell r="X395"/>
          <cell r="Y395"/>
          <cell r="Z395"/>
          <cell r="AA395"/>
          <cell r="AB395"/>
          <cell r="AC395"/>
          <cell r="AD395"/>
        </row>
        <row r="396"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  <cell r="S396"/>
          <cell r="T396"/>
          <cell r="U396"/>
          <cell r="V396"/>
          <cell r="W396"/>
          <cell r="X396"/>
          <cell r="Y396"/>
          <cell r="Z396"/>
          <cell r="AA396"/>
          <cell r="AB396"/>
          <cell r="AC396"/>
          <cell r="AD396"/>
        </row>
        <row r="397"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  <cell r="S397"/>
          <cell r="T397"/>
          <cell r="U397"/>
          <cell r="V397"/>
          <cell r="W397"/>
          <cell r="X397"/>
          <cell r="Y397"/>
          <cell r="Z397"/>
          <cell r="AA397"/>
          <cell r="AB397"/>
          <cell r="AC397"/>
          <cell r="AD397"/>
        </row>
        <row r="398"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  <cell r="S398"/>
          <cell r="T398"/>
          <cell r="U398"/>
          <cell r="V398"/>
          <cell r="W398"/>
          <cell r="X398"/>
          <cell r="Y398"/>
          <cell r="Z398"/>
          <cell r="AA398"/>
          <cell r="AB398"/>
          <cell r="AC398"/>
          <cell r="AD398"/>
        </row>
        <row r="399"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  <cell r="S399"/>
          <cell r="T399"/>
          <cell r="U399"/>
          <cell r="V399"/>
          <cell r="W399"/>
          <cell r="X399"/>
          <cell r="Y399"/>
          <cell r="Z399"/>
          <cell r="AA399"/>
          <cell r="AB399"/>
          <cell r="AC399"/>
          <cell r="AD399"/>
        </row>
        <row r="400"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  <cell r="S400"/>
          <cell r="T400"/>
          <cell r="U400"/>
          <cell r="V400"/>
          <cell r="W400"/>
          <cell r="X400"/>
          <cell r="Y400"/>
          <cell r="Z400"/>
          <cell r="AA400"/>
          <cell r="AB400"/>
          <cell r="AC400"/>
          <cell r="AD400"/>
        </row>
        <row r="401"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  <cell r="S401"/>
          <cell r="T401"/>
          <cell r="U401"/>
          <cell r="V401"/>
          <cell r="W401"/>
          <cell r="X401"/>
          <cell r="Y401"/>
          <cell r="Z401"/>
          <cell r="AA401"/>
          <cell r="AB401"/>
          <cell r="AC401"/>
          <cell r="AD401"/>
        </row>
        <row r="402"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  <cell r="S402"/>
          <cell r="T402"/>
          <cell r="U402"/>
          <cell r="V402"/>
          <cell r="W402"/>
          <cell r="X402"/>
          <cell r="Y402"/>
          <cell r="Z402"/>
          <cell r="AA402"/>
          <cell r="AB402"/>
          <cell r="AC402"/>
          <cell r="AD402"/>
        </row>
        <row r="403"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  <cell r="S403"/>
          <cell r="T403"/>
          <cell r="U403"/>
          <cell r="V403"/>
          <cell r="W403"/>
          <cell r="X403"/>
          <cell r="Y403"/>
          <cell r="Z403"/>
          <cell r="AA403"/>
          <cell r="AB403"/>
          <cell r="AC403"/>
          <cell r="AD403"/>
        </row>
        <row r="404"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  <cell r="S404"/>
          <cell r="T404"/>
          <cell r="U404"/>
          <cell r="V404"/>
          <cell r="W404"/>
          <cell r="X404"/>
          <cell r="Y404"/>
          <cell r="Z404"/>
          <cell r="AA404"/>
          <cell r="AB404"/>
          <cell r="AC404"/>
          <cell r="AD404"/>
        </row>
        <row r="405"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  <cell r="S405"/>
          <cell r="T405"/>
          <cell r="U405"/>
          <cell r="V405"/>
          <cell r="W405"/>
          <cell r="X405"/>
          <cell r="Y405"/>
          <cell r="Z405"/>
          <cell r="AA405"/>
          <cell r="AB405"/>
          <cell r="AC405"/>
          <cell r="AD405"/>
        </row>
        <row r="406"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  <cell r="S406"/>
          <cell r="T406"/>
          <cell r="U406"/>
          <cell r="V406"/>
          <cell r="W406"/>
          <cell r="X406"/>
          <cell r="Y406"/>
          <cell r="Z406"/>
          <cell r="AA406"/>
          <cell r="AB406"/>
          <cell r="AC406"/>
          <cell r="AD406"/>
        </row>
        <row r="407"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  <cell r="S407"/>
          <cell r="T407"/>
          <cell r="U407"/>
          <cell r="V407"/>
          <cell r="W407"/>
          <cell r="X407"/>
          <cell r="Y407"/>
          <cell r="Z407"/>
          <cell r="AA407"/>
          <cell r="AB407"/>
          <cell r="AC407"/>
          <cell r="AD407"/>
        </row>
        <row r="408"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  <cell r="S408"/>
          <cell r="T408"/>
          <cell r="U408"/>
          <cell r="V408"/>
          <cell r="W408"/>
          <cell r="X408"/>
          <cell r="Y408"/>
          <cell r="Z408"/>
          <cell r="AA408"/>
          <cell r="AB408"/>
          <cell r="AC408"/>
          <cell r="AD408"/>
        </row>
        <row r="409"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  <cell r="S409"/>
          <cell r="T409"/>
          <cell r="U409"/>
          <cell r="V409"/>
          <cell r="W409"/>
          <cell r="X409"/>
          <cell r="Y409"/>
          <cell r="Z409"/>
          <cell r="AA409"/>
          <cell r="AB409"/>
          <cell r="AC409"/>
          <cell r="AD409"/>
        </row>
        <row r="410"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  <cell r="S410"/>
          <cell r="T410"/>
          <cell r="U410"/>
          <cell r="V410"/>
          <cell r="W410"/>
          <cell r="X410"/>
          <cell r="Y410"/>
          <cell r="Z410"/>
          <cell r="AA410"/>
          <cell r="AB410"/>
          <cell r="AC410"/>
          <cell r="AD410"/>
        </row>
        <row r="411"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  <cell r="S411"/>
          <cell r="T411"/>
          <cell r="U411"/>
          <cell r="V411"/>
          <cell r="W411"/>
          <cell r="X411"/>
          <cell r="Y411"/>
          <cell r="Z411"/>
          <cell r="AA411"/>
          <cell r="AB411"/>
          <cell r="AC411"/>
          <cell r="AD411"/>
        </row>
        <row r="412"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  <cell r="S412"/>
          <cell r="T412"/>
          <cell r="U412"/>
          <cell r="V412"/>
          <cell r="W412"/>
          <cell r="X412"/>
          <cell r="Y412"/>
          <cell r="Z412"/>
          <cell r="AA412"/>
          <cell r="AB412"/>
          <cell r="AC412"/>
          <cell r="AD412"/>
        </row>
        <row r="413"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  <cell r="S413"/>
          <cell r="T413"/>
          <cell r="U413"/>
          <cell r="V413"/>
          <cell r="W413"/>
          <cell r="X413"/>
          <cell r="Y413"/>
          <cell r="Z413"/>
          <cell r="AA413"/>
          <cell r="AB413"/>
          <cell r="AC413"/>
          <cell r="AD413"/>
        </row>
        <row r="414"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  <cell r="Z414"/>
          <cell r="AA414"/>
          <cell r="AB414"/>
          <cell r="AC414"/>
          <cell r="AD414"/>
        </row>
        <row r="415"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  <cell r="S415"/>
          <cell r="T415"/>
          <cell r="U415"/>
          <cell r="V415"/>
          <cell r="W415"/>
          <cell r="X415"/>
          <cell r="Y415"/>
          <cell r="Z415"/>
          <cell r="AA415"/>
          <cell r="AB415"/>
          <cell r="AC415"/>
          <cell r="AD415"/>
        </row>
        <row r="416"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  <cell r="S416"/>
          <cell r="T416"/>
          <cell r="U416"/>
          <cell r="V416"/>
          <cell r="W416"/>
          <cell r="X416"/>
          <cell r="Y416"/>
          <cell r="Z416"/>
          <cell r="AA416"/>
          <cell r="AB416"/>
          <cell r="AC416"/>
          <cell r="AD416"/>
        </row>
        <row r="417"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  <cell r="S417"/>
          <cell r="T417"/>
          <cell r="U417"/>
          <cell r="V417"/>
          <cell r="W417"/>
          <cell r="X417"/>
          <cell r="Y417"/>
          <cell r="Z417"/>
          <cell r="AA417"/>
          <cell r="AB417"/>
          <cell r="AC417"/>
          <cell r="AD417"/>
        </row>
        <row r="418"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  <cell r="S418"/>
          <cell r="T418"/>
          <cell r="U418"/>
          <cell r="V418"/>
          <cell r="W418"/>
          <cell r="X418"/>
          <cell r="Y418"/>
          <cell r="Z418"/>
          <cell r="AA418"/>
          <cell r="AB418"/>
          <cell r="AC418"/>
          <cell r="AD418"/>
        </row>
        <row r="419"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  <cell r="Z419"/>
          <cell r="AA419"/>
          <cell r="AB419"/>
          <cell r="AC419"/>
          <cell r="AD419"/>
        </row>
        <row r="420"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  <cell r="S420"/>
          <cell r="T420"/>
          <cell r="U420"/>
          <cell r="V420"/>
          <cell r="W420"/>
          <cell r="X420"/>
          <cell r="Y420"/>
          <cell r="Z420"/>
          <cell r="AA420"/>
          <cell r="AB420"/>
          <cell r="AC420"/>
          <cell r="AD420"/>
        </row>
        <row r="421"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  <cell r="S421"/>
          <cell r="T421"/>
          <cell r="U421"/>
          <cell r="V421"/>
          <cell r="W421"/>
          <cell r="X421"/>
          <cell r="Y421"/>
          <cell r="Z421"/>
          <cell r="AA421"/>
          <cell r="AB421"/>
          <cell r="AC421"/>
          <cell r="AD421"/>
        </row>
        <row r="422"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  <cell r="S422"/>
          <cell r="T422"/>
          <cell r="U422"/>
          <cell r="V422"/>
          <cell r="W422"/>
          <cell r="X422"/>
          <cell r="Y422"/>
          <cell r="Z422"/>
          <cell r="AA422"/>
          <cell r="AB422"/>
          <cell r="AC422"/>
          <cell r="AD422"/>
        </row>
        <row r="423"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  <cell r="S423"/>
          <cell r="T423"/>
          <cell r="U423"/>
          <cell r="V423"/>
          <cell r="W423"/>
          <cell r="X423"/>
          <cell r="Y423"/>
          <cell r="Z423"/>
          <cell r="AA423"/>
          <cell r="AB423"/>
          <cell r="AC423"/>
          <cell r="AD423"/>
        </row>
        <row r="424"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  <cell r="S424"/>
          <cell r="T424"/>
          <cell r="U424"/>
          <cell r="V424"/>
          <cell r="W424"/>
          <cell r="X424"/>
          <cell r="Y424"/>
          <cell r="Z424"/>
          <cell r="AA424"/>
          <cell r="AB424"/>
          <cell r="AC424"/>
          <cell r="AD424"/>
        </row>
        <row r="425"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  <cell r="Z425"/>
          <cell r="AA425"/>
          <cell r="AB425"/>
          <cell r="AC425"/>
          <cell r="AD425"/>
        </row>
        <row r="426"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  <cell r="Z426"/>
          <cell r="AA426"/>
          <cell r="AB426"/>
          <cell r="AC426"/>
          <cell r="AD426"/>
        </row>
        <row r="427"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  <cell r="Q427"/>
          <cell r="R427"/>
          <cell r="S427"/>
          <cell r="T427"/>
          <cell r="U427"/>
          <cell r="V427"/>
          <cell r="W427"/>
          <cell r="X427"/>
          <cell r="Y427"/>
          <cell r="Z427"/>
          <cell r="AA427"/>
          <cell r="AB427"/>
          <cell r="AC427"/>
          <cell r="AD427"/>
        </row>
        <row r="428"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  <cell r="Q428"/>
          <cell r="R428"/>
          <cell r="S428"/>
          <cell r="T428"/>
          <cell r="U428"/>
          <cell r="V428"/>
          <cell r="W428"/>
          <cell r="X428"/>
          <cell r="Y428"/>
          <cell r="Z428"/>
          <cell r="AA428"/>
          <cell r="AB428"/>
          <cell r="AC428"/>
          <cell r="AD428"/>
        </row>
        <row r="429"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  <cell r="Q429"/>
          <cell r="R429"/>
          <cell r="S429"/>
          <cell r="T429"/>
          <cell r="U429"/>
          <cell r="V429"/>
          <cell r="W429"/>
          <cell r="X429"/>
          <cell r="Y429"/>
          <cell r="Z429"/>
          <cell r="AA429"/>
          <cell r="AB429"/>
          <cell r="AC429"/>
          <cell r="AD429"/>
        </row>
        <row r="430"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  <cell r="Z430"/>
          <cell r="AA430"/>
          <cell r="AB430"/>
          <cell r="AC430"/>
          <cell r="AD430"/>
        </row>
        <row r="431"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  <cell r="S431"/>
          <cell r="T431"/>
          <cell r="U431"/>
          <cell r="V431"/>
          <cell r="W431"/>
          <cell r="X431"/>
          <cell r="Y431"/>
          <cell r="Z431"/>
          <cell r="AA431"/>
          <cell r="AB431"/>
          <cell r="AC431"/>
          <cell r="AD431"/>
        </row>
        <row r="432"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  <cell r="S432"/>
          <cell r="T432"/>
          <cell r="U432"/>
          <cell r="V432"/>
          <cell r="W432"/>
          <cell r="X432"/>
          <cell r="Y432"/>
          <cell r="Z432"/>
          <cell r="AA432"/>
          <cell r="AB432"/>
          <cell r="AC432"/>
          <cell r="AD432"/>
        </row>
        <row r="433"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  <cell r="S433"/>
          <cell r="T433"/>
          <cell r="U433"/>
          <cell r="V433"/>
          <cell r="W433"/>
          <cell r="X433"/>
          <cell r="Y433"/>
          <cell r="Z433"/>
          <cell r="AA433"/>
          <cell r="AB433"/>
          <cell r="AC433"/>
          <cell r="AD433"/>
        </row>
        <row r="434"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  <cell r="S434"/>
          <cell r="T434"/>
          <cell r="U434"/>
          <cell r="V434"/>
          <cell r="W434"/>
          <cell r="X434"/>
          <cell r="Y434"/>
          <cell r="Z434"/>
          <cell r="AA434"/>
          <cell r="AB434"/>
          <cell r="AC434"/>
          <cell r="AD434"/>
        </row>
        <row r="435"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  <cell r="S435"/>
          <cell r="T435"/>
          <cell r="U435"/>
          <cell r="V435"/>
          <cell r="W435"/>
          <cell r="X435"/>
          <cell r="Y435"/>
          <cell r="Z435"/>
          <cell r="AA435"/>
          <cell r="AB435"/>
          <cell r="AC435"/>
          <cell r="AD435"/>
        </row>
        <row r="436"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  <cell r="S436"/>
          <cell r="T436"/>
          <cell r="U436"/>
          <cell r="V436"/>
          <cell r="W436"/>
          <cell r="X436"/>
          <cell r="Y436"/>
          <cell r="Z436"/>
          <cell r="AA436"/>
          <cell r="AB436"/>
          <cell r="AC436"/>
          <cell r="AD436"/>
        </row>
        <row r="437"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  <cell r="S437"/>
          <cell r="T437"/>
          <cell r="U437"/>
          <cell r="V437"/>
          <cell r="W437"/>
          <cell r="X437"/>
          <cell r="Y437"/>
          <cell r="Z437"/>
          <cell r="AA437"/>
          <cell r="AB437"/>
          <cell r="AC437"/>
          <cell r="AD437"/>
        </row>
        <row r="438"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  <cell r="S438"/>
          <cell r="T438"/>
          <cell r="U438"/>
          <cell r="V438"/>
          <cell r="W438"/>
          <cell r="X438"/>
          <cell r="Y438"/>
          <cell r="Z438"/>
          <cell r="AA438"/>
          <cell r="AB438"/>
          <cell r="AC438"/>
          <cell r="AD438"/>
        </row>
        <row r="439"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  <cell r="S439"/>
          <cell r="T439"/>
          <cell r="U439"/>
          <cell r="V439"/>
          <cell r="W439"/>
          <cell r="X439"/>
          <cell r="Y439"/>
          <cell r="Z439"/>
          <cell r="AA439"/>
          <cell r="AB439"/>
          <cell r="AC439"/>
          <cell r="AD439"/>
        </row>
        <row r="440"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  <cell r="S440"/>
          <cell r="T440"/>
          <cell r="U440"/>
          <cell r="V440"/>
          <cell r="W440"/>
          <cell r="X440"/>
          <cell r="Y440"/>
          <cell r="Z440"/>
          <cell r="AA440"/>
          <cell r="AB440"/>
          <cell r="AC440"/>
          <cell r="AD440"/>
        </row>
        <row r="441"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  <cell r="Z441"/>
          <cell r="AA441"/>
          <cell r="AB441"/>
          <cell r="AC441"/>
          <cell r="AD441"/>
        </row>
        <row r="442"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  <cell r="S442"/>
          <cell r="T442"/>
          <cell r="U442"/>
          <cell r="V442"/>
          <cell r="W442"/>
          <cell r="X442"/>
          <cell r="Y442"/>
          <cell r="Z442"/>
          <cell r="AA442"/>
          <cell r="AB442"/>
          <cell r="AC442"/>
          <cell r="AD442"/>
        </row>
        <row r="443"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  <cell r="S443"/>
          <cell r="T443"/>
          <cell r="U443"/>
          <cell r="V443"/>
          <cell r="W443"/>
          <cell r="X443"/>
          <cell r="Y443"/>
          <cell r="Z443"/>
          <cell r="AA443"/>
          <cell r="AB443"/>
          <cell r="AC443"/>
          <cell r="AD443"/>
        </row>
        <row r="444"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  <cell r="S444"/>
          <cell r="T444"/>
          <cell r="U444"/>
          <cell r="V444"/>
          <cell r="W444"/>
          <cell r="X444"/>
          <cell r="Y444"/>
          <cell r="Z444"/>
          <cell r="AA444"/>
          <cell r="AB444"/>
          <cell r="AC444"/>
          <cell r="AD444"/>
        </row>
        <row r="445"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  <cell r="Z445"/>
          <cell r="AA445"/>
          <cell r="AB445"/>
          <cell r="AC445"/>
          <cell r="AD445"/>
        </row>
        <row r="446"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  <cell r="S446"/>
          <cell r="T446"/>
          <cell r="U446"/>
          <cell r="V446"/>
          <cell r="W446"/>
          <cell r="X446"/>
          <cell r="Y446"/>
          <cell r="Z446"/>
          <cell r="AA446"/>
          <cell r="AB446"/>
          <cell r="AC446"/>
          <cell r="AD446"/>
        </row>
        <row r="447"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  <cell r="S447"/>
          <cell r="T447"/>
          <cell r="U447"/>
          <cell r="V447"/>
          <cell r="W447"/>
          <cell r="X447"/>
          <cell r="Y447"/>
          <cell r="Z447"/>
          <cell r="AA447"/>
          <cell r="AB447"/>
          <cell r="AC447"/>
          <cell r="AD447"/>
        </row>
        <row r="448"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  <cell r="S448"/>
          <cell r="T448"/>
          <cell r="U448"/>
          <cell r="V448"/>
          <cell r="W448"/>
          <cell r="X448"/>
          <cell r="Y448"/>
          <cell r="Z448"/>
          <cell r="AA448"/>
          <cell r="AB448"/>
          <cell r="AC448"/>
          <cell r="AD448"/>
        </row>
        <row r="449"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  <cell r="Z449"/>
          <cell r="AA449"/>
          <cell r="AB449"/>
          <cell r="AC449"/>
          <cell r="AD449"/>
        </row>
      </sheetData>
      <sheetData sheetId="13">
        <row r="1"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</row>
        <row r="2">
          <cell r="D2"/>
          <cell r="E2"/>
          <cell r="F2"/>
          <cell r="G2"/>
          <cell r="H2">
            <v>2</v>
          </cell>
          <cell r="I2">
            <v>3</v>
          </cell>
          <cell r="J2">
            <v>4</v>
          </cell>
          <cell r="K2">
            <v>5</v>
          </cell>
          <cell r="L2">
            <v>6</v>
          </cell>
          <cell r="M2">
            <v>7</v>
          </cell>
          <cell r="N2"/>
          <cell r="O2"/>
          <cell r="P2"/>
          <cell r="Q2"/>
          <cell r="R2"/>
          <cell r="S2"/>
          <cell r="T2"/>
          <cell r="U2"/>
          <cell r="V2"/>
          <cell r="W2"/>
          <cell r="X2"/>
          <cell r="Y2"/>
          <cell r="Z2"/>
          <cell r="AA2"/>
          <cell r="AB2"/>
          <cell r="AC2"/>
          <cell r="AD2"/>
        </row>
        <row r="3">
          <cell r="D3" t="str">
            <v>Ano</v>
          </cell>
          <cell r="E3" t="str">
            <v>Companhia</v>
          </cell>
          <cell r="F3" t="str">
            <v>Categoria</v>
          </cell>
          <cell r="G3" t="str">
            <v>Categoria</v>
          </cell>
          <cell r="H3" t="str">
            <v>Faixa 0</v>
          </cell>
          <cell r="I3" t="str">
            <v>Faixa 1</v>
          </cell>
          <cell r="J3" t="str">
            <v>Faixa 2</v>
          </cell>
          <cell r="K3" t="str">
            <v>Faixa 3</v>
          </cell>
          <cell r="L3" t="str">
            <v>Faixa 4</v>
          </cell>
          <cell r="M3" t="str">
            <v>Faixa 5</v>
          </cell>
          <cell r="N3"/>
          <cell r="O3" t="str">
            <v>Companhia</v>
          </cell>
          <cell r="P3" t="str">
            <v>TR</v>
          </cell>
          <cell r="Q3"/>
          <cell r="R3"/>
          <cell r="S3"/>
          <cell r="T3"/>
          <cell r="U3"/>
          <cell r="V3"/>
          <cell r="W3"/>
          <cell r="X3"/>
          <cell r="Y3"/>
          <cell r="Z3"/>
          <cell r="AA3"/>
          <cell r="AB3"/>
          <cell r="AC3"/>
          <cell r="AD3"/>
        </row>
        <row r="4">
          <cell r="D4">
            <v>2024</v>
          </cell>
          <cell r="E4" t="str">
            <v>Casan</v>
          </cell>
          <cell r="F4" t="str">
            <v>Pública</v>
          </cell>
          <cell r="G4" t="str">
            <v>2024 Casan Pública</v>
          </cell>
          <cell r="H4">
            <v>43.31</v>
          </cell>
          <cell r="I4">
            <v>6.37</v>
          </cell>
          <cell r="J4">
            <v>17.89</v>
          </cell>
          <cell r="K4">
            <v>17.89</v>
          </cell>
          <cell r="L4">
            <v>17.89</v>
          </cell>
          <cell r="M4">
            <v>0</v>
          </cell>
          <cell r="N4"/>
          <cell r="O4" t="str">
            <v>Casan</v>
          </cell>
          <cell r="P4">
            <v>1</v>
          </cell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</row>
        <row r="5">
          <cell r="D5">
            <v>2024</v>
          </cell>
          <cell r="E5" t="str">
            <v>Casan</v>
          </cell>
          <cell r="F5" t="str">
            <v>Residencial B</v>
          </cell>
          <cell r="G5" t="str">
            <v>2024 Casan Residencial B</v>
          </cell>
          <cell r="H5">
            <v>43.31</v>
          </cell>
          <cell r="I5">
            <v>2.88</v>
          </cell>
          <cell r="J5">
            <v>13.38</v>
          </cell>
          <cell r="K5">
            <v>17.89</v>
          </cell>
          <cell r="L5">
            <v>22.51</v>
          </cell>
          <cell r="M5">
            <v>0</v>
          </cell>
          <cell r="N5"/>
          <cell r="O5" t="str">
            <v>Blumenau</v>
          </cell>
          <cell r="P5">
            <v>0</v>
          </cell>
          <cell r="Q5" t="str">
            <v>Não se aplica ao cálculo, mas é 110%</v>
          </cell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</row>
        <row r="6">
          <cell r="D6">
            <v>2024</v>
          </cell>
          <cell r="E6" t="str">
            <v>Casan</v>
          </cell>
          <cell r="F6" t="str">
            <v>Comercial</v>
          </cell>
          <cell r="G6" t="str">
            <v>2024 Casan Comercial</v>
          </cell>
          <cell r="H6">
            <v>43.31</v>
          </cell>
          <cell r="I6">
            <v>6.37</v>
          </cell>
          <cell r="J6">
            <v>17.89</v>
          </cell>
          <cell r="K6">
            <v>17.89</v>
          </cell>
          <cell r="L6">
            <v>22.51</v>
          </cell>
          <cell r="M6">
            <v>0</v>
          </cell>
          <cell r="N6"/>
          <cell r="O6" t="str">
            <v>Araranguá</v>
          </cell>
          <cell r="P6">
            <v>0.73399999999999999</v>
          </cell>
          <cell r="Q6"/>
          <cell r="R6"/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</row>
        <row r="7">
          <cell r="D7">
            <v>2024</v>
          </cell>
          <cell r="E7" t="str">
            <v>Casan</v>
          </cell>
          <cell r="F7" t="str">
            <v>Industrial</v>
          </cell>
          <cell r="G7" t="str">
            <v>2024 Casan Industrial</v>
          </cell>
          <cell r="H7">
            <v>43.31</v>
          </cell>
          <cell r="I7">
            <v>6.37</v>
          </cell>
          <cell r="J7">
            <v>17.89</v>
          </cell>
          <cell r="K7">
            <v>17.89</v>
          </cell>
          <cell r="L7">
            <v>17.89</v>
          </cell>
          <cell r="M7">
            <v>0</v>
          </cell>
          <cell r="N7"/>
          <cell r="O7" t="str">
            <v>Joinville</v>
          </cell>
          <cell r="P7">
            <v>0.8</v>
          </cell>
          <cell r="Q7"/>
          <cell r="R7"/>
          <cell r="S7"/>
          <cell r="T7"/>
          <cell r="U7"/>
          <cell r="V7"/>
          <cell r="W7"/>
          <cell r="X7"/>
          <cell r="Y7"/>
          <cell r="Z7"/>
          <cell r="AA7"/>
          <cell r="AB7"/>
          <cell r="AC7"/>
          <cell r="AD7"/>
        </row>
        <row r="8"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 t="str">
            <v>Sapiens</v>
          </cell>
          <cell r="P8">
            <v>1</v>
          </cell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</row>
        <row r="9">
          <cell r="D9">
            <v>2024</v>
          </cell>
          <cell r="E9" t="str">
            <v>SAMAE BNU - Água</v>
          </cell>
          <cell r="F9" t="str">
            <v>Pública</v>
          </cell>
          <cell r="G9" t="str">
            <v>2024 SAMAE BNU - Água Pública</v>
          </cell>
          <cell r="H9">
            <v>0</v>
          </cell>
          <cell r="I9">
            <v>4.1899999999999995</v>
          </cell>
          <cell r="J9">
            <v>8.08</v>
          </cell>
          <cell r="K9">
            <v>14.59</v>
          </cell>
          <cell r="L9">
            <v>0</v>
          </cell>
          <cell r="M9">
            <v>0</v>
          </cell>
          <cell r="N9"/>
          <cell r="O9"/>
          <cell r="P9"/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</row>
        <row r="10">
          <cell r="D10">
            <v>2024</v>
          </cell>
          <cell r="E10" t="str">
            <v>Sapiens</v>
          </cell>
          <cell r="F10" t="str">
            <v>Comercial</v>
          </cell>
          <cell r="G10" t="str">
            <v>2024 Sapiens Comercial</v>
          </cell>
          <cell r="H10">
            <v>0</v>
          </cell>
          <cell r="I10">
            <v>20.79</v>
          </cell>
          <cell r="J10">
            <v>20.79</v>
          </cell>
          <cell r="K10">
            <v>20.79</v>
          </cell>
          <cell r="L10">
            <v>20.79</v>
          </cell>
          <cell r="M10">
            <v>0</v>
          </cell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</row>
        <row r="11"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</row>
        <row r="12">
          <cell r="D12">
            <v>2023</v>
          </cell>
          <cell r="E12" t="str">
            <v>Samae ARA - Água</v>
          </cell>
          <cell r="F12" t="str">
            <v>Pública</v>
          </cell>
          <cell r="G12" t="str">
            <v>2023 Samae ARA - Água Pública</v>
          </cell>
          <cell r="H12">
            <v>0</v>
          </cell>
          <cell r="I12">
            <v>9.6809999999999992</v>
          </cell>
          <cell r="J12">
            <v>12.53</v>
          </cell>
          <cell r="K12">
            <v>13.8</v>
          </cell>
          <cell r="L12">
            <v>15.18</v>
          </cell>
          <cell r="M12">
            <v>16.72</v>
          </cell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</row>
        <row r="13">
          <cell r="D13">
            <v>2024</v>
          </cell>
          <cell r="E13" t="str">
            <v>SAMAE BNU - Esgoto BRK</v>
          </cell>
          <cell r="F13" t="str">
            <v>Pública</v>
          </cell>
          <cell r="G13" t="str">
            <v>2024 SAMAE BNU - Esgoto BRK Pública</v>
          </cell>
          <cell r="H13">
            <v>0</v>
          </cell>
          <cell r="I13">
            <v>4.83</v>
          </cell>
          <cell r="J13">
            <v>9.3789999999999996</v>
          </cell>
          <cell r="K13">
            <v>16.905000000000001</v>
          </cell>
          <cell r="L13">
            <v>0</v>
          </cell>
          <cell r="M13">
            <v>0</v>
          </cell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</row>
        <row r="14">
          <cell r="D14">
            <v>2023</v>
          </cell>
          <cell r="E14" t="str">
            <v>SAMAE BNU - Esgoto BRK</v>
          </cell>
          <cell r="F14" t="str">
            <v>Pública</v>
          </cell>
          <cell r="G14" t="str">
            <v>2023 SAMAE BNU - Esgoto BRK Pública</v>
          </cell>
          <cell r="H14">
            <v>0</v>
          </cell>
          <cell r="I14">
            <v>4.6239999999999997</v>
          </cell>
          <cell r="J14">
            <v>8.9789999999999992</v>
          </cell>
          <cell r="K14">
            <v>16.183</v>
          </cell>
          <cell r="L14">
            <v>0</v>
          </cell>
          <cell r="M14">
            <v>0</v>
          </cell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</row>
        <row r="15">
          <cell r="D15">
            <v>2024</v>
          </cell>
          <cell r="E15" t="str">
            <v>Joinville Perini</v>
          </cell>
          <cell r="F15" t="str">
            <v>Comercial</v>
          </cell>
          <cell r="G15" t="str">
            <v>2024 Joinville Perini Comercial</v>
          </cell>
          <cell r="H15">
            <v>0</v>
          </cell>
          <cell r="I15">
            <v>11.9</v>
          </cell>
          <cell r="J15">
            <v>11.9</v>
          </cell>
          <cell r="K15">
            <v>11.9</v>
          </cell>
          <cell r="L15">
            <v>11.9</v>
          </cell>
          <cell r="M15">
            <v>0</v>
          </cell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</row>
        <row r="16"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</row>
        <row r="17"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</row>
        <row r="18"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</row>
        <row r="19">
          <cell r="D19">
            <v>1</v>
          </cell>
          <cell r="E19">
            <v>2</v>
          </cell>
          <cell r="F19">
            <v>3</v>
          </cell>
          <cell r="G19">
            <v>4</v>
          </cell>
          <cell r="H19">
            <v>5</v>
          </cell>
          <cell r="I19">
            <v>6</v>
          </cell>
          <cell r="J19">
            <v>7</v>
          </cell>
          <cell r="K19">
            <v>8</v>
          </cell>
          <cell r="L19">
            <v>9</v>
          </cell>
          <cell r="M19">
            <v>10</v>
          </cell>
          <cell r="N19">
            <v>11</v>
          </cell>
          <cell r="O19">
            <v>12</v>
          </cell>
          <cell r="P19">
            <v>13</v>
          </cell>
          <cell r="Q19">
            <v>14</v>
          </cell>
          <cell r="R19">
            <v>15</v>
          </cell>
          <cell r="S19">
            <v>16</v>
          </cell>
          <cell r="T19">
            <v>17</v>
          </cell>
          <cell r="U19">
            <v>18</v>
          </cell>
          <cell r="V19">
            <v>19</v>
          </cell>
          <cell r="W19">
            <v>20</v>
          </cell>
          <cell r="X19">
            <v>21</v>
          </cell>
          <cell r="Y19">
            <v>22</v>
          </cell>
          <cell r="Z19">
            <v>23</v>
          </cell>
          <cell r="AA19">
            <v>24</v>
          </cell>
          <cell r="AB19">
            <v>25</v>
          </cell>
          <cell r="AC19">
            <v>26</v>
          </cell>
          <cell r="AD19">
            <v>27</v>
          </cell>
        </row>
        <row r="20">
          <cell r="D20"/>
          <cell r="E20" t="str">
            <v>COMPANHIA CATARINENSE DE ÁGUAS E SANEAMENTO                                                                                                                             FATURA CENTRALIZADA DETALHADA
EMÍLIO BLUM, 83  CENTRO C.N.P.J. 82.508.433/000117</v>
          </cell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</row>
        <row r="21">
          <cell r="D21"/>
          <cell r="E21" t="str">
            <v>ÓRGÃO CENTRAL: U.F.S.C. UNIV.FEDERAL DE SC                                                                                                                                                          SEQÜENCIAL: 216340701807</v>
          </cell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 t="str">
            <v>Economias</v>
          </cell>
          <cell r="Y21"/>
          <cell r="Z21"/>
          <cell r="AA21"/>
          <cell r="AB21"/>
          <cell r="AC21"/>
          <cell r="AD21"/>
        </row>
        <row r="22">
          <cell r="D22" t="str">
            <v>Codigo</v>
          </cell>
          <cell r="E22" t="str">
            <v>Matricula</v>
          </cell>
          <cell r="F22" t="str">
            <v>Mês referencia</v>
          </cell>
          <cell r="G22" t="str">
            <v>Cliente</v>
          </cell>
          <cell r="H22" t="str">
            <v>Economias</v>
          </cell>
          <cell r="I22" t="str">
            <v>Leitura Anterior</v>
          </cell>
          <cell r="J22" t="str">
            <v>Atual</v>
          </cell>
          <cell r="K22" t="str">
            <v>Cons. m3</v>
          </cell>
          <cell r="L22" t="str">
            <v>Valor água (R$)</v>
          </cell>
          <cell r="M22" t="str">
            <v>Valor esgoto (R$)</v>
          </cell>
          <cell r="N22" t="str">
            <v>Valor serviço(R$)</v>
          </cell>
          <cell r="O22" t="str">
            <v>Valor bônus(R$)</v>
          </cell>
          <cell r="P22" t="str">
            <v>Multa/ Juros/ Atual. Monet.</v>
          </cell>
          <cell r="Q22" t="str">
            <v>Valor total(R$)</v>
          </cell>
          <cell r="R22"/>
          <cell r="S22" t="str">
            <v>Situação</v>
          </cell>
          <cell r="T22" t="str">
            <v>Ocorrência</v>
          </cell>
          <cell r="U22" t="str">
            <v>Anormalidade</v>
          </cell>
          <cell r="V22" t="str">
            <v>Matrículas mês anterior</v>
          </cell>
          <cell r="W22" t="str">
            <v>Matrícula</v>
          </cell>
          <cell r="X22" t="str">
            <v>Informação das faturas</v>
          </cell>
          <cell r="Y22" t="str">
            <v>Informado e total anterior =?</v>
          </cell>
          <cell r="Z22" t="str">
            <v>Pública</v>
          </cell>
          <cell r="AA22" t="str">
            <v>Residencial B</v>
          </cell>
          <cell r="AB22" t="str">
            <v>Comercial</v>
          </cell>
          <cell r="AC22" t="str">
            <v>Industrial</v>
          </cell>
          <cell r="AD22" t="str">
            <v>Total</v>
          </cell>
        </row>
        <row r="23">
          <cell r="D23" t="str">
            <v>H001</v>
          </cell>
          <cell r="E23">
            <v>2297094</v>
          </cell>
          <cell r="F23">
            <v>45658</v>
          </cell>
          <cell r="G23" t="str">
            <v>UNIVERSIDADE FEDERAL DE SANTA CATARINA</v>
          </cell>
          <cell r="H23">
            <v>1</v>
          </cell>
          <cell r="I23">
            <v>1468</v>
          </cell>
          <cell r="J23">
            <v>1479</v>
          </cell>
          <cell r="K23">
            <v>11</v>
          </cell>
          <cell r="L23">
            <v>124.9</v>
          </cell>
          <cell r="M23">
            <v>124.9</v>
          </cell>
          <cell r="N23">
            <v>-23.6</v>
          </cell>
          <cell r="O23">
            <v>0</v>
          </cell>
          <cell r="P23">
            <v>0</v>
          </cell>
          <cell r="Q23">
            <v>226.2</v>
          </cell>
          <cell r="R23">
            <v>0</v>
          </cell>
          <cell r="S23" t="str">
            <v>ok</v>
          </cell>
          <cell r="T23" t="str">
            <v>LIDO</v>
          </cell>
          <cell r="U23" t="str">
            <v>Sem ocorrência</v>
          </cell>
          <cell r="V23">
            <v>2297094</v>
          </cell>
          <cell r="W23" t="str">
            <v>ok</v>
          </cell>
          <cell r="X23">
            <v>1</v>
          </cell>
          <cell r="Y23" t="str">
            <v>sim</v>
          </cell>
          <cell r="Z23">
            <v>1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</row>
        <row r="24">
          <cell r="D24" t="str">
            <v>H002</v>
          </cell>
          <cell r="E24">
            <v>2297116</v>
          </cell>
          <cell r="F24">
            <v>45658</v>
          </cell>
          <cell r="G24" t="str">
            <v>UNIVERSIDADE FEDERAL DE SANTA CATARINA</v>
          </cell>
          <cell r="H24">
            <v>2</v>
          </cell>
          <cell r="I24">
            <v>3218</v>
          </cell>
          <cell r="J24">
            <v>3209</v>
          </cell>
          <cell r="K24">
            <v>0</v>
          </cell>
          <cell r="L24">
            <v>86.62</v>
          </cell>
          <cell r="M24">
            <v>86.62</v>
          </cell>
          <cell r="N24">
            <v>-16.38</v>
          </cell>
          <cell r="O24">
            <v>0</v>
          </cell>
          <cell r="P24">
            <v>0</v>
          </cell>
          <cell r="Q24">
            <v>156.86000000000001</v>
          </cell>
          <cell r="R24">
            <v>0</v>
          </cell>
          <cell r="S24" t="str">
            <v>ok</v>
          </cell>
          <cell r="T24" t="str">
            <v>LIDO/REVISÃO</v>
          </cell>
          <cell r="U24" t="str">
            <v>CONFIRMACAO LEITURA</v>
          </cell>
          <cell r="V24">
            <v>2297116</v>
          </cell>
          <cell r="W24" t="str">
            <v>ok</v>
          </cell>
          <cell r="X24">
            <v>2</v>
          </cell>
          <cell r="Y24" t="str">
            <v>sim</v>
          </cell>
          <cell r="Z24">
            <v>2</v>
          </cell>
          <cell r="AA24">
            <v>0</v>
          </cell>
          <cell r="AB24">
            <v>0</v>
          </cell>
          <cell r="AC24">
            <v>0</v>
          </cell>
          <cell r="AD24">
            <v>2</v>
          </cell>
        </row>
        <row r="25">
          <cell r="D25" t="str">
            <v>H003</v>
          </cell>
          <cell r="E25">
            <v>2297124</v>
          </cell>
          <cell r="F25">
            <v>45658</v>
          </cell>
          <cell r="G25" t="str">
            <v>BIOTERIO CENTRAL ALMOXARIFADO</v>
          </cell>
          <cell r="H25">
            <v>1</v>
          </cell>
          <cell r="I25">
            <v>11846</v>
          </cell>
          <cell r="J25">
            <v>11960</v>
          </cell>
          <cell r="K25">
            <v>114</v>
          </cell>
          <cell r="L25">
            <v>1967.57</v>
          </cell>
          <cell r="M25">
            <v>1967.57</v>
          </cell>
          <cell r="N25">
            <v>-371.87</v>
          </cell>
          <cell r="O25">
            <v>0</v>
          </cell>
          <cell r="P25">
            <v>0</v>
          </cell>
          <cell r="Q25">
            <v>3563.27</v>
          </cell>
          <cell r="R25">
            <v>0</v>
          </cell>
          <cell r="S25" t="str">
            <v>ok</v>
          </cell>
          <cell r="T25" t="str">
            <v>LIDO/REVISÃO</v>
          </cell>
          <cell r="U25" t="str">
            <v>CONFIRMACAO LEITURA</v>
          </cell>
          <cell r="V25">
            <v>2297124</v>
          </cell>
          <cell r="W25" t="str">
            <v>ok</v>
          </cell>
          <cell r="X25">
            <v>1</v>
          </cell>
          <cell r="Y25" t="str">
            <v>sim</v>
          </cell>
          <cell r="Z25">
            <v>1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</row>
        <row r="26">
          <cell r="D26" t="str">
            <v>H004</v>
          </cell>
          <cell r="E26">
            <v>2297086</v>
          </cell>
          <cell r="F26">
            <v>45658</v>
          </cell>
          <cell r="G26" t="str">
            <v>CENTRO DE CIENCIAS FISICAS E MATEMATICA</v>
          </cell>
          <cell r="H26">
            <v>1</v>
          </cell>
          <cell r="I26">
            <v>2877</v>
          </cell>
          <cell r="J26">
            <v>3028</v>
          </cell>
          <cell r="K26">
            <v>151</v>
          </cell>
          <cell r="L26">
            <v>2629.5</v>
          </cell>
          <cell r="M26">
            <v>2629.5</v>
          </cell>
          <cell r="N26">
            <v>-496.97</v>
          </cell>
          <cell r="O26">
            <v>0</v>
          </cell>
          <cell r="P26">
            <v>0</v>
          </cell>
          <cell r="Q26">
            <v>4762.03</v>
          </cell>
          <cell r="R26">
            <v>0</v>
          </cell>
          <cell r="S26" t="str">
            <v>ok</v>
          </cell>
          <cell r="T26" t="str">
            <v>LIDO</v>
          </cell>
          <cell r="U26" t="str">
            <v>Sem ocorrência</v>
          </cell>
          <cell r="V26">
            <v>2297086</v>
          </cell>
          <cell r="W26" t="str">
            <v>ok</v>
          </cell>
          <cell r="X26">
            <v>1</v>
          </cell>
          <cell r="Y26" t="str">
            <v>sim</v>
          </cell>
          <cell r="Z26">
            <v>1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</row>
        <row r="27">
          <cell r="D27" t="str">
            <v>H005</v>
          </cell>
          <cell r="E27">
            <v>2297078</v>
          </cell>
          <cell r="F27">
            <v>45658</v>
          </cell>
          <cell r="G27" t="str">
            <v>CENTRO DE CIENCIAS FISICAS E MATEMATICA</v>
          </cell>
          <cell r="H27">
            <v>1</v>
          </cell>
          <cell r="I27">
            <v>1349</v>
          </cell>
          <cell r="J27">
            <v>1498</v>
          </cell>
          <cell r="K27">
            <v>149</v>
          </cell>
          <cell r="L27">
            <v>2593.7199999999998</v>
          </cell>
          <cell r="M27">
            <v>2593.7199999999998</v>
          </cell>
          <cell r="N27">
            <v>-490.21</v>
          </cell>
          <cell r="O27">
            <v>0</v>
          </cell>
          <cell r="P27">
            <v>0</v>
          </cell>
          <cell r="Q27">
            <v>4697.2299999999996</v>
          </cell>
          <cell r="R27">
            <v>0</v>
          </cell>
          <cell r="S27" t="str">
            <v>ok</v>
          </cell>
          <cell r="T27" t="str">
            <v>LIDO</v>
          </cell>
          <cell r="U27" t="str">
            <v>Alto Consumo</v>
          </cell>
          <cell r="V27">
            <v>2297078</v>
          </cell>
          <cell r="W27" t="str">
            <v>ok</v>
          </cell>
          <cell r="X27">
            <v>1</v>
          </cell>
          <cell r="Y27" t="str">
            <v>sim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</row>
        <row r="28">
          <cell r="D28" t="str">
            <v>H006</v>
          </cell>
          <cell r="E28">
            <v>9185569</v>
          </cell>
          <cell r="F28">
            <v>45658</v>
          </cell>
          <cell r="G28" t="str">
            <v>ENGENHARIA CIVIL BL T</v>
          </cell>
          <cell r="H28">
            <v>1</v>
          </cell>
          <cell r="I28">
            <v>274</v>
          </cell>
          <cell r="J28">
            <v>272</v>
          </cell>
          <cell r="K28">
            <v>0</v>
          </cell>
          <cell r="L28">
            <v>43.31</v>
          </cell>
          <cell r="M28">
            <v>43.31</v>
          </cell>
          <cell r="N28">
            <v>-8.19</v>
          </cell>
          <cell r="O28">
            <v>0</v>
          </cell>
          <cell r="P28">
            <v>0</v>
          </cell>
          <cell r="Q28">
            <v>78.430000000000007</v>
          </cell>
          <cell r="R28">
            <v>0</v>
          </cell>
          <cell r="S28" t="str">
            <v>ok</v>
          </cell>
          <cell r="T28" t="str">
            <v>LIDO/REVISÃO</v>
          </cell>
          <cell r="U28" t="str">
            <v>CONFIRMACAO LEITURA</v>
          </cell>
          <cell r="V28">
            <v>9185569</v>
          </cell>
          <cell r="W28" t="str">
            <v>ok</v>
          </cell>
          <cell r="X28">
            <v>1</v>
          </cell>
          <cell r="Y28" t="str">
            <v>sim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1</v>
          </cell>
        </row>
        <row r="29">
          <cell r="D29" t="str">
            <v>H007</v>
          </cell>
          <cell r="E29">
            <v>9185550</v>
          </cell>
          <cell r="F29">
            <v>45658</v>
          </cell>
          <cell r="G29" t="str">
            <v>ENGENHARIA CIVIL BL V</v>
          </cell>
          <cell r="H29">
            <v>1</v>
          </cell>
          <cell r="I29">
            <v>7267</v>
          </cell>
          <cell r="J29">
            <v>7290</v>
          </cell>
          <cell r="K29">
            <v>23</v>
          </cell>
          <cell r="L29">
            <v>339.58</v>
          </cell>
          <cell r="M29">
            <v>339.58</v>
          </cell>
          <cell r="N29">
            <v>-64.17</v>
          </cell>
          <cell r="O29">
            <v>0</v>
          </cell>
          <cell r="P29">
            <v>0</v>
          </cell>
          <cell r="Q29">
            <v>614.99</v>
          </cell>
          <cell r="R29">
            <v>0</v>
          </cell>
          <cell r="S29" t="str">
            <v>ok</v>
          </cell>
          <cell r="T29" t="str">
            <v>LIDO/REVISÃO</v>
          </cell>
          <cell r="U29" t="str">
            <v>CONFIRMACAO LEITURA</v>
          </cell>
          <cell r="V29">
            <v>9185550</v>
          </cell>
          <cell r="W29" t="str">
            <v>ok</v>
          </cell>
          <cell r="X29">
            <v>1</v>
          </cell>
          <cell r="Y29" t="str">
            <v>sim</v>
          </cell>
          <cell r="Z29">
            <v>1</v>
          </cell>
          <cell r="AA29">
            <v>0</v>
          </cell>
          <cell r="AB29">
            <v>0</v>
          </cell>
          <cell r="AC29">
            <v>0</v>
          </cell>
          <cell r="AD29">
            <v>1</v>
          </cell>
        </row>
        <row r="30">
          <cell r="D30" t="str">
            <v>H008</v>
          </cell>
          <cell r="E30">
            <v>2297159</v>
          </cell>
          <cell r="F30">
            <v>45658</v>
          </cell>
          <cell r="G30" t="str">
            <v>UNIVERSIDADE FEDERAL DE SANTA CATARINA</v>
          </cell>
          <cell r="H30">
            <v>1</v>
          </cell>
          <cell r="I30">
            <v>4054</v>
          </cell>
          <cell r="J30">
            <v>4240</v>
          </cell>
          <cell r="K30">
            <v>186</v>
          </cell>
          <cell r="L30">
            <v>3255.65</v>
          </cell>
          <cell r="M30">
            <v>3255.65</v>
          </cell>
          <cell r="N30">
            <v>-615.30999999999995</v>
          </cell>
          <cell r="O30">
            <v>0</v>
          </cell>
          <cell r="P30">
            <v>0</v>
          </cell>
          <cell r="Q30">
            <v>5895.99</v>
          </cell>
          <cell r="R30">
            <v>0</v>
          </cell>
          <cell r="S30" t="str">
            <v>ok</v>
          </cell>
          <cell r="T30" t="str">
            <v>LIDO/REVISÃO</v>
          </cell>
          <cell r="U30" t="str">
            <v>CONFIRMACAO LEITURA</v>
          </cell>
          <cell r="V30">
            <v>2297159</v>
          </cell>
          <cell r="W30" t="str">
            <v>ok</v>
          </cell>
          <cell r="X30">
            <v>1</v>
          </cell>
          <cell r="Y30" t="str">
            <v>sim</v>
          </cell>
          <cell r="Z30">
            <v>1</v>
          </cell>
          <cell r="AA30">
            <v>0</v>
          </cell>
          <cell r="AB30">
            <v>0</v>
          </cell>
          <cell r="AC30">
            <v>0</v>
          </cell>
          <cell r="AD30">
            <v>1</v>
          </cell>
        </row>
        <row r="31">
          <cell r="D31" t="str">
            <v>H009</v>
          </cell>
          <cell r="E31">
            <v>2297140</v>
          </cell>
          <cell r="F31">
            <v>45658</v>
          </cell>
          <cell r="G31" t="str">
            <v>UNIVERSIDADE FEDERAL DE SANTA CATARINA</v>
          </cell>
          <cell r="H31">
            <v>1</v>
          </cell>
          <cell r="I31">
            <v>29</v>
          </cell>
          <cell r="J31">
            <v>29</v>
          </cell>
          <cell r="K31">
            <v>0</v>
          </cell>
          <cell r="L31">
            <v>43.31</v>
          </cell>
          <cell r="M31">
            <v>43.31</v>
          </cell>
          <cell r="N31">
            <v>-8.19</v>
          </cell>
          <cell r="O31">
            <v>0</v>
          </cell>
          <cell r="P31">
            <v>0</v>
          </cell>
          <cell r="Q31">
            <v>78.430000000000007</v>
          </cell>
          <cell r="R31">
            <v>0</v>
          </cell>
          <cell r="S31" t="str">
            <v>ok</v>
          </cell>
          <cell r="T31" t="str">
            <v>LIDO</v>
          </cell>
          <cell r="U31" t="str">
            <v>HIDRÔMETRO PARADO.</v>
          </cell>
          <cell r="V31">
            <v>2297140</v>
          </cell>
          <cell r="W31" t="str">
            <v>ok</v>
          </cell>
          <cell r="X31">
            <v>1</v>
          </cell>
          <cell r="Y31" t="str">
            <v>sim</v>
          </cell>
          <cell r="Z31">
            <v>1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</row>
        <row r="32">
          <cell r="D32" t="str">
            <v>H010</v>
          </cell>
          <cell r="E32">
            <v>2297132</v>
          </cell>
          <cell r="F32">
            <v>45658</v>
          </cell>
          <cell r="G32" t="str">
            <v>NUCLEO DE INSTRUÇÃO MODELO</v>
          </cell>
          <cell r="H32">
            <v>1</v>
          </cell>
          <cell r="I32">
            <v>2790</v>
          </cell>
          <cell r="J32">
            <v>2820</v>
          </cell>
          <cell r="K32">
            <v>30</v>
          </cell>
          <cell r="L32">
            <v>464.81</v>
          </cell>
          <cell r="M32">
            <v>464.81</v>
          </cell>
          <cell r="N32">
            <v>-87.85</v>
          </cell>
          <cell r="O32">
            <v>0</v>
          </cell>
          <cell r="P32">
            <v>0</v>
          </cell>
          <cell r="Q32">
            <v>841.77</v>
          </cell>
          <cell r="R32">
            <v>0</v>
          </cell>
          <cell r="S32" t="str">
            <v>ok</v>
          </cell>
          <cell r="T32" t="str">
            <v>MÉDIO</v>
          </cell>
          <cell r="U32" t="str">
            <v>Média</v>
          </cell>
          <cell r="V32">
            <v>2297132</v>
          </cell>
          <cell r="W32" t="str">
            <v>ok</v>
          </cell>
          <cell r="X32">
            <v>1</v>
          </cell>
          <cell r="Y32" t="str">
            <v>sim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1</v>
          </cell>
        </row>
        <row r="33">
          <cell r="D33" t="str">
            <v>H011</v>
          </cell>
          <cell r="E33">
            <v>8149615</v>
          </cell>
          <cell r="F33">
            <v>45658</v>
          </cell>
          <cell r="G33" t="str">
            <v>DEPTO MICROBIOLOGIA UFSC</v>
          </cell>
          <cell r="H33">
            <v>1</v>
          </cell>
          <cell r="I33">
            <v>46408</v>
          </cell>
          <cell r="J33">
            <v>46363</v>
          </cell>
          <cell r="K33">
            <v>0</v>
          </cell>
          <cell r="L33">
            <v>43.31</v>
          </cell>
          <cell r="M33">
            <v>43.31</v>
          </cell>
          <cell r="N33">
            <v>-8.19</v>
          </cell>
          <cell r="O33">
            <v>0</v>
          </cell>
          <cell r="P33">
            <v>0</v>
          </cell>
          <cell r="Q33">
            <v>78.430000000000007</v>
          </cell>
          <cell r="R33">
            <v>0</v>
          </cell>
          <cell r="S33" t="str">
            <v>ok</v>
          </cell>
          <cell r="T33" t="str">
            <v>LIDO/REVISÃO</v>
          </cell>
          <cell r="U33" t="str">
            <v>CONFIRMACAO LEITURA</v>
          </cell>
          <cell r="V33">
            <v>8149615</v>
          </cell>
          <cell r="W33" t="str">
            <v>ok</v>
          </cell>
          <cell r="X33">
            <v>1</v>
          </cell>
          <cell r="Y33" t="str">
            <v>sim</v>
          </cell>
          <cell r="Z33">
            <v>1</v>
          </cell>
          <cell r="AA33">
            <v>0</v>
          </cell>
          <cell r="AB33">
            <v>0</v>
          </cell>
          <cell r="AC33">
            <v>0</v>
          </cell>
          <cell r="AD33">
            <v>1</v>
          </cell>
        </row>
        <row r="34">
          <cell r="D34" t="str">
            <v>H015</v>
          </cell>
          <cell r="E34">
            <v>2296918</v>
          </cell>
          <cell r="F34">
            <v>45658</v>
          </cell>
          <cell r="G34" t="str">
            <v>UNIV FEDERAL DO ESTADO DE SC</v>
          </cell>
          <cell r="H34">
            <v>1</v>
          </cell>
          <cell r="I34">
            <v>212</v>
          </cell>
          <cell r="J34">
            <v>212</v>
          </cell>
          <cell r="K34">
            <v>0</v>
          </cell>
          <cell r="L34">
            <v>43.31</v>
          </cell>
          <cell r="M34">
            <v>43.31</v>
          </cell>
          <cell r="N34">
            <v>-8.19</v>
          </cell>
          <cell r="O34">
            <v>0</v>
          </cell>
          <cell r="P34">
            <v>0</v>
          </cell>
          <cell r="Q34">
            <v>78.430000000000007</v>
          </cell>
          <cell r="R34">
            <v>0</v>
          </cell>
          <cell r="S34" t="str">
            <v>ok</v>
          </cell>
          <cell r="T34" t="str">
            <v>LIDO/REVISÃO</v>
          </cell>
          <cell r="U34" t="str">
            <v>HIDRÔMETRO RETIRADO.</v>
          </cell>
          <cell r="V34">
            <v>2296918</v>
          </cell>
          <cell r="W34" t="str">
            <v>ok</v>
          </cell>
          <cell r="X34">
            <v>1</v>
          </cell>
          <cell r="Y34" t="str">
            <v>sim</v>
          </cell>
          <cell r="Z34">
            <v>1</v>
          </cell>
          <cell r="AA34">
            <v>0</v>
          </cell>
          <cell r="AB34">
            <v>0</v>
          </cell>
          <cell r="AC34">
            <v>0</v>
          </cell>
          <cell r="AD34">
            <v>1</v>
          </cell>
        </row>
        <row r="35">
          <cell r="D35" t="str">
            <v>H017</v>
          </cell>
          <cell r="E35">
            <v>2296950</v>
          </cell>
          <cell r="F35">
            <v>45658</v>
          </cell>
          <cell r="G35" t="str">
            <v>UNIVERSIDADE FEDERAL DE SANTA CATARINA</v>
          </cell>
          <cell r="H35">
            <v>2</v>
          </cell>
          <cell r="I35">
            <v>10664</v>
          </cell>
          <cell r="J35">
            <v>11123</v>
          </cell>
          <cell r="K35">
            <v>459</v>
          </cell>
          <cell r="L35">
            <v>8897.0300000000007</v>
          </cell>
          <cell r="M35">
            <v>8897.0300000000007</v>
          </cell>
          <cell r="N35">
            <v>-1681.53</v>
          </cell>
          <cell r="O35">
            <v>0</v>
          </cell>
          <cell r="P35">
            <v>0</v>
          </cell>
          <cell r="Q35">
            <v>16112.53</v>
          </cell>
          <cell r="R35">
            <v>0</v>
          </cell>
          <cell r="S35" t="str">
            <v>ok</v>
          </cell>
          <cell r="T35" t="str">
            <v>LIDO/REVISÃO</v>
          </cell>
          <cell r="U35" t="str">
            <v>Média</v>
          </cell>
          <cell r="V35">
            <v>2296950</v>
          </cell>
          <cell r="W35" t="str">
            <v>ok</v>
          </cell>
          <cell r="X35">
            <v>2</v>
          </cell>
          <cell r="Y35" t="str">
            <v>sim</v>
          </cell>
          <cell r="Z35">
            <v>1</v>
          </cell>
          <cell r="AA35">
            <v>0</v>
          </cell>
          <cell r="AB35">
            <v>1</v>
          </cell>
          <cell r="AC35">
            <v>0</v>
          </cell>
          <cell r="AD35">
            <v>2</v>
          </cell>
        </row>
        <row r="36">
          <cell r="D36" t="str">
            <v>H018</v>
          </cell>
          <cell r="E36">
            <v>2296640</v>
          </cell>
          <cell r="F36">
            <v>45658</v>
          </cell>
          <cell r="G36" t="str">
            <v>D A E</v>
          </cell>
          <cell r="H36">
            <v>1</v>
          </cell>
          <cell r="I36">
            <v>447</v>
          </cell>
          <cell r="J36">
            <v>474</v>
          </cell>
          <cell r="K36">
            <v>27</v>
          </cell>
          <cell r="L36">
            <v>411.14</v>
          </cell>
          <cell r="M36">
            <v>411.14</v>
          </cell>
          <cell r="N36">
            <v>-77.7</v>
          </cell>
          <cell r="O36">
            <v>0</v>
          </cell>
          <cell r="P36">
            <v>0</v>
          </cell>
          <cell r="Q36">
            <v>744.58</v>
          </cell>
          <cell r="R36">
            <v>0</v>
          </cell>
          <cell r="S36" t="str">
            <v>ok</v>
          </cell>
          <cell r="T36" t="str">
            <v>LIDO</v>
          </cell>
          <cell r="U36" t="str">
            <v>Sem ocorrência</v>
          </cell>
          <cell r="V36">
            <v>2296640</v>
          </cell>
          <cell r="W36" t="str">
            <v>ok</v>
          </cell>
          <cell r="X36">
            <v>1</v>
          </cell>
          <cell r="Y36" t="str">
            <v>sim</v>
          </cell>
          <cell r="Z36">
            <v>1</v>
          </cell>
          <cell r="AA36">
            <v>0</v>
          </cell>
          <cell r="AB36">
            <v>0</v>
          </cell>
          <cell r="AC36">
            <v>0</v>
          </cell>
          <cell r="AD36">
            <v>1</v>
          </cell>
        </row>
        <row r="37">
          <cell r="D37" t="str">
            <v>H019</v>
          </cell>
          <cell r="E37">
            <v>9097821</v>
          </cell>
          <cell r="F37">
            <v>45658</v>
          </cell>
          <cell r="G37" t="str">
            <v>CENTRO ACAD SOCIO ECONOMICO UFSC</v>
          </cell>
          <cell r="H37">
            <v>3</v>
          </cell>
          <cell r="I37">
            <v>15126</v>
          </cell>
          <cell r="J37">
            <v>15160</v>
          </cell>
          <cell r="K37">
            <v>34</v>
          </cell>
          <cell r="L37">
            <v>392.58</v>
          </cell>
          <cell r="M37">
            <v>392.58</v>
          </cell>
          <cell r="N37">
            <v>-74.19</v>
          </cell>
          <cell r="O37">
            <v>0</v>
          </cell>
          <cell r="P37">
            <v>0</v>
          </cell>
          <cell r="Q37">
            <v>710.97</v>
          </cell>
          <cell r="R37">
            <v>0</v>
          </cell>
          <cell r="S37" t="str">
            <v>ok</v>
          </cell>
          <cell r="T37" t="str">
            <v>LIDO/REVISÃO</v>
          </cell>
          <cell r="U37" t="str">
            <v>CONFIRMACAO LEITURA</v>
          </cell>
          <cell r="V37">
            <v>9097821</v>
          </cell>
          <cell r="W37" t="str">
            <v>ok</v>
          </cell>
          <cell r="X37">
            <v>3</v>
          </cell>
          <cell r="Y37" t="str">
            <v>sim</v>
          </cell>
          <cell r="Z37">
            <v>1</v>
          </cell>
          <cell r="AA37">
            <v>0</v>
          </cell>
          <cell r="AB37">
            <v>1</v>
          </cell>
          <cell r="AC37">
            <v>1</v>
          </cell>
          <cell r="AD37">
            <v>3</v>
          </cell>
        </row>
        <row r="38">
          <cell r="D38" t="str">
            <v>H020</v>
          </cell>
          <cell r="E38">
            <v>2296829</v>
          </cell>
          <cell r="F38">
            <v>45658</v>
          </cell>
          <cell r="G38" t="str">
            <v>CENTRO SOCIO ECONOMICO-UFSC</v>
          </cell>
          <cell r="H38">
            <v>1</v>
          </cell>
          <cell r="I38">
            <v>2326</v>
          </cell>
          <cell r="J38">
            <v>2318</v>
          </cell>
          <cell r="K38">
            <v>0</v>
          </cell>
          <cell r="L38">
            <v>43.31</v>
          </cell>
          <cell r="M38">
            <v>43.31</v>
          </cell>
          <cell r="N38">
            <v>-8.19</v>
          </cell>
          <cell r="O38">
            <v>-78.430000000000007</v>
          </cell>
          <cell r="P38">
            <v>0</v>
          </cell>
          <cell r="Q38">
            <v>0</v>
          </cell>
          <cell r="R38">
            <v>0</v>
          </cell>
          <cell r="S38" t="str">
            <v>ok</v>
          </cell>
          <cell r="T38" t="str">
            <v>LIDO/REVISÃO</v>
          </cell>
          <cell r="U38" t="str">
            <v>CONFIRMACAO LEITURA</v>
          </cell>
          <cell r="V38">
            <v>2296829</v>
          </cell>
          <cell r="W38" t="str">
            <v>ok</v>
          </cell>
          <cell r="X38">
            <v>1</v>
          </cell>
          <cell r="Y38" t="str">
            <v>sim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</row>
        <row r="39">
          <cell r="D39" t="str">
            <v>H021</v>
          </cell>
          <cell r="E39">
            <v>2296632</v>
          </cell>
          <cell r="F39">
            <v>45658</v>
          </cell>
          <cell r="G39" t="str">
            <v>IGREJA UFSC</v>
          </cell>
          <cell r="H39">
            <v>2</v>
          </cell>
          <cell r="I39">
            <v>1258</v>
          </cell>
          <cell r="J39">
            <v>1369</v>
          </cell>
          <cell r="K39">
            <v>111</v>
          </cell>
          <cell r="L39">
            <v>1842.01</v>
          </cell>
          <cell r="M39">
            <v>1842.01</v>
          </cell>
          <cell r="N39">
            <v>-348.14</v>
          </cell>
          <cell r="O39">
            <v>0</v>
          </cell>
          <cell r="P39">
            <v>0</v>
          </cell>
          <cell r="Q39">
            <v>3335.88</v>
          </cell>
          <cell r="R39">
            <v>0</v>
          </cell>
          <cell r="S39" t="str">
            <v>ok</v>
          </cell>
          <cell r="T39" t="str">
            <v>LIDO/REVISÃO</v>
          </cell>
          <cell r="U39" t="str">
            <v>Média</v>
          </cell>
          <cell r="V39">
            <v>2296632</v>
          </cell>
          <cell r="W39" t="str">
            <v>ok</v>
          </cell>
          <cell r="X39">
            <v>2</v>
          </cell>
          <cell r="Y39" t="str">
            <v>sim</v>
          </cell>
          <cell r="Z39">
            <v>2</v>
          </cell>
          <cell r="AA39">
            <v>0</v>
          </cell>
          <cell r="AB39">
            <v>0</v>
          </cell>
          <cell r="AC39">
            <v>0</v>
          </cell>
          <cell r="AD39">
            <v>2</v>
          </cell>
        </row>
        <row r="40">
          <cell r="D40" t="str">
            <v>H023</v>
          </cell>
          <cell r="E40">
            <v>2296934</v>
          </cell>
          <cell r="F40">
            <v>45658</v>
          </cell>
          <cell r="G40" t="str">
            <v>UNIVERSIDADE FEDERAL DE SANTA CATARINA</v>
          </cell>
          <cell r="H40">
            <v>2</v>
          </cell>
          <cell r="I40">
            <v>17213</v>
          </cell>
          <cell r="J40">
            <v>17401</v>
          </cell>
          <cell r="K40">
            <v>188</v>
          </cell>
          <cell r="L40">
            <v>3422.82</v>
          </cell>
          <cell r="M40">
            <v>3422.82</v>
          </cell>
          <cell r="N40">
            <v>-646.91999999999996</v>
          </cell>
          <cell r="O40">
            <v>0</v>
          </cell>
          <cell r="P40">
            <v>0</v>
          </cell>
          <cell r="Q40">
            <v>6198.72</v>
          </cell>
          <cell r="R40">
            <v>0</v>
          </cell>
          <cell r="S40" t="str">
            <v>ok</v>
          </cell>
          <cell r="T40" t="str">
            <v>LIDO/REVISÃO</v>
          </cell>
          <cell r="U40" t="str">
            <v>Alto Consumo</v>
          </cell>
          <cell r="V40">
            <v>2296934</v>
          </cell>
          <cell r="W40" t="str">
            <v>ok</v>
          </cell>
          <cell r="X40">
            <v>2</v>
          </cell>
          <cell r="Y40" t="str">
            <v>sim</v>
          </cell>
          <cell r="Z40">
            <v>1</v>
          </cell>
          <cell r="AA40">
            <v>0</v>
          </cell>
          <cell r="AB40">
            <v>1</v>
          </cell>
          <cell r="AC40">
            <v>0</v>
          </cell>
          <cell r="AD40">
            <v>2</v>
          </cell>
        </row>
        <row r="41">
          <cell r="D41" t="str">
            <v>H024</v>
          </cell>
          <cell r="E41">
            <v>2296926</v>
          </cell>
          <cell r="F41">
            <v>45658</v>
          </cell>
          <cell r="G41" t="str">
            <v>UNIVERSIDADE FEDERAL DE SANTA CATARINA</v>
          </cell>
          <cell r="H41">
            <v>3</v>
          </cell>
          <cell r="I41">
            <v>25</v>
          </cell>
          <cell r="J41">
            <v>25</v>
          </cell>
          <cell r="K41">
            <v>0</v>
          </cell>
          <cell r="L41">
            <v>129.93</v>
          </cell>
          <cell r="M41">
            <v>129.93</v>
          </cell>
          <cell r="N41">
            <v>-24.56</v>
          </cell>
          <cell r="O41">
            <v>0</v>
          </cell>
          <cell r="P41">
            <v>0</v>
          </cell>
          <cell r="Q41">
            <v>235.3</v>
          </cell>
          <cell r="R41">
            <v>0</v>
          </cell>
          <cell r="S41" t="str">
            <v>ok</v>
          </cell>
          <cell r="T41" t="str">
            <v>LIDO</v>
          </cell>
          <cell r="U41" t="str">
            <v>HIDRÔMETRO PARADO.</v>
          </cell>
          <cell r="V41">
            <v>2296926</v>
          </cell>
          <cell r="W41" t="str">
            <v>ok</v>
          </cell>
          <cell r="X41">
            <v>3</v>
          </cell>
          <cell r="Y41" t="str">
            <v>sim</v>
          </cell>
          <cell r="Z41">
            <v>1</v>
          </cell>
          <cell r="AA41">
            <v>0</v>
          </cell>
          <cell r="AB41">
            <v>2</v>
          </cell>
          <cell r="AC41">
            <v>0</v>
          </cell>
          <cell r="AD41">
            <v>3</v>
          </cell>
        </row>
        <row r="42">
          <cell r="D42" t="str">
            <v>H025</v>
          </cell>
          <cell r="E42">
            <v>2296900</v>
          </cell>
          <cell r="F42">
            <v>45658</v>
          </cell>
          <cell r="G42" t="str">
            <v>CENTRO DE C FISICAS E MAT BL A UFSC</v>
          </cell>
          <cell r="H42">
            <v>1</v>
          </cell>
          <cell r="I42">
            <v>27140</v>
          </cell>
          <cell r="J42">
            <v>26903</v>
          </cell>
          <cell r="K42">
            <v>0</v>
          </cell>
          <cell r="L42">
            <v>43.31</v>
          </cell>
          <cell r="M42">
            <v>43.31</v>
          </cell>
          <cell r="N42">
            <v>-8.19</v>
          </cell>
          <cell r="O42">
            <v>0</v>
          </cell>
          <cell r="P42">
            <v>0</v>
          </cell>
          <cell r="Q42">
            <v>78.430000000000007</v>
          </cell>
          <cell r="R42">
            <v>0</v>
          </cell>
          <cell r="S42" t="str">
            <v>ok</v>
          </cell>
          <cell r="T42" t="str">
            <v>LIDO/REVISÃO</v>
          </cell>
          <cell r="U42" t="str">
            <v>CONFIRMACAO LEITURA</v>
          </cell>
          <cell r="V42">
            <v>2296900</v>
          </cell>
          <cell r="W42" t="str">
            <v>ok</v>
          </cell>
          <cell r="X42">
            <v>1</v>
          </cell>
          <cell r="Y42" t="str">
            <v>sim</v>
          </cell>
          <cell r="Z42">
            <v>1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</row>
        <row r="43">
          <cell r="D43" t="str">
            <v>H026</v>
          </cell>
          <cell r="E43">
            <v>9912770</v>
          </cell>
          <cell r="F43">
            <v>45658</v>
          </cell>
          <cell r="G43" t="str">
            <v>CTRO DE CIENCIA FIS E MAT BL B UFSC</v>
          </cell>
          <cell r="H43">
            <v>1</v>
          </cell>
          <cell r="I43">
            <v>3746</v>
          </cell>
          <cell r="J43">
            <v>3794</v>
          </cell>
          <cell r="K43">
            <v>48</v>
          </cell>
          <cell r="L43">
            <v>786.83</v>
          </cell>
          <cell r="M43">
            <v>786.83</v>
          </cell>
          <cell r="N43">
            <v>-148.72</v>
          </cell>
          <cell r="O43">
            <v>0</v>
          </cell>
          <cell r="P43">
            <v>0</v>
          </cell>
          <cell r="Q43">
            <v>1424.94</v>
          </cell>
          <cell r="R43">
            <v>0</v>
          </cell>
          <cell r="S43" t="str">
            <v>ok</v>
          </cell>
          <cell r="T43" t="str">
            <v>LIDO</v>
          </cell>
          <cell r="U43" t="str">
            <v>Sem ocorrência</v>
          </cell>
          <cell r="V43">
            <v>9912770</v>
          </cell>
          <cell r="W43" t="str">
            <v>ok</v>
          </cell>
          <cell r="X43">
            <v>1</v>
          </cell>
          <cell r="Y43" t="str">
            <v>sim</v>
          </cell>
          <cell r="Z43">
            <v>1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</row>
        <row r="44">
          <cell r="D44" t="str">
            <v>H027</v>
          </cell>
          <cell r="E44">
            <v>16701186</v>
          </cell>
          <cell r="F44">
            <v>45658</v>
          </cell>
          <cell r="G44" t="str">
            <v>UFSC COLÉGIO DE APLICAÇÃO</v>
          </cell>
          <cell r="H44">
            <v>1</v>
          </cell>
          <cell r="I44">
            <v>69478</v>
          </cell>
          <cell r="J44">
            <v>69799</v>
          </cell>
          <cell r="K44">
            <v>321</v>
          </cell>
          <cell r="L44">
            <v>5670.8</v>
          </cell>
          <cell r="M44">
            <v>5670.8</v>
          </cell>
          <cell r="N44">
            <v>-1071.79</v>
          </cell>
          <cell r="O44">
            <v>0</v>
          </cell>
          <cell r="P44">
            <v>0</v>
          </cell>
          <cell r="Q44">
            <v>10269.81</v>
          </cell>
          <cell r="R44">
            <v>0</v>
          </cell>
          <cell r="S44" t="str">
            <v>ok</v>
          </cell>
          <cell r="T44" t="str">
            <v>MÉDIO</v>
          </cell>
          <cell r="U44" t="str">
            <v>VIDRO DO HIDROMETRO SUADO</v>
          </cell>
          <cell r="V44">
            <v>16701186</v>
          </cell>
          <cell r="W44" t="str">
            <v>ok</v>
          </cell>
          <cell r="X44">
            <v>1</v>
          </cell>
          <cell r="Y44" t="str">
            <v>sim</v>
          </cell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</row>
        <row r="45">
          <cell r="D45" t="str">
            <v>H028</v>
          </cell>
          <cell r="E45">
            <v>6205615</v>
          </cell>
          <cell r="F45">
            <v>45658</v>
          </cell>
          <cell r="G45" t="str">
            <v>NATIVAS DO HORTO BOTANICO UFSC</v>
          </cell>
          <cell r="H45">
            <v>1</v>
          </cell>
          <cell r="I45">
            <v>2175</v>
          </cell>
          <cell r="J45">
            <v>2209</v>
          </cell>
          <cell r="K45">
            <v>34</v>
          </cell>
          <cell r="L45">
            <v>536.37</v>
          </cell>
          <cell r="M45">
            <v>536.37</v>
          </cell>
          <cell r="N45">
            <v>-101.37</v>
          </cell>
          <cell r="O45">
            <v>0</v>
          </cell>
          <cell r="P45">
            <v>0</v>
          </cell>
          <cell r="Q45">
            <v>971.37</v>
          </cell>
          <cell r="R45">
            <v>0</v>
          </cell>
          <cell r="S45" t="str">
            <v>ok</v>
          </cell>
          <cell r="T45" t="str">
            <v>LIDO/REVISÃO</v>
          </cell>
          <cell r="U45" t="str">
            <v>HIDRÔMETRO RETIRADO.</v>
          </cell>
          <cell r="V45">
            <v>6205615</v>
          </cell>
          <cell r="W45" t="str">
            <v>ok</v>
          </cell>
          <cell r="X45">
            <v>1</v>
          </cell>
          <cell r="Y45" t="str">
            <v>sim</v>
          </cell>
          <cell r="Z45">
            <v>1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</row>
        <row r="46">
          <cell r="D46" t="str">
            <v>H029</v>
          </cell>
          <cell r="E46">
            <v>7297220</v>
          </cell>
          <cell r="F46">
            <v>45658</v>
          </cell>
          <cell r="G46" t="str">
            <v>MORADIA ESTUDANTIL UFSC</v>
          </cell>
          <cell r="H46">
            <v>1</v>
          </cell>
          <cell r="I46">
            <v>326</v>
          </cell>
          <cell r="J46">
            <v>329</v>
          </cell>
          <cell r="K46">
            <v>3</v>
          </cell>
          <cell r="L46">
            <v>62.42</v>
          </cell>
          <cell r="M46">
            <v>62.42</v>
          </cell>
          <cell r="N46">
            <v>-11.8</v>
          </cell>
          <cell r="O46">
            <v>0</v>
          </cell>
          <cell r="P46">
            <v>0</v>
          </cell>
          <cell r="Q46">
            <v>113.04</v>
          </cell>
          <cell r="R46">
            <v>0</v>
          </cell>
          <cell r="S46" t="str">
            <v>ok</v>
          </cell>
          <cell r="T46" t="str">
            <v>LIDO</v>
          </cell>
          <cell r="U46" t="str">
            <v>Sem ocorrência</v>
          </cell>
          <cell r="V46">
            <v>7297220</v>
          </cell>
          <cell r="W46" t="str">
            <v>ok</v>
          </cell>
          <cell r="X46">
            <v>1</v>
          </cell>
          <cell r="Y46" t="str">
            <v>sim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</row>
        <row r="47">
          <cell r="D47" t="str">
            <v>H030</v>
          </cell>
          <cell r="E47">
            <v>2296276</v>
          </cell>
          <cell r="F47">
            <v>45658</v>
          </cell>
          <cell r="G47" t="str">
            <v>UNIV FED DO ESTADO DE STA CAT</v>
          </cell>
          <cell r="H47">
            <v>30</v>
          </cell>
          <cell r="I47">
            <v>13038</v>
          </cell>
          <cell r="J47">
            <v>14578</v>
          </cell>
          <cell r="K47">
            <v>1540</v>
          </cell>
          <cell r="L47">
            <v>22502.2</v>
          </cell>
          <cell r="M47">
            <v>22502.2</v>
          </cell>
          <cell r="N47">
            <v>-4252.91</v>
          </cell>
          <cell r="O47">
            <v>0</v>
          </cell>
          <cell r="P47">
            <v>0</v>
          </cell>
          <cell r="Q47">
            <v>40751.49</v>
          </cell>
          <cell r="R47">
            <v>0</v>
          </cell>
          <cell r="S47" t="str">
            <v>ok</v>
          </cell>
          <cell r="T47" t="str">
            <v>LIDO</v>
          </cell>
          <cell r="U47" t="str">
            <v>Sem ocorrência</v>
          </cell>
          <cell r="V47">
            <v>2296276</v>
          </cell>
          <cell r="W47" t="str">
            <v>ok</v>
          </cell>
          <cell r="X47">
            <v>30</v>
          </cell>
          <cell r="Y47" t="str">
            <v>sim</v>
          </cell>
          <cell r="Z47">
            <v>0</v>
          </cell>
          <cell r="AA47">
            <v>30</v>
          </cell>
          <cell r="AB47">
            <v>0</v>
          </cell>
          <cell r="AC47">
            <v>0</v>
          </cell>
          <cell r="AD47">
            <v>30</v>
          </cell>
        </row>
        <row r="48">
          <cell r="D48" t="str">
            <v>H032</v>
          </cell>
          <cell r="E48">
            <v>2296659</v>
          </cell>
          <cell r="F48">
            <v>45658</v>
          </cell>
          <cell r="G48" t="str">
            <v>BIBLIOTECA CENTRAL</v>
          </cell>
          <cell r="H48">
            <v>1</v>
          </cell>
          <cell r="I48">
            <v>3391</v>
          </cell>
          <cell r="J48">
            <v>3609</v>
          </cell>
          <cell r="K48">
            <v>218</v>
          </cell>
          <cell r="L48">
            <v>3828.13</v>
          </cell>
          <cell r="M48">
            <v>3828.13</v>
          </cell>
          <cell r="N48">
            <v>-723.52</v>
          </cell>
          <cell r="O48">
            <v>0</v>
          </cell>
          <cell r="P48">
            <v>0</v>
          </cell>
          <cell r="Q48">
            <v>6932.74</v>
          </cell>
          <cell r="R48">
            <v>0</v>
          </cell>
          <cell r="S48" t="str">
            <v>ok</v>
          </cell>
          <cell r="T48" t="str">
            <v>LIDO</v>
          </cell>
          <cell r="U48" t="str">
            <v>Sem ocorrência</v>
          </cell>
          <cell r="V48">
            <v>2296659</v>
          </cell>
          <cell r="W48" t="str">
            <v>ok</v>
          </cell>
          <cell r="X48">
            <v>1</v>
          </cell>
          <cell r="Y48" t="str">
            <v>sim</v>
          </cell>
          <cell r="Z48">
            <v>1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</row>
        <row r="49">
          <cell r="D49" t="str">
            <v>H033</v>
          </cell>
          <cell r="E49">
            <v>2296667</v>
          </cell>
          <cell r="F49">
            <v>45658</v>
          </cell>
          <cell r="G49" t="str">
            <v>CENTRO TECNOLOGICO-UFSC</v>
          </cell>
          <cell r="H49">
            <v>2</v>
          </cell>
          <cell r="I49">
            <v>5356</v>
          </cell>
          <cell r="J49">
            <v>5382</v>
          </cell>
          <cell r="K49">
            <v>26</v>
          </cell>
          <cell r="L49">
            <v>321.36</v>
          </cell>
          <cell r="M49">
            <v>321.36</v>
          </cell>
          <cell r="N49">
            <v>-60.74</v>
          </cell>
          <cell r="O49">
            <v>0</v>
          </cell>
          <cell r="P49">
            <v>0</v>
          </cell>
          <cell r="Q49">
            <v>581.98</v>
          </cell>
          <cell r="R49">
            <v>0</v>
          </cell>
          <cell r="S49" t="str">
            <v>ok</v>
          </cell>
          <cell r="T49" t="str">
            <v>LIDO/REVISÃO</v>
          </cell>
          <cell r="U49" t="str">
            <v>CONFIRMACAO LEITURA</v>
          </cell>
          <cell r="V49">
            <v>2296667</v>
          </cell>
          <cell r="W49" t="str">
            <v>ok</v>
          </cell>
          <cell r="X49">
            <v>2</v>
          </cell>
          <cell r="Y49" t="str">
            <v>sim</v>
          </cell>
          <cell r="Z49">
            <v>1</v>
          </cell>
          <cell r="AA49">
            <v>0</v>
          </cell>
          <cell r="AB49">
            <v>1</v>
          </cell>
          <cell r="AC49">
            <v>0</v>
          </cell>
          <cell r="AD49">
            <v>2</v>
          </cell>
        </row>
        <row r="50">
          <cell r="D50" t="str">
            <v>H034</v>
          </cell>
          <cell r="E50">
            <v>8416621</v>
          </cell>
          <cell r="F50">
            <v>45658</v>
          </cell>
          <cell r="G50" t="str">
            <v>CENTRO TECNOLOGICO BLOCO L UFSC</v>
          </cell>
          <cell r="H50">
            <v>1</v>
          </cell>
          <cell r="I50">
            <v>6675</v>
          </cell>
          <cell r="J50">
            <v>6752</v>
          </cell>
          <cell r="K50">
            <v>77</v>
          </cell>
          <cell r="L50">
            <v>1305.6400000000001</v>
          </cell>
          <cell r="M50">
            <v>1305.6400000000001</v>
          </cell>
          <cell r="N50">
            <v>-246.76</v>
          </cell>
          <cell r="O50">
            <v>0</v>
          </cell>
          <cell r="P50">
            <v>0</v>
          </cell>
          <cell r="Q50">
            <v>2364.52</v>
          </cell>
          <cell r="R50">
            <v>0</v>
          </cell>
          <cell r="S50" t="str">
            <v>ok</v>
          </cell>
          <cell r="T50" t="str">
            <v>LIDO/REVISÃO</v>
          </cell>
          <cell r="U50" t="str">
            <v>CONFIRMACAO LEITURA</v>
          </cell>
          <cell r="V50">
            <v>8416621</v>
          </cell>
          <cell r="W50" t="str">
            <v>ok</v>
          </cell>
          <cell r="X50">
            <v>1</v>
          </cell>
          <cell r="Y50" t="str">
            <v>sim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D51" t="str">
            <v>H035</v>
          </cell>
          <cell r="E51">
            <v>2296845</v>
          </cell>
          <cell r="F51">
            <v>45658</v>
          </cell>
          <cell r="G51" t="str">
            <v>CENTRO TECNOLOGICO UFSC</v>
          </cell>
          <cell r="H51">
            <v>1</v>
          </cell>
          <cell r="I51">
            <v>661</v>
          </cell>
          <cell r="J51">
            <v>663</v>
          </cell>
          <cell r="K51">
            <v>2</v>
          </cell>
          <cell r="L51">
            <v>56.05</v>
          </cell>
          <cell r="M51">
            <v>56.05</v>
          </cell>
          <cell r="N51">
            <v>-10.59</v>
          </cell>
          <cell r="O51">
            <v>0</v>
          </cell>
          <cell r="P51">
            <v>0</v>
          </cell>
          <cell r="Q51">
            <v>101.51</v>
          </cell>
          <cell r="R51">
            <v>0</v>
          </cell>
          <cell r="S51" t="str">
            <v>ok</v>
          </cell>
          <cell r="T51" t="str">
            <v>LIDO/REVISÃO</v>
          </cell>
          <cell r="U51" t="str">
            <v>CONFIRMACAO LEITURA</v>
          </cell>
          <cell r="V51">
            <v>2296845</v>
          </cell>
          <cell r="W51" t="str">
            <v>ok</v>
          </cell>
          <cell r="X51">
            <v>1</v>
          </cell>
          <cell r="Y51" t="str">
            <v>sim</v>
          </cell>
          <cell r="Z51">
            <v>1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D52" t="str">
            <v>H037</v>
          </cell>
          <cell r="E52">
            <v>6435548</v>
          </cell>
          <cell r="F52">
            <v>45658</v>
          </cell>
          <cell r="G52" t="str">
            <v>CENTRO TECNOLOGICO (BL-A) UFSC</v>
          </cell>
          <cell r="H52">
            <v>1</v>
          </cell>
          <cell r="I52">
            <v>5024</v>
          </cell>
          <cell r="J52">
            <v>5169</v>
          </cell>
          <cell r="K52">
            <v>145</v>
          </cell>
          <cell r="L52">
            <v>2522.16</v>
          </cell>
          <cell r="M52">
            <v>2522.16</v>
          </cell>
          <cell r="N52">
            <v>-476.69</v>
          </cell>
          <cell r="O52">
            <v>0</v>
          </cell>
          <cell r="P52">
            <v>0</v>
          </cell>
          <cell r="Q52">
            <v>4567.63</v>
          </cell>
          <cell r="R52">
            <v>0</v>
          </cell>
          <cell r="S52" t="str">
            <v>ok</v>
          </cell>
          <cell r="T52" t="str">
            <v>LIDO</v>
          </cell>
          <cell r="U52" t="str">
            <v>Sem ocorrência</v>
          </cell>
          <cell r="V52">
            <v>6435548</v>
          </cell>
          <cell r="W52" t="str">
            <v>ok</v>
          </cell>
          <cell r="X52">
            <v>1</v>
          </cell>
          <cell r="Y52" t="str">
            <v>sim</v>
          </cell>
          <cell r="Z52">
            <v>1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</row>
        <row r="53">
          <cell r="D53" t="str">
            <v>H038</v>
          </cell>
          <cell r="E53">
            <v>2296683</v>
          </cell>
          <cell r="F53">
            <v>45658</v>
          </cell>
          <cell r="G53" t="str">
            <v>PAV DE MECANICA BL MODULADOS</v>
          </cell>
          <cell r="H53">
            <v>1</v>
          </cell>
          <cell r="I53">
            <v>682</v>
          </cell>
          <cell r="J53">
            <v>1018</v>
          </cell>
          <cell r="K53">
            <v>336</v>
          </cell>
          <cell r="L53">
            <v>5939.15</v>
          </cell>
          <cell r="M53">
            <v>5939.15</v>
          </cell>
          <cell r="N53">
            <v>-1122.5</v>
          </cell>
          <cell r="O53">
            <v>0</v>
          </cell>
          <cell r="P53">
            <v>0</v>
          </cell>
          <cell r="Q53">
            <v>10755.8</v>
          </cell>
          <cell r="R53">
            <v>0</v>
          </cell>
          <cell r="S53" t="str">
            <v>ok</v>
          </cell>
          <cell r="T53" t="str">
            <v>LIDO/REVISÃO</v>
          </cell>
          <cell r="U53" t="str">
            <v>Alto Consumo</v>
          </cell>
          <cell r="V53">
            <v>2296683</v>
          </cell>
          <cell r="W53" t="str">
            <v>ok</v>
          </cell>
          <cell r="X53">
            <v>1</v>
          </cell>
          <cell r="Y53" t="str">
            <v>sim</v>
          </cell>
          <cell r="Z53">
            <v>1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D54" t="str">
            <v>H040</v>
          </cell>
          <cell r="E54">
            <v>2296691</v>
          </cell>
          <cell r="F54">
            <v>45658</v>
          </cell>
          <cell r="G54" t="str">
            <v>REITORIA UFSC</v>
          </cell>
          <cell r="H54">
            <v>2</v>
          </cell>
          <cell r="I54">
            <v>50336</v>
          </cell>
          <cell r="J54">
            <v>50431</v>
          </cell>
          <cell r="K54">
            <v>95</v>
          </cell>
          <cell r="L54">
            <v>1555.78</v>
          </cell>
          <cell r="M54">
            <v>1555.78</v>
          </cell>
          <cell r="N54">
            <v>-294.05</v>
          </cell>
          <cell r="O54">
            <v>0</v>
          </cell>
          <cell r="P54">
            <v>0</v>
          </cell>
          <cell r="Q54">
            <v>2817.51</v>
          </cell>
          <cell r="R54">
            <v>0</v>
          </cell>
          <cell r="S54" t="str">
            <v>ok</v>
          </cell>
          <cell r="T54" t="str">
            <v>LIDO/REVISÃO</v>
          </cell>
          <cell r="U54" t="str">
            <v>CONFIRMACAO LEITURA</v>
          </cell>
          <cell r="V54">
            <v>2296691</v>
          </cell>
          <cell r="W54" t="str">
            <v>ok</v>
          </cell>
          <cell r="X54">
            <v>2</v>
          </cell>
          <cell r="Y54" t="str">
            <v>sim</v>
          </cell>
          <cell r="Z54">
            <v>1</v>
          </cell>
          <cell r="AA54">
            <v>0</v>
          </cell>
          <cell r="AB54">
            <v>0</v>
          </cell>
          <cell r="AC54">
            <v>1</v>
          </cell>
          <cell r="AD54">
            <v>2</v>
          </cell>
        </row>
        <row r="55">
          <cell r="D55" t="str">
            <v>H041</v>
          </cell>
          <cell r="E55">
            <v>2296810</v>
          </cell>
          <cell r="F55">
            <v>45658</v>
          </cell>
          <cell r="G55" t="str">
            <v>CENTRO DE E BASICOS UFSC</v>
          </cell>
          <cell r="H55">
            <v>2</v>
          </cell>
          <cell r="I55">
            <v>6233</v>
          </cell>
          <cell r="J55">
            <v>6227</v>
          </cell>
          <cell r="K55">
            <v>0</v>
          </cell>
          <cell r="L55">
            <v>86.62</v>
          </cell>
          <cell r="M55">
            <v>86.62</v>
          </cell>
          <cell r="N55">
            <v>-16.38</v>
          </cell>
          <cell r="O55">
            <v>0</v>
          </cell>
          <cell r="P55">
            <v>0</v>
          </cell>
          <cell r="Q55">
            <v>156.86000000000001</v>
          </cell>
          <cell r="R55">
            <v>0</v>
          </cell>
          <cell r="S55" t="str">
            <v>ok</v>
          </cell>
          <cell r="T55" t="str">
            <v>LIDO/REVISÃO</v>
          </cell>
          <cell r="U55" t="str">
            <v>CONFIRMACAO LEITURA</v>
          </cell>
          <cell r="V55">
            <v>2296810</v>
          </cell>
          <cell r="W55" t="str">
            <v>ok</v>
          </cell>
          <cell r="X55">
            <v>2</v>
          </cell>
          <cell r="Y55" t="str">
            <v>sim</v>
          </cell>
          <cell r="Z55">
            <v>1</v>
          </cell>
          <cell r="AA55">
            <v>0</v>
          </cell>
          <cell r="AB55">
            <v>1</v>
          </cell>
          <cell r="AC55">
            <v>0</v>
          </cell>
          <cell r="AD55">
            <v>2</v>
          </cell>
        </row>
        <row r="56">
          <cell r="D56" t="str">
            <v>H042</v>
          </cell>
          <cell r="E56">
            <v>2296802</v>
          </cell>
          <cell r="F56">
            <v>45658</v>
          </cell>
          <cell r="G56" t="str">
            <v>CENTRO DE ESTUDO BASICO UFSC</v>
          </cell>
          <cell r="H56">
            <v>1</v>
          </cell>
          <cell r="I56">
            <v>5560</v>
          </cell>
          <cell r="J56">
            <v>5285</v>
          </cell>
          <cell r="K56">
            <v>0</v>
          </cell>
          <cell r="L56">
            <v>43.31</v>
          </cell>
          <cell r="M56">
            <v>43.31</v>
          </cell>
          <cell r="N56">
            <v>-8.19</v>
          </cell>
          <cell r="O56">
            <v>0</v>
          </cell>
          <cell r="P56">
            <v>0</v>
          </cell>
          <cell r="Q56">
            <v>78.430000000000007</v>
          </cell>
          <cell r="R56">
            <v>0</v>
          </cell>
          <cell r="S56" t="str">
            <v>ok</v>
          </cell>
          <cell r="T56" t="str">
            <v>LIDO/REVISÃO</v>
          </cell>
          <cell r="U56" t="str">
            <v>CONFIRMACAO LEITURA</v>
          </cell>
          <cell r="V56">
            <v>2296802</v>
          </cell>
          <cell r="W56" t="str">
            <v>ok</v>
          </cell>
          <cell r="X56">
            <v>1</v>
          </cell>
          <cell r="Y56" t="str">
            <v>sim</v>
          </cell>
          <cell r="Z56">
            <v>1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</row>
        <row r="57">
          <cell r="D57" t="str">
            <v>H043</v>
          </cell>
          <cell r="E57">
            <v>6816860</v>
          </cell>
          <cell r="F57">
            <v>45658</v>
          </cell>
          <cell r="G57" t="str">
            <v>CASA VEG DPTO MICRO UFSC</v>
          </cell>
          <cell r="H57">
            <v>1</v>
          </cell>
          <cell r="I57">
            <v>112</v>
          </cell>
          <cell r="J57">
            <v>111</v>
          </cell>
          <cell r="K57">
            <v>0</v>
          </cell>
          <cell r="L57">
            <v>43.31</v>
          </cell>
          <cell r="M57">
            <v>43.31</v>
          </cell>
          <cell r="N57">
            <v>-8.19</v>
          </cell>
          <cell r="O57">
            <v>0</v>
          </cell>
          <cell r="P57">
            <v>0</v>
          </cell>
          <cell r="Q57">
            <v>78.430000000000007</v>
          </cell>
          <cell r="R57">
            <v>0</v>
          </cell>
          <cell r="S57" t="str">
            <v>ok</v>
          </cell>
          <cell r="T57" t="str">
            <v>LIDO/REVISÃO</v>
          </cell>
          <cell r="U57" t="str">
            <v>CONFIRMACAO LEITURA</v>
          </cell>
          <cell r="V57">
            <v>6816860</v>
          </cell>
          <cell r="W57" t="str">
            <v>ok</v>
          </cell>
          <cell r="X57">
            <v>1</v>
          </cell>
          <cell r="Y57" t="str">
            <v>sim</v>
          </cell>
          <cell r="Z57">
            <v>1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</row>
        <row r="58">
          <cell r="D58" t="str">
            <v>H044</v>
          </cell>
          <cell r="E58">
            <v>2296896</v>
          </cell>
          <cell r="F58">
            <v>45658</v>
          </cell>
          <cell r="G58" t="str">
            <v>LAB DE ENSINO E PESQUISA UFSC</v>
          </cell>
          <cell r="H58">
            <v>1</v>
          </cell>
          <cell r="I58">
            <v>1452</v>
          </cell>
          <cell r="J58">
            <v>1568</v>
          </cell>
          <cell r="K58">
            <v>116</v>
          </cell>
          <cell r="L58">
            <v>2003.35</v>
          </cell>
          <cell r="M58">
            <v>2003.35</v>
          </cell>
          <cell r="N58">
            <v>-378.63</v>
          </cell>
          <cell r="O58">
            <v>0</v>
          </cell>
          <cell r="P58">
            <v>0</v>
          </cell>
          <cell r="Q58">
            <v>3628.07</v>
          </cell>
          <cell r="R58">
            <v>0</v>
          </cell>
          <cell r="S58" t="str">
            <v>ok</v>
          </cell>
          <cell r="T58" t="str">
            <v>LIDO</v>
          </cell>
          <cell r="U58" t="str">
            <v>Sem ocorrência</v>
          </cell>
          <cell r="V58">
            <v>2296896</v>
          </cell>
          <cell r="W58" t="str">
            <v>ok</v>
          </cell>
          <cell r="X58">
            <v>1</v>
          </cell>
          <cell r="Y58" t="str">
            <v>sim</v>
          </cell>
          <cell r="Z58">
            <v>1</v>
          </cell>
          <cell r="AA58">
            <v>0</v>
          </cell>
          <cell r="AB58">
            <v>0</v>
          </cell>
          <cell r="AC58">
            <v>0</v>
          </cell>
          <cell r="AD58">
            <v>1</v>
          </cell>
        </row>
        <row r="59">
          <cell r="D59" t="str">
            <v>H045</v>
          </cell>
          <cell r="E59">
            <v>2296772</v>
          </cell>
          <cell r="F59">
            <v>45658</v>
          </cell>
          <cell r="G59" t="str">
            <v>MUSEU DE ANTROPOLOGIA UFSC</v>
          </cell>
          <cell r="H59">
            <v>1</v>
          </cell>
          <cell r="I59">
            <v>5778</v>
          </cell>
          <cell r="J59">
            <v>5780</v>
          </cell>
          <cell r="K59">
            <v>2</v>
          </cell>
          <cell r="L59">
            <v>56.05</v>
          </cell>
          <cell r="M59">
            <v>56.05</v>
          </cell>
          <cell r="N59">
            <v>-10.59</v>
          </cell>
          <cell r="O59">
            <v>0</v>
          </cell>
          <cell r="P59">
            <v>0</v>
          </cell>
          <cell r="Q59">
            <v>101.51</v>
          </cell>
          <cell r="R59">
            <v>0</v>
          </cell>
          <cell r="S59" t="str">
            <v>ok</v>
          </cell>
          <cell r="T59" t="str">
            <v>LIDO/REVISÃO</v>
          </cell>
          <cell r="U59" t="str">
            <v>CONFIRMACAO LEITURA</v>
          </cell>
          <cell r="V59">
            <v>2296772</v>
          </cell>
          <cell r="W59" t="str">
            <v>ok</v>
          </cell>
          <cell r="X59">
            <v>1</v>
          </cell>
          <cell r="Y59" t="str">
            <v>sim</v>
          </cell>
          <cell r="Z59">
            <v>1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</row>
        <row r="60">
          <cell r="D60" t="str">
            <v>H046</v>
          </cell>
          <cell r="E60">
            <v>2296780</v>
          </cell>
          <cell r="F60">
            <v>45658</v>
          </cell>
          <cell r="G60" t="str">
            <v>HORTO BOTANICO UFSC</v>
          </cell>
          <cell r="H60">
            <v>1</v>
          </cell>
          <cell r="I60">
            <v>2911</v>
          </cell>
          <cell r="J60">
            <v>2971</v>
          </cell>
          <cell r="K60">
            <v>60</v>
          </cell>
          <cell r="L60">
            <v>1001.51</v>
          </cell>
          <cell r="M60">
            <v>1001.51</v>
          </cell>
          <cell r="N60">
            <v>-189.28</v>
          </cell>
          <cell r="O60">
            <v>0</v>
          </cell>
          <cell r="P60">
            <v>0</v>
          </cell>
          <cell r="Q60">
            <v>1813.74</v>
          </cell>
          <cell r="R60">
            <v>0</v>
          </cell>
          <cell r="S60" t="str">
            <v>ok</v>
          </cell>
          <cell r="T60" t="str">
            <v>LIDO</v>
          </cell>
          <cell r="U60" t="str">
            <v>Sem ocorrência</v>
          </cell>
          <cell r="V60">
            <v>2296780</v>
          </cell>
          <cell r="W60" t="str">
            <v>ok</v>
          </cell>
          <cell r="X60">
            <v>1</v>
          </cell>
          <cell r="Y60" t="str">
            <v>sim</v>
          </cell>
          <cell r="Z60">
            <v>1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</row>
        <row r="61">
          <cell r="D61" t="str">
            <v>H047</v>
          </cell>
          <cell r="E61">
            <v>2296837</v>
          </cell>
          <cell r="F61">
            <v>45658</v>
          </cell>
          <cell r="G61" t="str">
            <v>CRECHE UFSC</v>
          </cell>
          <cell r="H61">
            <v>1</v>
          </cell>
          <cell r="I61">
            <v>18921</v>
          </cell>
          <cell r="J61">
            <v>19192</v>
          </cell>
          <cell r="K61">
            <v>271</v>
          </cell>
          <cell r="L61">
            <v>4776.3</v>
          </cell>
          <cell r="M61">
            <v>4776.3</v>
          </cell>
          <cell r="N61">
            <v>-902.72</v>
          </cell>
          <cell r="O61">
            <v>0</v>
          </cell>
          <cell r="P61">
            <v>0</v>
          </cell>
          <cell r="Q61">
            <v>8649.8799999999992</v>
          </cell>
          <cell r="R61">
            <v>0</v>
          </cell>
          <cell r="S61" t="str">
            <v>ok</v>
          </cell>
          <cell r="T61" t="str">
            <v>MÉDIO</v>
          </cell>
          <cell r="U61" t="str">
            <v>VIDRO DO HIDROMETRO SUADO</v>
          </cell>
          <cell r="V61">
            <v>2296837</v>
          </cell>
          <cell r="W61" t="str">
            <v>ok</v>
          </cell>
          <cell r="X61">
            <v>1</v>
          </cell>
          <cell r="Y61" t="str">
            <v>sim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</row>
        <row r="62">
          <cell r="D62" t="str">
            <v>H048</v>
          </cell>
          <cell r="E62">
            <v>2296764</v>
          </cell>
          <cell r="F62">
            <v>45658</v>
          </cell>
          <cell r="G62" t="str">
            <v>CENTRO DE CIENCIAS HUMANAS UFSC</v>
          </cell>
          <cell r="H62">
            <v>1</v>
          </cell>
          <cell r="I62">
            <v>43820</v>
          </cell>
          <cell r="J62">
            <v>44566</v>
          </cell>
          <cell r="K62">
            <v>746</v>
          </cell>
          <cell r="L62">
            <v>13274.05</v>
          </cell>
          <cell r="M62">
            <v>13274.05</v>
          </cell>
          <cell r="N62">
            <v>-2508.79</v>
          </cell>
          <cell r="O62">
            <v>0</v>
          </cell>
          <cell r="P62">
            <v>0</v>
          </cell>
          <cell r="Q62">
            <v>24039.31</v>
          </cell>
          <cell r="R62">
            <v>0</v>
          </cell>
          <cell r="S62" t="str">
            <v>ok</v>
          </cell>
          <cell r="T62" t="str">
            <v>LIDO</v>
          </cell>
          <cell r="U62" t="str">
            <v>Sem ocorrência</v>
          </cell>
          <cell r="V62">
            <v>2296764</v>
          </cell>
          <cell r="W62" t="str">
            <v>ok</v>
          </cell>
          <cell r="X62">
            <v>1</v>
          </cell>
          <cell r="Y62" t="str">
            <v>sim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D63" t="str">
            <v>H049</v>
          </cell>
          <cell r="E63">
            <v>9197478</v>
          </cell>
          <cell r="F63">
            <v>45658</v>
          </cell>
          <cell r="G63" t="str">
            <v>CENTRO DE EDUCACAO UFSC</v>
          </cell>
          <cell r="H63">
            <v>1</v>
          </cell>
          <cell r="I63">
            <v>3456</v>
          </cell>
          <cell r="J63">
            <v>3451</v>
          </cell>
          <cell r="K63">
            <v>0</v>
          </cell>
          <cell r="L63">
            <v>43.31</v>
          </cell>
          <cell r="M63">
            <v>43.31</v>
          </cell>
          <cell r="N63">
            <v>-8.19</v>
          </cell>
          <cell r="O63">
            <v>0</v>
          </cell>
          <cell r="P63">
            <v>0</v>
          </cell>
          <cell r="Q63">
            <v>78.430000000000007</v>
          </cell>
          <cell r="R63">
            <v>0</v>
          </cell>
          <cell r="S63" t="str">
            <v>ok</v>
          </cell>
          <cell r="T63" t="str">
            <v>LIDO/REVISÃO</v>
          </cell>
          <cell r="U63" t="str">
            <v>CONFIRMACAO LEITURA</v>
          </cell>
          <cell r="V63">
            <v>9197478</v>
          </cell>
          <cell r="W63" t="str">
            <v>ok</v>
          </cell>
          <cell r="X63">
            <v>1</v>
          </cell>
          <cell r="Y63" t="str">
            <v>sim</v>
          </cell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1</v>
          </cell>
        </row>
        <row r="64">
          <cell r="D64" t="str">
            <v>H050</v>
          </cell>
          <cell r="E64">
            <v>2296748</v>
          </cell>
          <cell r="F64">
            <v>45658</v>
          </cell>
          <cell r="G64" t="str">
            <v>CENTRO DE EDUCACAO UFSC</v>
          </cell>
          <cell r="H64">
            <v>1</v>
          </cell>
          <cell r="I64">
            <v>9218</v>
          </cell>
          <cell r="J64">
            <v>0</v>
          </cell>
          <cell r="K64">
            <v>271</v>
          </cell>
          <cell r="L64">
            <v>4776.3</v>
          </cell>
          <cell r="M64">
            <v>4776.3</v>
          </cell>
          <cell r="N64">
            <v>-902.72</v>
          </cell>
          <cell r="O64">
            <v>0</v>
          </cell>
          <cell r="P64">
            <v>0</v>
          </cell>
          <cell r="Q64">
            <v>8649.8799999999992</v>
          </cell>
          <cell r="R64">
            <v>0</v>
          </cell>
          <cell r="S64" t="str">
            <v>ok</v>
          </cell>
          <cell r="T64" t="str">
            <v>LIDO/REVISÃO</v>
          </cell>
          <cell r="U64" t="str">
            <v>CONFIRMACAO LEITURA</v>
          </cell>
          <cell r="V64">
            <v>2296748</v>
          </cell>
          <cell r="W64" t="str">
            <v>ok</v>
          </cell>
          <cell r="X64">
            <v>1</v>
          </cell>
          <cell r="Y64" t="str">
            <v>sim</v>
          </cell>
          <cell r="Z64">
            <v>1</v>
          </cell>
          <cell r="AA64">
            <v>0</v>
          </cell>
          <cell r="AB64">
            <v>0</v>
          </cell>
          <cell r="AC64">
            <v>0</v>
          </cell>
          <cell r="AD64">
            <v>1</v>
          </cell>
        </row>
        <row r="65">
          <cell r="D65" t="str">
            <v>H051</v>
          </cell>
          <cell r="E65">
            <v>2296756</v>
          </cell>
          <cell r="F65">
            <v>45658</v>
          </cell>
          <cell r="G65" t="str">
            <v>CENTRO DE CONVIVENCIA UFSC</v>
          </cell>
          <cell r="H65">
            <v>5</v>
          </cell>
          <cell r="I65">
            <v>0</v>
          </cell>
          <cell r="J65">
            <v>0</v>
          </cell>
          <cell r="K65">
            <v>0</v>
          </cell>
          <cell r="L65">
            <v>216.55</v>
          </cell>
          <cell r="M65">
            <v>216.55</v>
          </cell>
          <cell r="N65">
            <v>-40.93</v>
          </cell>
          <cell r="O65">
            <v>0</v>
          </cell>
          <cell r="P65">
            <v>0</v>
          </cell>
          <cell r="Q65">
            <v>392.17</v>
          </cell>
          <cell r="R65">
            <v>0</v>
          </cell>
          <cell r="S65" t="str">
            <v>ok</v>
          </cell>
          <cell r="T65" t="str">
            <v>LIDO</v>
          </cell>
          <cell r="U65" t="str">
            <v>HIDRÔMETRO PARADO.</v>
          </cell>
          <cell r="V65">
            <v>2296756</v>
          </cell>
          <cell r="W65" t="str">
            <v>ok</v>
          </cell>
          <cell r="X65">
            <v>5</v>
          </cell>
          <cell r="Y65" t="str">
            <v>sim</v>
          </cell>
          <cell r="Z65">
            <v>4</v>
          </cell>
          <cell r="AA65">
            <v>0</v>
          </cell>
          <cell r="AB65">
            <v>1</v>
          </cell>
          <cell r="AC65">
            <v>0</v>
          </cell>
          <cell r="AD65">
            <v>5</v>
          </cell>
        </row>
        <row r="66">
          <cell r="D66" t="str">
            <v>H053</v>
          </cell>
          <cell r="E66">
            <v>2296713</v>
          </cell>
          <cell r="F66">
            <v>45658</v>
          </cell>
          <cell r="G66" t="str">
            <v>IMPRENSA UNIVERSITARIA</v>
          </cell>
          <cell r="H66">
            <v>1</v>
          </cell>
          <cell r="I66">
            <v>34613</v>
          </cell>
          <cell r="J66">
            <v>34878</v>
          </cell>
          <cell r="K66">
            <v>265</v>
          </cell>
          <cell r="L66">
            <v>4668.96</v>
          </cell>
          <cell r="M66">
            <v>4668.96</v>
          </cell>
          <cell r="N66">
            <v>-882.44</v>
          </cell>
          <cell r="O66">
            <v>0</v>
          </cell>
          <cell r="P66">
            <v>0</v>
          </cell>
          <cell r="Q66">
            <v>8455.48</v>
          </cell>
          <cell r="R66">
            <v>0</v>
          </cell>
          <cell r="S66" t="str">
            <v>ok</v>
          </cell>
          <cell r="T66" t="str">
            <v>LIDO</v>
          </cell>
          <cell r="U66" t="str">
            <v>Sem ocorrência</v>
          </cell>
          <cell r="V66">
            <v>2296713</v>
          </cell>
          <cell r="W66" t="str">
            <v>ok</v>
          </cell>
          <cell r="X66">
            <v>1</v>
          </cell>
          <cell r="Y66" t="str">
            <v>sim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</row>
        <row r="67">
          <cell r="D67" t="str">
            <v>H054</v>
          </cell>
          <cell r="E67">
            <v>6923020</v>
          </cell>
          <cell r="F67">
            <v>45658</v>
          </cell>
          <cell r="G67" t="str">
            <v>ESPACO DO DEP DE AQUIT E URBAN UFSC</v>
          </cell>
          <cell r="H67">
            <v>1</v>
          </cell>
          <cell r="I67">
            <v>7762</v>
          </cell>
          <cell r="J67">
            <v>7791</v>
          </cell>
          <cell r="K67">
            <v>29</v>
          </cell>
          <cell r="L67">
            <v>446.92</v>
          </cell>
          <cell r="M67">
            <v>446.92</v>
          </cell>
          <cell r="N67">
            <v>-84.47</v>
          </cell>
          <cell r="O67">
            <v>0</v>
          </cell>
          <cell r="P67">
            <v>0</v>
          </cell>
          <cell r="Q67">
            <v>809.37</v>
          </cell>
          <cell r="R67">
            <v>0</v>
          </cell>
          <cell r="S67" t="str">
            <v>ok</v>
          </cell>
          <cell r="T67" t="str">
            <v>LIDO/REVISÃO</v>
          </cell>
          <cell r="U67" t="str">
            <v>CONFIRMACAO LEITURA</v>
          </cell>
          <cell r="V67">
            <v>6923020</v>
          </cell>
          <cell r="W67" t="str">
            <v>ok</v>
          </cell>
          <cell r="X67">
            <v>1</v>
          </cell>
          <cell r="Y67" t="str">
            <v>sim</v>
          </cell>
          <cell r="Z67">
            <v>1</v>
          </cell>
          <cell r="AA67">
            <v>0</v>
          </cell>
          <cell r="AB67">
            <v>0</v>
          </cell>
          <cell r="AC67">
            <v>0</v>
          </cell>
          <cell r="AD67">
            <v>1</v>
          </cell>
        </row>
        <row r="68">
          <cell r="D68" t="str">
            <v>H055</v>
          </cell>
          <cell r="E68">
            <v>2296705</v>
          </cell>
          <cell r="F68">
            <v>45658</v>
          </cell>
          <cell r="G68" t="str">
            <v>CENTRO DE ESPORTE</v>
          </cell>
          <cell r="H68">
            <v>2</v>
          </cell>
          <cell r="I68">
            <v>56676</v>
          </cell>
          <cell r="J68">
            <v>57698</v>
          </cell>
          <cell r="K68">
            <v>1022</v>
          </cell>
          <cell r="L68">
            <v>20269.62</v>
          </cell>
          <cell r="M68">
            <v>20269.62</v>
          </cell>
          <cell r="N68">
            <v>-3830.96</v>
          </cell>
          <cell r="O68">
            <v>0</v>
          </cell>
          <cell r="P68">
            <v>0</v>
          </cell>
          <cell r="Q68">
            <v>36708.28</v>
          </cell>
          <cell r="R68">
            <v>0</v>
          </cell>
          <cell r="S68" t="str">
            <v>ok</v>
          </cell>
          <cell r="T68" t="str">
            <v>LIDO</v>
          </cell>
          <cell r="U68" t="str">
            <v>Sem ocorrência</v>
          </cell>
          <cell r="V68">
            <v>2296705</v>
          </cell>
          <cell r="W68" t="str">
            <v>ok</v>
          </cell>
          <cell r="X68">
            <v>2</v>
          </cell>
          <cell r="Y68" t="str">
            <v>sim</v>
          </cell>
          <cell r="Z68">
            <v>1</v>
          </cell>
          <cell r="AA68">
            <v>0</v>
          </cell>
          <cell r="AB68">
            <v>1</v>
          </cell>
          <cell r="AC68">
            <v>0</v>
          </cell>
          <cell r="AD68">
            <v>2</v>
          </cell>
        </row>
        <row r="69">
          <cell r="D69" t="str">
            <v>H056</v>
          </cell>
          <cell r="E69">
            <v>2296721</v>
          </cell>
          <cell r="F69">
            <v>45658</v>
          </cell>
          <cell r="G69" t="str">
            <v>RESTAURANTE UNIVERSITARIO</v>
          </cell>
          <cell r="H69">
            <v>2</v>
          </cell>
          <cell r="I69">
            <v>98537</v>
          </cell>
          <cell r="J69">
            <v>99373</v>
          </cell>
          <cell r="K69">
            <v>836</v>
          </cell>
          <cell r="L69">
            <v>16512.419999999998</v>
          </cell>
          <cell r="M69">
            <v>16512.419999999998</v>
          </cell>
          <cell r="N69">
            <v>-3120.85</v>
          </cell>
          <cell r="O69">
            <v>0</v>
          </cell>
          <cell r="P69">
            <v>0</v>
          </cell>
          <cell r="Q69">
            <v>29903.99</v>
          </cell>
          <cell r="R69">
            <v>0</v>
          </cell>
          <cell r="S69" t="str">
            <v>ok</v>
          </cell>
          <cell r="T69" t="str">
            <v>LIDO/REVISÃO</v>
          </cell>
          <cell r="U69" t="str">
            <v>CONFIRMACAO LEITURA</v>
          </cell>
          <cell r="V69">
            <v>2296721</v>
          </cell>
          <cell r="W69" t="str">
            <v>ok</v>
          </cell>
          <cell r="X69">
            <v>2</v>
          </cell>
          <cell r="Y69" t="str">
            <v>sim</v>
          </cell>
          <cell r="Z69">
            <v>1</v>
          </cell>
          <cell r="AA69">
            <v>0</v>
          </cell>
          <cell r="AB69">
            <v>1</v>
          </cell>
          <cell r="AC69">
            <v>0</v>
          </cell>
          <cell r="AD69">
            <v>2</v>
          </cell>
        </row>
        <row r="70">
          <cell r="D70" t="str">
            <v>H057</v>
          </cell>
          <cell r="E70">
            <v>2297108</v>
          </cell>
          <cell r="F70">
            <v>45658</v>
          </cell>
          <cell r="G70" t="str">
            <v>UNIVERSIDADE FEDERAL DE SANTA CATARINA</v>
          </cell>
          <cell r="H70">
            <v>1</v>
          </cell>
          <cell r="I70">
            <v>2777</v>
          </cell>
          <cell r="J70">
            <v>2820</v>
          </cell>
          <cell r="K70">
            <v>43</v>
          </cell>
          <cell r="L70">
            <v>697.38</v>
          </cell>
          <cell r="M70">
            <v>697.38</v>
          </cell>
          <cell r="N70">
            <v>-131.81</v>
          </cell>
          <cell r="O70">
            <v>0</v>
          </cell>
          <cell r="P70">
            <v>0</v>
          </cell>
          <cell r="Q70">
            <v>1262.95</v>
          </cell>
          <cell r="R70">
            <v>0</v>
          </cell>
          <cell r="S70" t="str">
            <v>ok</v>
          </cell>
          <cell r="T70" t="str">
            <v>LIDO</v>
          </cell>
          <cell r="U70" t="str">
            <v>Sem ocorrência</v>
          </cell>
          <cell r="V70">
            <v>2297108</v>
          </cell>
          <cell r="W70" t="str">
            <v>ok</v>
          </cell>
          <cell r="X70">
            <v>1</v>
          </cell>
          <cell r="Y70" t="str">
            <v>sim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</row>
        <row r="71">
          <cell r="D71" t="str">
            <v>H058</v>
          </cell>
          <cell r="E71">
            <v>9611070</v>
          </cell>
          <cell r="F71">
            <v>45658</v>
          </cell>
          <cell r="G71" t="str">
            <v>CENTRO CIENCIAS BIOLOGICAS BL B</v>
          </cell>
          <cell r="H71">
            <v>1</v>
          </cell>
          <cell r="I71">
            <v>22515</v>
          </cell>
          <cell r="J71">
            <v>23277</v>
          </cell>
          <cell r="K71">
            <v>762</v>
          </cell>
          <cell r="L71">
            <v>13560.29</v>
          </cell>
          <cell r="M71">
            <v>13560.29</v>
          </cell>
          <cell r="N71">
            <v>-2562.9</v>
          </cell>
          <cell r="O71">
            <v>0</v>
          </cell>
          <cell r="P71">
            <v>0</v>
          </cell>
          <cell r="Q71">
            <v>24557.68</v>
          </cell>
          <cell r="R71">
            <v>0</v>
          </cell>
          <cell r="S71" t="str">
            <v>ok</v>
          </cell>
          <cell r="T71" t="str">
            <v>LIDO/REVISÃO</v>
          </cell>
          <cell r="U71" t="str">
            <v>Alto Consumo</v>
          </cell>
          <cell r="V71">
            <v>9611070</v>
          </cell>
          <cell r="W71" t="str">
            <v>ok</v>
          </cell>
          <cell r="X71">
            <v>1</v>
          </cell>
          <cell r="Y71" t="str">
            <v>sim</v>
          </cell>
          <cell r="Z71">
            <v>1</v>
          </cell>
          <cell r="AA71">
            <v>0</v>
          </cell>
          <cell r="AB71">
            <v>0</v>
          </cell>
          <cell r="AC71">
            <v>0</v>
          </cell>
          <cell r="AD71">
            <v>1</v>
          </cell>
        </row>
        <row r="72">
          <cell r="D72" t="str">
            <v>H059</v>
          </cell>
          <cell r="E72">
            <v>2296675</v>
          </cell>
          <cell r="F72">
            <v>45658</v>
          </cell>
          <cell r="G72" t="str">
            <v>CENTRO TECNOLOGICO</v>
          </cell>
          <cell r="H72">
            <v>1</v>
          </cell>
          <cell r="I72">
            <v>54</v>
          </cell>
          <cell r="J72">
            <v>58</v>
          </cell>
          <cell r="K72">
            <v>4</v>
          </cell>
          <cell r="L72">
            <v>68.790000000000006</v>
          </cell>
          <cell r="M72">
            <v>68.790000000000006</v>
          </cell>
          <cell r="N72">
            <v>-13</v>
          </cell>
          <cell r="O72">
            <v>0</v>
          </cell>
          <cell r="P72">
            <v>0</v>
          </cell>
          <cell r="Q72">
            <v>124.58</v>
          </cell>
          <cell r="R72">
            <v>0</v>
          </cell>
          <cell r="S72" t="str">
            <v>ok</v>
          </cell>
          <cell r="T72" t="str">
            <v>LIDO</v>
          </cell>
          <cell r="U72" t="str">
            <v>Sem ocorrência</v>
          </cell>
          <cell r="V72">
            <v>2296675</v>
          </cell>
          <cell r="W72" t="str">
            <v>ok</v>
          </cell>
          <cell r="X72">
            <v>1</v>
          </cell>
          <cell r="Y72" t="str">
            <v>sim</v>
          </cell>
          <cell r="Z72">
            <v>1</v>
          </cell>
          <cell r="AA72">
            <v>0</v>
          </cell>
          <cell r="AB72">
            <v>0</v>
          </cell>
          <cell r="AC72">
            <v>0</v>
          </cell>
          <cell r="AD72">
            <v>1</v>
          </cell>
        </row>
        <row r="73">
          <cell r="D73" t="str">
            <v>H060</v>
          </cell>
          <cell r="E73">
            <v>5329663</v>
          </cell>
          <cell r="F73">
            <v>45658</v>
          </cell>
          <cell r="G73" t="str">
            <v>UNIVERSIDADE FEDERAL DE SANTA CATARINA</v>
          </cell>
          <cell r="H73">
            <v>1</v>
          </cell>
          <cell r="I73">
            <v>3850</v>
          </cell>
          <cell r="J73">
            <v>3976</v>
          </cell>
          <cell r="K73">
            <v>126</v>
          </cell>
          <cell r="L73">
            <v>2182.25</v>
          </cell>
          <cell r="M73">
            <v>2182.25</v>
          </cell>
          <cell r="N73">
            <v>-412.46</v>
          </cell>
          <cell r="O73">
            <v>0</v>
          </cell>
          <cell r="P73">
            <v>0</v>
          </cell>
          <cell r="Q73">
            <v>3952.04</v>
          </cell>
          <cell r="R73">
            <v>0</v>
          </cell>
          <cell r="S73" t="str">
            <v>ok</v>
          </cell>
          <cell r="T73" t="str">
            <v>LIDO</v>
          </cell>
          <cell r="U73" t="str">
            <v>Sem ocorrência</v>
          </cell>
          <cell r="V73">
            <v>5329663</v>
          </cell>
          <cell r="W73" t="str">
            <v>ok</v>
          </cell>
          <cell r="X73">
            <v>1</v>
          </cell>
          <cell r="Y73" t="str">
            <v>sim</v>
          </cell>
          <cell r="Z73">
            <v>1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</row>
        <row r="74">
          <cell r="D74" t="str">
            <v>H061</v>
          </cell>
          <cell r="E74">
            <v>2296870</v>
          </cell>
          <cell r="F74">
            <v>45658</v>
          </cell>
          <cell r="G74" t="str">
            <v>CENTRO ANATOMICO UFSC</v>
          </cell>
          <cell r="H74">
            <v>2</v>
          </cell>
          <cell r="I74">
            <v>542</v>
          </cell>
          <cell r="J74">
            <v>559</v>
          </cell>
          <cell r="K74">
            <v>17</v>
          </cell>
          <cell r="L74">
            <v>194.92</v>
          </cell>
          <cell r="M74">
            <v>194.92</v>
          </cell>
          <cell r="N74">
            <v>-36.840000000000003</v>
          </cell>
          <cell r="O74">
            <v>0</v>
          </cell>
          <cell r="P74">
            <v>0</v>
          </cell>
          <cell r="Q74">
            <v>353</v>
          </cell>
          <cell r="R74">
            <v>0</v>
          </cell>
          <cell r="S74" t="str">
            <v>ok</v>
          </cell>
          <cell r="T74" t="str">
            <v>LIDO</v>
          </cell>
          <cell r="U74" t="str">
            <v>Sem ocorrência</v>
          </cell>
          <cell r="V74">
            <v>2296870</v>
          </cell>
          <cell r="W74" t="str">
            <v>ok</v>
          </cell>
          <cell r="X74">
            <v>2</v>
          </cell>
          <cell r="Y74" t="str">
            <v>sim</v>
          </cell>
          <cell r="Z74">
            <v>1</v>
          </cell>
          <cell r="AA74">
            <v>0</v>
          </cell>
          <cell r="AB74">
            <v>1</v>
          </cell>
          <cell r="AC74">
            <v>0</v>
          </cell>
          <cell r="AD74">
            <v>2</v>
          </cell>
        </row>
        <row r="75">
          <cell r="D75" t="str">
            <v>H062</v>
          </cell>
          <cell r="E75">
            <v>15023672</v>
          </cell>
          <cell r="F75">
            <v>45658</v>
          </cell>
          <cell r="G75" t="str">
            <v>CENTRO DE CIENCIAS FISICAS E MATEMATICA</v>
          </cell>
          <cell r="H75">
            <v>1</v>
          </cell>
          <cell r="I75">
            <v>18789</v>
          </cell>
          <cell r="J75">
            <v>18868</v>
          </cell>
          <cell r="K75">
            <v>79</v>
          </cell>
          <cell r="L75">
            <v>1341.42</v>
          </cell>
          <cell r="M75">
            <v>1341.42</v>
          </cell>
          <cell r="N75">
            <v>-253.54</v>
          </cell>
          <cell r="O75">
            <v>0</v>
          </cell>
          <cell r="P75">
            <v>0</v>
          </cell>
          <cell r="Q75">
            <v>2429.3000000000002</v>
          </cell>
          <cell r="R75">
            <v>0</v>
          </cell>
          <cell r="S75" t="str">
            <v>ok</v>
          </cell>
          <cell r="T75" t="str">
            <v>LIDO/REVISÃO</v>
          </cell>
          <cell r="U75" t="str">
            <v>CONFIRMACAO LEITURA</v>
          </cell>
          <cell r="V75">
            <v>15023672</v>
          </cell>
          <cell r="W75" t="str">
            <v>ok</v>
          </cell>
          <cell r="X75">
            <v>1</v>
          </cell>
          <cell r="Y75" t="str">
            <v>sim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1</v>
          </cell>
        </row>
        <row r="76">
          <cell r="D76" t="str">
            <v>H066</v>
          </cell>
          <cell r="E76">
            <v>17091764</v>
          </cell>
          <cell r="F76">
            <v>45658</v>
          </cell>
          <cell r="G76" t="str">
            <v>UNIV FED DO ESTADO DE STA CAT</v>
          </cell>
          <cell r="H76">
            <v>1</v>
          </cell>
          <cell r="I76">
            <v>27825</v>
          </cell>
          <cell r="J76">
            <v>33215</v>
          </cell>
          <cell r="K76">
            <v>5390</v>
          </cell>
          <cell r="L76">
            <v>96355.21</v>
          </cell>
          <cell r="M76">
            <v>96355.21</v>
          </cell>
          <cell r="N76">
            <v>-18211.13</v>
          </cell>
          <cell r="O76">
            <v>0</v>
          </cell>
          <cell r="P76">
            <v>0</v>
          </cell>
          <cell r="Q76">
            <v>174499.29</v>
          </cell>
          <cell r="R76">
            <v>0</v>
          </cell>
          <cell r="S76" t="str">
            <v>ok</v>
          </cell>
          <cell r="T76" t="str">
            <v>LIDO/REVISÃO</v>
          </cell>
          <cell r="U76" t="str">
            <v>Alto Consumo</v>
          </cell>
          <cell r="V76">
            <v>17091764</v>
          </cell>
          <cell r="W76" t="str">
            <v>ok</v>
          </cell>
          <cell r="X76">
            <v>1</v>
          </cell>
          <cell r="Y76" t="str">
            <v>sim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1</v>
          </cell>
        </row>
        <row r="77">
          <cell r="D77" t="str">
            <v>H072</v>
          </cell>
          <cell r="E77">
            <v>2297167</v>
          </cell>
          <cell r="F77">
            <v>45658</v>
          </cell>
          <cell r="G77" t="str">
            <v>UNIVERSIDADE FEDERAL DE SANTA CATARINA</v>
          </cell>
          <cell r="H77">
            <v>1</v>
          </cell>
          <cell r="I77">
            <v>336</v>
          </cell>
          <cell r="J77">
            <v>1519</v>
          </cell>
          <cell r="K77">
            <v>1183</v>
          </cell>
          <cell r="L77">
            <v>21091.98</v>
          </cell>
          <cell r="M77">
            <v>0</v>
          </cell>
          <cell r="N77">
            <v>-1993.2</v>
          </cell>
          <cell r="O77">
            <v>0</v>
          </cell>
          <cell r="P77">
            <v>0</v>
          </cell>
          <cell r="Q77">
            <v>19098.78</v>
          </cell>
          <cell r="R77">
            <v>0</v>
          </cell>
          <cell r="S77" t="str">
            <v>ok</v>
          </cell>
          <cell r="T77" t="str">
            <v>MÉDIO</v>
          </cell>
          <cell r="U77" t="str">
            <v>Média</v>
          </cell>
          <cell r="V77">
            <v>2297167</v>
          </cell>
          <cell r="W77" t="str">
            <v>ok</v>
          </cell>
          <cell r="X77">
            <v>1</v>
          </cell>
          <cell r="Y77" t="str">
            <v>sim</v>
          </cell>
          <cell r="Z77">
            <v>1</v>
          </cell>
          <cell r="AA77">
            <v>0</v>
          </cell>
          <cell r="AB77">
            <v>0</v>
          </cell>
          <cell r="AC77">
            <v>0</v>
          </cell>
          <cell r="AD77">
            <v>1</v>
          </cell>
        </row>
        <row r="78">
          <cell r="D78" t="str">
            <v>H073</v>
          </cell>
          <cell r="E78">
            <v>2297175</v>
          </cell>
          <cell r="F78">
            <v>45658</v>
          </cell>
          <cell r="G78" t="str">
            <v>UNIVERSIDADE FEDERAL DE SANTA CATARINA</v>
          </cell>
          <cell r="H78">
            <v>1</v>
          </cell>
          <cell r="I78">
            <v>69</v>
          </cell>
          <cell r="J78">
            <v>132</v>
          </cell>
          <cell r="K78">
            <v>63</v>
          </cell>
          <cell r="L78">
            <v>1055.18</v>
          </cell>
          <cell r="M78">
            <v>0</v>
          </cell>
          <cell r="N78">
            <v>-99.72</v>
          </cell>
          <cell r="O78">
            <v>0</v>
          </cell>
          <cell r="P78">
            <v>0</v>
          </cell>
          <cell r="Q78">
            <v>955.46</v>
          </cell>
          <cell r="R78">
            <v>0</v>
          </cell>
          <cell r="S78" t="str">
            <v>ok</v>
          </cell>
          <cell r="T78" t="str">
            <v>LIDO</v>
          </cell>
          <cell r="U78" t="str">
            <v>Sem ocorrência</v>
          </cell>
          <cell r="V78">
            <v>2297175</v>
          </cell>
          <cell r="W78" t="str">
            <v>ok</v>
          </cell>
          <cell r="X78">
            <v>1</v>
          </cell>
          <cell r="Y78" t="str">
            <v>sim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</row>
        <row r="79">
          <cell r="D79" t="str">
            <v>H074</v>
          </cell>
          <cell r="E79">
            <v>2297183</v>
          </cell>
          <cell r="F79">
            <v>45658</v>
          </cell>
          <cell r="G79" t="str">
            <v>UNIVERSIDADE FEDERAL DE SANTA CATARINA</v>
          </cell>
          <cell r="H79">
            <v>1</v>
          </cell>
          <cell r="I79">
            <v>15975</v>
          </cell>
          <cell r="J79">
            <v>17021</v>
          </cell>
          <cell r="K79">
            <v>1046</v>
          </cell>
          <cell r="L79">
            <v>18641.05</v>
          </cell>
          <cell r="M79">
            <v>0</v>
          </cell>
          <cell r="N79">
            <v>-1761.58</v>
          </cell>
          <cell r="O79">
            <v>0</v>
          </cell>
          <cell r="P79">
            <v>0</v>
          </cell>
          <cell r="Q79">
            <v>16879.47</v>
          </cell>
          <cell r="R79">
            <v>0</v>
          </cell>
          <cell r="S79" t="str">
            <v>ok</v>
          </cell>
          <cell r="T79" t="str">
            <v>MÉDIO</v>
          </cell>
          <cell r="U79" t="str">
            <v>Média</v>
          </cell>
          <cell r="V79">
            <v>2297183</v>
          </cell>
          <cell r="W79" t="str">
            <v>ok</v>
          </cell>
          <cell r="X79">
            <v>1</v>
          </cell>
          <cell r="Y79" t="str">
            <v>sim</v>
          </cell>
          <cell r="Z79">
            <v>1</v>
          </cell>
          <cell r="AA79">
            <v>0</v>
          </cell>
          <cell r="AB79">
            <v>0</v>
          </cell>
          <cell r="AC79">
            <v>0</v>
          </cell>
          <cell r="AD79">
            <v>1</v>
          </cell>
        </row>
        <row r="80">
          <cell r="D80" t="str">
            <v>H076</v>
          </cell>
          <cell r="E80">
            <v>2297361</v>
          </cell>
          <cell r="F80">
            <v>45658</v>
          </cell>
          <cell r="G80" t="str">
            <v>UFSC - UNIVERSIDADE FEDERAL DE SC</v>
          </cell>
          <cell r="H80">
            <v>1</v>
          </cell>
          <cell r="I80">
            <v>1342</v>
          </cell>
          <cell r="J80">
            <v>1331</v>
          </cell>
          <cell r="K80">
            <v>0</v>
          </cell>
          <cell r="L80">
            <v>43.31</v>
          </cell>
          <cell r="M80">
            <v>0</v>
          </cell>
          <cell r="N80">
            <v>-4.09</v>
          </cell>
          <cell r="O80">
            <v>0</v>
          </cell>
          <cell r="P80">
            <v>0</v>
          </cell>
          <cell r="Q80">
            <v>39.22</v>
          </cell>
          <cell r="R80">
            <v>0</v>
          </cell>
          <cell r="S80" t="str">
            <v>ok</v>
          </cell>
          <cell r="T80" t="str">
            <v>LIDO/REVISÃO</v>
          </cell>
          <cell r="U80" t="str">
            <v>CONFIRMACAO LEITURA</v>
          </cell>
          <cell r="V80">
            <v>2297361</v>
          </cell>
          <cell r="W80" t="str">
            <v>ok</v>
          </cell>
          <cell r="X80">
            <v>1</v>
          </cell>
          <cell r="Y80" t="str">
            <v>sim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1</v>
          </cell>
        </row>
        <row r="81">
          <cell r="D81" t="str">
            <v>H081</v>
          </cell>
          <cell r="E81">
            <v>2295652</v>
          </cell>
          <cell r="F81">
            <v>45658</v>
          </cell>
          <cell r="G81" t="str">
            <v>UNIVERSIDADE FEDERAL DE SANTA CATARINA</v>
          </cell>
          <cell r="H81">
            <v>1</v>
          </cell>
          <cell r="I81">
            <v>3409</v>
          </cell>
          <cell r="J81">
            <v>3452</v>
          </cell>
          <cell r="K81">
            <v>43</v>
          </cell>
          <cell r="L81">
            <v>697.38</v>
          </cell>
          <cell r="M81">
            <v>697.38</v>
          </cell>
          <cell r="N81">
            <v>-131.81</v>
          </cell>
          <cell r="O81">
            <v>0</v>
          </cell>
          <cell r="P81">
            <v>0</v>
          </cell>
          <cell r="Q81">
            <v>1262.95</v>
          </cell>
          <cell r="R81">
            <v>0</v>
          </cell>
          <cell r="S81" t="str">
            <v>ok</v>
          </cell>
          <cell r="T81" t="str">
            <v>LIDO</v>
          </cell>
          <cell r="U81" t="str">
            <v>Sem ocorrência</v>
          </cell>
          <cell r="V81">
            <v>2295652</v>
          </cell>
          <cell r="W81" t="str">
            <v>ok</v>
          </cell>
          <cell r="X81">
            <v>1</v>
          </cell>
          <cell r="Y81" t="str">
            <v>sim</v>
          </cell>
          <cell r="Z81">
            <v>1</v>
          </cell>
          <cell r="AA81">
            <v>0</v>
          </cell>
          <cell r="AB81">
            <v>0</v>
          </cell>
          <cell r="AC81">
            <v>0</v>
          </cell>
          <cell r="AD81">
            <v>1</v>
          </cell>
        </row>
        <row r="82">
          <cell r="D82" t="str">
            <v>H082</v>
          </cell>
          <cell r="E82">
            <v>5716594</v>
          </cell>
          <cell r="F82">
            <v>45658</v>
          </cell>
          <cell r="G82" t="str">
            <v>UNIVERSIDADE FEDERAL DE SANTA CATARINA</v>
          </cell>
          <cell r="H82">
            <v>1</v>
          </cell>
          <cell r="I82">
            <v>31385</v>
          </cell>
          <cell r="J82">
            <v>31807</v>
          </cell>
          <cell r="K82">
            <v>422</v>
          </cell>
          <cell r="L82">
            <v>7477.69</v>
          </cell>
          <cell r="M82">
            <v>0</v>
          </cell>
          <cell r="N82">
            <v>-706.64</v>
          </cell>
          <cell r="O82">
            <v>0</v>
          </cell>
          <cell r="P82">
            <v>0</v>
          </cell>
          <cell r="Q82">
            <v>6771.05</v>
          </cell>
          <cell r="R82">
            <v>0</v>
          </cell>
          <cell r="S82" t="str">
            <v>ok</v>
          </cell>
          <cell r="T82" t="str">
            <v>LIDO</v>
          </cell>
          <cell r="U82" t="str">
            <v>Sem ocorrência</v>
          </cell>
          <cell r="V82">
            <v>5716594</v>
          </cell>
          <cell r="W82" t="str">
            <v>ok</v>
          </cell>
          <cell r="X82">
            <v>1</v>
          </cell>
          <cell r="Y82" t="str">
            <v>sim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</row>
        <row r="83">
          <cell r="D83" t="str">
            <v>H083</v>
          </cell>
          <cell r="E83">
            <v>6997937</v>
          </cell>
          <cell r="F83">
            <v>45658</v>
          </cell>
          <cell r="G83" t="str">
            <v>CASA DA ARTE</v>
          </cell>
          <cell r="H83">
            <v>1</v>
          </cell>
          <cell r="I83">
            <v>604</v>
          </cell>
          <cell r="J83">
            <v>623</v>
          </cell>
          <cell r="K83">
            <v>19</v>
          </cell>
          <cell r="L83">
            <v>268.02</v>
          </cell>
          <cell r="M83">
            <v>268.02</v>
          </cell>
          <cell r="N83">
            <v>-50.65</v>
          </cell>
          <cell r="O83">
            <v>0</v>
          </cell>
          <cell r="P83">
            <v>0</v>
          </cell>
          <cell r="Q83">
            <v>485.39</v>
          </cell>
          <cell r="R83">
            <v>0</v>
          </cell>
          <cell r="S83" t="str">
            <v>ok</v>
          </cell>
          <cell r="T83" t="str">
            <v>LIDO/REVISÃO</v>
          </cell>
          <cell r="U83" t="str">
            <v>HIDRÔMETRO RETIRADO.</v>
          </cell>
          <cell r="V83">
            <v>6997937</v>
          </cell>
          <cell r="W83" t="str">
            <v>ok</v>
          </cell>
          <cell r="X83">
            <v>1</v>
          </cell>
          <cell r="Y83" t="str">
            <v>sim</v>
          </cell>
          <cell r="Z83">
            <v>0</v>
          </cell>
          <cell r="AA83">
            <v>0</v>
          </cell>
          <cell r="AB83">
            <v>1</v>
          </cell>
          <cell r="AC83">
            <v>0</v>
          </cell>
          <cell r="AD83">
            <v>1</v>
          </cell>
        </row>
        <row r="84">
          <cell r="D84" t="str">
            <v>H084</v>
          </cell>
          <cell r="E84">
            <v>9197419</v>
          </cell>
          <cell r="F84">
            <v>45658</v>
          </cell>
          <cell r="G84" t="str">
            <v>CENTRO DE PESQUISA UFSC</v>
          </cell>
          <cell r="H84">
            <v>1</v>
          </cell>
          <cell r="I84">
            <v>4205</v>
          </cell>
          <cell r="J84">
            <v>4543</v>
          </cell>
          <cell r="K84">
            <v>338</v>
          </cell>
          <cell r="L84">
            <v>5974.93</v>
          </cell>
          <cell r="M84">
            <v>5974.93</v>
          </cell>
          <cell r="N84">
            <v>-1129.26</v>
          </cell>
          <cell r="O84">
            <v>0</v>
          </cell>
          <cell r="P84">
            <v>0</v>
          </cell>
          <cell r="Q84">
            <v>10820.6</v>
          </cell>
          <cell r="R84">
            <v>0</v>
          </cell>
          <cell r="S84" t="str">
            <v>ok</v>
          </cell>
          <cell r="T84" t="str">
            <v>LIDO</v>
          </cell>
          <cell r="U84" t="str">
            <v>Alto Consumo</v>
          </cell>
          <cell r="V84">
            <v>9197419</v>
          </cell>
          <cell r="W84" t="str">
            <v>ok</v>
          </cell>
          <cell r="X84">
            <v>1</v>
          </cell>
          <cell r="Y84" t="str">
            <v>sim</v>
          </cell>
          <cell r="Z84">
            <v>1</v>
          </cell>
          <cell r="AA84">
            <v>0</v>
          </cell>
          <cell r="AB84">
            <v>0</v>
          </cell>
          <cell r="AC84">
            <v>0</v>
          </cell>
          <cell r="AD84">
            <v>1</v>
          </cell>
        </row>
        <row r="85">
          <cell r="D85" t="str">
            <v>H085</v>
          </cell>
          <cell r="E85">
            <v>12791172</v>
          </cell>
          <cell r="F85">
            <v>45658</v>
          </cell>
          <cell r="G85" t="str">
            <v>UNIVERSIDADE FEDERAL DE SANTA CATARINA</v>
          </cell>
          <cell r="H85">
            <v>1</v>
          </cell>
          <cell r="I85">
            <v>424</v>
          </cell>
          <cell r="J85">
            <v>451</v>
          </cell>
          <cell r="K85">
            <v>27</v>
          </cell>
          <cell r="L85">
            <v>411.14</v>
          </cell>
          <cell r="M85">
            <v>0</v>
          </cell>
          <cell r="N85">
            <v>-38.840000000000003</v>
          </cell>
          <cell r="O85">
            <v>0</v>
          </cell>
          <cell r="P85">
            <v>0</v>
          </cell>
          <cell r="Q85">
            <v>372.3</v>
          </cell>
          <cell r="R85">
            <v>0</v>
          </cell>
          <cell r="S85" t="str">
            <v>ok</v>
          </cell>
          <cell r="T85" t="str">
            <v>LIDO/REVISÃO</v>
          </cell>
          <cell r="U85" t="str">
            <v>Alto Consumo</v>
          </cell>
          <cell r="V85">
            <v>12791172</v>
          </cell>
          <cell r="W85" t="str">
            <v>ok</v>
          </cell>
          <cell r="X85">
            <v>1</v>
          </cell>
          <cell r="Y85" t="str">
            <v>sim</v>
          </cell>
          <cell r="Z85">
            <v>1</v>
          </cell>
          <cell r="AA85">
            <v>0</v>
          </cell>
          <cell r="AB85">
            <v>0</v>
          </cell>
          <cell r="AC85">
            <v>0</v>
          </cell>
          <cell r="AD85">
            <v>1</v>
          </cell>
        </row>
        <row r="86">
          <cell r="D86" t="str">
            <v>H086</v>
          </cell>
          <cell r="E86">
            <v>12799408</v>
          </cell>
          <cell r="F86">
            <v>45658</v>
          </cell>
          <cell r="G86" t="str">
            <v>UNIVERSIDADE FEDERAL DE SANTA CATARINA</v>
          </cell>
          <cell r="H86">
            <v>1</v>
          </cell>
          <cell r="I86">
            <v>521</v>
          </cell>
          <cell r="J86">
            <v>521</v>
          </cell>
          <cell r="K86">
            <v>0</v>
          </cell>
          <cell r="L86">
            <v>43.31</v>
          </cell>
          <cell r="M86">
            <v>0</v>
          </cell>
          <cell r="N86">
            <v>-4.09</v>
          </cell>
          <cell r="O86">
            <v>0</v>
          </cell>
          <cell r="P86">
            <v>0</v>
          </cell>
          <cell r="Q86">
            <v>39.22</v>
          </cell>
          <cell r="R86">
            <v>0</v>
          </cell>
          <cell r="S86" t="str">
            <v>ok</v>
          </cell>
          <cell r="T86" t="str">
            <v>LIDO</v>
          </cell>
          <cell r="U86" t="str">
            <v>HIDRÔMETRO PARADO.</v>
          </cell>
          <cell r="V86">
            <v>12799408</v>
          </cell>
          <cell r="W86" t="str">
            <v>ok</v>
          </cell>
          <cell r="X86">
            <v>1</v>
          </cell>
          <cell r="Y86" t="str">
            <v>sim</v>
          </cell>
          <cell r="Z86">
            <v>1</v>
          </cell>
          <cell r="AA86">
            <v>0</v>
          </cell>
          <cell r="AB86">
            <v>0</v>
          </cell>
          <cell r="AC86">
            <v>0</v>
          </cell>
          <cell r="AD86">
            <v>1</v>
          </cell>
        </row>
        <row r="87">
          <cell r="D87" t="str">
            <v>H087</v>
          </cell>
          <cell r="E87">
            <v>13018540</v>
          </cell>
          <cell r="F87">
            <v>45658</v>
          </cell>
          <cell r="G87" t="str">
            <v>UNIVERSIDADE FEDERAL DE SANTA CATARINA</v>
          </cell>
          <cell r="H87">
            <v>1</v>
          </cell>
          <cell r="I87">
            <v>2468</v>
          </cell>
          <cell r="J87">
            <v>2492</v>
          </cell>
          <cell r="K87">
            <v>24</v>
          </cell>
          <cell r="L87">
            <v>357.47</v>
          </cell>
          <cell r="M87">
            <v>0</v>
          </cell>
          <cell r="N87">
            <v>-33.770000000000003</v>
          </cell>
          <cell r="O87">
            <v>0</v>
          </cell>
          <cell r="P87">
            <v>0</v>
          </cell>
          <cell r="Q87">
            <v>323.7</v>
          </cell>
          <cell r="R87">
            <v>0</v>
          </cell>
          <cell r="S87" t="str">
            <v>ok</v>
          </cell>
          <cell r="T87" t="str">
            <v>LIDO</v>
          </cell>
          <cell r="U87" t="str">
            <v>Sem ocorrência</v>
          </cell>
          <cell r="V87">
            <v>13018540</v>
          </cell>
          <cell r="W87" t="str">
            <v>ok</v>
          </cell>
          <cell r="X87">
            <v>1</v>
          </cell>
          <cell r="Y87" t="str">
            <v>sim</v>
          </cell>
          <cell r="Z87">
            <v>1</v>
          </cell>
          <cell r="AA87">
            <v>0</v>
          </cell>
          <cell r="AB87">
            <v>0</v>
          </cell>
          <cell r="AC87">
            <v>0</v>
          </cell>
          <cell r="AD87">
            <v>1</v>
          </cell>
        </row>
        <row r="88">
          <cell r="D88" t="str">
            <v>H088</v>
          </cell>
          <cell r="E88">
            <v>2294605</v>
          </cell>
          <cell r="F88">
            <v>45658</v>
          </cell>
          <cell r="G88" t="str">
            <v>UFSC - UNIVERSIDADE FEDERAL DE SC</v>
          </cell>
          <cell r="H88">
            <v>1</v>
          </cell>
          <cell r="I88">
            <v>18</v>
          </cell>
          <cell r="J88">
            <v>18</v>
          </cell>
          <cell r="K88">
            <v>0</v>
          </cell>
          <cell r="L88">
            <v>43.31</v>
          </cell>
          <cell r="M88">
            <v>43.31</v>
          </cell>
          <cell r="N88">
            <v>-8.19</v>
          </cell>
          <cell r="O88">
            <v>0</v>
          </cell>
          <cell r="P88">
            <v>0</v>
          </cell>
          <cell r="Q88">
            <v>78.430000000000007</v>
          </cell>
          <cell r="R88">
            <v>0</v>
          </cell>
          <cell r="S88" t="str">
            <v>ok</v>
          </cell>
          <cell r="T88" t="str">
            <v>LIDO/REVISÃO</v>
          </cell>
          <cell r="U88" t="str">
            <v>HIDRÔMETRO RETIRADO.</v>
          </cell>
          <cell r="V88">
            <v>2294605</v>
          </cell>
          <cell r="W88" t="str">
            <v>ok</v>
          </cell>
          <cell r="X88">
            <v>1</v>
          </cell>
          <cell r="Y88" t="str">
            <v>sim</v>
          </cell>
          <cell r="Z88">
            <v>1</v>
          </cell>
          <cell r="AA88">
            <v>0</v>
          </cell>
          <cell r="AB88">
            <v>0</v>
          </cell>
          <cell r="AC88">
            <v>0</v>
          </cell>
          <cell r="AD88">
            <v>1</v>
          </cell>
        </row>
        <row r="89">
          <cell r="D89" t="str">
            <v>H089</v>
          </cell>
          <cell r="E89">
            <v>2347660</v>
          </cell>
          <cell r="F89">
            <v>45658</v>
          </cell>
          <cell r="G89" t="str">
            <v>ESTAÇÃO DE MARICULTURA DA UFSC</v>
          </cell>
          <cell r="H89">
            <v>1</v>
          </cell>
          <cell r="I89">
            <v>3712</v>
          </cell>
          <cell r="J89">
            <v>3887</v>
          </cell>
          <cell r="K89">
            <v>175</v>
          </cell>
          <cell r="L89">
            <v>3058.86</v>
          </cell>
          <cell r="M89">
            <v>3058.86</v>
          </cell>
          <cell r="N89">
            <v>-578.13</v>
          </cell>
          <cell r="O89">
            <v>0</v>
          </cell>
          <cell r="P89">
            <v>0</v>
          </cell>
          <cell r="Q89">
            <v>5539.59</v>
          </cell>
          <cell r="R89">
            <v>0</v>
          </cell>
          <cell r="S89" t="str">
            <v>ok</v>
          </cell>
          <cell r="T89" t="str">
            <v>LIDO</v>
          </cell>
          <cell r="U89" t="str">
            <v>Alto Consumo</v>
          </cell>
          <cell r="V89">
            <v>2347660</v>
          </cell>
          <cell r="W89" t="str">
            <v>ok</v>
          </cell>
          <cell r="X89">
            <v>1</v>
          </cell>
          <cell r="Y89" t="str">
            <v>sim</v>
          </cell>
          <cell r="Z89">
            <v>1</v>
          </cell>
          <cell r="AA89">
            <v>0</v>
          </cell>
          <cell r="AB89">
            <v>0</v>
          </cell>
          <cell r="AC89">
            <v>0</v>
          </cell>
          <cell r="AD89">
            <v>1</v>
          </cell>
        </row>
        <row r="90">
          <cell r="D90" t="str">
            <v>H090</v>
          </cell>
          <cell r="E90">
            <v>2347679</v>
          </cell>
          <cell r="F90">
            <v>45658</v>
          </cell>
          <cell r="G90" t="str">
            <v>ESTAÇÃO DE MARICULTURA DA UFSC</v>
          </cell>
          <cell r="H90">
            <v>1</v>
          </cell>
          <cell r="I90">
            <v>679</v>
          </cell>
          <cell r="J90">
            <v>692</v>
          </cell>
          <cell r="K90">
            <v>13</v>
          </cell>
          <cell r="L90">
            <v>160.68</v>
          </cell>
          <cell r="M90">
            <v>160.68</v>
          </cell>
          <cell r="N90">
            <v>-30.37</v>
          </cell>
          <cell r="O90">
            <v>0</v>
          </cell>
          <cell r="P90">
            <v>0</v>
          </cell>
          <cell r="Q90">
            <v>290.99</v>
          </cell>
          <cell r="R90">
            <v>0</v>
          </cell>
          <cell r="S90" t="str">
            <v>ok</v>
          </cell>
          <cell r="T90" t="str">
            <v>LIDO</v>
          </cell>
          <cell r="U90" t="str">
            <v>Sem ocorrência</v>
          </cell>
          <cell r="V90">
            <v>2347679</v>
          </cell>
          <cell r="W90" t="str">
            <v>ok</v>
          </cell>
          <cell r="X90">
            <v>1</v>
          </cell>
          <cell r="Y90" t="str">
            <v>sim</v>
          </cell>
          <cell r="Z90">
            <v>1</v>
          </cell>
          <cell r="AA90">
            <v>0</v>
          </cell>
          <cell r="AB90">
            <v>0</v>
          </cell>
          <cell r="AC90">
            <v>0</v>
          </cell>
          <cell r="AD90">
            <v>1</v>
          </cell>
        </row>
        <row r="91">
          <cell r="D91" t="str">
            <v>H106</v>
          </cell>
          <cell r="E91">
            <v>14948508</v>
          </cell>
          <cell r="F91">
            <v>45658</v>
          </cell>
          <cell r="G91" t="str">
            <v>UNIVERSIDADE FEDERAL DE SANTA CATARINA</v>
          </cell>
          <cell r="H91">
            <v>1</v>
          </cell>
          <cell r="I91">
            <v>22</v>
          </cell>
          <cell r="J91">
            <v>25</v>
          </cell>
          <cell r="K91">
            <v>3</v>
          </cell>
          <cell r="L91">
            <v>62.42</v>
          </cell>
          <cell r="M91">
            <v>0</v>
          </cell>
          <cell r="N91">
            <v>-5.9</v>
          </cell>
          <cell r="O91">
            <v>0</v>
          </cell>
          <cell r="P91">
            <v>0</v>
          </cell>
          <cell r="Q91">
            <v>56.52</v>
          </cell>
          <cell r="R91">
            <v>0</v>
          </cell>
          <cell r="S91" t="str">
            <v>ok</v>
          </cell>
          <cell r="T91" t="str">
            <v>LIDO</v>
          </cell>
          <cell r="U91" t="str">
            <v>Sem ocorrência</v>
          </cell>
          <cell r="V91">
            <v>14948508</v>
          </cell>
          <cell r="W91" t="str">
            <v>ok</v>
          </cell>
          <cell r="X91">
            <v>1</v>
          </cell>
          <cell r="Y91" t="str">
            <v>sim</v>
          </cell>
          <cell r="Z91">
            <v>1</v>
          </cell>
          <cell r="AA91">
            <v>0</v>
          </cell>
          <cell r="AB91">
            <v>0</v>
          </cell>
          <cell r="AC91">
            <v>0</v>
          </cell>
          <cell r="AD91">
            <v>1</v>
          </cell>
        </row>
        <row r="92">
          <cell r="D92"/>
          <cell r="E92"/>
          <cell r="F92"/>
          <cell r="G92"/>
          <cell r="H92"/>
          <cell r="I92"/>
          <cell r="J92"/>
          <cell r="K92">
            <v>17723</v>
          </cell>
          <cell r="L92">
            <v>313910.18</v>
          </cell>
          <cell r="M92">
            <v>264726.63000000006</v>
          </cell>
          <cell r="N92">
            <v>-54681.229999999996</v>
          </cell>
          <cell r="O92">
            <v>-78.430000000000007</v>
          </cell>
          <cell r="P92">
            <v>0</v>
          </cell>
          <cell r="Q92">
            <v>523877.15</v>
          </cell>
          <cell r="R92">
            <v>0</v>
          </cell>
          <cell r="S92" t="str">
            <v>ok</v>
          </cell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</row>
        <row r="93"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 t="str">
            <v>Economias</v>
          </cell>
          <cell r="X93"/>
          <cell r="Y93"/>
          <cell r="Z93"/>
          <cell r="AA93"/>
          <cell r="AB93"/>
          <cell r="AC93"/>
          <cell r="AD93" t="str">
            <v>Volume calculado</v>
          </cell>
        </row>
        <row r="94">
          <cell r="D94" t="str">
            <v>Codigo</v>
          </cell>
          <cell r="E94" t="str">
            <v>Matricula</v>
          </cell>
          <cell r="F94" t="str">
            <v>Mês referencia</v>
          </cell>
          <cell r="G94" t="str">
            <v>Cliente</v>
          </cell>
          <cell r="H94" t="str">
            <v>Economias</v>
          </cell>
          <cell r="I94" t="str">
            <v>Leitura Anterior</v>
          </cell>
          <cell r="J94" t="str">
            <v>Atual</v>
          </cell>
          <cell r="K94" t="str">
            <v>Cons. m3</v>
          </cell>
          <cell r="L94" t="str">
            <v>Valor água (R$)</v>
          </cell>
          <cell r="M94" t="str">
            <v>Valor esgoto (R$)</v>
          </cell>
          <cell r="N94" t="str">
            <v>Valor serviço(R$)</v>
          </cell>
          <cell r="O94" t="str">
            <v>Valor bônus(R$)</v>
          </cell>
          <cell r="P94" t="str">
            <v>Multa/ Juros/ Atual. Monet.</v>
          </cell>
          <cell r="Q94" t="str">
            <v>Valor total(R$)</v>
          </cell>
          <cell r="R94"/>
          <cell r="S94" t="str">
            <v>Situação</v>
          </cell>
          <cell r="T94" t="str">
            <v>Ocorrência</v>
          </cell>
          <cell r="U94" t="str">
            <v>Anormalidade</v>
          </cell>
          <cell r="V94" t="str">
            <v>Matrículas mês anterior</v>
          </cell>
          <cell r="W94" t="str">
            <v>Matrícula</v>
          </cell>
          <cell r="X94" t="str">
            <v>Economias</v>
          </cell>
          <cell r="Y94"/>
          <cell r="Z94" t="str">
            <v>Pública</v>
          </cell>
          <cell r="AA94" t="str">
            <v>Residencial</v>
          </cell>
          <cell r="AB94" t="str">
            <v>Comercial</v>
          </cell>
          <cell r="AC94" t="str">
            <v>Industrial</v>
          </cell>
          <cell r="AD94" t="str">
            <v>Economias</v>
          </cell>
        </row>
        <row r="95">
          <cell r="D95" t="str">
            <v>H014</v>
          </cell>
          <cell r="E95">
            <v>2296969</v>
          </cell>
          <cell r="F95"/>
          <cell r="G95" t="str">
            <v>Hospital Universitário  Empresa Brasileira de Serviços Hospitalares  EBSERH CNPJ 15126437/0034-01, mat 17859999</v>
          </cell>
          <cell r="H95">
            <v>58</v>
          </cell>
          <cell r="I95">
            <v>241797</v>
          </cell>
          <cell r="J95">
            <v>247938</v>
          </cell>
          <cell r="K95">
            <v>6141</v>
          </cell>
          <cell r="L95">
            <v>107584.15000000001</v>
          </cell>
          <cell r="M95">
            <v>107584.15000000001</v>
          </cell>
          <cell r="N95">
            <v>-20333.400000000001</v>
          </cell>
          <cell r="O95"/>
          <cell r="P95"/>
          <cell r="Q95">
            <v>194834.9</v>
          </cell>
          <cell r="R95">
            <v>0</v>
          </cell>
          <cell r="S95" t="str">
            <v>ok</v>
          </cell>
          <cell r="T95" t="str">
            <v>MÉDIO</v>
          </cell>
          <cell r="U95" t="str">
            <v>Média</v>
          </cell>
          <cell r="V95">
            <v>2296969</v>
          </cell>
          <cell r="W95" t="str">
            <v>ok</v>
          </cell>
          <cell r="X95">
            <v>61</v>
          </cell>
          <cell r="Y95" t="str">
            <v>sim</v>
          </cell>
          <cell r="Z95">
            <v>51</v>
          </cell>
          <cell r="AA95">
            <v>0</v>
          </cell>
          <cell r="AB95">
            <v>9</v>
          </cell>
          <cell r="AC95">
            <v>1</v>
          </cell>
          <cell r="AD95">
            <v>61</v>
          </cell>
        </row>
        <row r="96">
          <cell r="D96" t="str">
            <v>H200</v>
          </cell>
          <cell r="E96">
            <v>15431797</v>
          </cell>
          <cell r="F96"/>
          <cell r="G96" t="str">
            <v>Curitibanos CEDUP</v>
          </cell>
          <cell r="H96">
            <v>1</v>
          </cell>
          <cell r="I96">
            <v>3449</v>
          </cell>
          <cell r="J96">
            <v>3470</v>
          </cell>
          <cell r="K96">
            <v>21</v>
          </cell>
          <cell r="L96">
            <v>303.8</v>
          </cell>
          <cell r="M96"/>
          <cell r="N96">
            <v>-28.699999999999996</v>
          </cell>
          <cell r="O96"/>
          <cell r="P96"/>
          <cell r="Q96">
            <v>275.10000000000002</v>
          </cell>
          <cell r="R96">
            <v>0</v>
          </cell>
          <cell r="S96" t="str">
            <v>ok</v>
          </cell>
          <cell r="T96" t="str">
            <v>LIDO/REVISÃO</v>
          </cell>
          <cell r="U96" t="str">
            <v>CONFIRMACAO LEITURA</v>
          </cell>
          <cell r="V96">
            <v>15431797</v>
          </cell>
          <cell r="W96" t="str">
            <v>ok</v>
          </cell>
          <cell r="X96">
            <v>1</v>
          </cell>
          <cell r="Y96" t="str">
            <v>sim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</row>
        <row r="97">
          <cell r="D97" t="str">
            <v>H201</v>
          </cell>
          <cell r="E97"/>
          <cell r="F97"/>
          <cell r="G97" t="str">
            <v>Curitibanos SEDE - Água Subterrânea</v>
          </cell>
          <cell r="H97">
            <v>1</v>
          </cell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</row>
        <row r="98">
          <cell r="D98" t="str">
            <v>H202</v>
          </cell>
          <cell r="E98"/>
          <cell r="F98"/>
          <cell r="G98" t="str">
            <v>Curitibanos SEDE - ETE</v>
          </cell>
          <cell r="H98">
            <v>1</v>
          </cell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</row>
        <row r="99"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 t="str">
            <v>Economias</v>
          </cell>
          <cell r="X99"/>
          <cell r="Y99"/>
          <cell r="Z99"/>
          <cell r="AA99"/>
          <cell r="AB99"/>
          <cell r="AC99"/>
          <cell r="AD99" t="str">
            <v>Volume calculado</v>
          </cell>
        </row>
        <row r="100">
          <cell r="D100" t="str">
            <v>Codigo</v>
          </cell>
          <cell r="E100" t="str">
            <v>Matricula</v>
          </cell>
          <cell r="F100" t="str">
            <v>Mês referencia</v>
          </cell>
          <cell r="G100" t="str">
            <v>Cliente</v>
          </cell>
          <cell r="H100" t="str">
            <v>Economias</v>
          </cell>
          <cell r="I100" t="str">
            <v>Leitura Anterior</v>
          </cell>
          <cell r="J100" t="str">
            <v>Atual</v>
          </cell>
          <cell r="K100" t="str">
            <v>Cons. m3</v>
          </cell>
          <cell r="L100" t="str">
            <v>Valor água (R$)</v>
          </cell>
          <cell r="M100" t="str">
            <v>Valor esgoto (R$)</v>
          </cell>
          <cell r="N100" t="str">
            <v>Valor serviço(R$)</v>
          </cell>
          <cell r="O100" t="str">
            <v>Valor bônus(R$)</v>
          </cell>
          <cell r="P100" t="str">
            <v>Multa/ Juros/ Atual. Monet.</v>
          </cell>
          <cell r="Q100" t="str">
            <v>Valor total(R$)</v>
          </cell>
          <cell r="R100"/>
          <cell r="S100" t="str">
            <v>Situação</v>
          </cell>
          <cell r="T100" t="str">
            <v>Ocorrência</v>
          </cell>
          <cell r="U100" t="str">
            <v>Anormalidade</v>
          </cell>
          <cell r="V100" t="str">
            <v>Matrículas mês anterior</v>
          </cell>
          <cell r="W100" t="str">
            <v>Matrícula</v>
          </cell>
          <cell r="X100" t="str">
            <v>Economias</v>
          </cell>
          <cell r="Y100"/>
          <cell r="Z100" t="str">
            <v>Pública</v>
          </cell>
          <cell r="AA100" t="str">
            <v>Residencial</v>
          </cell>
          <cell r="AB100" t="str">
            <v>Comercial</v>
          </cell>
          <cell r="AC100" t="str">
            <v>Industrial</v>
          </cell>
          <cell r="AD100" t="str">
            <v>Economias</v>
          </cell>
        </row>
        <row r="101">
          <cell r="D101" t="str">
            <v>H300</v>
          </cell>
          <cell r="E101" t="str">
            <v>19691-6</v>
          </cell>
          <cell r="F101"/>
          <cell r="G101" t="str">
            <v>SAMAE Araranguá  Mato Alto</v>
          </cell>
          <cell r="H101">
            <v>1</v>
          </cell>
          <cell r="I101">
            <v>4342</v>
          </cell>
          <cell r="J101">
            <v>4643</v>
          </cell>
          <cell r="K101">
            <v>301</v>
          </cell>
          <cell r="L101">
            <v>4875.83</v>
          </cell>
          <cell r="M101"/>
          <cell r="N101"/>
          <cell r="O101"/>
          <cell r="P101"/>
          <cell r="Q101">
            <v>4875.83</v>
          </cell>
          <cell r="R101">
            <v>0</v>
          </cell>
          <cell r="S101" t="str">
            <v>ok</v>
          </cell>
          <cell r="T101" t="str">
            <v>LIDO</v>
          </cell>
          <cell r="U101" t="str">
            <v>Sem ocorrência</v>
          </cell>
          <cell r="V101" t="str">
            <v>19691-6</v>
          </cell>
          <cell r="W101" t="str">
            <v>ok</v>
          </cell>
          <cell r="X101">
            <v>1</v>
          </cell>
          <cell r="Y101" t="str">
            <v>sim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1</v>
          </cell>
        </row>
        <row r="102">
          <cell r="D102" t="str">
            <v>H302</v>
          </cell>
          <cell r="E102" t="str">
            <v>107568-3</v>
          </cell>
          <cell r="F102"/>
          <cell r="G102" t="str">
            <v>SAMAE Araranguá  R. Pedro M. Pacheco (Medicina)</v>
          </cell>
          <cell r="H102">
            <v>1</v>
          </cell>
          <cell r="I102">
            <v>194</v>
          </cell>
          <cell r="J102">
            <v>201</v>
          </cell>
          <cell r="K102">
            <v>10</v>
          </cell>
          <cell r="L102">
            <v>96.81</v>
          </cell>
          <cell r="M102">
            <v>71.06</v>
          </cell>
          <cell r="N102"/>
          <cell r="O102"/>
          <cell r="P102"/>
          <cell r="Q102">
            <v>167.87</v>
          </cell>
          <cell r="R102">
            <v>0</v>
          </cell>
          <cell r="S102" t="str">
            <v>ok</v>
          </cell>
          <cell r="T102" t="str">
            <v>LIDO</v>
          </cell>
          <cell r="U102" t="str">
            <v>Mínimo</v>
          </cell>
          <cell r="V102" t="str">
            <v>107568-3</v>
          </cell>
          <cell r="W102" t="str">
            <v>ok</v>
          </cell>
          <cell r="X102">
            <v>1</v>
          </cell>
          <cell r="Y102" t="str">
            <v>sim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</row>
        <row r="103"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</row>
        <row r="104"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 t="str">
            <v>Economias</v>
          </cell>
          <cell r="Y104"/>
          <cell r="Z104"/>
          <cell r="AA104"/>
          <cell r="AB104"/>
          <cell r="AC104"/>
          <cell r="AD104"/>
        </row>
        <row r="105">
          <cell r="D105" t="str">
            <v>Codigo</v>
          </cell>
          <cell r="E105" t="str">
            <v>Matricula</v>
          </cell>
          <cell r="F105" t="str">
            <v>Mês referencia</v>
          </cell>
          <cell r="G105" t="str">
            <v>Cliente</v>
          </cell>
          <cell r="H105" t="str">
            <v>Economias</v>
          </cell>
          <cell r="I105" t="str">
            <v>Leitura Anterior</v>
          </cell>
          <cell r="J105" t="str">
            <v>Atual</v>
          </cell>
          <cell r="K105" t="str">
            <v>Cons. m3</v>
          </cell>
          <cell r="L105" t="str">
            <v>Valor água (R$)</v>
          </cell>
          <cell r="M105" t="str">
            <v>Valor esgoto (R$)</v>
          </cell>
          <cell r="N105" t="str">
            <v>Valor serviço(R$)</v>
          </cell>
          <cell r="O105" t="str">
            <v>Valor bônus(R$)</v>
          </cell>
          <cell r="P105" t="str">
            <v>Multa/ Juros/ Atual. Monet.</v>
          </cell>
          <cell r="Q105" t="str">
            <v>Valor total(R$)</v>
          </cell>
          <cell r="R105"/>
          <cell r="S105" t="str">
            <v>Situação</v>
          </cell>
          <cell r="T105" t="str">
            <v>Ocorrência</v>
          </cell>
          <cell r="U105" t="str">
            <v>Anormalidade</v>
          </cell>
          <cell r="V105" t="str">
            <v>Matrículas mês anterior</v>
          </cell>
          <cell r="W105" t="str">
            <v>Matrícula</v>
          </cell>
          <cell r="X105" t="str">
            <v>Economias</v>
          </cell>
          <cell r="Y105"/>
          <cell r="Z105" t="str">
            <v>Pública</v>
          </cell>
          <cell r="AA105" t="str">
            <v>Residencial</v>
          </cell>
          <cell r="AB105" t="str">
            <v>Comercial</v>
          </cell>
          <cell r="AC105" t="str">
            <v>Industrial</v>
          </cell>
          <cell r="AD105" t="str">
            <v>Economias</v>
          </cell>
        </row>
        <row r="106">
          <cell r="D106" t="str">
            <v>H401</v>
          </cell>
          <cell r="E106">
            <v>38988</v>
          </cell>
          <cell r="F106"/>
          <cell r="G106" t="str">
            <v>SAMAE Blumenau  Rua João Pessoa, 2750</v>
          </cell>
          <cell r="H106">
            <v>1</v>
          </cell>
          <cell r="I106">
            <v>3774</v>
          </cell>
          <cell r="J106">
            <v>3787</v>
          </cell>
          <cell r="K106">
            <v>13</v>
          </cell>
          <cell r="L106">
            <v>66.14</v>
          </cell>
          <cell r="M106">
            <v>76.44</v>
          </cell>
          <cell r="N106">
            <v>-7.22</v>
          </cell>
          <cell r="O106"/>
          <cell r="P106"/>
          <cell r="Q106">
            <v>135.36000000000001</v>
          </cell>
          <cell r="R106">
            <v>0</v>
          </cell>
          <cell r="S106" t="str">
            <v>ok</v>
          </cell>
          <cell r="T106" t="str">
            <v>LIDO</v>
          </cell>
          <cell r="U106" t="str">
            <v>Sem ocorrência</v>
          </cell>
          <cell r="V106">
            <v>38988</v>
          </cell>
          <cell r="W106" t="str">
            <v>ok</v>
          </cell>
          <cell r="X106">
            <v>1</v>
          </cell>
          <cell r="Y106" t="str">
            <v>sim</v>
          </cell>
          <cell r="Z106">
            <v>1</v>
          </cell>
          <cell r="AA106">
            <v>0</v>
          </cell>
          <cell r="AB106">
            <v>0</v>
          </cell>
          <cell r="AC106">
            <v>0</v>
          </cell>
          <cell r="AD106">
            <v>1</v>
          </cell>
        </row>
        <row r="107"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>
            <v>1</v>
          </cell>
          <cell r="Y107" t="str">
            <v>sim</v>
          </cell>
          <cell r="Z107">
            <v>1</v>
          </cell>
          <cell r="AA107">
            <v>0</v>
          </cell>
          <cell r="AB107">
            <v>0</v>
          </cell>
          <cell r="AC107">
            <v>0</v>
          </cell>
          <cell r="AD107">
            <v>1</v>
          </cell>
        </row>
        <row r="108">
          <cell r="D108" t="str">
            <v>H402</v>
          </cell>
          <cell r="E108">
            <v>55308</v>
          </cell>
          <cell r="F108"/>
          <cell r="G108" t="str">
            <v>SAMAE Blumenau  Rua João Pessoa, 2514</v>
          </cell>
          <cell r="H108">
            <v>1</v>
          </cell>
          <cell r="I108">
            <v>2208</v>
          </cell>
          <cell r="J108">
            <v>2209</v>
          </cell>
          <cell r="K108">
            <v>1</v>
          </cell>
          <cell r="L108">
            <v>63.5</v>
          </cell>
          <cell r="M108">
            <v>73.45</v>
          </cell>
          <cell r="N108">
            <v>-6.94</v>
          </cell>
          <cell r="O108"/>
          <cell r="P108">
            <v>136.74</v>
          </cell>
          <cell r="Q108">
            <v>266.75</v>
          </cell>
          <cell r="R108">
            <v>0</v>
          </cell>
          <cell r="S108" t="str">
            <v>ok</v>
          </cell>
          <cell r="T108" t="str">
            <v>LIDO</v>
          </cell>
          <cell r="U108" t="str">
            <v>Sem ocorrência</v>
          </cell>
          <cell r="V108">
            <v>55308</v>
          </cell>
          <cell r="W108" t="str">
            <v>ok</v>
          </cell>
          <cell r="X108">
            <v>1</v>
          </cell>
          <cell r="Y108" t="str">
            <v>sim</v>
          </cell>
          <cell r="Z108">
            <v>1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</row>
        <row r="109"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>
            <v>1</v>
          </cell>
          <cell r="Y109" t="str">
            <v>sim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1</v>
          </cell>
        </row>
        <row r="110">
          <cell r="D110" t="str">
            <v/>
          </cell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</row>
        <row r="111">
          <cell r="D111" t="str">
            <v>Codigo</v>
          </cell>
          <cell r="E111" t="str">
            <v>Matricula</v>
          </cell>
          <cell r="F111" t="str">
            <v>Mês referencia</v>
          </cell>
          <cell r="G111" t="str">
            <v>Cliente</v>
          </cell>
          <cell r="H111" t="str">
            <v>Economias</v>
          </cell>
          <cell r="I111" t="str">
            <v>Leitura Anterior</v>
          </cell>
          <cell r="J111" t="str">
            <v>Atual</v>
          </cell>
          <cell r="K111" t="str">
            <v>Cons. m3</v>
          </cell>
          <cell r="L111" t="str">
            <v>Valor água (R$)</v>
          </cell>
          <cell r="M111" t="str">
            <v>Valor esgoto (R$)</v>
          </cell>
          <cell r="N111" t="str">
            <v>Valor serviço(R$)</v>
          </cell>
          <cell r="O111" t="str">
            <v>Valor bônus(R$)</v>
          </cell>
          <cell r="P111" t="str">
            <v>Multa/ Juros/ Atual. Monet.</v>
          </cell>
          <cell r="Q111" t="str">
            <v>Valor total(R$)</v>
          </cell>
          <cell r="R111"/>
          <cell r="S111" t="str">
            <v>Situação</v>
          </cell>
          <cell r="T111" t="str">
            <v>Ocorrência</v>
          </cell>
          <cell r="U111" t="str">
            <v>Anormalidade</v>
          </cell>
          <cell r="V111" t="str">
            <v>Matrículas mês anterior</v>
          </cell>
          <cell r="W111" t="str">
            <v>Matrícula</v>
          </cell>
          <cell r="X111" t="str">
            <v>Economias</v>
          </cell>
          <cell r="Y111"/>
          <cell r="Z111" t="str">
            <v>Público</v>
          </cell>
          <cell r="AA111" t="str">
            <v>Residencial</v>
          </cell>
          <cell r="AB111" t="str">
            <v>Comercial</v>
          </cell>
          <cell r="AC111" t="str">
            <v>Industrial</v>
          </cell>
          <cell r="AD111" t="str">
            <v>Economias</v>
          </cell>
        </row>
        <row r="112">
          <cell r="D112" t="str">
            <v>H108</v>
          </cell>
          <cell r="E112"/>
          <cell r="F112"/>
          <cell r="G112" t="str">
            <v>Bloco U - RU LAV</v>
          </cell>
          <cell r="H112">
            <v>1</v>
          </cell>
          <cell r="I112">
            <v>2137.3150000000001</v>
          </cell>
          <cell r="J112">
            <v>2182.5569999999998</v>
          </cell>
          <cell r="K112">
            <v>45.241999999999997</v>
          </cell>
          <cell r="L112">
            <v>538.38</v>
          </cell>
          <cell r="M112">
            <v>430.7</v>
          </cell>
          <cell r="N112"/>
          <cell r="O112"/>
          <cell r="P112"/>
          <cell r="Q112">
            <v>969.07999999999993</v>
          </cell>
          <cell r="R112">
            <v>0</v>
          </cell>
          <cell r="S112" t="str">
            <v>ok</v>
          </cell>
          <cell r="T112" t="str">
            <v>LIDO</v>
          </cell>
          <cell r="U112" t="str">
            <v>Sem ocorrência</v>
          </cell>
          <cell r="V112"/>
          <cell r="W112" t="str">
            <v>ok</v>
          </cell>
          <cell r="X112">
            <v>1</v>
          </cell>
          <cell r="Y112" t="str">
            <v>sim</v>
          </cell>
          <cell r="Z112">
            <v>0</v>
          </cell>
          <cell r="AA112">
            <v>0</v>
          </cell>
          <cell r="AB112">
            <v>1</v>
          </cell>
          <cell r="AC112">
            <v>0</v>
          </cell>
          <cell r="AD112">
            <v>1</v>
          </cell>
        </row>
        <row r="113">
          <cell r="D113" t="str">
            <v>H109</v>
          </cell>
          <cell r="E113"/>
          <cell r="F113"/>
          <cell r="G113" t="str">
            <v>Bloco O - O1</v>
          </cell>
          <cell r="H113">
            <v>1</v>
          </cell>
          <cell r="I113">
            <v>522.93100000000004</v>
          </cell>
          <cell r="J113">
            <v>534.52099999999996</v>
          </cell>
          <cell r="K113">
            <v>11.59</v>
          </cell>
          <cell r="L113">
            <v>137.91999999999999</v>
          </cell>
          <cell r="M113">
            <v>110.34</v>
          </cell>
          <cell r="N113"/>
          <cell r="O113"/>
          <cell r="P113"/>
          <cell r="Q113">
            <v>248.26</v>
          </cell>
          <cell r="R113">
            <v>0</v>
          </cell>
          <cell r="S113" t="str">
            <v>ok</v>
          </cell>
          <cell r="T113" t="str">
            <v>LIDO</v>
          </cell>
          <cell r="U113" t="str">
            <v>Sem ocorrência</v>
          </cell>
          <cell r="V113"/>
          <cell r="W113" t="str">
            <v>ok</v>
          </cell>
          <cell r="X113">
            <v>1</v>
          </cell>
          <cell r="Y113" t="str">
            <v>sim</v>
          </cell>
          <cell r="Z113">
            <v>0</v>
          </cell>
          <cell r="AA113">
            <v>0</v>
          </cell>
          <cell r="AB113">
            <v>1</v>
          </cell>
          <cell r="AC113">
            <v>0</v>
          </cell>
          <cell r="AD113">
            <v>1</v>
          </cell>
        </row>
        <row r="114">
          <cell r="D114" t="str">
            <v>H110</v>
          </cell>
          <cell r="E114"/>
          <cell r="F114"/>
          <cell r="G114" t="str">
            <v>Bloco U - RU</v>
          </cell>
          <cell r="H114">
            <v>1</v>
          </cell>
          <cell r="I114">
            <v>26.806999999999999</v>
          </cell>
          <cell r="J114">
            <v>39.465000000000003</v>
          </cell>
          <cell r="K114">
            <v>12.657999999999999</v>
          </cell>
          <cell r="L114">
            <v>150.63</v>
          </cell>
          <cell r="M114">
            <v>120.5</v>
          </cell>
          <cell r="N114"/>
          <cell r="O114"/>
          <cell r="P114"/>
          <cell r="Q114">
            <v>271.13</v>
          </cell>
          <cell r="R114">
            <v>0</v>
          </cell>
          <cell r="S114" t="str">
            <v>ok</v>
          </cell>
          <cell r="T114" t="str">
            <v>LIDO</v>
          </cell>
          <cell r="U114" t="str">
            <v>Sem ocorrência</v>
          </cell>
          <cell r="V114"/>
          <cell r="W114" t="str">
            <v>ok</v>
          </cell>
          <cell r="X114">
            <v>1</v>
          </cell>
          <cell r="Y114" t="str">
            <v>sim</v>
          </cell>
          <cell r="Z114">
            <v>0</v>
          </cell>
          <cell r="AA114">
            <v>0</v>
          </cell>
          <cell r="AB114">
            <v>1</v>
          </cell>
          <cell r="AC114">
            <v>0</v>
          </cell>
          <cell r="AD114">
            <v>1</v>
          </cell>
        </row>
        <row r="115">
          <cell r="D115" t="str">
            <v>H111</v>
          </cell>
          <cell r="E115"/>
          <cell r="F115"/>
          <cell r="G115" t="str">
            <v>Bloco U - U</v>
          </cell>
          <cell r="H115">
            <v>1</v>
          </cell>
          <cell r="I115">
            <v>4646.9799999999996</v>
          </cell>
          <cell r="J115">
            <v>4698.51</v>
          </cell>
          <cell r="K115">
            <v>51.53</v>
          </cell>
          <cell r="L115">
            <v>613.21</v>
          </cell>
          <cell r="M115">
            <v>490.57</v>
          </cell>
          <cell r="N115"/>
          <cell r="O115"/>
          <cell r="P115"/>
          <cell r="Q115">
            <v>1103.78</v>
          </cell>
          <cell r="R115">
            <v>0</v>
          </cell>
          <cell r="S115" t="str">
            <v>ok</v>
          </cell>
          <cell r="T115" t="str">
            <v>LIDO</v>
          </cell>
          <cell r="U115" t="str">
            <v>Sem ocorrência</v>
          </cell>
          <cell r="V115"/>
          <cell r="W115" t="str">
            <v>ok</v>
          </cell>
          <cell r="X115">
            <v>1</v>
          </cell>
          <cell r="Y115" t="str">
            <v>sim</v>
          </cell>
          <cell r="Z115">
            <v>0</v>
          </cell>
          <cell r="AA115">
            <v>0</v>
          </cell>
          <cell r="AB115">
            <v>1</v>
          </cell>
          <cell r="AC115">
            <v>0</v>
          </cell>
          <cell r="AD115">
            <v>1</v>
          </cell>
        </row>
        <row r="116">
          <cell r="D116" t="str">
            <v>H112</v>
          </cell>
          <cell r="E116"/>
          <cell r="F116"/>
          <cell r="G116" t="str">
            <v>Tunel de Vento - LAB 01</v>
          </cell>
          <cell r="H116">
            <v>1</v>
          </cell>
          <cell r="I116">
            <v>6552.35</v>
          </cell>
          <cell r="J116">
            <v>6689.47</v>
          </cell>
          <cell r="K116">
            <v>137.12</v>
          </cell>
          <cell r="L116">
            <v>1631.73</v>
          </cell>
          <cell r="M116">
            <v>1305.3800000000001</v>
          </cell>
          <cell r="N116"/>
          <cell r="O116"/>
          <cell r="P116"/>
          <cell r="Q116">
            <v>2937.11</v>
          </cell>
          <cell r="R116">
            <v>0</v>
          </cell>
          <cell r="S116" t="str">
            <v>ok</v>
          </cell>
          <cell r="T116" t="str">
            <v>LIDO</v>
          </cell>
          <cell r="U116" t="str">
            <v>Sem ocorrência</v>
          </cell>
          <cell r="V116"/>
          <cell r="W116" t="str">
            <v>ok</v>
          </cell>
          <cell r="X116">
            <v>1</v>
          </cell>
          <cell r="Y116" t="str">
            <v>sim</v>
          </cell>
          <cell r="Z116">
            <v>0</v>
          </cell>
          <cell r="AA116">
            <v>0</v>
          </cell>
          <cell r="AB116">
            <v>1</v>
          </cell>
          <cell r="AC116">
            <v>0</v>
          </cell>
          <cell r="AD116">
            <v>1</v>
          </cell>
        </row>
        <row r="117">
          <cell r="D117" t="str">
            <v>H113</v>
          </cell>
          <cell r="E117"/>
          <cell r="F117"/>
          <cell r="G117" t="str">
            <v>Bloco U - U LAB</v>
          </cell>
          <cell r="H117">
            <v>1</v>
          </cell>
          <cell r="I117">
            <v>6170.4520000000002</v>
          </cell>
          <cell r="J117">
            <v>6414.2749999999996</v>
          </cell>
          <cell r="K117">
            <v>243.82300000000001</v>
          </cell>
          <cell r="L117">
            <v>2901.49</v>
          </cell>
          <cell r="M117">
            <v>2321.19</v>
          </cell>
          <cell r="N117"/>
          <cell r="O117"/>
          <cell r="P117"/>
          <cell r="Q117">
            <v>5222.68</v>
          </cell>
          <cell r="R117">
            <v>0</v>
          </cell>
          <cell r="S117" t="str">
            <v>ok</v>
          </cell>
          <cell r="T117" t="str">
            <v>LIDO</v>
          </cell>
          <cell r="U117" t="str">
            <v>Sem ocorrência</v>
          </cell>
          <cell r="V117"/>
          <cell r="W117" t="str">
            <v>ok</v>
          </cell>
          <cell r="X117">
            <v>1</v>
          </cell>
          <cell r="Y117" t="str">
            <v>sim</v>
          </cell>
          <cell r="Z117">
            <v>0</v>
          </cell>
          <cell r="AA117">
            <v>0</v>
          </cell>
          <cell r="AB117">
            <v>1</v>
          </cell>
          <cell r="AC117">
            <v>0</v>
          </cell>
          <cell r="AD117">
            <v>1</v>
          </cell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</row>
        <row r="119">
          <cell r="D119" t="str">
            <v>Codigo</v>
          </cell>
          <cell r="E119" t="str">
            <v>Matricula</v>
          </cell>
          <cell r="F119" t="str">
            <v>Mês referencia</v>
          </cell>
          <cell r="G119" t="str">
            <v>Sapiens Park - INPETU</v>
          </cell>
          <cell r="H119" t="str">
            <v>Economias</v>
          </cell>
          <cell r="I119" t="str">
            <v>Leitura Anterior</v>
          </cell>
          <cell r="J119" t="str">
            <v>Atual</v>
          </cell>
          <cell r="K119" t="str">
            <v>Cons. m3</v>
          </cell>
          <cell r="L119" t="str">
            <v>Valor água (R$)</v>
          </cell>
          <cell r="M119" t="str">
            <v>Valor esgoto (R$)</v>
          </cell>
          <cell r="N119" t="str">
            <v>Valor serviço(R$)</v>
          </cell>
          <cell r="O119" t="str">
            <v>Valor bônus(R$)</v>
          </cell>
          <cell r="P119" t="str">
            <v>Multa/ Juros/ Atual. Monet.</v>
          </cell>
          <cell r="Q119" t="str">
            <v>Valor total(R$)</v>
          </cell>
          <cell r="R119"/>
          <cell r="S119" t="str">
            <v>Situação</v>
          </cell>
          <cell r="T119" t="str">
            <v>Ocorrência</v>
          </cell>
          <cell r="U119" t="str">
            <v>Anormalidade</v>
          </cell>
          <cell r="V119" t="str">
            <v>Matrículas mês anterior</v>
          </cell>
          <cell r="W119" t="str">
            <v>Matrícula</v>
          </cell>
          <cell r="X119" t="str">
            <v>Economias</v>
          </cell>
          <cell r="Y119"/>
          <cell r="Z119">
            <v>0</v>
          </cell>
          <cell r="AA119" t="str">
            <v>Residencial</v>
          </cell>
          <cell r="AB119">
            <v>1</v>
          </cell>
          <cell r="AC119" t="str">
            <v>Industrial</v>
          </cell>
          <cell r="AD119" t="str">
            <v>Economias</v>
          </cell>
        </row>
        <row r="120">
          <cell r="D120" t="str">
            <v>H130</v>
          </cell>
          <cell r="E120"/>
          <cell r="F120"/>
          <cell r="G120" t="str">
            <v>Sapiens Park - INPETU</v>
          </cell>
          <cell r="H120">
            <v>1</v>
          </cell>
          <cell r="I120"/>
          <cell r="J120"/>
          <cell r="K120"/>
          <cell r="L120"/>
          <cell r="M120"/>
          <cell r="N120"/>
          <cell r="O120"/>
          <cell r="P120"/>
          <cell r="Q120"/>
          <cell r="R120">
            <v>0</v>
          </cell>
          <cell r="S120" t="str">
            <v>ok</v>
          </cell>
          <cell r="T120"/>
          <cell r="U120"/>
          <cell r="V120"/>
          <cell r="W120" t="str">
            <v>ok</v>
          </cell>
          <cell r="X120">
            <v>1</v>
          </cell>
          <cell r="Y120" t="str">
            <v>sim</v>
          </cell>
          <cell r="Z120">
            <v>0</v>
          </cell>
          <cell r="AA120">
            <v>0</v>
          </cell>
          <cell r="AB120">
            <v>1</v>
          </cell>
          <cell r="AC120">
            <v>0</v>
          </cell>
          <cell r="AD120">
            <v>1</v>
          </cell>
        </row>
        <row r="121">
          <cell r="D121" t="str">
            <v>H131</v>
          </cell>
          <cell r="E121"/>
          <cell r="F121"/>
          <cell r="G121" t="str">
            <v>Sapiens Park - Fotovoltaica</v>
          </cell>
          <cell r="H121">
            <v>1</v>
          </cell>
          <cell r="I121"/>
          <cell r="J121"/>
          <cell r="K121"/>
          <cell r="L121"/>
          <cell r="M121"/>
          <cell r="N121"/>
          <cell r="O121"/>
          <cell r="P121"/>
          <cell r="Q121"/>
          <cell r="R121">
            <v>0</v>
          </cell>
          <cell r="S121" t="str">
            <v>ok</v>
          </cell>
          <cell r="T121"/>
          <cell r="U121"/>
          <cell r="V121"/>
          <cell r="W121" t="str">
            <v>ok</v>
          </cell>
          <cell r="X121">
            <v>1</v>
          </cell>
          <cell r="Y121" t="str">
            <v>sim</v>
          </cell>
          <cell r="Z121">
            <v>1</v>
          </cell>
          <cell r="AA121">
            <v>0</v>
          </cell>
          <cell r="AB121">
            <v>0</v>
          </cell>
          <cell r="AC121">
            <v>0</v>
          </cell>
          <cell r="AD121">
            <v>1</v>
          </cell>
        </row>
        <row r="122"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</row>
        <row r="123"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</row>
        <row r="124">
          <cell r="D124"/>
          <cell r="E124" t="str">
            <v>229460-5</v>
          </cell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</row>
        <row r="125">
          <cell r="D125" t="str">
            <v>Codigo</v>
          </cell>
          <cell r="E125" t="str">
            <v>Matricula</v>
          </cell>
          <cell r="F125" t="str">
            <v>Mês referencia</v>
          </cell>
          <cell r="G125" t="str">
            <v>Cliente</v>
          </cell>
          <cell r="H125" t="str">
            <v>Economias</v>
          </cell>
          <cell r="I125" t="str">
            <v>Leitura Anterior</v>
          </cell>
          <cell r="J125" t="str">
            <v>Atual</v>
          </cell>
          <cell r="K125" t="str">
            <v>Cons. m3</v>
          </cell>
          <cell r="L125" t="str">
            <v>Valor água (R$)</v>
          </cell>
          <cell r="M125" t="str">
            <v>Valor esgoto (R$)</v>
          </cell>
          <cell r="N125" t="str">
            <v>Valor serviço(R$)</v>
          </cell>
          <cell r="O125" t="str">
            <v>Valor bônus(R$)</v>
          </cell>
          <cell r="P125" t="str">
            <v>Multa/ Juros/ Atual. Monet.</v>
          </cell>
          <cell r="Q125" t="str">
            <v>Valor total(R$)</v>
          </cell>
          <cell r="R125"/>
          <cell r="S125" t="str">
            <v>Situação</v>
          </cell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</row>
        <row r="126">
          <cell r="D126" t="str">
            <v>H088</v>
          </cell>
          <cell r="E126">
            <v>2294605</v>
          </cell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</row>
        <row r="127">
          <cell r="D127" t="str">
            <v>H081</v>
          </cell>
          <cell r="E127">
            <v>2295652</v>
          </cell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</row>
        <row r="128">
          <cell r="D128" t="str">
            <v>H053</v>
          </cell>
          <cell r="E128">
            <v>2296713</v>
          </cell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</row>
        <row r="129">
          <cell r="D129" t="str">
            <v>H030</v>
          </cell>
          <cell r="E129">
            <v>2296276</v>
          </cell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/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</row>
        <row r="130">
          <cell r="D130" t="str">
            <v>H032</v>
          </cell>
          <cell r="E130">
            <v>2296659</v>
          </cell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</row>
        <row r="131">
          <cell r="D131" t="str">
            <v>H021</v>
          </cell>
          <cell r="E131">
            <v>2296632</v>
          </cell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</row>
        <row r="132">
          <cell r="D132" t="str">
            <v>H040</v>
          </cell>
          <cell r="E132">
            <v>2296691</v>
          </cell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</row>
        <row r="133">
          <cell r="D133" t="str">
            <v>H033</v>
          </cell>
          <cell r="E133">
            <v>2296667</v>
          </cell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</row>
        <row r="134">
          <cell r="D134" t="str">
            <v>H059</v>
          </cell>
          <cell r="E134">
            <v>2296675</v>
          </cell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  <cell r="S134"/>
          <cell r="T134"/>
          <cell r="U134"/>
          <cell r="V134"/>
          <cell r="W134"/>
          <cell r="X134"/>
          <cell r="Y134"/>
          <cell r="Z134"/>
          <cell r="AA134"/>
          <cell r="AB134"/>
          <cell r="AC134"/>
          <cell r="AD134"/>
        </row>
        <row r="135">
          <cell r="D135" t="str">
            <v>H038</v>
          </cell>
          <cell r="E135">
            <v>2296683</v>
          </cell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</row>
        <row r="136">
          <cell r="D136" t="str">
            <v>H055</v>
          </cell>
          <cell r="E136">
            <v>2296705</v>
          </cell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  <cell r="S136"/>
          <cell r="T136"/>
          <cell r="U136"/>
          <cell r="V136"/>
          <cell r="W136"/>
          <cell r="X136"/>
          <cell r="Y136"/>
          <cell r="Z136"/>
          <cell r="AA136"/>
          <cell r="AB136"/>
          <cell r="AC136"/>
          <cell r="AD136"/>
        </row>
        <row r="137">
          <cell r="D137" t="str">
            <v>H056</v>
          </cell>
          <cell r="E137">
            <v>2296721</v>
          </cell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  <cell r="S137"/>
          <cell r="T137"/>
          <cell r="U137"/>
          <cell r="V137"/>
          <cell r="W137"/>
          <cell r="X137"/>
          <cell r="Y137"/>
          <cell r="Z137"/>
          <cell r="AA137"/>
          <cell r="AB137"/>
          <cell r="AC137"/>
          <cell r="AD137"/>
        </row>
        <row r="138">
          <cell r="D138" t="str">
            <v>H050</v>
          </cell>
          <cell r="E138">
            <v>2296748</v>
          </cell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  <cell r="S138"/>
          <cell r="T138"/>
          <cell r="U138"/>
          <cell r="V138"/>
          <cell r="W138"/>
          <cell r="X138"/>
          <cell r="Y138"/>
          <cell r="Z138"/>
          <cell r="AA138"/>
          <cell r="AB138"/>
          <cell r="AC138"/>
          <cell r="AD138"/>
        </row>
        <row r="139">
          <cell r="D139" t="str">
            <v>H051</v>
          </cell>
          <cell r="E139">
            <v>2296756</v>
          </cell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</row>
        <row r="140">
          <cell r="D140" t="str">
            <v>H048</v>
          </cell>
          <cell r="E140">
            <v>2296764</v>
          </cell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</row>
        <row r="141">
          <cell r="D141" t="str">
            <v>H020</v>
          </cell>
          <cell r="E141">
            <v>2296829</v>
          </cell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  <cell r="Z141"/>
          <cell r="AA141"/>
          <cell r="AB141"/>
          <cell r="AC141"/>
          <cell r="AD141"/>
        </row>
        <row r="142">
          <cell r="D142" t="str">
            <v>H018</v>
          </cell>
          <cell r="E142">
            <v>2296640</v>
          </cell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</row>
        <row r="143">
          <cell r="D143" t="str">
            <v>H045</v>
          </cell>
          <cell r="E143">
            <v>2296772</v>
          </cell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</row>
        <row r="144">
          <cell r="D144" t="str">
            <v>H046</v>
          </cell>
          <cell r="E144">
            <v>2296780</v>
          </cell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  <cell r="S144"/>
          <cell r="T144"/>
          <cell r="U144"/>
          <cell r="V144"/>
          <cell r="W144"/>
          <cell r="X144"/>
          <cell r="Y144"/>
          <cell r="Z144"/>
          <cell r="AA144"/>
          <cell r="AB144"/>
          <cell r="AC144"/>
          <cell r="AD144"/>
        </row>
        <row r="145">
          <cell r="D145" t="str">
            <v>H042</v>
          </cell>
          <cell r="E145">
            <v>2296802</v>
          </cell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  <cell r="S145"/>
          <cell r="T145"/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</row>
        <row r="146">
          <cell r="D146" t="str">
            <v>H041</v>
          </cell>
          <cell r="E146">
            <v>2296810</v>
          </cell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  <cell r="S146"/>
          <cell r="T146"/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</row>
        <row r="147">
          <cell r="D147" t="str">
            <v>H047</v>
          </cell>
          <cell r="E147">
            <v>2296837</v>
          </cell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  <cell r="S147"/>
          <cell r="T147"/>
          <cell r="U147"/>
          <cell r="V147"/>
          <cell r="W147"/>
          <cell r="X147"/>
          <cell r="Y147"/>
          <cell r="Z147"/>
          <cell r="AA147"/>
          <cell r="AB147"/>
          <cell r="AC147"/>
          <cell r="AD147"/>
        </row>
        <row r="148">
          <cell r="D148" t="str">
            <v>H015</v>
          </cell>
          <cell r="E148">
            <v>2296918</v>
          </cell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  <cell r="T148"/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</row>
        <row r="149">
          <cell r="D149" t="str">
            <v>H023</v>
          </cell>
          <cell r="E149">
            <v>2296934</v>
          </cell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  <cell r="S149"/>
          <cell r="T149"/>
          <cell r="U149"/>
          <cell r="V149"/>
          <cell r="W149"/>
          <cell r="X149"/>
          <cell r="Y149"/>
          <cell r="Z149"/>
          <cell r="AA149"/>
          <cell r="AB149"/>
          <cell r="AC149"/>
          <cell r="AD149"/>
        </row>
        <row r="150">
          <cell r="D150" t="str">
            <v>H017</v>
          </cell>
          <cell r="E150">
            <v>2296950</v>
          </cell>
          <cell r="F150"/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</row>
        <row r="151">
          <cell r="D151" t="str">
            <v>H001</v>
          </cell>
          <cell r="E151">
            <v>2297094</v>
          </cell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</row>
        <row r="152">
          <cell r="D152" t="str">
            <v>H002</v>
          </cell>
          <cell r="E152">
            <v>2297116</v>
          </cell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</row>
        <row r="153">
          <cell r="D153" t="str">
            <v>H072</v>
          </cell>
          <cell r="E153">
            <v>2297167</v>
          </cell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  <cell r="T153"/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</row>
        <row r="154">
          <cell r="D154" t="str">
            <v>H073</v>
          </cell>
          <cell r="E154">
            <v>2297175</v>
          </cell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</row>
        <row r="155">
          <cell r="D155" t="str">
            <v>H076</v>
          </cell>
          <cell r="E155">
            <v>2297361</v>
          </cell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  <cell r="T155"/>
          <cell r="U155"/>
          <cell r="V155"/>
          <cell r="W155"/>
          <cell r="X155"/>
          <cell r="Y155"/>
          <cell r="Z155"/>
          <cell r="AA155"/>
          <cell r="AB155"/>
          <cell r="AC155"/>
          <cell r="AD155"/>
        </row>
        <row r="156">
          <cell r="D156" t="str">
            <v>H028</v>
          </cell>
          <cell r="E156">
            <v>6205615</v>
          </cell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  <cell r="V156"/>
          <cell r="W156"/>
          <cell r="X156"/>
          <cell r="Y156"/>
          <cell r="Z156"/>
          <cell r="AA156"/>
          <cell r="AB156"/>
          <cell r="AC156"/>
          <cell r="AD156"/>
        </row>
        <row r="157">
          <cell r="D157" t="str">
            <v>H043</v>
          </cell>
          <cell r="E157">
            <v>6816860</v>
          </cell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  <cell r="S157"/>
          <cell r="T157"/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</row>
        <row r="158">
          <cell r="D158" t="str">
            <v>H054</v>
          </cell>
          <cell r="E158">
            <v>6923020</v>
          </cell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</row>
        <row r="159">
          <cell r="D159" t="str">
            <v>H007</v>
          </cell>
          <cell r="E159">
            <v>9185550</v>
          </cell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  <cell r="U159"/>
          <cell r="V159"/>
          <cell r="W159"/>
          <cell r="X159"/>
          <cell r="Y159"/>
          <cell r="Z159"/>
          <cell r="AA159"/>
          <cell r="AB159"/>
          <cell r="AC159"/>
          <cell r="AD159"/>
        </row>
        <row r="160">
          <cell r="D160" t="str">
            <v>H035</v>
          </cell>
          <cell r="E160">
            <v>2296845</v>
          </cell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  <cell r="T160"/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</row>
        <row r="161">
          <cell r="D161" t="str">
            <v>H061</v>
          </cell>
          <cell r="E161">
            <v>2296870</v>
          </cell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  <cell r="S161"/>
          <cell r="T161"/>
          <cell r="U161"/>
          <cell r="V161"/>
          <cell r="W161"/>
          <cell r="X161"/>
          <cell r="Y161"/>
          <cell r="Z161"/>
          <cell r="AA161"/>
          <cell r="AB161"/>
          <cell r="AC161"/>
          <cell r="AD161"/>
        </row>
        <row r="162">
          <cell r="D162" t="str">
            <v>H025</v>
          </cell>
          <cell r="E162">
            <v>2296900</v>
          </cell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  <cell r="S162"/>
          <cell r="T162"/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</row>
        <row r="163">
          <cell r="D163" t="str">
            <v>H024</v>
          </cell>
          <cell r="E163">
            <v>2296926</v>
          </cell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  <cell r="Z163"/>
          <cell r="AA163"/>
          <cell r="AB163"/>
          <cell r="AC163"/>
          <cell r="AD163"/>
        </row>
        <row r="164">
          <cell r="D164" t="str">
            <v>H060</v>
          </cell>
          <cell r="E164">
            <v>5329663</v>
          </cell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  <cell r="Z164"/>
          <cell r="AA164"/>
          <cell r="AB164"/>
          <cell r="AC164"/>
          <cell r="AD164"/>
        </row>
        <row r="165">
          <cell r="D165" t="str">
            <v>H037</v>
          </cell>
          <cell r="E165">
            <v>6435548</v>
          </cell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  <cell r="S165"/>
          <cell r="T165"/>
          <cell r="U165"/>
          <cell r="V165"/>
          <cell r="W165"/>
          <cell r="X165"/>
          <cell r="Y165"/>
          <cell r="Z165"/>
          <cell r="AA165"/>
          <cell r="AB165"/>
          <cell r="AC165"/>
          <cell r="AD165"/>
        </row>
        <row r="166">
          <cell r="D166" t="str">
            <v>H034</v>
          </cell>
          <cell r="E166">
            <v>8416621</v>
          </cell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  <cell r="S166"/>
          <cell r="T166"/>
          <cell r="U166"/>
          <cell r="V166"/>
          <cell r="W166"/>
          <cell r="X166"/>
          <cell r="Y166"/>
          <cell r="Z166"/>
          <cell r="AA166"/>
          <cell r="AB166"/>
          <cell r="AC166"/>
          <cell r="AD166"/>
        </row>
        <row r="167">
          <cell r="D167" t="str">
            <v>H019</v>
          </cell>
          <cell r="E167">
            <v>9097821</v>
          </cell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  <cell r="T167"/>
          <cell r="U167"/>
          <cell r="V167"/>
          <cell r="W167"/>
          <cell r="X167"/>
          <cell r="Y167"/>
          <cell r="Z167"/>
          <cell r="AA167"/>
          <cell r="AB167"/>
          <cell r="AC167"/>
          <cell r="AD167"/>
        </row>
        <row r="168">
          <cell r="D168" t="str">
            <v>H005</v>
          </cell>
          <cell r="E168">
            <v>2297078</v>
          </cell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  <cell r="S168"/>
          <cell r="T168"/>
          <cell r="U168"/>
          <cell r="V168"/>
          <cell r="W168"/>
          <cell r="X168"/>
          <cell r="Y168"/>
          <cell r="Z168"/>
          <cell r="AA168"/>
          <cell r="AB168"/>
          <cell r="AC168"/>
          <cell r="AD168"/>
        </row>
        <row r="169">
          <cell r="D169" t="str">
            <v>H004</v>
          </cell>
          <cell r="E169">
            <v>2297086</v>
          </cell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  <cell r="Z169"/>
          <cell r="AA169"/>
          <cell r="AB169"/>
          <cell r="AC169"/>
          <cell r="AD169"/>
        </row>
        <row r="170">
          <cell r="D170" t="str">
            <v>H009</v>
          </cell>
          <cell r="E170">
            <v>2297140</v>
          </cell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  <cell r="S170"/>
          <cell r="T170"/>
          <cell r="U170"/>
          <cell r="V170"/>
          <cell r="W170"/>
          <cell r="X170"/>
          <cell r="Y170"/>
          <cell r="Z170"/>
          <cell r="AA170"/>
          <cell r="AB170"/>
          <cell r="AC170"/>
          <cell r="AD170"/>
        </row>
        <row r="171">
          <cell r="D171" t="str">
            <v>H008</v>
          </cell>
          <cell r="E171">
            <v>2297159</v>
          </cell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/>
          <cell r="T171"/>
          <cell r="U171"/>
          <cell r="V171"/>
          <cell r="W171"/>
          <cell r="X171"/>
          <cell r="Y171"/>
          <cell r="Z171"/>
          <cell r="AA171"/>
          <cell r="AB171"/>
          <cell r="AC171"/>
          <cell r="AD171"/>
        </row>
        <row r="172">
          <cell r="D172" t="str">
            <v>H029</v>
          </cell>
          <cell r="E172">
            <v>7297220</v>
          </cell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  <cell r="T172"/>
          <cell r="U172"/>
          <cell r="V172"/>
          <cell r="W172"/>
          <cell r="X172"/>
          <cell r="Y172"/>
          <cell r="Z172"/>
          <cell r="AA172"/>
          <cell r="AB172"/>
          <cell r="AC172"/>
          <cell r="AD172"/>
        </row>
        <row r="173">
          <cell r="D173" t="str">
            <v>H011</v>
          </cell>
          <cell r="E173">
            <v>8149615</v>
          </cell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  <cell r="T173"/>
          <cell r="U173"/>
          <cell r="V173"/>
          <cell r="W173"/>
          <cell r="X173"/>
          <cell r="Y173"/>
          <cell r="Z173"/>
          <cell r="AA173"/>
          <cell r="AB173"/>
          <cell r="AC173"/>
          <cell r="AD173"/>
        </row>
        <row r="174">
          <cell r="D174" t="str">
            <v>H057</v>
          </cell>
          <cell r="E174">
            <v>2297108</v>
          </cell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  <cell r="Z174"/>
          <cell r="AA174"/>
          <cell r="AB174"/>
          <cell r="AC174"/>
          <cell r="AD174"/>
        </row>
        <row r="175">
          <cell r="D175" t="str">
            <v>H003</v>
          </cell>
          <cell r="E175">
            <v>2297124</v>
          </cell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/>
          <cell r="W175"/>
          <cell r="X175"/>
          <cell r="Y175"/>
          <cell r="Z175"/>
          <cell r="AA175"/>
          <cell r="AB175"/>
          <cell r="AC175"/>
          <cell r="AD175"/>
        </row>
        <row r="176">
          <cell r="D176" t="str">
            <v>H010</v>
          </cell>
          <cell r="E176">
            <v>2297132</v>
          </cell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/>
          <cell r="V176"/>
          <cell r="W176"/>
          <cell r="X176"/>
          <cell r="Y176"/>
          <cell r="Z176"/>
          <cell r="AA176"/>
          <cell r="AB176"/>
          <cell r="AC176"/>
          <cell r="AD176"/>
        </row>
        <row r="177">
          <cell r="D177" t="str">
            <v>H074</v>
          </cell>
          <cell r="E177">
            <v>2297183</v>
          </cell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  <cell r="V177"/>
          <cell r="W177"/>
          <cell r="X177"/>
          <cell r="Y177"/>
          <cell r="Z177"/>
          <cell r="AA177"/>
          <cell r="AB177"/>
          <cell r="AC177"/>
          <cell r="AD177"/>
        </row>
        <row r="178">
          <cell r="D178" t="str">
            <v>H083</v>
          </cell>
          <cell r="E178">
            <v>6997937</v>
          </cell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  <cell r="V178"/>
          <cell r="W178"/>
          <cell r="X178"/>
          <cell r="Y178"/>
          <cell r="Z178"/>
          <cell r="AA178"/>
          <cell r="AB178"/>
          <cell r="AC178"/>
          <cell r="AD178"/>
        </row>
        <row r="179">
          <cell r="D179" t="str">
            <v>H006</v>
          </cell>
          <cell r="E179">
            <v>9185569</v>
          </cell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/>
          <cell r="T179"/>
          <cell r="U179"/>
          <cell r="V179"/>
          <cell r="W179"/>
          <cell r="X179"/>
          <cell r="Y179"/>
          <cell r="Z179"/>
          <cell r="AA179"/>
          <cell r="AB179"/>
          <cell r="AC179"/>
          <cell r="AD179"/>
        </row>
        <row r="180">
          <cell r="D180" t="str">
            <v>H049</v>
          </cell>
          <cell r="E180">
            <v>9197478</v>
          </cell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/>
          <cell r="T180"/>
          <cell r="U180"/>
          <cell r="V180"/>
          <cell r="W180"/>
          <cell r="X180"/>
          <cell r="Y180"/>
          <cell r="Z180"/>
          <cell r="AA180"/>
          <cell r="AB180"/>
          <cell r="AC180"/>
          <cell r="AD180"/>
        </row>
        <row r="181">
          <cell r="D181" t="str">
            <v>H106</v>
          </cell>
          <cell r="E181">
            <v>14948508</v>
          </cell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</row>
        <row r="182">
          <cell r="D182" t="str">
            <v>H062</v>
          </cell>
          <cell r="E182">
            <v>15023672</v>
          </cell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/>
          <cell r="T182"/>
          <cell r="U182"/>
          <cell r="V182"/>
          <cell r="W182"/>
          <cell r="X182"/>
          <cell r="Y182"/>
          <cell r="Z182"/>
          <cell r="AA182"/>
          <cell r="AB182"/>
          <cell r="AC182"/>
          <cell r="AD182"/>
        </row>
        <row r="183">
          <cell r="D183" t="str">
            <v>H066</v>
          </cell>
          <cell r="E183">
            <v>17091764</v>
          </cell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  <cell r="T183"/>
          <cell r="U183"/>
          <cell r="V183"/>
          <cell r="W183"/>
          <cell r="X183"/>
          <cell r="Y183"/>
          <cell r="Z183"/>
          <cell r="AA183"/>
          <cell r="AB183"/>
          <cell r="AC183"/>
          <cell r="AD183"/>
        </row>
        <row r="184">
          <cell r="D184" t="str">
            <v>H044</v>
          </cell>
          <cell r="E184">
            <v>2296896</v>
          </cell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/>
          <cell r="T184"/>
          <cell r="U184"/>
          <cell r="V184"/>
          <cell r="W184"/>
          <cell r="X184"/>
          <cell r="Y184"/>
          <cell r="Z184"/>
          <cell r="AA184"/>
          <cell r="AB184"/>
          <cell r="AC184"/>
          <cell r="AD184"/>
        </row>
        <row r="185">
          <cell r="D185" t="str">
            <v>H089</v>
          </cell>
          <cell r="E185">
            <v>2347660</v>
          </cell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  <cell r="Z185"/>
          <cell r="AA185"/>
          <cell r="AB185"/>
          <cell r="AC185"/>
          <cell r="AD185"/>
        </row>
        <row r="186">
          <cell r="D186" t="str">
            <v>H090</v>
          </cell>
          <cell r="E186">
            <v>2347679</v>
          </cell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  <cell r="T186"/>
          <cell r="U186"/>
          <cell r="V186"/>
          <cell r="W186"/>
          <cell r="X186"/>
          <cell r="Y186"/>
          <cell r="Z186"/>
          <cell r="AA186"/>
          <cell r="AB186"/>
          <cell r="AC186"/>
          <cell r="AD186"/>
        </row>
        <row r="187">
          <cell r="D187" t="str">
            <v>H084</v>
          </cell>
          <cell r="E187">
            <v>9197419</v>
          </cell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/>
          <cell r="T187"/>
          <cell r="U187"/>
          <cell r="V187"/>
          <cell r="W187"/>
          <cell r="X187"/>
          <cell r="Y187"/>
          <cell r="Z187"/>
          <cell r="AA187"/>
          <cell r="AB187"/>
          <cell r="AC187"/>
          <cell r="AD187"/>
        </row>
        <row r="188">
          <cell r="D188" t="str">
            <v>H082</v>
          </cell>
          <cell r="E188">
            <v>5716594</v>
          </cell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/>
          <cell r="T188"/>
          <cell r="U188"/>
          <cell r="V188"/>
          <cell r="W188"/>
          <cell r="X188"/>
          <cell r="Y188"/>
          <cell r="Z188"/>
          <cell r="AA188"/>
          <cell r="AB188"/>
          <cell r="AC188"/>
          <cell r="AD188"/>
        </row>
        <row r="189">
          <cell r="D189" t="str">
            <v>H058</v>
          </cell>
          <cell r="E189">
            <v>9611070</v>
          </cell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/>
          <cell r="T189"/>
          <cell r="U189"/>
          <cell r="V189"/>
          <cell r="W189"/>
          <cell r="X189"/>
          <cell r="Y189"/>
          <cell r="Z189"/>
          <cell r="AA189"/>
          <cell r="AB189"/>
          <cell r="AC189"/>
          <cell r="AD189"/>
        </row>
        <row r="190">
          <cell r="D190" t="str">
            <v>H086</v>
          </cell>
          <cell r="E190">
            <v>12799408</v>
          </cell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/>
          <cell r="T190"/>
          <cell r="U190"/>
          <cell r="V190"/>
          <cell r="W190"/>
          <cell r="X190"/>
          <cell r="Y190"/>
          <cell r="Z190"/>
          <cell r="AA190"/>
          <cell r="AB190"/>
          <cell r="AC190"/>
          <cell r="AD190"/>
        </row>
        <row r="191">
          <cell r="D191" t="str">
            <v>H087</v>
          </cell>
          <cell r="E191">
            <v>13018540</v>
          </cell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  <cell r="V191"/>
          <cell r="W191"/>
          <cell r="X191"/>
          <cell r="Y191"/>
          <cell r="Z191"/>
          <cell r="AA191"/>
          <cell r="AB191"/>
          <cell r="AC191"/>
          <cell r="AD191"/>
        </row>
        <row r="192">
          <cell r="D192" t="str">
            <v>H085</v>
          </cell>
          <cell r="E192">
            <v>12791172</v>
          </cell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  <cell r="S192"/>
          <cell r="T192"/>
          <cell r="U192"/>
          <cell r="V192"/>
          <cell r="W192"/>
          <cell r="X192"/>
          <cell r="Y192"/>
          <cell r="Z192"/>
          <cell r="AA192"/>
          <cell r="AB192"/>
          <cell r="AC192"/>
          <cell r="AD192"/>
        </row>
        <row r="193">
          <cell r="D193" t="str">
            <v>H027</v>
          </cell>
          <cell r="E193">
            <v>16701186</v>
          </cell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S193"/>
          <cell r="T193"/>
          <cell r="U193"/>
          <cell r="V193"/>
          <cell r="W193"/>
          <cell r="X193"/>
          <cell r="Y193"/>
          <cell r="Z193"/>
          <cell r="AA193"/>
          <cell r="AB193"/>
          <cell r="AC193"/>
          <cell r="AD193"/>
        </row>
        <row r="194">
          <cell r="D194" t="str">
            <v>H026</v>
          </cell>
          <cell r="E194">
            <v>9912770</v>
          </cell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/>
          <cell r="T194"/>
          <cell r="U194"/>
          <cell r="V194"/>
          <cell r="W194"/>
          <cell r="X194"/>
          <cell r="Y194"/>
          <cell r="Z194"/>
          <cell r="AA194"/>
          <cell r="AB194"/>
          <cell r="AC194"/>
          <cell r="AD194"/>
        </row>
        <row r="195"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  <cell r="S195"/>
          <cell r="T195"/>
          <cell r="U195"/>
          <cell r="V195"/>
          <cell r="W195"/>
          <cell r="X195"/>
          <cell r="Y195"/>
          <cell r="Z195"/>
          <cell r="AA195"/>
          <cell r="AB195"/>
          <cell r="AC195"/>
          <cell r="AD195"/>
        </row>
        <row r="196"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  <cell r="S196"/>
          <cell r="T196"/>
          <cell r="U196"/>
          <cell r="V196"/>
          <cell r="W196"/>
          <cell r="X196"/>
          <cell r="Y196"/>
          <cell r="Z196"/>
          <cell r="AA196"/>
          <cell r="AB196"/>
          <cell r="AC196"/>
          <cell r="AD196"/>
        </row>
        <row r="197"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  <cell r="P197"/>
          <cell r="Q197"/>
          <cell r="R197"/>
          <cell r="S197"/>
          <cell r="T197"/>
          <cell r="U197"/>
          <cell r="V197"/>
          <cell r="W197"/>
          <cell r="X197"/>
          <cell r="Y197"/>
          <cell r="Z197"/>
          <cell r="AA197"/>
          <cell r="AB197"/>
          <cell r="AC197"/>
          <cell r="AD197"/>
        </row>
        <row r="198"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  <cell r="S198"/>
          <cell r="T198"/>
          <cell r="U198"/>
          <cell r="V198"/>
          <cell r="W198"/>
          <cell r="X198"/>
          <cell r="Y198"/>
          <cell r="Z198"/>
          <cell r="AA198"/>
          <cell r="AB198"/>
          <cell r="AC198"/>
          <cell r="AD198"/>
        </row>
        <row r="199"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  <cell r="S199"/>
          <cell r="T199"/>
          <cell r="U199"/>
          <cell r="V199"/>
          <cell r="W199"/>
          <cell r="X199"/>
          <cell r="Y199"/>
          <cell r="Z199"/>
          <cell r="AA199"/>
          <cell r="AB199"/>
          <cell r="AC199"/>
          <cell r="AD199"/>
        </row>
        <row r="200"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  <cell r="S200"/>
          <cell r="T200"/>
          <cell r="U200"/>
          <cell r="V200"/>
          <cell r="W200"/>
          <cell r="X200"/>
          <cell r="Y200"/>
          <cell r="Z200"/>
          <cell r="AA200"/>
          <cell r="AB200"/>
          <cell r="AC200"/>
          <cell r="AD200"/>
        </row>
        <row r="201"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  <cell r="S201"/>
          <cell r="T201"/>
          <cell r="U201"/>
          <cell r="V201"/>
          <cell r="W201"/>
          <cell r="X201"/>
          <cell r="Y201"/>
          <cell r="Z201"/>
          <cell r="AA201"/>
          <cell r="AB201"/>
          <cell r="AC201"/>
          <cell r="AD201"/>
        </row>
        <row r="202"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  <cell r="S202"/>
          <cell r="T202"/>
          <cell r="U202"/>
          <cell r="V202"/>
          <cell r="W202"/>
          <cell r="X202"/>
          <cell r="Y202"/>
          <cell r="Z202"/>
          <cell r="AA202"/>
          <cell r="AB202"/>
          <cell r="AC202"/>
          <cell r="AD202"/>
        </row>
        <row r="203"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  <cell r="S203"/>
          <cell r="T203"/>
          <cell r="U203"/>
          <cell r="V203"/>
          <cell r="W203"/>
          <cell r="X203"/>
          <cell r="Y203"/>
          <cell r="Z203"/>
          <cell r="AA203"/>
          <cell r="AB203"/>
          <cell r="AC203"/>
          <cell r="AD203"/>
        </row>
        <row r="204"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  <cell r="Z204"/>
          <cell r="AA204"/>
          <cell r="AB204"/>
          <cell r="AC204"/>
          <cell r="AD204"/>
        </row>
        <row r="205"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  <cell r="S205"/>
          <cell r="T205"/>
          <cell r="U205"/>
          <cell r="V205"/>
          <cell r="W205"/>
          <cell r="X205"/>
          <cell r="Y205"/>
          <cell r="Z205"/>
          <cell r="AA205"/>
          <cell r="AB205"/>
          <cell r="AC205"/>
          <cell r="AD205"/>
        </row>
        <row r="206"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  <cell r="S206"/>
          <cell r="T206"/>
          <cell r="U206"/>
          <cell r="V206"/>
          <cell r="W206"/>
          <cell r="X206"/>
          <cell r="Y206"/>
          <cell r="Z206"/>
          <cell r="AA206"/>
          <cell r="AB206"/>
          <cell r="AC206"/>
          <cell r="AD206"/>
        </row>
        <row r="207"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  <cell r="S207"/>
          <cell r="T207"/>
          <cell r="U207"/>
          <cell r="V207"/>
          <cell r="W207"/>
          <cell r="X207"/>
          <cell r="Y207"/>
          <cell r="Z207"/>
          <cell r="AA207"/>
          <cell r="AB207"/>
          <cell r="AC207"/>
          <cell r="AD207"/>
        </row>
        <row r="208"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  <cell r="S208"/>
          <cell r="T208"/>
          <cell r="U208"/>
          <cell r="V208"/>
          <cell r="W208"/>
          <cell r="X208"/>
          <cell r="Y208"/>
          <cell r="Z208"/>
          <cell r="AA208"/>
          <cell r="AB208"/>
          <cell r="AC208"/>
          <cell r="AD208"/>
        </row>
        <row r="209"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  <cell r="S209"/>
          <cell r="T209"/>
          <cell r="U209"/>
          <cell r="V209"/>
          <cell r="W209"/>
          <cell r="X209"/>
          <cell r="Y209"/>
          <cell r="Z209"/>
          <cell r="AA209"/>
          <cell r="AB209"/>
          <cell r="AC209"/>
          <cell r="AD209"/>
        </row>
        <row r="210"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  <cell r="S210"/>
          <cell r="T210"/>
          <cell r="U210"/>
          <cell r="V210"/>
          <cell r="W210"/>
          <cell r="X210"/>
          <cell r="Y210"/>
          <cell r="Z210"/>
          <cell r="AA210"/>
          <cell r="AB210"/>
          <cell r="AC210"/>
          <cell r="AD210"/>
        </row>
        <row r="211"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  <cell r="S211"/>
          <cell r="T211"/>
          <cell r="U211"/>
          <cell r="V211"/>
          <cell r="W211"/>
          <cell r="X211"/>
          <cell r="Y211"/>
          <cell r="Z211"/>
          <cell r="AA211"/>
          <cell r="AB211"/>
          <cell r="AC211"/>
          <cell r="AD211"/>
        </row>
        <row r="212"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  <cell r="Z212"/>
          <cell r="AA212"/>
          <cell r="AB212"/>
          <cell r="AC212"/>
          <cell r="AD212"/>
        </row>
        <row r="213"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  <cell r="Z213"/>
          <cell r="AA213"/>
          <cell r="AB213"/>
          <cell r="AC213"/>
          <cell r="AD213"/>
        </row>
        <row r="214"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  <cell r="S214"/>
          <cell r="T214"/>
          <cell r="U214"/>
          <cell r="V214"/>
          <cell r="W214"/>
          <cell r="X214"/>
          <cell r="Y214"/>
          <cell r="Z214"/>
          <cell r="AA214"/>
          <cell r="AB214"/>
          <cell r="AC214"/>
          <cell r="AD214"/>
        </row>
        <row r="215"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  <cell r="S215"/>
          <cell r="T215"/>
          <cell r="U215"/>
          <cell r="V215"/>
          <cell r="W215"/>
          <cell r="X215"/>
          <cell r="Y215"/>
          <cell r="Z215"/>
          <cell r="AA215"/>
          <cell r="AB215"/>
          <cell r="AC215"/>
          <cell r="AD215"/>
        </row>
        <row r="216"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  <cell r="S216"/>
          <cell r="T216"/>
          <cell r="U216"/>
          <cell r="V216"/>
          <cell r="W216"/>
          <cell r="X216"/>
          <cell r="Y216"/>
          <cell r="Z216"/>
          <cell r="AA216"/>
          <cell r="AB216"/>
          <cell r="AC216"/>
          <cell r="AD216"/>
        </row>
        <row r="217"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/>
          <cell r="T217"/>
          <cell r="U217"/>
          <cell r="V217"/>
          <cell r="W217"/>
          <cell r="X217"/>
          <cell r="Y217"/>
          <cell r="Z217"/>
          <cell r="AA217"/>
          <cell r="AB217"/>
          <cell r="AC217"/>
          <cell r="AD217"/>
        </row>
        <row r="218"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  <cell r="S218"/>
          <cell r="T218"/>
          <cell r="U218"/>
          <cell r="V218"/>
          <cell r="W218"/>
          <cell r="X218"/>
          <cell r="Y218"/>
          <cell r="Z218"/>
          <cell r="AA218"/>
          <cell r="AB218"/>
          <cell r="AC218"/>
          <cell r="AD218"/>
        </row>
        <row r="219"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  <cell r="S219"/>
          <cell r="T219"/>
          <cell r="U219"/>
          <cell r="V219"/>
          <cell r="W219"/>
          <cell r="X219"/>
          <cell r="Y219"/>
          <cell r="Z219"/>
          <cell r="AA219"/>
          <cell r="AB219"/>
          <cell r="AC219"/>
          <cell r="AD219"/>
        </row>
        <row r="220"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/>
          <cell r="T220"/>
          <cell r="U220"/>
          <cell r="V220"/>
          <cell r="W220"/>
          <cell r="X220"/>
          <cell r="Y220"/>
          <cell r="Z220"/>
          <cell r="AA220"/>
          <cell r="AB220"/>
          <cell r="AC220"/>
          <cell r="AD220"/>
        </row>
        <row r="221"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  <cell r="S221"/>
          <cell r="T221"/>
          <cell r="U221"/>
          <cell r="V221"/>
          <cell r="W221"/>
          <cell r="X221"/>
          <cell r="Y221"/>
          <cell r="Z221"/>
          <cell r="AA221"/>
          <cell r="AB221"/>
          <cell r="AC221"/>
          <cell r="AD221"/>
        </row>
        <row r="222"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  <cell r="S222"/>
          <cell r="T222"/>
          <cell r="U222"/>
          <cell r="V222"/>
          <cell r="W222"/>
          <cell r="X222"/>
          <cell r="Y222"/>
          <cell r="Z222"/>
          <cell r="AA222"/>
          <cell r="AB222"/>
          <cell r="AC222"/>
          <cell r="AD222"/>
        </row>
        <row r="223"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  <cell r="S223"/>
          <cell r="T223"/>
          <cell r="U223"/>
          <cell r="V223"/>
          <cell r="W223"/>
          <cell r="X223"/>
          <cell r="Y223"/>
          <cell r="Z223"/>
          <cell r="AA223"/>
          <cell r="AB223"/>
          <cell r="AC223"/>
          <cell r="AD223"/>
        </row>
        <row r="224"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  <cell r="S224"/>
          <cell r="T224"/>
          <cell r="U224"/>
          <cell r="V224"/>
          <cell r="W224"/>
          <cell r="X224"/>
          <cell r="Y224"/>
          <cell r="Z224"/>
          <cell r="AA224"/>
          <cell r="AB224"/>
          <cell r="AC224"/>
          <cell r="AD224"/>
        </row>
        <row r="225"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  <cell r="Z225"/>
          <cell r="AA225"/>
          <cell r="AB225"/>
          <cell r="AC225"/>
          <cell r="AD225"/>
        </row>
        <row r="226"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/>
          <cell r="T226"/>
          <cell r="U226"/>
          <cell r="V226"/>
          <cell r="W226"/>
          <cell r="X226"/>
          <cell r="Y226"/>
          <cell r="Z226"/>
          <cell r="AA226"/>
          <cell r="AB226"/>
          <cell r="AC226"/>
          <cell r="AD226"/>
        </row>
        <row r="227"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  <cell r="S227"/>
          <cell r="T227"/>
          <cell r="U227"/>
          <cell r="V227"/>
          <cell r="W227"/>
          <cell r="X227"/>
          <cell r="Y227"/>
          <cell r="Z227"/>
          <cell r="AA227"/>
          <cell r="AB227"/>
          <cell r="AC227"/>
          <cell r="AD227"/>
        </row>
        <row r="228"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  <cell r="S228"/>
          <cell r="T228"/>
          <cell r="U228"/>
          <cell r="V228"/>
          <cell r="W228"/>
          <cell r="X228"/>
          <cell r="Y228"/>
          <cell r="Z228"/>
          <cell r="AA228"/>
          <cell r="AB228"/>
          <cell r="AC228"/>
          <cell r="AD228"/>
        </row>
        <row r="229"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  <cell r="S229"/>
          <cell r="T229"/>
          <cell r="U229"/>
          <cell r="V229"/>
          <cell r="W229"/>
          <cell r="X229"/>
          <cell r="Y229"/>
          <cell r="Z229"/>
          <cell r="AA229"/>
          <cell r="AB229"/>
          <cell r="AC229"/>
          <cell r="AD229"/>
        </row>
        <row r="230"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  <cell r="Z230"/>
          <cell r="AA230"/>
          <cell r="AB230"/>
          <cell r="AC230"/>
          <cell r="AD230"/>
        </row>
        <row r="231"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  <cell r="Z231"/>
          <cell r="AA231"/>
          <cell r="AB231"/>
          <cell r="AC231"/>
          <cell r="AD231"/>
        </row>
        <row r="232"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  <cell r="S232"/>
          <cell r="T232"/>
          <cell r="U232"/>
          <cell r="V232"/>
          <cell r="W232"/>
          <cell r="X232"/>
          <cell r="Y232"/>
          <cell r="Z232"/>
          <cell r="AA232"/>
          <cell r="AB232"/>
          <cell r="AC232"/>
          <cell r="AD232"/>
        </row>
        <row r="233"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  <cell r="S233"/>
          <cell r="T233"/>
          <cell r="U233"/>
          <cell r="V233"/>
          <cell r="W233"/>
          <cell r="X233"/>
          <cell r="Y233"/>
          <cell r="Z233"/>
          <cell r="AA233"/>
          <cell r="AB233"/>
          <cell r="AC233"/>
          <cell r="AD233"/>
        </row>
        <row r="234"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/>
          <cell r="T234"/>
          <cell r="U234"/>
          <cell r="V234"/>
          <cell r="W234"/>
          <cell r="X234"/>
          <cell r="Y234"/>
          <cell r="Z234"/>
          <cell r="AA234"/>
          <cell r="AB234"/>
          <cell r="AC234"/>
          <cell r="AD234"/>
        </row>
        <row r="235"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/>
          <cell r="T235"/>
          <cell r="U235"/>
          <cell r="V235"/>
          <cell r="W235"/>
          <cell r="X235"/>
          <cell r="Y235"/>
          <cell r="Z235"/>
          <cell r="AA235"/>
          <cell r="AB235"/>
          <cell r="AC235"/>
          <cell r="AD235"/>
        </row>
        <row r="236"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  <cell r="S236"/>
          <cell r="T236"/>
          <cell r="U236"/>
          <cell r="V236"/>
          <cell r="W236"/>
          <cell r="X236"/>
          <cell r="Y236"/>
          <cell r="Z236"/>
          <cell r="AA236"/>
          <cell r="AB236"/>
          <cell r="AC236"/>
          <cell r="AD236"/>
        </row>
        <row r="237"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  <cell r="S237"/>
          <cell r="T237"/>
          <cell r="U237"/>
          <cell r="V237"/>
          <cell r="W237"/>
          <cell r="X237"/>
          <cell r="Y237"/>
          <cell r="Z237"/>
          <cell r="AA237"/>
          <cell r="AB237"/>
          <cell r="AC237"/>
          <cell r="AD237"/>
        </row>
        <row r="238"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  <cell r="S238"/>
          <cell r="T238"/>
          <cell r="U238"/>
          <cell r="V238"/>
          <cell r="W238"/>
          <cell r="X238"/>
          <cell r="Y238"/>
          <cell r="Z238"/>
          <cell r="AA238"/>
          <cell r="AB238"/>
          <cell r="AC238"/>
          <cell r="AD238"/>
        </row>
        <row r="239"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  <cell r="S239"/>
          <cell r="T239"/>
          <cell r="U239"/>
          <cell r="V239"/>
          <cell r="W239"/>
          <cell r="X239"/>
          <cell r="Y239"/>
          <cell r="Z239"/>
          <cell r="AA239"/>
          <cell r="AB239"/>
          <cell r="AC239"/>
          <cell r="AD239"/>
        </row>
        <row r="240"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  <cell r="S240"/>
          <cell r="T240"/>
          <cell r="U240"/>
          <cell r="V240"/>
          <cell r="W240"/>
          <cell r="X240"/>
          <cell r="Y240"/>
          <cell r="Z240"/>
          <cell r="AA240"/>
          <cell r="AB240"/>
          <cell r="AC240"/>
          <cell r="AD240"/>
        </row>
        <row r="241"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  <cell r="S241"/>
          <cell r="T241"/>
          <cell r="U241"/>
          <cell r="V241"/>
          <cell r="W241"/>
          <cell r="X241"/>
          <cell r="Y241"/>
          <cell r="Z241"/>
          <cell r="AA241"/>
          <cell r="AB241"/>
          <cell r="AC241"/>
          <cell r="AD241"/>
        </row>
        <row r="242"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  <cell r="Z242"/>
          <cell r="AA242"/>
          <cell r="AB242"/>
          <cell r="AC242"/>
          <cell r="AD242"/>
        </row>
        <row r="243"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  <cell r="Z243"/>
          <cell r="AA243"/>
          <cell r="AB243"/>
          <cell r="AC243"/>
          <cell r="AD243"/>
        </row>
        <row r="244"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  <cell r="S244"/>
          <cell r="T244"/>
          <cell r="U244"/>
          <cell r="V244"/>
          <cell r="W244"/>
          <cell r="X244"/>
          <cell r="Y244"/>
          <cell r="Z244"/>
          <cell r="AA244"/>
          <cell r="AB244"/>
          <cell r="AC244"/>
          <cell r="AD244"/>
        </row>
        <row r="245"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  <cell r="S245"/>
          <cell r="T245"/>
          <cell r="U245"/>
          <cell r="V245"/>
          <cell r="W245"/>
          <cell r="X245"/>
          <cell r="Y245"/>
          <cell r="Z245"/>
          <cell r="AA245"/>
          <cell r="AB245"/>
          <cell r="AC245"/>
          <cell r="AD245"/>
        </row>
        <row r="246"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  <cell r="S246"/>
          <cell r="T246"/>
          <cell r="U246"/>
          <cell r="V246"/>
          <cell r="W246"/>
          <cell r="X246"/>
          <cell r="Y246"/>
          <cell r="Z246"/>
          <cell r="AA246"/>
          <cell r="AB246"/>
          <cell r="AC246"/>
          <cell r="AD246"/>
        </row>
        <row r="247"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  <cell r="S247"/>
          <cell r="T247"/>
          <cell r="U247"/>
          <cell r="V247"/>
          <cell r="W247"/>
          <cell r="X247"/>
          <cell r="Y247"/>
          <cell r="Z247"/>
          <cell r="AA247"/>
          <cell r="AB247"/>
          <cell r="AC247"/>
          <cell r="AD247"/>
        </row>
        <row r="248"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  <cell r="S248"/>
          <cell r="T248"/>
          <cell r="U248"/>
          <cell r="V248"/>
          <cell r="W248"/>
          <cell r="X248"/>
          <cell r="Y248"/>
          <cell r="Z248"/>
          <cell r="AA248"/>
          <cell r="AB248"/>
          <cell r="AC248"/>
          <cell r="AD248"/>
        </row>
        <row r="249"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  <cell r="S249"/>
          <cell r="T249"/>
          <cell r="U249"/>
          <cell r="V249"/>
          <cell r="W249"/>
          <cell r="X249"/>
          <cell r="Y249"/>
          <cell r="Z249"/>
          <cell r="AA249"/>
          <cell r="AB249"/>
          <cell r="AC249"/>
          <cell r="AD249"/>
        </row>
        <row r="250"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/>
          <cell r="T250"/>
          <cell r="U250"/>
          <cell r="V250"/>
          <cell r="W250"/>
          <cell r="X250"/>
          <cell r="Y250"/>
          <cell r="Z250"/>
          <cell r="AA250"/>
          <cell r="AB250"/>
          <cell r="AC250"/>
          <cell r="AD250"/>
        </row>
        <row r="251"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  <cell r="Z251"/>
          <cell r="AA251"/>
          <cell r="AB251"/>
          <cell r="AC251"/>
          <cell r="AD251"/>
        </row>
        <row r="252"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  <cell r="Z252"/>
          <cell r="AA252"/>
          <cell r="AB252"/>
          <cell r="AC252"/>
          <cell r="AD252"/>
        </row>
        <row r="253"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  <cell r="S253"/>
          <cell r="T253"/>
          <cell r="U253"/>
          <cell r="V253"/>
          <cell r="W253"/>
          <cell r="X253"/>
          <cell r="Y253"/>
          <cell r="Z253"/>
          <cell r="AA253"/>
          <cell r="AB253"/>
          <cell r="AC253"/>
          <cell r="AD253"/>
        </row>
        <row r="254"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  <cell r="S254"/>
          <cell r="T254"/>
          <cell r="U254"/>
          <cell r="V254"/>
          <cell r="W254"/>
          <cell r="X254"/>
          <cell r="Y254"/>
          <cell r="Z254"/>
          <cell r="AA254"/>
          <cell r="AB254"/>
          <cell r="AC254"/>
          <cell r="AD254"/>
        </row>
        <row r="255"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  <cell r="S255"/>
          <cell r="T255"/>
          <cell r="U255"/>
          <cell r="V255"/>
          <cell r="W255"/>
          <cell r="X255"/>
          <cell r="Y255"/>
          <cell r="Z255"/>
          <cell r="AA255"/>
          <cell r="AB255"/>
          <cell r="AC255"/>
          <cell r="AD255"/>
        </row>
        <row r="256"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  <cell r="S256"/>
          <cell r="T256"/>
          <cell r="U256"/>
          <cell r="V256"/>
          <cell r="W256"/>
          <cell r="X256"/>
          <cell r="Y256"/>
          <cell r="Z256"/>
          <cell r="AA256"/>
          <cell r="AB256"/>
          <cell r="AC256"/>
          <cell r="AD256"/>
        </row>
        <row r="257"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  <cell r="S257"/>
          <cell r="T257"/>
          <cell r="U257"/>
          <cell r="V257"/>
          <cell r="W257"/>
          <cell r="X257"/>
          <cell r="Y257"/>
          <cell r="Z257"/>
          <cell r="AA257"/>
          <cell r="AB257"/>
          <cell r="AC257"/>
          <cell r="AD257"/>
        </row>
        <row r="258"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  <cell r="S258"/>
          <cell r="T258"/>
          <cell r="U258"/>
          <cell r="V258"/>
          <cell r="W258"/>
          <cell r="X258"/>
          <cell r="Y258"/>
          <cell r="Z258"/>
          <cell r="AA258"/>
          <cell r="AB258"/>
          <cell r="AC258"/>
          <cell r="AD258"/>
        </row>
        <row r="259"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  <cell r="S259"/>
          <cell r="T259"/>
          <cell r="U259"/>
          <cell r="V259"/>
          <cell r="W259"/>
          <cell r="X259"/>
          <cell r="Y259"/>
          <cell r="Z259"/>
          <cell r="AA259"/>
          <cell r="AB259"/>
          <cell r="AC259"/>
          <cell r="AD259"/>
        </row>
        <row r="260"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  <cell r="S260"/>
          <cell r="T260"/>
          <cell r="U260"/>
          <cell r="V260"/>
          <cell r="W260"/>
          <cell r="X260"/>
          <cell r="Y260"/>
          <cell r="Z260"/>
          <cell r="AA260"/>
          <cell r="AB260"/>
          <cell r="AC260"/>
          <cell r="AD260"/>
        </row>
        <row r="261"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/>
          <cell r="T261"/>
          <cell r="U261"/>
          <cell r="V261"/>
          <cell r="W261"/>
          <cell r="X261"/>
          <cell r="Y261"/>
          <cell r="Z261"/>
          <cell r="AA261"/>
          <cell r="AB261"/>
          <cell r="AC261"/>
          <cell r="AD261"/>
        </row>
        <row r="262"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  <cell r="U262"/>
          <cell r="V262"/>
          <cell r="W262"/>
          <cell r="X262"/>
          <cell r="Y262"/>
          <cell r="Z262"/>
          <cell r="AA262"/>
          <cell r="AB262"/>
          <cell r="AC262"/>
          <cell r="AD262"/>
        </row>
        <row r="263"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  <cell r="T263"/>
          <cell r="U263"/>
          <cell r="V263"/>
          <cell r="W263"/>
          <cell r="X263"/>
          <cell r="Y263"/>
          <cell r="Z263"/>
          <cell r="AA263"/>
          <cell r="AB263"/>
          <cell r="AC263"/>
          <cell r="AD263"/>
        </row>
        <row r="264"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T264"/>
          <cell r="U264"/>
          <cell r="V264"/>
          <cell r="W264"/>
          <cell r="X264"/>
          <cell r="Y264"/>
          <cell r="Z264"/>
          <cell r="AA264"/>
          <cell r="AB264"/>
          <cell r="AC264"/>
          <cell r="AD264"/>
        </row>
        <row r="265"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S265"/>
          <cell r="T265"/>
          <cell r="U265"/>
          <cell r="V265"/>
          <cell r="W265"/>
          <cell r="X265"/>
          <cell r="Y265"/>
          <cell r="Z265"/>
          <cell r="AA265"/>
          <cell r="AB265"/>
          <cell r="AC265"/>
          <cell r="AD265"/>
        </row>
        <row r="266"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/>
          <cell r="T266"/>
          <cell r="U266"/>
          <cell r="V266"/>
          <cell r="W266"/>
          <cell r="X266"/>
          <cell r="Y266"/>
          <cell r="Z266"/>
          <cell r="AA266"/>
          <cell r="AB266"/>
          <cell r="AC266"/>
          <cell r="AD266"/>
        </row>
        <row r="267"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  <cell r="S267"/>
          <cell r="T267"/>
          <cell r="U267"/>
          <cell r="V267"/>
          <cell r="W267"/>
          <cell r="X267"/>
          <cell r="Y267"/>
          <cell r="Z267"/>
          <cell r="AA267"/>
          <cell r="AB267"/>
          <cell r="AC267"/>
          <cell r="AD267"/>
        </row>
        <row r="268"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  <cell r="V268"/>
          <cell r="W268"/>
          <cell r="X268"/>
          <cell r="Y268"/>
          <cell r="Z268"/>
          <cell r="AA268"/>
          <cell r="AB268"/>
          <cell r="AC268"/>
          <cell r="AD268"/>
        </row>
        <row r="269"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/>
          <cell r="T269"/>
          <cell r="U269"/>
          <cell r="V269"/>
          <cell r="W269"/>
          <cell r="X269"/>
          <cell r="Y269"/>
          <cell r="Z269"/>
          <cell r="AA269"/>
          <cell r="AB269"/>
          <cell r="AC269"/>
          <cell r="AD269"/>
        </row>
        <row r="270"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  <cell r="Z270"/>
          <cell r="AA270"/>
          <cell r="AB270"/>
          <cell r="AC270"/>
          <cell r="AD270"/>
        </row>
        <row r="271"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  <cell r="T271"/>
          <cell r="U271"/>
          <cell r="V271"/>
          <cell r="W271"/>
          <cell r="X271"/>
          <cell r="Y271"/>
          <cell r="Z271"/>
          <cell r="AA271"/>
          <cell r="AB271"/>
          <cell r="AC271"/>
          <cell r="AD271"/>
        </row>
        <row r="272"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/>
          <cell r="W272"/>
          <cell r="X272"/>
          <cell r="Y272"/>
          <cell r="Z272"/>
          <cell r="AA272"/>
          <cell r="AB272"/>
          <cell r="AC272"/>
          <cell r="AD272"/>
        </row>
        <row r="273"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/>
          <cell r="T273"/>
          <cell r="U273"/>
          <cell r="V273"/>
          <cell r="W273"/>
          <cell r="X273"/>
          <cell r="Y273"/>
          <cell r="Z273"/>
          <cell r="AA273"/>
          <cell r="AB273"/>
          <cell r="AC273"/>
          <cell r="AD273"/>
        </row>
        <row r="274"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/>
          <cell r="T274"/>
          <cell r="U274"/>
          <cell r="V274"/>
          <cell r="W274"/>
          <cell r="X274"/>
          <cell r="Y274"/>
          <cell r="Z274"/>
          <cell r="AA274"/>
          <cell r="AB274"/>
          <cell r="AC274"/>
          <cell r="AD274"/>
        </row>
        <row r="275"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/>
          <cell r="T275"/>
          <cell r="U275"/>
          <cell r="V275"/>
          <cell r="W275"/>
          <cell r="X275"/>
          <cell r="Y275"/>
          <cell r="Z275"/>
          <cell r="AA275"/>
          <cell r="AB275"/>
          <cell r="AC275"/>
          <cell r="AD275"/>
        </row>
        <row r="276"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  <cell r="S276"/>
          <cell r="T276"/>
          <cell r="U276"/>
          <cell r="V276"/>
          <cell r="W276"/>
          <cell r="X276"/>
          <cell r="Y276"/>
          <cell r="Z276"/>
          <cell r="AA276"/>
          <cell r="AB276"/>
          <cell r="AC276"/>
          <cell r="AD276"/>
        </row>
        <row r="277"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  <cell r="S277"/>
          <cell r="T277"/>
          <cell r="U277"/>
          <cell r="V277"/>
          <cell r="W277"/>
          <cell r="X277"/>
          <cell r="Y277"/>
          <cell r="Z277"/>
          <cell r="AA277"/>
          <cell r="AB277"/>
          <cell r="AC277"/>
          <cell r="AD277"/>
        </row>
        <row r="278"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  <cell r="T278"/>
          <cell r="U278"/>
          <cell r="V278"/>
          <cell r="W278"/>
          <cell r="X278"/>
          <cell r="Y278"/>
          <cell r="Z278"/>
          <cell r="AA278"/>
          <cell r="AB278"/>
          <cell r="AC278"/>
          <cell r="AD278"/>
        </row>
        <row r="279"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/>
          <cell r="T279"/>
          <cell r="U279"/>
          <cell r="V279"/>
          <cell r="W279"/>
          <cell r="X279"/>
          <cell r="Y279"/>
          <cell r="Z279"/>
          <cell r="AA279"/>
          <cell r="AB279"/>
          <cell r="AC279"/>
          <cell r="AD279"/>
        </row>
        <row r="280"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  <cell r="Z280"/>
          <cell r="AA280"/>
          <cell r="AB280"/>
          <cell r="AC280"/>
          <cell r="AD280"/>
        </row>
        <row r="281"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  <cell r="T281"/>
          <cell r="U281"/>
          <cell r="V281"/>
          <cell r="W281"/>
          <cell r="X281"/>
          <cell r="Y281"/>
          <cell r="Z281"/>
          <cell r="AA281"/>
          <cell r="AB281"/>
          <cell r="AC281"/>
          <cell r="AD281"/>
        </row>
        <row r="282"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/>
          <cell r="T282"/>
          <cell r="U282"/>
          <cell r="V282"/>
          <cell r="W282"/>
          <cell r="X282"/>
          <cell r="Y282"/>
          <cell r="Z282"/>
          <cell r="AA282"/>
          <cell r="AB282"/>
          <cell r="AC282"/>
          <cell r="AD282"/>
        </row>
        <row r="283"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  <cell r="T283"/>
          <cell r="U283"/>
          <cell r="V283"/>
          <cell r="W283"/>
          <cell r="X283"/>
          <cell r="Y283"/>
          <cell r="Z283"/>
          <cell r="AA283"/>
          <cell r="AB283"/>
          <cell r="AC283"/>
          <cell r="AD283"/>
        </row>
        <row r="284"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  <cell r="T284"/>
          <cell r="U284"/>
          <cell r="V284"/>
          <cell r="W284"/>
          <cell r="X284"/>
          <cell r="Y284"/>
          <cell r="Z284"/>
          <cell r="AA284"/>
          <cell r="AB284"/>
          <cell r="AC284"/>
          <cell r="AD284"/>
        </row>
        <row r="285"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  <cell r="T285"/>
          <cell r="U285"/>
          <cell r="V285"/>
          <cell r="W285"/>
          <cell r="X285"/>
          <cell r="Y285"/>
          <cell r="Z285"/>
          <cell r="AA285"/>
          <cell r="AB285"/>
          <cell r="AC285"/>
          <cell r="AD285"/>
        </row>
        <row r="286"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  <cell r="Z286"/>
          <cell r="AA286"/>
          <cell r="AB286"/>
          <cell r="AC286"/>
          <cell r="AD286"/>
        </row>
        <row r="287"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/>
          <cell r="T287"/>
          <cell r="U287"/>
          <cell r="V287"/>
          <cell r="W287"/>
          <cell r="X287"/>
          <cell r="Y287"/>
          <cell r="Z287"/>
          <cell r="AA287"/>
          <cell r="AB287"/>
          <cell r="AC287"/>
          <cell r="AD287"/>
        </row>
        <row r="288"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/>
          <cell r="T288"/>
          <cell r="U288"/>
          <cell r="V288"/>
          <cell r="W288"/>
          <cell r="X288"/>
          <cell r="Y288"/>
          <cell r="Z288"/>
          <cell r="AA288"/>
          <cell r="AB288"/>
          <cell r="AC288"/>
          <cell r="AD288"/>
        </row>
        <row r="289"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/>
          <cell r="T289"/>
          <cell r="U289"/>
          <cell r="V289"/>
          <cell r="W289"/>
          <cell r="X289"/>
          <cell r="Y289"/>
          <cell r="Z289"/>
          <cell r="AA289"/>
          <cell r="AB289"/>
          <cell r="AC289"/>
          <cell r="AD289"/>
        </row>
        <row r="290"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/>
          <cell r="T290"/>
          <cell r="U290"/>
          <cell r="V290"/>
          <cell r="W290"/>
          <cell r="X290"/>
          <cell r="Y290"/>
          <cell r="Z290"/>
          <cell r="AA290"/>
          <cell r="AB290"/>
          <cell r="AC290"/>
          <cell r="AD290"/>
        </row>
        <row r="291"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/>
          <cell r="T291"/>
          <cell r="U291"/>
          <cell r="V291"/>
          <cell r="W291"/>
          <cell r="X291"/>
          <cell r="Y291"/>
          <cell r="Z291"/>
          <cell r="AA291"/>
          <cell r="AB291"/>
          <cell r="AC291"/>
          <cell r="AD291"/>
        </row>
        <row r="292"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  <cell r="Z292"/>
          <cell r="AA292"/>
          <cell r="AB292"/>
          <cell r="AC292"/>
          <cell r="AD292"/>
        </row>
        <row r="293"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  <cell r="S293"/>
          <cell r="T293"/>
          <cell r="U293"/>
          <cell r="V293"/>
          <cell r="W293"/>
          <cell r="X293"/>
          <cell r="Y293"/>
          <cell r="Z293"/>
          <cell r="AA293"/>
          <cell r="AB293"/>
          <cell r="AC293"/>
          <cell r="AD293"/>
        </row>
        <row r="294"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  <cell r="S294"/>
          <cell r="T294"/>
          <cell r="U294"/>
          <cell r="V294"/>
          <cell r="W294"/>
          <cell r="X294"/>
          <cell r="Y294"/>
          <cell r="Z294"/>
          <cell r="AA294"/>
          <cell r="AB294"/>
          <cell r="AC294"/>
          <cell r="AD294"/>
        </row>
        <row r="295"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/>
          <cell r="T295"/>
          <cell r="U295"/>
          <cell r="V295"/>
          <cell r="W295"/>
          <cell r="X295"/>
          <cell r="Y295"/>
          <cell r="Z295"/>
          <cell r="AA295"/>
          <cell r="AB295"/>
          <cell r="AC295"/>
          <cell r="AD295"/>
        </row>
        <row r="296"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/>
          <cell r="T296"/>
          <cell r="U296"/>
          <cell r="V296"/>
          <cell r="W296"/>
          <cell r="X296"/>
          <cell r="Y296"/>
          <cell r="Z296"/>
          <cell r="AA296"/>
          <cell r="AB296"/>
          <cell r="AC296"/>
          <cell r="AD296"/>
        </row>
        <row r="297"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/>
          <cell r="T297"/>
          <cell r="U297"/>
          <cell r="V297"/>
          <cell r="W297"/>
          <cell r="X297"/>
          <cell r="Y297"/>
          <cell r="Z297"/>
          <cell r="AA297"/>
          <cell r="AB297"/>
          <cell r="AC297"/>
          <cell r="AD297"/>
        </row>
        <row r="298"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  <cell r="Z298"/>
          <cell r="AA298"/>
          <cell r="AB298"/>
          <cell r="AC298"/>
          <cell r="AD298"/>
        </row>
        <row r="299"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  <cell r="Z299"/>
          <cell r="AA299"/>
          <cell r="AB299"/>
          <cell r="AC299"/>
          <cell r="AD299"/>
        </row>
        <row r="300"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/>
          <cell r="T300"/>
          <cell r="U300"/>
          <cell r="V300"/>
          <cell r="W300"/>
          <cell r="X300"/>
          <cell r="Y300"/>
          <cell r="Z300"/>
          <cell r="AA300"/>
          <cell r="AB300"/>
          <cell r="AC300"/>
          <cell r="AD300"/>
        </row>
        <row r="301"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/>
          <cell r="T301"/>
          <cell r="U301"/>
          <cell r="V301"/>
          <cell r="W301"/>
          <cell r="X301"/>
          <cell r="Y301"/>
          <cell r="Z301"/>
          <cell r="AA301"/>
          <cell r="AB301"/>
          <cell r="AC301"/>
          <cell r="AD301"/>
        </row>
        <row r="302"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/>
          <cell r="T302"/>
          <cell r="U302"/>
          <cell r="V302"/>
          <cell r="W302"/>
          <cell r="X302"/>
          <cell r="Y302"/>
          <cell r="Z302"/>
          <cell r="AA302"/>
          <cell r="AB302"/>
          <cell r="AC302"/>
          <cell r="AD302"/>
        </row>
        <row r="303"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/>
          <cell r="T303"/>
          <cell r="U303"/>
          <cell r="V303"/>
          <cell r="W303"/>
          <cell r="X303"/>
          <cell r="Y303"/>
          <cell r="Z303"/>
          <cell r="AA303"/>
          <cell r="AB303"/>
          <cell r="AC303"/>
          <cell r="AD303"/>
        </row>
        <row r="304"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  <cell r="Z304"/>
          <cell r="AA304"/>
          <cell r="AB304"/>
          <cell r="AC304"/>
          <cell r="AD304"/>
        </row>
        <row r="305"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/>
          <cell r="T305"/>
          <cell r="U305"/>
          <cell r="V305"/>
          <cell r="W305"/>
          <cell r="X305"/>
          <cell r="Y305"/>
          <cell r="Z305"/>
          <cell r="AA305"/>
          <cell r="AB305"/>
          <cell r="AC305"/>
          <cell r="AD305"/>
        </row>
        <row r="306"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/>
          <cell r="T306"/>
          <cell r="U306"/>
          <cell r="V306"/>
          <cell r="W306"/>
          <cell r="X306"/>
          <cell r="Y306"/>
          <cell r="Z306"/>
          <cell r="AA306"/>
          <cell r="AB306"/>
          <cell r="AC306"/>
          <cell r="AD306"/>
        </row>
        <row r="307"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/>
          <cell r="T307"/>
          <cell r="U307"/>
          <cell r="V307"/>
          <cell r="W307"/>
          <cell r="X307"/>
          <cell r="Y307"/>
          <cell r="Z307"/>
          <cell r="AA307"/>
          <cell r="AB307"/>
          <cell r="AC307"/>
          <cell r="AD307"/>
        </row>
        <row r="308"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  <cell r="Z308"/>
          <cell r="AA308"/>
          <cell r="AB308"/>
          <cell r="AC308"/>
          <cell r="AD308"/>
        </row>
        <row r="309"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  <cell r="Z309"/>
          <cell r="AA309"/>
          <cell r="AB309"/>
          <cell r="AC309"/>
          <cell r="AD309"/>
        </row>
        <row r="310"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/>
          <cell r="T310"/>
          <cell r="U310"/>
          <cell r="V310"/>
          <cell r="W310"/>
          <cell r="X310"/>
          <cell r="Y310"/>
          <cell r="Z310"/>
          <cell r="AA310"/>
          <cell r="AB310"/>
          <cell r="AC310"/>
          <cell r="AD310"/>
        </row>
        <row r="311"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  <cell r="S311"/>
          <cell r="T311"/>
          <cell r="U311"/>
          <cell r="V311"/>
          <cell r="W311"/>
          <cell r="X311"/>
          <cell r="Y311"/>
          <cell r="Z311"/>
          <cell r="AA311"/>
          <cell r="AB311"/>
          <cell r="AC311"/>
          <cell r="AD311"/>
        </row>
        <row r="312"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/>
          <cell r="T312"/>
          <cell r="U312"/>
          <cell r="V312"/>
          <cell r="W312"/>
          <cell r="X312"/>
          <cell r="Y312"/>
          <cell r="Z312"/>
          <cell r="AA312"/>
          <cell r="AB312"/>
          <cell r="AC312"/>
          <cell r="AD312"/>
        </row>
        <row r="313"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  <cell r="Z313"/>
          <cell r="AA313"/>
          <cell r="AB313"/>
          <cell r="AC313"/>
          <cell r="AD313"/>
        </row>
        <row r="314"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/>
          <cell r="T314"/>
          <cell r="U314"/>
          <cell r="V314"/>
          <cell r="W314"/>
          <cell r="X314"/>
          <cell r="Y314"/>
          <cell r="Z314"/>
          <cell r="AA314"/>
          <cell r="AB314"/>
          <cell r="AC314"/>
          <cell r="AD314"/>
        </row>
        <row r="315"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  <cell r="R315"/>
          <cell r="S315"/>
          <cell r="T315"/>
          <cell r="U315"/>
          <cell r="V315"/>
          <cell r="W315"/>
          <cell r="X315"/>
          <cell r="Y315"/>
          <cell r="Z315"/>
          <cell r="AA315"/>
          <cell r="AB315"/>
          <cell r="AC315"/>
          <cell r="AD315"/>
        </row>
        <row r="316"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  <cell r="S316"/>
          <cell r="T316"/>
          <cell r="U316"/>
          <cell r="V316"/>
          <cell r="W316"/>
          <cell r="X316"/>
          <cell r="Y316"/>
          <cell r="Z316"/>
          <cell r="AA316"/>
          <cell r="AB316"/>
          <cell r="AC316"/>
          <cell r="AD316"/>
        </row>
        <row r="317"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  <cell r="S317"/>
          <cell r="T317"/>
          <cell r="U317"/>
          <cell r="V317"/>
          <cell r="W317"/>
          <cell r="X317"/>
          <cell r="Y317"/>
          <cell r="Z317"/>
          <cell r="AA317"/>
          <cell r="AB317"/>
          <cell r="AC317"/>
          <cell r="AD317"/>
        </row>
        <row r="318"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  <cell r="S318"/>
          <cell r="T318"/>
          <cell r="U318"/>
          <cell r="V318"/>
          <cell r="W318"/>
          <cell r="X318"/>
          <cell r="Y318"/>
          <cell r="Z318"/>
          <cell r="AA318"/>
          <cell r="AB318"/>
          <cell r="AC318"/>
          <cell r="AD318"/>
        </row>
        <row r="319"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  <cell r="Z319"/>
          <cell r="AA319"/>
          <cell r="AB319"/>
          <cell r="AC319"/>
          <cell r="AD319"/>
        </row>
        <row r="320"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  <cell r="S320"/>
          <cell r="T320"/>
          <cell r="U320"/>
          <cell r="V320"/>
          <cell r="W320"/>
          <cell r="X320"/>
          <cell r="Y320"/>
          <cell r="Z320"/>
          <cell r="AA320"/>
          <cell r="AB320"/>
          <cell r="AC320"/>
          <cell r="AD320"/>
        </row>
        <row r="321"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  <cell r="T321"/>
          <cell r="U321"/>
          <cell r="V321"/>
          <cell r="W321"/>
          <cell r="X321"/>
          <cell r="Y321"/>
          <cell r="Z321"/>
          <cell r="AA321"/>
          <cell r="AB321"/>
          <cell r="AC321"/>
          <cell r="AD321"/>
        </row>
        <row r="322"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/>
          <cell r="Y322"/>
          <cell r="Z322"/>
          <cell r="AA322"/>
          <cell r="AB322"/>
          <cell r="AC322"/>
          <cell r="AD322"/>
        </row>
        <row r="323"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  <cell r="Z323"/>
          <cell r="AA323"/>
          <cell r="AB323"/>
          <cell r="AC323"/>
          <cell r="AD323"/>
        </row>
        <row r="324"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  <cell r="Z324"/>
          <cell r="AA324"/>
          <cell r="AB324"/>
          <cell r="AC324"/>
          <cell r="AD324"/>
        </row>
        <row r="325"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</row>
        <row r="326"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  <cell r="S326"/>
          <cell r="T326"/>
          <cell r="U326"/>
          <cell r="V326"/>
          <cell r="W326"/>
          <cell r="X326"/>
          <cell r="Y326"/>
          <cell r="Z326"/>
          <cell r="AA326"/>
          <cell r="AB326"/>
          <cell r="AC326"/>
          <cell r="AD326"/>
        </row>
        <row r="327"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  <cell r="S327"/>
          <cell r="T327"/>
          <cell r="U327"/>
          <cell r="V327"/>
          <cell r="W327"/>
          <cell r="X327"/>
          <cell r="Y327"/>
          <cell r="Z327"/>
          <cell r="AA327"/>
          <cell r="AB327"/>
          <cell r="AC327"/>
          <cell r="AD327"/>
        </row>
        <row r="328"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  <cell r="S328"/>
          <cell r="T328"/>
          <cell r="U328"/>
          <cell r="V328"/>
          <cell r="W328"/>
          <cell r="X328"/>
          <cell r="Y328"/>
          <cell r="Z328"/>
          <cell r="AA328"/>
          <cell r="AB328"/>
          <cell r="AC328"/>
          <cell r="AD328"/>
        </row>
        <row r="329"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  <cell r="S329"/>
          <cell r="T329"/>
          <cell r="U329"/>
          <cell r="V329"/>
          <cell r="W329"/>
          <cell r="X329"/>
          <cell r="Y329"/>
          <cell r="Z329"/>
          <cell r="AA329"/>
          <cell r="AB329"/>
          <cell r="AC329"/>
          <cell r="AD329"/>
        </row>
        <row r="330"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</row>
        <row r="331"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  <cell r="S331"/>
          <cell r="T331"/>
          <cell r="U331"/>
          <cell r="V331"/>
          <cell r="W331"/>
          <cell r="X331"/>
          <cell r="Y331"/>
          <cell r="Z331"/>
          <cell r="AA331"/>
          <cell r="AB331"/>
          <cell r="AC331"/>
          <cell r="AD331"/>
        </row>
        <row r="332"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</row>
        <row r="333"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  <cell r="S333"/>
          <cell r="T333"/>
          <cell r="U333"/>
          <cell r="V333"/>
          <cell r="W333"/>
          <cell r="X333"/>
          <cell r="Y333"/>
          <cell r="Z333"/>
          <cell r="AA333"/>
          <cell r="AB333"/>
          <cell r="AC333"/>
          <cell r="AD333"/>
        </row>
        <row r="334"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  <cell r="S334"/>
          <cell r="T334"/>
          <cell r="U334"/>
          <cell r="V334"/>
          <cell r="W334"/>
          <cell r="X334"/>
          <cell r="Y334"/>
          <cell r="Z334"/>
          <cell r="AA334"/>
          <cell r="AB334"/>
          <cell r="AC334"/>
          <cell r="AD334"/>
        </row>
        <row r="335"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  <cell r="S335"/>
          <cell r="T335"/>
          <cell r="U335"/>
          <cell r="V335"/>
          <cell r="W335"/>
          <cell r="X335"/>
          <cell r="Y335"/>
          <cell r="Z335"/>
          <cell r="AA335"/>
          <cell r="AB335"/>
          <cell r="AC335"/>
          <cell r="AD335"/>
        </row>
        <row r="336"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  <cell r="S336"/>
          <cell r="T336"/>
          <cell r="U336"/>
          <cell r="V336"/>
          <cell r="W336"/>
          <cell r="X336"/>
          <cell r="Y336"/>
          <cell r="Z336"/>
          <cell r="AA336"/>
          <cell r="AB336"/>
          <cell r="AC336"/>
          <cell r="AD336"/>
        </row>
        <row r="337"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  <cell r="S337"/>
          <cell r="T337"/>
          <cell r="U337"/>
          <cell r="V337"/>
          <cell r="W337"/>
          <cell r="X337"/>
          <cell r="Y337"/>
          <cell r="Z337"/>
          <cell r="AA337"/>
          <cell r="AB337"/>
          <cell r="AC337"/>
          <cell r="AD337"/>
        </row>
        <row r="338"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</row>
        <row r="339"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  <cell r="S339"/>
          <cell r="T339"/>
          <cell r="U339"/>
          <cell r="V339"/>
          <cell r="W339"/>
          <cell r="X339"/>
          <cell r="Y339"/>
          <cell r="Z339"/>
          <cell r="AA339"/>
          <cell r="AB339"/>
          <cell r="AC339"/>
          <cell r="AD339"/>
        </row>
        <row r="340"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  <cell r="Z340"/>
          <cell r="AA340"/>
          <cell r="AB340"/>
          <cell r="AC340"/>
          <cell r="AD340"/>
        </row>
        <row r="341"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  <cell r="S341"/>
          <cell r="T341"/>
          <cell r="U341"/>
          <cell r="V341"/>
          <cell r="W341"/>
          <cell r="X341"/>
          <cell r="Y341"/>
          <cell r="Z341"/>
          <cell r="AA341"/>
          <cell r="AB341"/>
          <cell r="AC341"/>
          <cell r="AD341"/>
        </row>
        <row r="342"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  <cell r="S342"/>
          <cell r="T342"/>
          <cell r="U342"/>
          <cell r="V342"/>
          <cell r="W342"/>
          <cell r="X342"/>
          <cell r="Y342"/>
          <cell r="Z342"/>
          <cell r="AA342"/>
          <cell r="AB342"/>
          <cell r="AC342"/>
          <cell r="AD342"/>
        </row>
        <row r="343"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</row>
        <row r="344"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  <cell r="S344"/>
          <cell r="T344"/>
          <cell r="U344"/>
          <cell r="V344"/>
          <cell r="W344"/>
          <cell r="X344"/>
          <cell r="Y344"/>
          <cell r="Z344"/>
          <cell r="AA344"/>
          <cell r="AB344"/>
          <cell r="AC344"/>
          <cell r="AD344"/>
        </row>
        <row r="345"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</row>
        <row r="346"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  <cell r="S346"/>
          <cell r="T346"/>
          <cell r="U346"/>
          <cell r="V346"/>
          <cell r="W346"/>
          <cell r="X346"/>
          <cell r="Y346"/>
          <cell r="Z346"/>
          <cell r="AA346"/>
          <cell r="AB346"/>
          <cell r="AC346"/>
          <cell r="AD346"/>
        </row>
        <row r="347"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  <cell r="S347"/>
          <cell r="T347"/>
          <cell r="U347"/>
          <cell r="V347"/>
          <cell r="W347"/>
          <cell r="X347"/>
          <cell r="Y347"/>
          <cell r="Z347"/>
          <cell r="AA347"/>
          <cell r="AB347"/>
          <cell r="AC347"/>
          <cell r="AD347"/>
        </row>
        <row r="348"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  <cell r="S348"/>
          <cell r="T348"/>
          <cell r="U348"/>
          <cell r="V348"/>
          <cell r="W348"/>
          <cell r="X348"/>
          <cell r="Y348"/>
          <cell r="Z348"/>
          <cell r="AA348"/>
          <cell r="AB348"/>
          <cell r="AC348"/>
          <cell r="AD348"/>
        </row>
        <row r="349"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  <cell r="S349"/>
          <cell r="T349"/>
          <cell r="U349"/>
          <cell r="V349"/>
          <cell r="W349"/>
          <cell r="X349"/>
          <cell r="Y349"/>
          <cell r="Z349"/>
          <cell r="AA349"/>
          <cell r="AB349"/>
          <cell r="AC349"/>
          <cell r="AD349"/>
        </row>
        <row r="350"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  <cell r="S350"/>
          <cell r="T350"/>
          <cell r="U350"/>
          <cell r="V350"/>
          <cell r="W350"/>
          <cell r="X350"/>
          <cell r="Y350"/>
          <cell r="Z350"/>
          <cell r="AA350"/>
          <cell r="AB350"/>
          <cell r="AC350"/>
          <cell r="AD350"/>
        </row>
        <row r="351"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</row>
        <row r="352"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  <cell r="S352"/>
          <cell r="T352"/>
          <cell r="U352"/>
          <cell r="V352"/>
          <cell r="W352"/>
          <cell r="X352"/>
          <cell r="Y352"/>
          <cell r="Z352"/>
          <cell r="AA352"/>
          <cell r="AB352"/>
          <cell r="AC352"/>
          <cell r="AD352"/>
        </row>
        <row r="353"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  <cell r="S353"/>
          <cell r="T353"/>
          <cell r="U353"/>
          <cell r="V353"/>
          <cell r="W353"/>
          <cell r="X353"/>
          <cell r="Y353"/>
          <cell r="Z353"/>
          <cell r="AA353"/>
          <cell r="AB353"/>
          <cell r="AC353"/>
          <cell r="AD353"/>
        </row>
        <row r="354"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  <cell r="S354"/>
          <cell r="T354"/>
          <cell r="U354"/>
          <cell r="V354"/>
          <cell r="W354"/>
          <cell r="X354"/>
          <cell r="Y354"/>
          <cell r="Z354"/>
          <cell r="AA354"/>
          <cell r="AB354"/>
          <cell r="AC354"/>
          <cell r="AD354"/>
        </row>
        <row r="355"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  <cell r="S355"/>
          <cell r="T355"/>
          <cell r="U355"/>
          <cell r="V355"/>
          <cell r="W355"/>
          <cell r="X355"/>
          <cell r="Y355"/>
          <cell r="Z355"/>
          <cell r="AA355"/>
          <cell r="AB355"/>
          <cell r="AC355"/>
          <cell r="AD355"/>
        </row>
        <row r="356"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  <cell r="Z356"/>
          <cell r="AA356"/>
          <cell r="AB356"/>
          <cell r="AC356"/>
          <cell r="AD356"/>
        </row>
        <row r="357"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  <cell r="Z357"/>
          <cell r="AA357"/>
          <cell r="AB357"/>
          <cell r="AC357"/>
          <cell r="AD357"/>
        </row>
        <row r="358"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  <cell r="V358"/>
          <cell r="W358"/>
          <cell r="X358"/>
          <cell r="Y358"/>
          <cell r="Z358"/>
          <cell r="AA358"/>
          <cell r="AB358"/>
          <cell r="AC358"/>
          <cell r="AD358"/>
        </row>
        <row r="359"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  <cell r="S359"/>
          <cell r="T359"/>
          <cell r="U359"/>
          <cell r="V359"/>
          <cell r="W359"/>
          <cell r="X359"/>
          <cell r="Y359"/>
          <cell r="Z359"/>
          <cell r="AA359"/>
          <cell r="AB359"/>
          <cell r="AC359"/>
          <cell r="AD359"/>
        </row>
        <row r="360"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  <cell r="S360"/>
          <cell r="T360"/>
          <cell r="U360"/>
          <cell r="V360"/>
          <cell r="W360"/>
          <cell r="X360"/>
          <cell r="Y360"/>
          <cell r="Z360"/>
          <cell r="AA360"/>
          <cell r="AB360"/>
          <cell r="AC360"/>
          <cell r="AD360"/>
        </row>
        <row r="361"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  <cell r="S361"/>
          <cell r="T361"/>
          <cell r="U361"/>
          <cell r="V361"/>
          <cell r="W361"/>
          <cell r="X361"/>
          <cell r="Y361"/>
          <cell r="Z361"/>
          <cell r="AA361"/>
          <cell r="AB361"/>
          <cell r="AC361"/>
          <cell r="AD361"/>
        </row>
        <row r="362"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  <cell r="Z362"/>
          <cell r="AA362"/>
          <cell r="AB362"/>
          <cell r="AC362"/>
          <cell r="AD362"/>
        </row>
        <row r="363"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  <cell r="S363"/>
          <cell r="T363"/>
          <cell r="U363"/>
          <cell r="V363"/>
          <cell r="W363"/>
          <cell r="X363"/>
          <cell r="Y363"/>
          <cell r="Z363"/>
          <cell r="AA363"/>
          <cell r="AB363"/>
          <cell r="AC363"/>
          <cell r="AD363"/>
        </row>
        <row r="364"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  <cell r="S364"/>
          <cell r="T364"/>
          <cell r="U364"/>
          <cell r="V364"/>
          <cell r="W364"/>
          <cell r="X364"/>
          <cell r="Y364"/>
          <cell r="Z364"/>
          <cell r="AA364"/>
          <cell r="AB364"/>
          <cell r="AC364"/>
          <cell r="AD364"/>
        </row>
        <row r="365"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  <cell r="S365"/>
          <cell r="T365"/>
          <cell r="U365"/>
          <cell r="V365"/>
          <cell r="W365"/>
          <cell r="X365"/>
          <cell r="Y365"/>
          <cell r="Z365"/>
          <cell r="AA365"/>
          <cell r="AB365"/>
          <cell r="AC365"/>
          <cell r="AD365"/>
        </row>
        <row r="366"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  <cell r="S366"/>
          <cell r="T366"/>
          <cell r="U366"/>
          <cell r="V366"/>
          <cell r="W366"/>
          <cell r="X366"/>
          <cell r="Y366"/>
          <cell r="Z366"/>
          <cell r="AA366"/>
          <cell r="AB366"/>
          <cell r="AC366"/>
          <cell r="AD366"/>
        </row>
        <row r="367"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  <cell r="S367"/>
          <cell r="T367"/>
          <cell r="U367"/>
          <cell r="V367"/>
          <cell r="W367"/>
          <cell r="X367"/>
          <cell r="Y367"/>
          <cell r="Z367"/>
          <cell r="AA367"/>
          <cell r="AB367"/>
          <cell r="AC367"/>
          <cell r="AD367"/>
        </row>
        <row r="368"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  <cell r="Z368"/>
          <cell r="AA368"/>
          <cell r="AB368"/>
          <cell r="AC368"/>
          <cell r="AD368"/>
        </row>
        <row r="369"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</row>
        <row r="370"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  <cell r="S370"/>
          <cell r="T370"/>
          <cell r="U370"/>
          <cell r="V370"/>
          <cell r="W370"/>
          <cell r="X370"/>
          <cell r="Y370"/>
          <cell r="Z370"/>
          <cell r="AA370"/>
          <cell r="AB370"/>
          <cell r="AC370"/>
          <cell r="AD370"/>
        </row>
        <row r="371"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  <cell r="S371"/>
          <cell r="T371"/>
          <cell r="U371"/>
          <cell r="V371"/>
          <cell r="W371"/>
          <cell r="X371"/>
          <cell r="Y371"/>
          <cell r="Z371"/>
          <cell r="AA371"/>
          <cell r="AB371"/>
          <cell r="AC371"/>
          <cell r="AD371"/>
        </row>
        <row r="372"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  <cell r="S372"/>
          <cell r="T372"/>
          <cell r="U372"/>
          <cell r="V372"/>
          <cell r="W372"/>
          <cell r="X372"/>
          <cell r="Y372"/>
          <cell r="Z372"/>
          <cell r="AA372"/>
          <cell r="AB372"/>
          <cell r="AC372"/>
          <cell r="AD372"/>
        </row>
        <row r="373"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  <cell r="S373"/>
          <cell r="T373"/>
          <cell r="U373"/>
          <cell r="V373"/>
          <cell r="W373"/>
          <cell r="X373"/>
          <cell r="Y373"/>
          <cell r="Z373"/>
          <cell r="AA373"/>
          <cell r="AB373"/>
          <cell r="AC373"/>
          <cell r="AD373"/>
        </row>
        <row r="374"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  <cell r="S374"/>
          <cell r="T374"/>
          <cell r="U374"/>
          <cell r="V374"/>
          <cell r="W374"/>
          <cell r="X374"/>
          <cell r="Y374"/>
          <cell r="Z374"/>
          <cell r="AA374"/>
          <cell r="AB374"/>
          <cell r="AC374"/>
          <cell r="AD374"/>
        </row>
        <row r="375"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  <cell r="S375"/>
          <cell r="T375"/>
          <cell r="U375"/>
          <cell r="V375"/>
          <cell r="W375"/>
          <cell r="X375"/>
          <cell r="Y375"/>
          <cell r="Z375"/>
          <cell r="AA375"/>
          <cell r="AB375"/>
          <cell r="AC375"/>
          <cell r="AD375"/>
        </row>
        <row r="376"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  <cell r="Z376"/>
          <cell r="AA376"/>
          <cell r="AB376"/>
          <cell r="AC376"/>
          <cell r="AD376"/>
        </row>
        <row r="377"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  <cell r="S377"/>
          <cell r="T377"/>
          <cell r="U377"/>
          <cell r="V377"/>
          <cell r="W377"/>
          <cell r="X377"/>
          <cell r="Y377"/>
          <cell r="Z377"/>
          <cell r="AA377"/>
          <cell r="AB377"/>
          <cell r="AC377"/>
          <cell r="AD377"/>
        </row>
        <row r="378"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  <cell r="S378"/>
          <cell r="T378"/>
          <cell r="U378"/>
          <cell r="V378"/>
          <cell r="W378"/>
          <cell r="X378"/>
          <cell r="Y378"/>
          <cell r="Z378"/>
          <cell r="AA378"/>
          <cell r="AB378"/>
          <cell r="AC378"/>
          <cell r="AD378"/>
        </row>
        <row r="379"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  <cell r="S379"/>
          <cell r="T379"/>
          <cell r="U379"/>
          <cell r="V379"/>
          <cell r="W379"/>
          <cell r="X379"/>
          <cell r="Y379"/>
          <cell r="Z379"/>
          <cell r="AA379"/>
          <cell r="AB379"/>
          <cell r="AC379"/>
          <cell r="AD379"/>
        </row>
        <row r="380"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  <cell r="S380"/>
          <cell r="T380"/>
          <cell r="U380"/>
          <cell r="V380"/>
          <cell r="W380"/>
          <cell r="X380"/>
          <cell r="Y380"/>
          <cell r="Z380"/>
          <cell r="AA380"/>
          <cell r="AB380"/>
          <cell r="AC380"/>
          <cell r="AD380"/>
        </row>
        <row r="381"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  <cell r="Z381"/>
          <cell r="AA381"/>
          <cell r="AB381"/>
          <cell r="AC381"/>
          <cell r="AD381"/>
        </row>
        <row r="382"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  <cell r="Z382"/>
          <cell r="AA382"/>
          <cell r="AB382"/>
          <cell r="AC382"/>
          <cell r="AD382"/>
        </row>
        <row r="383"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  <cell r="Z383"/>
          <cell r="AA383"/>
          <cell r="AB383"/>
          <cell r="AC383"/>
          <cell r="AD383"/>
        </row>
        <row r="384"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  <cell r="S384"/>
          <cell r="T384"/>
          <cell r="U384"/>
          <cell r="V384"/>
          <cell r="W384"/>
          <cell r="X384"/>
          <cell r="Y384"/>
          <cell r="Z384"/>
          <cell r="AA384"/>
          <cell r="AB384"/>
          <cell r="AC384"/>
          <cell r="AD384"/>
        </row>
        <row r="385"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  <cell r="S385"/>
          <cell r="T385"/>
          <cell r="U385"/>
          <cell r="V385"/>
          <cell r="W385"/>
          <cell r="X385"/>
          <cell r="Y385"/>
          <cell r="Z385"/>
          <cell r="AA385"/>
          <cell r="AB385"/>
          <cell r="AC385"/>
          <cell r="AD385"/>
        </row>
        <row r="386"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/>
          <cell r="P386"/>
          <cell r="Q386"/>
          <cell r="R386"/>
          <cell r="S386"/>
          <cell r="T386"/>
          <cell r="U386"/>
          <cell r="V386"/>
          <cell r="W386"/>
          <cell r="X386"/>
          <cell r="Y386"/>
          <cell r="Z386"/>
          <cell r="AA386"/>
          <cell r="AB386"/>
          <cell r="AC386"/>
          <cell r="AD386"/>
        </row>
        <row r="387"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/>
          <cell r="P387"/>
          <cell r="Q387"/>
          <cell r="R387"/>
          <cell r="S387"/>
          <cell r="T387"/>
          <cell r="U387"/>
          <cell r="V387"/>
          <cell r="W387"/>
          <cell r="X387"/>
          <cell r="Y387"/>
          <cell r="Z387"/>
          <cell r="AA387"/>
          <cell r="AB387"/>
          <cell r="AC387"/>
          <cell r="AD387"/>
        </row>
        <row r="388"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  <cell r="Z388"/>
          <cell r="AA388"/>
          <cell r="AB388"/>
          <cell r="AC388"/>
          <cell r="AD388"/>
        </row>
        <row r="389"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  <cell r="S389"/>
          <cell r="T389"/>
          <cell r="U389"/>
          <cell r="V389"/>
          <cell r="W389"/>
          <cell r="X389"/>
          <cell r="Y389"/>
          <cell r="Z389"/>
          <cell r="AA389"/>
          <cell r="AB389"/>
          <cell r="AC389"/>
          <cell r="AD389"/>
        </row>
        <row r="390"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  <cell r="S390"/>
          <cell r="T390"/>
          <cell r="U390"/>
          <cell r="V390"/>
          <cell r="W390"/>
          <cell r="X390"/>
          <cell r="Y390"/>
          <cell r="Z390"/>
          <cell r="AA390"/>
          <cell r="AB390"/>
          <cell r="AC390"/>
          <cell r="AD390"/>
        </row>
        <row r="391"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  <cell r="S391"/>
          <cell r="T391"/>
          <cell r="U391"/>
          <cell r="V391"/>
          <cell r="W391"/>
          <cell r="X391"/>
          <cell r="Y391"/>
          <cell r="Z391"/>
          <cell r="AA391"/>
          <cell r="AB391"/>
          <cell r="AC391"/>
          <cell r="AD391"/>
        </row>
        <row r="392"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  <cell r="Q392"/>
          <cell r="R392"/>
          <cell r="S392"/>
          <cell r="T392"/>
          <cell r="U392"/>
          <cell r="V392"/>
          <cell r="W392"/>
          <cell r="X392"/>
          <cell r="Y392"/>
          <cell r="Z392"/>
          <cell r="AA392"/>
          <cell r="AB392"/>
          <cell r="AC392"/>
          <cell r="AD392"/>
        </row>
        <row r="393"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  <cell r="S393"/>
          <cell r="T393"/>
          <cell r="U393"/>
          <cell r="V393"/>
          <cell r="W393"/>
          <cell r="X393"/>
          <cell r="Y393"/>
          <cell r="Z393"/>
          <cell r="AA393"/>
          <cell r="AB393"/>
          <cell r="AC393"/>
          <cell r="AD393"/>
        </row>
        <row r="394"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  <cell r="S394"/>
          <cell r="T394"/>
          <cell r="U394"/>
          <cell r="V394"/>
          <cell r="W394"/>
          <cell r="X394"/>
          <cell r="Y394"/>
          <cell r="Z394"/>
          <cell r="AA394"/>
          <cell r="AB394"/>
          <cell r="AC394"/>
          <cell r="AD394"/>
        </row>
        <row r="395"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  <cell r="S395"/>
          <cell r="T395"/>
          <cell r="U395"/>
          <cell r="V395"/>
          <cell r="W395"/>
          <cell r="X395"/>
          <cell r="Y395"/>
          <cell r="Z395"/>
          <cell r="AA395"/>
          <cell r="AB395"/>
          <cell r="AC395"/>
          <cell r="AD395"/>
        </row>
        <row r="396"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  <cell r="S396"/>
          <cell r="T396"/>
          <cell r="U396"/>
          <cell r="V396"/>
          <cell r="W396"/>
          <cell r="X396"/>
          <cell r="Y396"/>
          <cell r="Z396"/>
          <cell r="AA396"/>
          <cell r="AB396"/>
          <cell r="AC396"/>
          <cell r="AD396"/>
        </row>
        <row r="397"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  <cell r="S397"/>
          <cell r="T397"/>
          <cell r="U397"/>
          <cell r="V397"/>
          <cell r="W397"/>
          <cell r="X397"/>
          <cell r="Y397"/>
          <cell r="Z397"/>
          <cell r="AA397"/>
          <cell r="AB397"/>
          <cell r="AC397"/>
          <cell r="AD397"/>
        </row>
        <row r="398"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  <cell r="S398"/>
          <cell r="T398"/>
          <cell r="U398"/>
          <cell r="V398"/>
          <cell r="W398"/>
          <cell r="X398"/>
          <cell r="Y398"/>
          <cell r="Z398"/>
          <cell r="AA398"/>
          <cell r="AB398"/>
          <cell r="AC398"/>
          <cell r="AD398"/>
        </row>
        <row r="399"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  <cell r="S399"/>
          <cell r="T399"/>
          <cell r="U399"/>
          <cell r="V399"/>
          <cell r="W399"/>
          <cell r="X399"/>
          <cell r="Y399"/>
          <cell r="Z399"/>
          <cell r="AA399"/>
          <cell r="AB399"/>
          <cell r="AC399"/>
          <cell r="AD399"/>
        </row>
        <row r="400"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  <cell r="S400"/>
          <cell r="T400"/>
          <cell r="U400"/>
          <cell r="V400"/>
          <cell r="W400"/>
          <cell r="X400"/>
          <cell r="Y400"/>
          <cell r="Z400"/>
          <cell r="AA400"/>
          <cell r="AB400"/>
          <cell r="AC400"/>
          <cell r="AD400"/>
        </row>
        <row r="401"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  <cell r="S401"/>
          <cell r="T401"/>
          <cell r="U401"/>
          <cell r="V401"/>
          <cell r="W401"/>
          <cell r="X401"/>
          <cell r="Y401"/>
          <cell r="Z401"/>
          <cell r="AA401"/>
          <cell r="AB401"/>
          <cell r="AC401"/>
          <cell r="AD401"/>
        </row>
        <row r="402"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  <cell r="S402"/>
          <cell r="T402"/>
          <cell r="U402"/>
          <cell r="V402"/>
          <cell r="W402"/>
          <cell r="X402"/>
          <cell r="Y402"/>
          <cell r="Z402"/>
          <cell r="AA402"/>
          <cell r="AB402"/>
          <cell r="AC402"/>
          <cell r="AD402"/>
        </row>
        <row r="403"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  <cell r="S403"/>
          <cell r="T403"/>
          <cell r="U403"/>
          <cell r="V403"/>
          <cell r="W403"/>
          <cell r="X403"/>
          <cell r="Y403"/>
          <cell r="Z403"/>
          <cell r="AA403"/>
          <cell r="AB403"/>
          <cell r="AC403"/>
          <cell r="AD403"/>
        </row>
        <row r="404"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  <cell r="S404"/>
          <cell r="T404"/>
          <cell r="U404"/>
          <cell r="V404"/>
          <cell r="W404"/>
          <cell r="X404"/>
          <cell r="Y404"/>
          <cell r="Z404"/>
          <cell r="AA404"/>
          <cell r="AB404"/>
          <cell r="AC404"/>
          <cell r="AD404"/>
        </row>
        <row r="405"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  <cell r="S405"/>
          <cell r="T405"/>
          <cell r="U405"/>
          <cell r="V405"/>
          <cell r="W405"/>
          <cell r="X405"/>
          <cell r="Y405"/>
          <cell r="Z405"/>
          <cell r="AA405"/>
          <cell r="AB405"/>
          <cell r="AC405"/>
          <cell r="AD405"/>
        </row>
        <row r="406"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  <cell r="S406"/>
          <cell r="T406"/>
          <cell r="U406"/>
          <cell r="V406"/>
          <cell r="W406"/>
          <cell r="X406"/>
          <cell r="Y406"/>
          <cell r="Z406"/>
          <cell r="AA406"/>
          <cell r="AB406"/>
          <cell r="AC406"/>
          <cell r="AD406"/>
        </row>
        <row r="407"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  <cell r="S407"/>
          <cell r="T407"/>
          <cell r="U407"/>
          <cell r="V407"/>
          <cell r="W407"/>
          <cell r="X407"/>
          <cell r="Y407"/>
          <cell r="Z407"/>
          <cell r="AA407"/>
          <cell r="AB407"/>
          <cell r="AC407"/>
          <cell r="AD407"/>
        </row>
        <row r="408"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  <cell r="S408"/>
          <cell r="T408"/>
          <cell r="U408"/>
          <cell r="V408"/>
          <cell r="W408"/>
          <cell r="X408"/>
          <cell r="Y408"/>
          <cell r="Z408"/>
          <cell r="AA408"/>
          <cell r="AB408"/>
          <cell r="AC408"/>
          <cell r="AD408"/>
        </row>
        <row r="409"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  <cell r="S409"/>
          <cell r="T409"/>
          <cell r="U409"/>
          <cell r="V409"/>
          <cell r="W409"/>
          <cell r="X409"/>
          <cell r="Y409"/>
          <cell r="Z409"/>
          <cell r="AA409"/>
          <cell r="AB409"/>
          <cell r="AC409"/>
          <cell r="AD409"/>
        </row>
        <row r="410"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  <cell r="S410"/>
          <cell r="T410"/>
          <cell r="U410"/>
          <cell r="V410"/>
          <cell r="W410"/>
          <cell r="X410"/>
          <cell r="Y410"/>
          <cell r="Z410"/>
          <cell r="AA410"/>
          <cell r="AB410"/>
          <cell r="AC410"/>
          <cell r="AD410"/>
        </row>
        <row r="411"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  <cell r="S411"/>
          <cell r="T411"/>
          <cell r="U411"/>
          <cell r="V411"/>
          <cell r="W411"/>
          <cell r="X411"/>
          <cell r="Y411"/>
          <cell r="Z411"/>
          <cell r="AA411"/>
          <cell r="AB411"/>
          <cell r="AC411"/>
          <cell r="AD411"/>
        </row>
        <row r="412"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  <cell r="S412"/>
          <cell r="T412"/>
          <cell r="U412"/>
          <cell r="V412"/>
          <cell r="W412"/>
          <cell r="X412"/>
          <cell r="Y412"/>
          <cell r="Z412"/>
          <cell r="AA412"/>
          <cell r="AB412"/>
          <cell r="AC412"/>
          <cell r="AD412"/>
        </row>
        <row r="413"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  <cell r="S413"/>
          <cell r="T413"/>
          <cell r="U413"/>
          <cell r="V413"/>
          <cell r="W413"/>
          <cell r="X413"/>
          <cell r="Y413"/>
          <cell r="Z413"/>
          <cell r="AA413"/>
          <cell r="AB413"/>
          <cell r="AC413"/>
          <cell r="AD413"/>
        </row>
        <row r="414"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  <cell r="Z414"/>
          <cell r="AA414"/>
          <cell r="AB414"/>
          <cell r="AC414"/>
          <cell r="AD414"/>
        </row>
        <row r="415"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  <cell r="S415"/>
          <cell r="T415"/>
          <cell r="U415"/>
          <cell r="V415"/>
          <cell r="W415"/>
          <cell r="X415"/>
          <cell r="Y415"/>
          <cell r="Z415"/>
          <cell r="AA415"/>
          <cell r="AB415"/>
          <cell r="AC415"/>
          <cell r="AD415"/>
        </row>
        <row r="416"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  <cell r="S416"/>
          <cell r="T416"/>
          <cell r="U416"/>
          <cell r="V416"/>
          <cell r="W416"/>
          <cell r="X416"/>
          <cell r="Y416"/>
          <cell r="Z416"/>
          <cell r="AA416"/>
          <cell r="AB416"/>
          <cell r="AC416"/>
          <cell r="AD416"/>
        </row>
        <row r="417"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  <cell r="S417"/>
          <cell r="T417"/>
          <cell r="U417"/>
          <cell r="V417"/>
          <cell r="W417"/>
          <cell r="X417"/>
          <cell r="Y417"/>
          <cell r="Z417"/>
          <cell r="AA417"/>
          <cell r="AB417"/>
          <cell r="AC417"/>
          <cell r="AD417"/>
        </row>
        <row r="418"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  <cell r="S418"/>
          <cell r="T418"/>
          <cell r="U418"/>
          <cell r="V418"/>
          <cell r="W418"/>
          <cell r="X418"/>
          <cell r="Y418"/>
          <cell r="Z418"/>
          <cell r="AA418"/>
          <cell r="AB418"/>
          <cell r="AC418"/>
          <cell r="AD418"/>
        </row>
        <row r="419"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  <cell r="Z419"/>
          <cell r="AA419"/>
          <cell r="AB419"/>
          <cell r="AC419"/>
          <cell r="AD419"/>
        </row>
        <row r="420"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  <cell r="S420"/>
          <cell r="T420"/>
          <cell r="U420"/>
          <cell r="V420"/>
          <cell r="W420"/>
          <cell r="X420"/>
          <cell r="Y420"/>
          <cell r="Z420"/>
          <cell r="AA420"/>
          <cell r="AB420"/>
          <cell r="AC420"/>
          <cell r="AD420"/>
        </row>
        <row r="421"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  <cell r="S421"/>
          <cell r="T421"/>
          <cell r="U421"/>
          <cell r="V421"/>
          <cell r="W421"/>
          <cell r="X421"/>
          <cell r="Y421"/>
          <cell r="Z421"/>
          <cell r="AA421"/>
          <cell r="AB421"/>
          <cell r="AC421"/>
          <cell r="AD421"/>
        </row>
        <row r="422"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  <cell r="S422"/>
          <cell r="T422"/>
          <cell r="U422"/>
          <cell r="V422"/>
          <cell r="W422"/>
          <cell r="X422"/>
          <cell r="Y422"/>
          <cell r="Z422"/>
          <cell r="AA422"/>
          <cell r="AB422"/>
          <cell r="AC422"/>
          <cell r="AD422"/>
        </row>
        <row r="423"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  <cell r="S423"/>
          <cell r="T423"/>
          <cell r="U423"/>
          <cell r="V423"/>
          <cell r="W423"/>
          <cell r="X423"/>
          <cell r="Y423"/>
          <cell r="Z423"/>
          <cell r="AA423"/>
          <cell r="AB423"/>
          <cell r="AC423"/>
          <cell r="AD423"/>
        </row>
        <row r="424"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  <cell r="S424"/>
          <cell r="T424"/>
          <cell r="U424"/>
          <cell r="V424"/>
          <cell r="W424"/>
          <cell r="X424"/>
          <cell r="Y424"/>
          <cell r="Z424"/>
          <cell r="AA424"/>
          <cell r="AB424"/>
          <cell r="AC424"/>
          <cell r="AD424"/>
        </row>
        <row r="425"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  <cell r="Z425"/>
          <cell r="AA425"/>
          <cell r="AB425"/>
          <cell r="AC425"/>
          <cell r="AD425"/>
        </row>
        <row r="426"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  <cell r="Z426"/>
          <cell r="AA426"/>
          <cell r="AB426"/>
          <cell r="AC426"/>
          <cell r="AD426"/>
        </row>
        <row r="427"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  <cell r="Q427"/>
          <cell r="R427"/>
          <cell r="S427"/>
          <cell r="T427"/>
          <cell r="U427"/>
          <cell r="V427"/>
          <cell r="W427"/>
          <cell r="X427"/>
          <cell r="Y427"/>
          <cell r="Z427"/>
          <cell r="AA427"/>
          <cell r="AB427"/>
          <cell r="AC427"/>
          <cell r="AD427"/>
        </row>
        <row r="428"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  <cell r="Q428"/>
          <cell r="R428"/>
          <cell r="S428"/>
          <cell r="T428"/>
          <cell r="U428"/>
          <cell r="V428"/>
          <cell r="W428"/>
          <cell r="X428"/>
          <cell r="Y428"/>
          <cell r="Z428"/>
          <cell r="AA428"/>
          <cell r="AB428"/>
          <cell r="AC428"/>
          <cell r="AD428"/>
        </row>
        <row r="429"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  <cell r="Q429"/>
          <cell r="R429"/>
          <cell r="S429"/>
          <cell r="T429"/>
          <cell r="U429"/>
          <cell r="V429"/>
          <cell r="W429"/>
          <cell r="X429"/>
          <cell r="Y429"/>
          <cell r="Z429"/>
          <cell r="AA429"/>
          <cell r="AB429"/>
          <cell r="AC429"/>
          <cell r="AD429"/>
        </row>
        <row r="430"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  <cell r="Z430"/>
          <cell r="AA430"/>
          <cell r="AB430"/>
          <cell r="AC430"/>
          <cell r="AD430"/>
        </row>
        <row r="431"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  <cell r="S431"/>
          <cell r="T431"/>
          <cell r="U431"/>
          <cell r="V431"/>
          <cell r="W431"/>
          <cell r="X431"/>
          <cell r="Y431"/>
          <cell r="Z431"/>
          <cell r="AA431"/>
          <cell r="AB431"/>
          <cell r="AC431"/>
          <cell r="AD431"/>
        </row>
        <row r="432"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  <cell r="S432"/>
          <cell r="T432"/>
          <cell r="U432"/>
          <cell r="V432"/>
          <cell r="W432"/>
          <cell r="X432"/>
          <cell r="Y432"/>
          <cell r="Z432"/>
          <cell r="AA432"/>
          <cell r="AB432"/>
          <cell r="AC432"/>
          <cell r="AD432"/>
        </row>
        <row r="433"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  <cell r="S433"/>
          <cell r="T433"/>
          <cell r="U433"/>
          <cell r="V433"/>
          <cell r="W433"/>
          <cell r="X433"/>
          <cell r="Y433"/>
          <cell r="Z433"/>
          <cell r="AA433"/>
          <cell r="AB433"/>
          <cell r="AC433"/>
          <cell r="AD433"/>
        </row>
        <row r="434"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  <cell r="S434"/>
          <cell r="T434"/>
          <cell r="U434"/>
          <cell r="V434"/>
          <cell r="W434"/>
          <cell r="X434"/>
          <cell r="Y434"/>
          <cell r="Z434"/>
          <cell r="AA434"/>
          <cell r="AB434"/>
          <cell r="AC434"/>
          <cell r="AD434"/>
        </row>
        <row r="435"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  <cell r="S435"/>
          <cell r="T435"/>
          <cell r="U435"/>
          <cell r="V435"/>
          <cell r="W435"/>
          <cell r="X435"/>
          <cell r="Y435"/>
          <cell r="Z435"/>
          <cell r="AA435"/>
          <cell r="AB435"/>
          <cell r="AC435"/>
          <cell r="AD435"/>
        </row>
        <row r="436"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  <cell r="S436"/>
          <cell r="T436"/>
          <cell r="U436"/>
          <cell r="V436"/>
          <cell r="W436"/>
          <cell r="X436"/>
          <cell r="Y436"/>
          <cell r="Z436"/>
          <cell r="AA436"/>
          <cell r="AB436"/>
          <cell r="AC436"/>
          <cell r="AD436"/>
        </row>
        <row r="437"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  <cell r="S437"/>
          <cell r="T437"/>
          <cell r="U437"/>
          <cell r="V437"/>
          <cell r="W437"/>
          <cell r="X437"/>
          <cell r="Y437"/>
          <cell r="Z437"/>
          <cell r="AA437"/>
          <cell r="AB437"/>
          <cell r="AC437"/>
          <cell r="AD437"/>
        </row>
        <row r="438"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  <cell r="S438"/>
          <cell r="T438"/>
          <cell r="U438"/>
          <cell r="V438"/>
          <cell r="W438"/>
          <cell r="X438"/>
          <cell r="Y438"/>
          <cell r="Z438"/>
          <cell r="AA438"/>
          <cell r="AB438"/>
          <cell r="AC438"/>
          <cell r="AD438"/>
        </row>
        <row r="439"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  <cell r="S439"/>
          <cell r="T439"/>
          <cell r="U439"/>
          <cell r="V439"/>
          <cell r="W439"/>
          <cell r="X439"/>
          <cell r="Y439"/>
          <cell r="Z439"/>
          <cell r="AA439"/>
          <cell r="AB439"/>
          <cell r="AC439"/>
          <cell r="AD439"/>
        </row>
        <row r="440"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  <cell r="S440"/>
          <cell r="T440"/>
          <cell r="U440"/>
          <cell r="V440"/>
          <cell r="W440"/>
          <cell r="X440"/>
          <cell r="Y440"/>
          <cell r="Z440"/>
          <cell r="AA440"/>
          <cell r="AB440"/>
          <cell r="AC440"/>
          <cell r="AD440"/>
        </row>
        <row r="441"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  <cell r="Z441"/>
          <cell r="AA441"/>
          <cell r="AB441"/>
          <cell r="AC441"/>
          <cell r="AD441"/>
        </row>
        <row r="442"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  <cell r="S442"/>
          <cell r="T442"/>
          <cell r="U442"/>
          <cell r="V442"/>
          <cell r="W442"/>
          <cell r="X442"/>
          <cell r="Y442"/>
          <cell r="Z442"/>
          <cell r="AA442"/>
          <cell r="AB442"/>
          <cell r="AC442"/>
          <cell r="AD442"/>
        </row>
        <row r="443"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  <cell r="S443"/>
          <cell r="T443"/>
          <cell r="U443"/>
          <cell r="V443"/>
          <cell r="W443"/>
          <cell r="X443"/>
          <cell r="Y443"/>
          <cell r="Z443"/>
          <cell r="AA443"/>
          <cell r="AB443"/>
          <cell r="AC443"/>
          <cell r="AD443"/>
        </row>
        <row r="444"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  <cell r="S444"/>
          <cell r="T444"/>
          <cell r="U444"/>
          <cell r="V444"/>
          <cell r="W444"/>
          <cell r="X444"/>
          <cell r="Y444"/>
          <cell r="Z444"/>
          <cell r="AA444"/>
          <cell r="AB444"/>
          <cell r="AC444"/>
          <cell r="AD444"/>
        </row>
        <row r="445"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  <cell r="Z445"/>
          <cell r="AA445"/>
          <cell r="AB445"/>
          <cell r="AC445"/>
          <cell r="AD445"/>
        </row>
        <row r="446"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  <cell r="S446"/>
          <cell r="T446"/>
          <cell r="U446"/>
          <cell r="V446"/>
          <cell r="W446"/>
          <cell r="X446"/>
          <cell r="Y446"/>
          <cell r="Z446"/>
          <cell r="AA446"/>
          <cell r="AB446"/>
          <cell r="AC446"/>
          <cell r="AD446"/>
        </row>
        <row r="447"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  <cell r="S447"/>
          <cell r="T447"/>
          <cell r="U447"/>
          <cell r="V447"/>
          <cell r="W447"/>
          <cell r="X447"/>
          <cell r="Y447"/>
          <cell r="Z447"/>
          <cell r="AA447"/>
          <cell r="AB447"/>
          <cell r="AC447"/>
          <cell r="AD447"/>
        </row>
        <row r="448"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  <cell r="S448"/>
          <cell r="T448"/>
          <cell r="U448"/>
          <cell r="V448"/>
          <cell r="W448"/>
          <cell r="X448"/>
          <cell r="Y448"/>
          <cell r="Z448"/>
          <cell r="AA448"/>
          <cell r="AB448"/>
          <cell r="AC448"/>
          <cell r="AD448"/>
        </row>
        <row r="449"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  <cell r="Z449"/>
          <cell r="AA449"/>
          <cell r="AB449"/>
          <cell r="AC449"/>
          <cell r="AD449"/>
        </row>
      </sheetData>
      <sheetData sheetId="14">
        <row r="1"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</row>
        <row r="2">
          <cell r="D2"/>
          <cell r="E2"/>
          <cell r="F2"/>
          <cell r="G2"/>
          <cell r="H2">
            <v>2</v>
          </cell>
          <cell r="I2">
            <v>3</v>
          </cell>
          <cell r="J2">
            <v>4</v>
          </cell>
          <cell r="K2">
            <v>5</v>
          </cell>
          <cell r="L2">
            <v>6</v>
          </cell>
          <cell r="M2">
            <v>7</v>
          </cell>
          <cell r="N2"/>
          <cell r="O2"/>
          <cell r="P2"/>
          <cell r="Q2"/>
          <cell r="R2"/>
          <cell r="S2"/>
          <cell r="T2"/>
          <cell r="U2"/>
          <cell r="V2"/>
          <cell r="W2"/>
          <cell r="X2"/>
          <cell r="Y2"/>
          <cell r="Z2"/>
          <cell r="AA2"/>
          <cell r="AB2"/>
          <cell r="AC2"/>
          <cell r="AD2"/>
        </row>
        <row r="3">
          <cell r="D3" t="str">
            <v>Ano</v>
          </cell>
          <cell r="E3" t="str">
            <v>Companhia</v>
          </cell>
          <cell r="F3" t="str">
            <v>Categoria</v>
          </cell>
          <cell r="G3" t="str">
            <v>Categoria</v>
          </cell>
          <cell r="H3" t="str">
            <v>Faixa 0</v>
          </cell>
          <cell r="I3" t="str">
            <v>Faixa 1</v>
          </cell>
          <cell r="J3" t="str">
            <v>Faixa 2</v>
          </cell>
          <cell r="K3" t="str">
            <v>Faixa 3</v>
          </cell>
          <cell r="L3" t="str">
            <v>Faixa 4</v>
          </cell>
          <cell r="M3" t="str">
            <v>Faixa 5</v>
          </cell>
          <cell r="N3"/>
          <cell r="O3" t="str">
            <v>Companhia</v>
          </cell>
          <cell r="P3" t="str">
            <v>TR</v>
          </cell>
          <cell r="Q3"/>
          <cell r="R3"/>
          <cell r="S3"/>
          <cell r="T3"/>
          <cell r="U3"/>
          <cell r="V3"/>
          <cell r="W3"/>
          <cell r="X3"/>
          <cell r="Y3"/>
          <cell r="Z3"/>
          <cell r="AA3"/>
          <cell r="AB3"/>
          <cell r="AC3"/>
          <cell r="AD3"/>
        </row>
        <row r="4">
          <cell r="D4">
            <v>2024</v>
          </cell>
          <cell r="E4" t="str">
            <v>Casan</v>
          </cell>
          <cell r="F4" t="str">
            <v>Pública</v>
          </cell>
          <cell r="G4" t="str">
            <v>2024 Casan Pública</v>
          </cell>
          <cell r="H4">
            <v>43.31</v>
          </cell>
          <cell r="I4">
            <v>6.37</v>
          </cell>
          <cell r="J4">
            <v>17.89</v>
          </cell>
          <cell r="K4">
            <v>17.89</v>
          </cell>
          <cell r="L4">
            <v>17.89</v>
          </cell>
          <cell r="M4">
            <v>0</v>
          </cell>
          <cell r="N4"/>
          <cell r="O4" t="str">
            <v>Casan</v>
          </cell>
          <cell r="P4">
            <v>1</v>
          </cell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</row>
        <row r="5">
          <cell r="D5">
            <v>2024</v>
          </cell>
          <cell r="E5" t="str">
            <v>Casan</v>
          </cell>
          <cell r="F5" t="str">
            <v>Residencial B</v>
          </cell>
          <cell r="G5" t="str">
            <v>2024 Casan Residencial B</v>
          </cell>
          <cell r="H5">
            <v>43.31</v>
          </cell>
          <cell r="I5">
            <v>2.88</v>
          </cell>
          <cell r="J5">
            <v>13.38</v>
          </cell>
          <cell r="K5">
            <v>17.89</v>
          </cell>
          <cell r="L5">
            <v>22.51</v>
          </cell>
          <cell r="M5">
            <v>0</v>
          </cell>
          <cell r="N5"/>
          <cell r="O5" t="str">
            <v>Blumenau</v>
          </cell>
          <cell r="P5">
            <v>0</v>
          </cell>
          <cell r="Q5" t="str">
            <v>Não se aplica ao cálculo, mas é 110%</v>
          </cell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</row>
        <row r="6">
          <cell r="D6">
            <v>2024</v>
          </cell>
          <cell r="E6" t="str">
            <v>Casan</v>
          </cell>
          <cell r="F6" t="str">
            <v>Comercial</v>
          </cell>
          <cell r="G6" t="str">
            <v>2024 Casan Comercial</v>
          </cell>
          <cell r="H6">
            <v>43.31</v>
          </cell>
          <cell r="I6">
            <v>6.37</v>
          </cell>
          <cell r="J6">
            <v>17.89</v>
          </cell>
          <cell r="K6">
            <v>17.89</v>
          </cell>
          <cell r="L6">
            <v>22.51</v>
          </cell>
          <cell r="M6">
            <v>0</v>
          </cell>
          <cell r="N6"/>
          <cell r="O6" t="str">
            <v>Araranguá</v>
          </cell>
          <cell r="P6">
            <v>0.73399999999999999</v>
          </cell>
          <cell r="Q6"/>
          <cell r="R6"/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</row>
        <row r="7">
          <cell r="D7">
            <v>2024</v>
          </cell>
          <cell r="E7" t="str">
            <v>Casan</v>
          </cell>
          <cell r="F7" t="str">
            <v>Industrial</v>
          </cell>
          <cell r="G7" t="str">
            <v>2024 Casan Industrial</v>
          </cell>
          <cell r="H7">
            <v>43.31</v>
          </cell>
          <cell r="I7">
            <v>6.37</v>
          </cell>
          <cell r="J7">
            <v>17.89</v>
          </cell>
          <cell r="K7">
            <v>17.89</v>
          </cell>
          <cell r="L7">
            <v>17.89</v>
          </cell>
          <cell r="M7">
            <v>0</v>
          </cell>
          <cell r="N7"/>
          <cell r="O7" t="str">
            <v>Joinville</v>
          </cell>
          <cell r="P7">
            <v>0.8</v>
          </cell>
          <cell r="Q7"/>
          <cell r="R7"/>
          <cell r="S7"/>
          <cell r="T7"/>
          <cell r="U7"/>
          <cell r="V7"/>
          <cell r="W7"/>
          <cell r="X7"/>
          <cell r="Y7"/>
          <cell r="Z7"/>
          <cell r="AA7"/>
          <cell r="AB7"/>
          <cell r="AC7"/>
          <cell r="AD7"/>
        </row>
        <row r="8"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 t="str">
            <v>Sapiens</v>
          </cell>
          <cell r="P8">
            <v>1</v>
          </cell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</row>
        <row r="9">
          <cell r="D9">
            <v>2024</v>
          </cell>
          <cell r="E9" t="str">
            <v>SAMAE BNU - Água</v>
          </cell>
          <cell r="F9" t="str">
            <v>Pública</v>
          </cell>
          <cell r="G9" t="str">
            <v>2024 SAMAE BNU - Água Pública</v>
          </cell>
          <cell r="H9">
            <v>0</v>
          </cell>
          <cell r="I9">
            <v>4.1899999999999995</v>
          </cell>
          <cell r="J9">
            <v>8.08</v>
          </cell>
          <cell r="K9">
            <v>14.59</v>
          </cell>
          <cell r="L9">
            <v>0</v>
          </cell>
          <cell r="M9">
            <v>0</v>
          </cell>
          <cell r="N9"/>
          <cell r="O9"/>
          <cell r="P9"/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</row>
        <row r="10">
          <cell r="D10">
            <v>2024</v>
          </cell>
          <cell r="E10" t="str">
            <v>Sapiens</v>
          </cell>
          <cell r="F10" t="str">
            <v>Comercial</v>
          </cell>
          <cell r="G10" t="str">
            <v>2024 Sapiens Comercial</v>
          </cell>
          <cell r="H10">
            <v>0</v>
          </cell>
          <cell r="I10">
            <v>20.79</v>
          </cell>
          <cell r="J10">
            <v>20.79</v>
          </cell>
          <cell r="K10">
            <v>20.79</v>
          </cell>
          <cell r="L10">
            <v>20.79</v>
          </cell>
          <cell r="M10">
            <v>0</v>
          </cell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</row>
        <row r="11"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</row>
        <row r="12">
          <cell r="D12">
            <v>2024</v>
          </cell>
          <cell r="E12" t="str">
            <v>Samae ARA - Água</v>
          </cell>
          <cell r="F12" t="str">
            <v>Pública</v>
          </cell>
          <cell r="G12" t="str">
            <v>2024 Samae ARA - Água Pública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</row>
        <row r="13">
          <cell r="D13">
            <v>2024</v>
          </cell>
          <cell r="E13" t="str">
            <v>SAMAE BNU - Esgoto BRK</v>
          </cell>
          <cell r="F13" t="str">
            <v>Pública</v>
          </cell>
          <cell r="G13" t="str">
            <v>2024 SAMAE BNU - Esgoto BRK Pública</v>
          </cell>
          <cell r="H13">
            <v>0</v>
          </cell>
          <cell r="I13">
            <v>4.83</v>
          </cell>
          <cell r="J13">
            <v>9.3789999999999996</v>
          </cell>
          <cell r="K13">
            <v>16.905000000000001</v>
          </cell>
          <cell r="L13">
            <v>0</v>
          </cell>
          <cell r="M13">
            <v>0</v>
          </cell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</row>
        <row r="14">
          <cell r="D14">
            <v>2024</v>
          </cell>
          <cell r="E14" t="str">
            <v>SAMAE BNU - Esgoto BRK</v>
          </cell>
          <cell r="F14" t="str">
            <v>Pública</v>
          </cell>
          <cell r="G14" t="str">
            <v>2024 SAMAE BNU - Esgoto BRK Pública</v>
          </cell>
          <cell r="H14">
            <v>0</v>
          </cell>
          <cell r="I14">
            <v>4.83</v>
          </cell>
          <cell r="J14">
            <v>9.3789999999999996</v>
          </cell>
          <cell r="K14">
            <v>16.905000000000001</v>
          </cell>
          <cell r="L14">
            <v>0</v>
          </cell>
          <cell r="M14">
            <v>0</v>
          </cell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</row>
        <row r="15">
          <cell r="D15">
            <v>2024</v>
          </cell>
          <cell r="E15" t="str">
            <v>Joinville Perini</v>
          </cell>
          <cell r="F15" t="str">
            <v>Comercial</v>
          </cell>
          <cell r="G15" t="str">
            <v>2024 Joinville Perini Comercial</v>
          </cell>
          <cell r="H15">
            <v>0</v>
          </cell>
          <cell r="I15">
            <v>11.9</v>
          </cell>
          <cell r="J15">
            <v>11.9</v>
          </cell>
          <cell r="K15">
            <v>11.9</v>
          </cell>
          <cell r="L15">
            <v>11.9</v>
          </cell>
          <cell r="M15">
            <v>0</v>
          </cell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</row>
        <row r="16"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</row>
        <row r="17"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</row>
        <row r="18"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</row>
        <row r="19">
          <cell r="D19">
            <v>1</v>
          </cell>
          <cell r="E19">
            <v>2</v>
          </cell>
          <cell r="F19">
            <v>3</v>
          </cell>
          <cell r="G19">
            <v>4</v>
          </cell>
          <cell r="H19">
            <v>5</v>
          </cell>
          <cell r="I19">
            <v>6</v>
          </cell>
          <cell r="J19">
            <v>7</v>
          </cell>
          <cell r="K19">
            <v>8</v>
          </cell>
          <cell r="L19">
            <v>9</v>
          </cell>
          <cell r="M19">
            <v>10</v>
          </cell>
          <cell r="N19">
            <v>11</v>
          </cell>
          <cell r="O19">
            <v>12</v>
          </cell>
          <cell r="P19">
            <v>13</v>
          </cell>
          <cell r="Q19">
            <v>14</v>
          </cell>
          <cell r="R19">
            <v>15</v>
          </cell>
          <cell r="S19">
            <v>16</v>
          </cell>
          <cell r="T19">
            <v>17</v>
          </cell>
          <cell r="U19">
            <v>18</v>
          </cell>
          <cell r="V19">
            <v>19</v>
          </cell>
          <cell r="W19">
            <v>20</v>
          </cell>
          <cell r="X19">
            <v>21</v>
          </cell>
          <cell r="Y19">
            <v>22</v>
          </cell>
          <cell r="Z19">
            <v>23</v>
          </cell>
          <cell r="AA19">
            <v>24</v>
          </cell>
          <cell r="AB19">
            <v>25</v>
          </cell>
          <cell r="AC19">
            <v>26</v>
          </cell>
          <cell r="AD19">
            <v>27</v>
          </cell>
        </row>
        <row r="20">
          <cell r="D20"/>
          <cell r="E20" t="str">
            <v>COMPANHIA CATARINENSE DE ÁGUAS E SANEAMENTO                                                                                                                             FATURA CENTRALIZADA DETALHADA
EMÍLIO BLUM, 83  CENTRO C.N.P.J. 82.508.433/000117</v>
          </cell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</row>
        <row r="21">
          <cell r="D21"/>
          <cell r="E21" t="str">
            <v>ÓRGÃO CENTRAL: U.F.S.C. UNIV.FEDERAL DE SC                                                                                                                                                          SEQÜENCIAL: 216340701807</v>
          </cell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 t="str">
            <v>Economias</v>
          </cell>
          <cell r="Y21"/>
          <cell r="Z21"/>
          <cell r="AA21"/>
          <cell r="AB21"/>
          <cell r="AC21"/>
          <cell r="AD21"/>
        </row>
        <row r="22">
          <cell r="D22" t="str">
            <v>Codigo</v>
          </cell>
          <cell r="E22" t="str">
            <v>Matricula</v>
          </cell>
          <cell r="F22" t="str">
            <v>Mês referencia</v>
          </cell>
          <cell r="G22" t="str">
            <v>Cliente</v>
          </cell>
          <cell r="H22" t="str">
            <v>Economias</v>
          </cell>
          <cell r="I22" t="str">
            <v>Leitura Anterior</v>
          </cell>
          <cell r="J22" t="str">
            <v>Atual</v>
          </cell>
          <cell r="K22" t="str">
            <v>Cons. m3</v>
          </cell>
          <cell r="L22" t="str">
            <v>Valor água (R$)</v>
          </cell>
          <cell r="M22" t="str">
            <v>Valor esgoto (R$)</v>
          </cell>
          <cell r="N22" t="str">
            <v>Valor serviço(R$)</v>
          </cell>
          <cell r="O22" t="str">
            <v>Valor bônus(R$)</v>
          </cell>
          <cell r="P22" t="str">
            <v>Multa/ Juros/ Atual. Monet.</v>
          </cell>
          <cell r="Q22" t="str">
            <v>Valor total(R$)</v>
          </cell>
          <cell r="R22"/>
          <cell r="S22" t="str">
            <v>Situação</v>
          </cell>
          <cell r="T22" t="str">
            <v>Ocorrência</v>
          </cell>
          <cell r="U22" t="str">
            <v>Anormalidade</v>
          </cell>
          <cell r="V22" t="str">
            <v>Matrículas mês anterior</v>
          </cell>
          <cell r="W22" t="str">
            <v>Matrícula</v>
          </cell>
          <cell r="X22" t="str">
            <v>Informação das faturas</v>
          </cell>
          <cell r="Y22" t="str">
            <v>Informado e total anterior =?</v>
          </cell>
          <cell r="Z22" t="str">
            <v>Público</v>
          </cell>
          <cell r="AA22" t="str">
            <v>Residencial</v>
          </cell>
          <cell r="AB22" t="str">
            <v>Comercial</v>
          </cell>
          <cell r="AC22" t="str">
            <v>Industrial</v>
          </cell>
          <cell r="AD22" t="str">
            <v>Total</v>
          </cell>
        </row>
        <row r="23">
          <cell r="D23" t="str">
            <v>H001</v>
          </cell>
          <cell r="E23">
            <v>2297094</v>
          </cell>
          <cell r="F23">
            <v>45627</v>
          </cell>
          <cell r="G23" t="str">
            <v>UNIVERSIDADE FEDERAL DE SANTA CATARINA</v>
          </cell>
          <cell r="H23">
            <v>1</v>
          </cell>
          <cell r="I23">
            <v>1435</v>
          </cell>
          <cell r="J23">
            <v>1468</v>
          </cell>
          <cell r="K23">
            <v>33</v>
          </cell>
          <cell r="L23">
            <v>518.48</v>
          </cell>
          <cell r="M23">
            <v>518.48</v>
          </cell>
          <cell r="N23">
            <v>-97.99</v>
          </cell>
          <cell r="O23">
            <v>0</v>
          </cell>
          <cell r="P23">
            <v>0</v>
          </cell>
          <cell r="Q23">
            <v>938.97</v>
          </cell>
          <cell r="R23">
            <v>0</v>
          </cell>
          <cell r="S23" t="str">
            <v>ok</v>
          </cell>
          <cell r="T23" t="str">
            <v>MÉDIO</v>
          </cell>
          <cell r="U23" t="str">
            <v>Média</v>
          </cell>
          <cell r="V23">
            <v>2297094</v>
          </cell>
          <cell r="W23" t="str">
            <v>ok</v>
          </cell>
          <cell r="X23">
            <v>1</v>
          </cell>
          <cell r="Y23" t="str">
            <v>sim</v>
          </cell>
          <cell r="Z23">
            <v>1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</row>
        <row r="24">
          <cell r="D24" t="str">
            <v>H002</v>
          </cell>
          <cell r="E24">
            <v>2297116</v>
          </cell>
          <cell r="F24">
            <v>45627</v>
          </cell>
          <cell r="G24" t="str">
            <v>UNIVERSIDADE FEDERAL DE SANTA CATARINA</v>
          </cell>
          <cell r="H24">
            <v>2</v>
          </cell>
          <cell r="I24">
            <v>3166</v>
          </cell>
          <cell r="J24">
            <v>3218</v>
          </cell>
          <cell r="K24">
            <v>52</v>
          </cell>
          <cell r="L24">
            <v>786.5</v>
          </cell>
          <cell r="M24">
            <v>786.5</v>
          </cell>
          <cell r="N24">
            <v>-148.63999999999999</v>
          </cell>
          <cell r="O24">
            <v>0</v>
          </cell>
          <cell r="P24">
            <v>0</v>
          </cell>
          <cell r="Q24">
            <v>1424.36</v>
          </cell>
          <cell r="R24">
            <v>0</v>
          </cell>
          <cell r="S24" t="str">
            <v>ok</v>
          </cell>
          <cell r="T24" t="str">
            <v>MÉDIO</v>
          </cell>
          <cell r="U24" t="str">
            <v>Média</v>
          </cell>
          <cell r="V24">
            <v>2297116</v>
          </cell>
          <cell r="W24" t="str">
            <v>ok</v>
          </cell>
          <cell r="X24">
            <v>2</v>
          </cell>
          <cell r="Y24" t="str">
            <v>sim</v>
          </cell>
          <cell r="Z24">
            <v>2</v>
          </cell>
          <cell r="AA24">
            <v>0</v>
          </cell>
          <cell r="AB24">
            <v>0</v>
          </cell>
          <cell r="AC24">
            <v>0</v>
          </cell>
          <cell r="AD24">
            <v>2</v>
          </cell>
        </row>
        <row r="25">
          <cell r="D25" t="str">
            <v>H003</v>
          </cell>
          <cell r="E25">
            <v>2297124</v>
          </cell>
          <cell r="F25">
            <v>45627</v>
          </cell>
          <cell r="G25" t="str">
            <v>BIOTERIO CENTRAL ALMOXARIFADO</v>
          </cell>
          <cell r="H25">
            <v>1</v>
          </cell>
          <cell r="I25">
            <v>11521</v>
          </cell>
          <cell r="J25">
            <v>11846</v>
          </cell>
          <cell r="K25">
            <v>325</v>
          </cell>
          <cell r="L25">
            <v>5742.36</v>
          </cell>
          <cell r="M25">
            <v>5742.36</v>
          </cell>
          <cell r="N25">
            <v>-1085.31</v>
          </cell>
          <cell r="O25">
            <v>0</v>
          </cell>
          <cell r="P25">
            <v>0</v>
          </cell>
          <cell r="Q25">
            <v>10399.41</v>
          </cell>
          <cell r="R25">
            <v>0</v>
          </cell>
          <cell r="S25" t="str">
            <v>ok</v>
          </cell>
          <cell r="T25" t="str">
            <v>MÉDIO</v>
          </cell>
          <cell r="U25" t="str">
            <v>Média</v>
          </cell>
          <cell r="V25">
            <v>2297124</v>
          </cell>
          <cell r="W25" t="str">
            <v>ok</v>
          </cell>
          <cell r="X25">
            <v>1</v>
          </cell>
          <cell r="Y25" t="str">
            <v>sim</v>
          </cell>
          <cell r="Z25">
            <v>1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</row>
        <row r="26">
          <cell r="D26" t="str">
            <v>H004</v>
          </cell>
          <cell r="E26">
            <v>2297086</v>
          </cell>
          <cell r="F26">
            <v>45627</v>
          </cell>
          <cell r="G26" t="str">
            <v>CENTRO DE CIENCIAS FISICAS E MATEMATICA</v>
          </cell>
          <cell r="H26">
            <v>1</v>
          </cell>
          <cell r="I26">
            <v>2666</v>
          </cell>
          <cell r="J26">
            <v>2877</v>
          </cell>
          <cell r="K26">
            <v>211</v>
          </cell>
          <cell r="L26">
            <v>3702.9</v>
          </cell>
          <cell r="M26">
            <v>3702.9</v>
          </cell>
          <cell r="N26">
            <v>-699.85</v>
          </cell>
          <cell r="O26">
            <v>0</v>
          </cell>
          <cell r="P26">
            <v>0</v>
          </cell>
          <cell r="Q26">
            <v>6705.95</v>
          </cell>
          <cell r="R26">
            <v>0</v>
          </cell>
          <cell r="S26" t="str">
            <v>ok</v>
          </cell>
          <cell r="T26" t="str">
            <v>LIDO</v>
          </cell>
          <cell r="U26" t="str">
            <v>Sem ocorrência</v>
          </cell>
          <cell r="V26">
            <v>2297086</v>
          </cell>
          <cell r="W26" t="str">
            <v>ok</v>
          </cell>
          <cell r="X26">
            <v>1</v>
          </cell>
          <cell r="Y26" t="str">
            <v>sim</v>
          </cell>
          <cell r="Z26">
            <v>1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</row>
        <row r="27">
          <cell r="D27" t="str">
            <v>H005</v>
          </cell>
          <cell r="E27">
            <v>2297078</v>
          </cell>
          <cell r="F27">
            <v>45627</v>
          </cell>
          <cell r="G27" t="str">
            <v>CENTRO DE CIENCIAS FISICAS E MATEMATICA</v>
          </cell>
          <cell r="H27">
            <v>1</v>
          </cell>
          <cell r="I27">
            <v>1225</v>
          </cell>
          <cell r="J27">
            <v>1349</v>
          </cell>
          <cell r="K27">
            <v>124</v>
          </cell>
          <cell r="L27">
            <v>2146.4699999999998</v>
          </cell>
          <cell r="M27">
            <v>2146.4699999999998</v>
          </cell>
          <cell r="N27">
            <v>-405.68</v>
          </cell>
          <cell r="O27">
            <v>0</v>
          </cell>
          <cell r="P27">
            <v>0</v>
          </cell>
          <cell r="Q27">
            <v>3887.26</v>
          </cell>
          <cell r="R27">
            <v>0</v>
          </cell>
          <cell r="S27" t="str">
            <v>ok</v>
          </cell>
          <cell r="T27" t="str">
            <v>MÉDIO</v>
          </cell>
          <cell r="U27" t="str">
            <v>Média</v>
          </cell>
          <cell r="V27">
            <v>2297078</v>
          </cell>
          <cell r="W27" t="str">
            <v>ok</v>
          </cell>
          <cell r="X27">
            <v>1</v>
          </cell>
          <cell r="Y27" t="str">
            <v>sim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</row>
        <row r="28">
          <cell r="D28" t="str">
            <v>H006</v>
          </cell>
          <cell r="E28">
            <v>9185569</v>
          </cell>
          <cell r="F28">
            <v>45627</v>
          </cell>
          <cell r="G28" t="str">
            <v>ENGENHARIA CIVIL BL T</v>
          </cell>
          <cell r="H28">
            <v>1</v>
          </cell>
          <cell r="I28">
            <v>268</v>
          </cell>
          <cell r="J28">
            <v>274</v>
          </cell>
          <cell r="K28">
            <v>6</v>
          </cell>
          <cell r="L28">
            <v>81.53</v>
          </cell>
          <cell r="M28">
            <v>81.53</v>
          </cell>
          <cell r="N28">
            <v>-15.41</v>
          </cell>
          <cell r="O28">
            <v>0</v>
          </cell>
          <cell r="P28">
            <v>0</v>
          </cell>
          <cell r="Q28">
            <v>147.65</v>
          </cell>
          <cell r="R28">
            <v>0</v>
          </cell>
          <cell r="S28" t="str">
            <v>ok</v>
          </cell>
          <cell r="T28" t="str">
            <v>LIDO/REVISÃO</v>
          </cell>
          <cell r="U28" t="str">
            <v>Média</v>
          </cell>
          <cell r="V28">
            <v>9185569</v>
          </cell>
          <cell r="W28" t="str">
            <v>ok</v>
          </cell>
          <cell r="X28">
            <v>1</v>
          </cell>
          <cell r="Y28" t="str">
            <v>sim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1</v>
          </cell>
        </row>
        <row r="29">
          <cell r="D29" t="str">
            <v>H007</v>
          </cell>
          <cell r="E29">
            <v>9185550</v>
          </cell>
          <cell r="F29">
            <v>45627</v>
          </cell>
          <cell r="G29" t="str">
            <v>ENGENHARIA CIVIL BL V</v>
          </cell>
          <cell r="H29">
            <v>1</v>
          </cell>
          <cell r="I29">
            <v>7187</v>
          </cell>
          <cell r="J29">
            <v>7267</v>
          </cell>
          <cell r="K29">
            <v>80</v>
          </cell>
          <cell r="L29">
            <v>1359.31</v>
          </cell>
          <cell r="M29">
            <v>1359.31</v>
          </cell>
          <cell r="N29">
            <v>-256.91000000000003</v>
          </cell>
          <cell r="O29">
            <v>0</v>
          </cell>
          <cell r="P29">
            <v>0</v>
          </cell>
          <cell r="Q29">
            <v>2461.71</v>
          </cell>
          <cell r="R29">
            <v>0</v>
          </cell>
          <cell r="S29" t="str">
            <v>ok</v>
          </cell>
          <cell r="T29" t="str">
            <v>LIDO</v>
          </cell>
          <cell r="U29" t="str">
            <v>Sem ocorrência</v>
          </cell>
          <cell r="V29">
            <v>9185550</v>
          </cell>
          <cell r="W29" t="str">
            <v>ok</v>
          </cell>
          <cell r="X29">
            <v>1</v>
          </cell>
          <cell r="Y29" t="str">
            <v>sim</v>
          </cell>
          <cell r="Z29">
            <v>1</v>
          </cell>
          <cell r="AA29">
            <v>0</v>
          </cell>
          <cell r="AB29">
            <v>0</v>
          </cell>
          <cell r="AC29">
            <v>0</v>
          </cell>
          <cell r="AD29">
            <v>1</v>
          </cell>
        </row>
        <row r="30">
          <cell r="D30" t="str">
            <v>H008</v>
          </cell>
          <cell r="E30">
            <v>2297159</v>
          </cell>
          <cell r="F30">
            <v>45627</v>
          </cell>
          <cell r="G30" t="str">
            <v>UNIVERSIDADE FEDERAL DE SANTA CATARINA</v>
          </cell>
          <cell r="H30">
            <v>1</v>
          </cell>
          <cell r="I30">
            <v>3700</v>
          </cell>
          <cell r="J30">
            <v>4054</v>
          </cell>
          <cell r="K30">
            <v>354</v>
          </cell>
          <cell r="L30">
            <v>6261.17</v>
          </cell>
          <cell r="M30">
            <v>6261.17</v>
          </cell>
          <cell r="N30">
            <v>-1183.3599999999999</v>
          </cell>
          <cell r="O30">
            <v>0</v>
          </cell>
          <cell r="P30">
            <v>0</v>
          </cell>
          <cell r="Q30">
            <v>11338.98</v>
          </cell>
          <cell r="R30">
            <v>0</v>
          </cell>
          <cell r="S30" t="str">
            <v>ok</v>
          </cell>
          <cell r="T30" t="str">
            <v>MÉDIO</v>
          </cell>
          <cell r="U30" t="str">
            <v>Média</v>
          </cell>
          <cell r="V30">
            <v>2297159</v>
          </cell>
          <cell r="W30" t="str">
            <v>ok</v>
          </cell>
          <cell r="X30">
            <v>1</v>
          </cell>
          <cell r="Y30" t="str">
            <v>sim</v>
          </cell>
          <cell r="Z30">
            <v>1</v>
          </cell>
          <cell r="AA30">
            <v>0</v>
          </cell>
          <cell r="AB30">
            <v>0</v>
          </cell>
          <cell r="AC30">
            <v>0</v>
          </cell>
          <cell r="AD30">
            <v>1</v>
          </cell>
        </row>
        <row r="31">
          <cell r="D31" t="str">
            <v>H009</v>
          </cell>
          <cell r="E31">
            <v>2297140</v>
          </cell>
          <cell r="F31">
            <v>45627</v>
          </cell>
          <cell r="G31" t="str">
            <v>UNIVERSIDADE FEDERAL DE SANTA CATARINA</v>
          </cell>
          <cell r="H31">
            <v>1</v>
          </cell>
          <cell r="I31">
            <v>29</v>
          </cell>
          <cell r="J31">
            <v>29</v>
          </cell>
          <cell r="K31">
            <v>0</v>
          </cell>
          <cell r="L31">
            <v>43.31</v>
          </cell>
          <cell r="M31">
            <v>43.31</v>
          </cell>
          <cell r="N31">
            <v>-8.19</v>
          </cell>
          <cell r="O31">
            <v>0</v>
          </cell>
          <cell r="P31">
            <v>0</v>
          </cell>
          <cell r="Q31">
            <v>78.430000000000007</v>
          </cell>
          <cell r="R31">
            <v>0</v>
          </cell>
          <cell r="S31" t="str">
            <v>ok</v>
          </cell>
          <cell r="T31" t="str">
            <v>LIDO</v>
          </cell>
          <cell r="U31" t="str">
            <v>HIDRÔMETRO PARADO.</v>
          </cell>
          <cell r="V31">
            <v>2297140</v>
          </cell>
          <cell r="W31" t="str">
            <v>ok</v>
          </cell>
          <cell r="X31">
            <v>1</v>
          </cell>
          <cell r="Y31" t="str">
            <v>sim</v>
          </cell>
          <cell r="Z31">
            <v>1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</row>
        <row r="32">
          <cell r="D32" t="str">
            <v>H010</v>
          </cell>
          <cell r="E32">
            <v>2297132</v>
          </cell>
          <cell r="F32">
            <v>45627</v>
          </cell>
          <cell r="G32" t="str">
            <v>NUCLEO DE INSTRUÇÃO MODELO</v>
          </cell>
          <cell r="H32">
            <v>1</v>
          </cell>
          <cell r="I32">
            <v>2761</v>
          </cell>
          <cell r="J32">
            <v>2790</v>
          </cell>
          <cell r="K32">
            <v>29</v>
          </cell>
          <cell r="L32">
            <v>446.92</v>
          </cell>
          <cell r="M32">
            <v>446.92</v>
          </cell>
          <cell r="N32">
            <v>-84.47</v>
          </cell>
          <cell r="O32">
            <v>0</v>
          </cell>
          <cell r="P32">
            <v>0</v>
          </cell>
          <cell r="Q32">
            <v>809.37</v>
          </cell>
          <cell r="R32">
            <v>0</v>
          </cell>
          <cell r="S32" t="str">
            <v>ok</v>
          </cell>
          <cell r="T32" t="str">
            <v>MÉDIO</v>
          </cell>
          <cell r="U32" t="str">
            <v>Média</v>
          </cell>
          <cell r="V32">
            <v>2297132</v>
          </cell>
          <cell r="W32" t="str">
            <v>ok</v>
          </cell>
          <cell r="X32">
            <v>1</v>
          </cell>
          <cell r="Y32" t="str">
            <v>sim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1</v>
          </cell>
        </row>
        <row r="33">
          <cell r="D33" t="str">
            <v>H011</v>
          </cell>
          <cell r="E33">
            <v>8149615</v>
          </cell>
          <cell r="F33">
            <v>45627</v>
          </cell>
          <cell r="G33" t="str">
            <v>DEPTO MICROBIOLOGIA UFSC</v>
          </cell>
          <cell r="H33">
            <v>1</v>
          </cell>
          <cell r="I33">
            <v>46320</v>
          </cell>
          <cell r="J33">
            <v>46408</v>
          </cell>
          <cell r="K33">
            <v>88</v>
          </cell>
          <cell r="L33">
            <v>1502.43</v>
          </cell>
          <cell r="M33">
            <v>1502.43</v>
          </cell>
          <cell r="N33">
            <v>-283.95999999999998</v>
          </cell>
          <cell r="O33">
            <v>0</v>
          </cell>
          <cell r="P33">
            <v>0</v>
          </cell>
          <cell r="Q33">
            <v>2720.9</v>
          </cell>
          <cell r="R33">
            <v>0</v>
          </cell>
          <cell r="S33" t="str">
            <v>ok</v>
          </cell>
          <cell r="T33" t="str">
            <v>LIDO/REVISÃO</v>
          </cell>
          <cell r="U33" t="str">
            <v>Média</v>
          </cell>
          <cell r="V33">
            <v>8149615</v>
          </cell>
          <cell r="W33" t="str">
            <v>ok</v>
          </cell>
          <cell r="X33">
            <v>1</v>
          </cell>
          <cell r="Y33" t="str">
            <v>sim</v>
          </cell>
          <cell r="Z33">
            <v>1</v>
          </cell>
          <cell r="AA33">
            <v>0</v>
          </cell>
          <cell r="AB33">
            <v>0</v>
          </cell>
          <cell r="AC33">
            <v>0</v>
          </cell>
          <cell r="AD33">
            <v>1</v>
          </cell>
        </row>
        <row r="34">
          <cell r="D34" t="str">
            <v>H015</v>
          </cell>
          <cell r="E34">
            <v>2296918</v>
          </cell>
          <cell r="F34">
            <v>45627</v>
          </cell>
          <cell r="G34" t="str">
            <v>UNIV FEDERAL DO ESTADO DE SC</v>
          </cell>
          <cell r="H34">
            <v>1</v>
          </cell>
          <cell r="I34">
            <v>212</v>
          </cell>
          <cell r="J34">
            <v>212</v>
          </cell>
          <cell r="K34">
            <v>0</v>
          </cell>
          <cell r="L34">
            <v>43.31</v>
          </cell>
          <cell r="M34">
            <v>43.31</v>
          </cell>
          <cell r="N34">
            <v>-8.19</v>
          </cell>
          <cell r="O34">
            <v>0</v>
          </cell>
          <cell r="P34">
            <v>0</v>
          </cell>
          <cell r="Q34">
            <v>78.430000000000007</v>
          </cell>
          <cell r="R34">
            <v>0</v>
          </cell>
          <cell r="S34" t="str">
            <v>ok</v>
          </cell>
          <cell r="T34" t="str">
            <v>LIDO/REVISÃO</v>
          </cell>
          <cell r="U34" t="str">
            <v>Média</v>
          </cell>
          <cell r="V34">
            <v>2296918</v>
          </cell>
          <cell r="W34" t="str">
            <v>ok</v>
          </cell>
          <cell r="X34">
            <v>1</v>
          </cell>
          <cell r="Y34" t="str">
            <v>sim</v>
          </cell>
          <cell r="Z34">
            <v>1</v>
          </cell>
          <cell r="AA34">
            <v>0</v>
          </cell>
          <cell r="AB34">
            <v>0</v>
          </cell>
          <cell r="AC34">
            <v>0</v>
          </cell>
          <cell r="AD34">
            <v>1</v>
          </cell>
        </row>
        <row r="35">
          <cell r="D35" t="str">
            <v>H017</v>
          </cell>
          <cell r="E35">
            <v>2296950</v>
          </cell>
          <cell r="F35">
            <v>45627</v>
          </cell>
          <cell r="G35" t="str">
            <v>UNIVERSIDADE FEDERAL DE SANTA CATARINA</v>
          </cell>
          <cell r="H35">
            <v>2</v>
          </cell>
          <cell r="I35">
            <v>10223</v>
          </cell>
          <cell r="J35">
            <v>10664</v>
          </cell>
          <cell r="K35">
            <v>441</v>
          </cell>
          <cell r="L35">
            <v>8533.43</v>
          </cell>
          <cell r="M35">
            <v>8533.43</v>
          </cell>
          <cell r="N35">
            <v>-1612.82</v>
          </cell>
          <cell r="O35">
            <v>0</v>
          </cell>
          <cell r="P35">
            <v>0</v>
          </cell>
          <cell r="Q35">
            <v>15454.04</v>
          </cell>
          <cell r="R35">
            <v>0</v>
          </cell>
          <cell r="S35" t="str">
            <v>ok</v>
          </cell>
          <cell r="T35" t="str">
            <v>MÉDIO</v>
          </cell>
          <cell r="U35" t="str">
            <v>Média</v>
          </cell>
          <cell r="V35">
            <v>2296950</v>
          </cell>
          <cell r="W35" t="str">
            <v>ok</v>
          </cell>
          <cell r="X35">
            <v>2</v>
          </cell>
          <cell r="Y35" t="str">
            <v>sim</v>
          </cell>
          <cell r="Z35">
            <v>1</v>
          </cell>
          <cell r="AA35">
            <v>0</v>
          </cell>
          <cell r="AB35">
            <v>1</v>
          </cell>
          <cell r="AC35">
            <v>0</v>
          </cell>
          <cell r="AD35">
            <v>2</v>
          </cell>
        </row>
        <row r="36">
          <cell r="D36" t="str">
            <v>H018</v>
          </cell>
          <cell r="E36">
            <v>2296640</v>
          </cell>
          <cell r="F36">
            <v>45627</v>
          </cell>
          <cell r="G36" t="str">
            <v>D A E</v>
          </cell>
          <cell r="H36">
            <v>1</v>
          </cell>
          <cell r="I36">
            <v>402</v>
          </cell>
          <cell r="J36">
            <v>447</v>
          </cell>
          <cell r="K36">
            <v>45</v>
          </cell>
          <cell r="L36">
            <v>733.16</v>
          </cell>
          <cell r="M36">
            <v>733.16</v>
          </cell>
          <cell r="N36">
            <v>-138.56</v>
          </cell>
          <cell r="O36">
            <v>0</v>
          </cell>
          <cell r="P36">
            <v>0</v>
          </cell>
          <cell r="Q36">
            <v>1327.76</v>
          </cell>
          <cell r="R36">
            <v>0</v>
          </cell>
          <cell r="S36" t="str">
            <v>ok</v>
          </cell>
          <cell r="T36" t="str">
            <v>MÉDIO</v>
          </cell>
          <cell r="U36" t="str">
            <v>Média</v>
          </cell>
          <cell r="V36">
            <v>2296640</v>
          </cell>
          <cell r="W36" t="str">
            <v>ok</v>
          </cell>
          <cell r="X36">
            <v>1</v>
          </cell>
          <cell r="Y36" t="str">
            <v>sim</v>
          </cell>
          <cell r="Z36">
            <v>1</v>
          </cell>
          <cell r="AA36">
            <v>0</v>
          </cell>
          <cell r="AB36">
            <v>0</v>
          </cell>
          <cell r="AC36">
            <v>0</v>
          </cell>
          <cell r="AD36">
            <v>1</v>
          </cell>
        </row>
        <row r="37">
          <cell r="D37" t="str">
            <v>H019</v>
          </cell>
          <cell r="E37">
            <v>9097821</v>
          </cell>
          <cell r="F37">
            <v>45627</v>
          </cell>
          <cell r="G37" t="str">
            <v>CENTRO ACAD SOCIO ECONOMICO UFSC</v>
          </cell>
          <cell r="H37">
            <v>3</v>
          </cell>
          <cell r="I37">
            <v>14840</v>
          </cell>
          <cell r="J37">
            <v>15126</v>
          </cell>
          <cell r="K37">
            <v>286</v>
          </cell>
          <cell r="L37">
            <v>5110.3</v>
          </cell>
          <cell r="M37">
            <v>5110.3</v>
          </cell>
          <cell r="N37">
            <v>-965.85</v>
          </cell>
          <cell r="O37">
            <v>0</v>
          </cell>
          <cell r="P37">
            <v>0</v>
          </cell>
          <cell r="Q37">
            <v>9254.75</v>
          </cell>
          <cell r="R37">
            <v>0</v>
          </cell>
          <cell r="S37" t="str">
            <v>ok</v>
          </cell>
          <cell r="T37" t="str">
            <v>MÉDIO</v>
          </cell>
          <cell r="U37" t="str">
            <v>Média</v>
          </cell>
          <cell r="V37">
            <v>9097821</v>
          </cell>
          <cell r="W37" t="str">
            <v>ok</v>
          </cell>
          <cell r="X37">
            <v>3</v>
          </cell>
          <cell r="Y37" t="str">
            <v>sim</v>
          </cell>
          <cell r="Z37">
            <v>1</v>
          </cell>
          <cell r="AA37">
            <v>0</v>
          </cell>
          <cell r="AB37">
            <v>1</v>
          </cell>
          <cell r="AC37">
            <v>1</v>
          </cell>
          <cell r="AD37">
            <v>3</v>
          </cell>
        </row>
        <row r="38">
          <cell r="D38" t="str">
            <v>H020</v>
          </cell>
          <cell r="E38">
            <v>2296829</v>
          </cell>
          <cell r="F38">
            <v>45627</v>
          </cell>
          <cell r="G38" t="str">
            <v>CENTRO SOCIO ECONOMICO-UFSC</v>
          </cell>
          <cell r="H38">
            <v>1</v>
          </cell>
          <cell r="I38">
            <v>2313</v>
          </cell>
          <cell r="J38">
            <v>2326</v>
          </cell>
          <cell r="K38">
            <v>13</v>
          </cell>
          <cell r="L38">
            <v>160.68</v>
          </cell>
          <cell r="M38">
            <v>160.68</v>
          </cell>
          <cell r="N38">
            <v>-30.37</v>
          </cell>
          <cell r="O38">
            <v>-290.99</v>
          </cell>
          <cell r="P38">
            <v>0</v>
          </cell>
          <cell r="Q38">
            <v>0</v>
          </cell>
          <cell r="R38">
            <v>0</v>
          </cell>
          <cell r="S38" t="str">
            <v>ok</v>
          </cell>
          <cell r="T38" t="str">
            <v>MÉDIO</v>
          </cell>
          <cell r="U38" t="str">
            <v>Média</v>
          </cell>
          <cell r="V38">
            <v>2296829</v>
          </cell>
          <cell r="W38" t="str">
            <v>ok</v>
          </cell>
          <cell r="X38">
            <v>1</v>
          </cell>
          <cell r="Y38" t="str">
            <v>sim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</row>
        <row r="39">
          <cell r="D39" t="str">
            <v>H021</v>
          </cell>
          <cell r="E39">
            <v>2296632</v>
          </cell>
          <cell r="F39">
            <v>45627</v>
          </cell>
          <cell r="G39" t="str">
            <v>IGREJA UFSC</v>
          </cell>
          <cell r="H39">
            <v>2</v>
          </cell>
          <cell r="I39">
            <v>1143</v>
          </cell>
          <cell r="J39">
            <v>1258</v>
          </cell>
          <cell r="K39">
            <v>115</v>
          </cell>
          <cell r="L39">
            <v>1913.57</v>
          </cell>
          <cell r="M39">
            <v>1913.57</v>
          </cell>
          <cell r="N39">
            <v>-361.66</v>
          </cell>
          <cell r="O39">
            <v>0</v>
          </cell>
          <cell r="P39">
            <v>0</v>
          </cell>
          <cell r="Q39">
            <v>3465.48</v>
          </cell>
          <cell r="R39">
            <v>0</v>
          </cell>
          <cell r="S39" t="str">
            <v>ok</v>
          </cell>
          <cell r="T39" t="str">
            <v>MÉDIO</v>
          </cell>
          <cell r="U39" t="str">
            <v>Média</v>
          </cell>
          <cell r="V39">
            <v>2296632</v>
          </cell>
          <cell r="W39" t="str">
            <v>ok</v>
          </cell>
          <cell r="X39">
            <v>2</v>
          </cell>
          <cell r="Y39" t="str">
            <v>sim</v>
          </cell>
          <cell r="Z39">
            <v>2</v>
          </cell>
          <cell r="AA39">
            <v>0</v>
          </cell>
          <cell r="AB39">
            <v>0</v>
          </cell>
          <cell r="AC39">
            <v>0</v>
          </cell>
          <cell r="AD39">
            <v>2</v>
          </cell>
        </row>
        <row r="40">
          <cell r="D40" t="str">
            <v>H023</v>
          </cell>
          <cell r="E40">
            <v>2296934</v>
          </cell>
          <cell r="F40">
            <v>45627</v>
          </cell>
          <cell r="G40" t="str">
            <v>UNIVERSIDADE FEDERAL DE SANTA CATARINA</v>
          </cell>
          <cell r="H40">
            <v>2</v>
          </cell>
          <cell r="I40">
            <v>17138</v>
          </cell>
          <cell r="J40">
            <v>17213</v>
          </cell>
          <cell r="K40">
            <v>75</v>
          </cell>
          <cell r="L40">
            <v>1197.98</v>
          </cell>
          <cell r="M40">
            <v>1197.98</v>
          </cell>
          <cell r="N40">
            <v>-226.42</v>
          </cell>
          <cell r="O40">
            <v>0</v>
          </cell>
          <cell r="P40">
            <v>0</v>
          </cell>
          <cell r="Q40">
            <v>2169.54</v>
          </cell>
          <cell r="R40">
            <v>0</v>
          </cell>
          <cell r="S40" t="str">
            <v>ok</v>
          </cell>
          <cell r="T40" t="str">
            <v>MÉDIO</v>
          </cell>
          <cell r="U40" t="str">
            <v>Média</v>
          </cell>
          <cell r="V40">
            <v>2296934</v>
          </cell>
          <cell r="W40" t="str">
            <v>ok</v>
          </cell>
          <cell r="X40">
            <v>2</v>
          </cell>
          <cell r="Y40" t="str">
            <v>sim</v>
          </cell>
          <cell r="Z40">
            <v>1</v>
          </cell>
          <cell r="AA40">
            <v>0</v>
          </cell>
          <cell r="AB40">
            <v>1</v>
          </cell>
          <cell r="AC40">
            <v>0</v>
          </cell>
          <cell r="AD40">
            <v>2</v>
          </cell>
        </row>
        <row r="41">
          <cell r="D41" t="str">
            <v>H024</v>
          </cell>
          <cell r="E41">
            <v>2296926</v>
          </cell>
          <cell r="F41">
            <v>45627</v>
          </cell>
          <cell r="G41" t="str">
            <v>UNIVERSIDADE FEDERAL DE SANTA CATARINA</v>
          </cell>
          <cell r="H41">
            <v>3</v>
          </cell>
          <cell r="I41">
            <v>25</v>
          </cell>
          <cell r="J41">
            <v>25</v>
          </cell>
          <cell r="K41">
            <v>0</v>
          </cell>
          <cell r="L41">
            <v>129.93</v>
          </cell>
          <cell r="M41">
            <v>129.93</v>
          </cell>
          <cell r="N41">
            <v>-24.56</v>
          </cell>
          <cell r="O41">
            <v>0</v>
          </cell>
          <cell r="P41">
            <v>0</v>
          </cell>
          <cell r="Q41">
            <v>235.3</v>
          </cell>
          <cell r="R41">
            <v>0</v>
          </cell>
          <cell r="S41" t="str">
            <v>ok</v>
          </cell>
          <cell r="T41" t="str">
            <v>MÉDIO</v>
          </cell>
          <cell r="U41" t="str">
            <v>Média</v>
          </cell>
          <cell r="V41">
            <v>2296926</v>
          </cell>
          <cell r="W41" t="str">
            <v>ok</v>
          </cell>
          <cell r="X41">
            <v>3</v>
          </cell>
          <cell r="Y41" t="str">
            <v>sim</v>
          </cell>
          <cell r="Z41">
            <v>1</v>
          </cell>
          <cell r="AA41">
            <v>0</v>
          </cell>
          <cell r="AB41">
            <v>2</v>
          </cell>
          <cell r="AC41">
            <v>0</v>
          </cell>
          <cell r="AD41">
            <v>3</v>
          </cell>
        </row>
        <row r="42">
          <cell r="D42" t="str">
            <v>H025</v>
          </cell>
          <cell r="E42">
            <v>2296900</v>
          </cell>
          <cell r="F42">
            <v>45627</v>
          </cell>
          <cell r="G42" t="str">
            <v>CENTRO DE C FISICAS E MAT BL A UFSC</v>
          </cell>
          <cell r="H42">
            <v>1</v>
          </cell>
          <cell r="I42">
            <v>26629</v>
          </cell>
          <cell r="J42">
            <v>27140</v>
          </cell>
          <cell r="K42">
            <v>511</v>
          </cell>
          <cell r="L42">
            <v>9069.9</v>
          </cell>
          <cell r="M42">
            <v>9069.9</v>
          </cell>
          <cell r="N42">
            <v>-1714.21</v>
          </cell>
          <cell r="O42">
            <v>0</v>
          </cell>
          <cell r="P42">
            <v>0</v>
          </cell>
          <cell r="Q42">
            <v>16425.59</v>
          </cell>
          <cell r="R42">
            <v>0</v>
          </cell>
          <cell r="S42" t="str">
            <v>ok</v>
          </cell>
          <cell r="T42" t="str">
            <v>MÉDIO</v>
          </cell>
          <cell r="U42" t="str">
            <v>VIDRO DO HIDROMETRO SUADO</v>
          </cell>
          <cell r="V42">
            <v>2296900</v>
          </cell>
          <cell r="W42" t="str">
            <v>ok</v>
          </cell>
          <cell r="X42">
            <v>1</v>
          </cell>
          <cell r="Y42" t="str">
            <v>sim</v>
          </cell>
          <cell r="Z42">
            <v>1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</row>
        <row r="43">
          <cell r="D43" t="str">
            <v>H026</v>
          </cell>
          <cell r="E43">
            <v>9912770</v>
          </cell>
          <cell r="F43">
            <v>45627</v>
          </cell>
          <cell r="G43" t="str">
            <v>CTRO DE CIENCIA FIS E MAT BL B UFSC</v>
          </cell>
          <cell r="H43">
            <v>1</v>
          </cell>
          <cell r="I43">
            <v>3675</v>
          </cell>
          <cell r="J43">
            <v>3746</v>
          </cell>
          <cell r="K43">
            <v>71</v>
          </cell>
          <cell r="L43">
            <v>1198.3</v>
          </cell>
          <cell r="M43">
            <v>1198.3</v>
          </cell>
          <cell r="N43">
            <v>-226.49</v>
          </cell>
          <cell r="O43">
            <v>0</v>
          </cell>
          <cell r="P43">
            <v>0</v>
          </cell>
          <cell r="Q43">
            <v>2170.11</v>
          </cell>
          <cell r="R43">
            <v>0</v>
          </cell>
          <cell r="S43" t="str">
            <v>ok</v>
          </cell>
          <cell r="T43" t="str">
            <v>MÉDIO</v>
          </cell>
          <cell r="U43" t="str">
            <v>Média</v>
          </cell>
          <cell r="V43">
            <v>9912770</v>
          </cell>
          <cell r="W43" t="str">
            <v>ok</v>
          </cell>
          <cell r="X43">
            <v>1</v>
          </cell>
          <cell r="Y43" t="str">
            <v>sim</v>
          </cell>
          <cell r="Z43">
            <v>1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</row>
        <row r="44">
          <cell r="D44" t="str">
            <v>H027</v>
          </cell>
          <cell r="E44">
            <v>16701186</v>
          </cell>
          <cell r="F44">
            <v>45627</v>
          </cell>
          <cell r="G44" t="str">
            <v>UFSC COLÉGIO DE APLICAÇÃO</v>
          </cell>
          <cell r="H44">
            <v>1</v>
          </cell>
          <cell r="I44">
            <v>69128</v>
          </cell>
          <cell r="J44">
            <v>69478</v>
          </cell>
          <cell r="K44">
            <v>350</v>
          </cell>
          <cell r="L44">
            <v>6189.61</v>
          </cell>
          <cell r="M44">
            <v>6189.61</v>
          </cell>
          <cell r="N44">
            <v>-1169.83</v>
          </cell>
          <cell r="O44">
            <v>0</v>
          </cell>
          <cell r="P44">
            <v>0</v>
          </cell>
          <cell r="Q44">
            <v>11209.39</v>
          </cell>
          <cell r="R44">
            <v>0</v>
          </cell>
          <cell r="S44" t="str">
            <v>ok</v>
          </cell>
          <cell r="T44" t="str">
            <v>MÉDIO</v>
          </cell>
          <cell r="U44" t="str">
            <v>Média</v>
          </cell>
          <cell r="V44">
            <v>16701186</v>
          </cell>
          <cell r="W44" t="str">
            <v>ok</v>
          </cell>
          <cell r="X44">
            <v>1</v>
          </cell>
          <cell r="Y44" t="str">
            <v>sim</v>
          </cell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</row>
        <row r="45">
          <cell r="D45" t="str">
            <v>H028</v>
          </cell>
          <cell r="E45">
            <v>6205615</v>
          </cell>
          <cell r="F45">
            <v>45627</v>
          </cell>
          <cell r="G45" t="str">
            <v>NATIVAS DO HORTO BOTANICO UFSC</v>
          </cell>
          <cell r="H45">
            <v>1</v>
          </cell>
          <cell r="I45">
            <v>2141</v>
          </cell>
          <cell r="J45">
            <v>2175</v>
          </cell>
          <cell r="K45">
            <v>34</v>
          </cell>
          <cell r="L45">
            <v>536.37</v>
          </cell>
          <cell r="M45">
            <v>536.37</v>
          </cell>
          <cell r="N45">
            <v>-101.37</v>
          </cell>
          <cell r="O45">
            <v>0</v>
          </cell>
          <cell r="P45">
            <v>0</v>
          </cell>
          <cell r="Q45">
            <v>971.37</v>
          </cell>
          <cell r="R45">
            <v>0</v>
          </cell>
          <cell r="S45" t="str">
            <v>ok</v>
          </cell>
          <cell r="T45" t="str">
            <v>MÉDIO</v>
          </cell>
          <cell r="U45" t="str">
            <v>VIDRO DO HIDROMETRO SUADO</v>
          </cell>
          <cell r="V45">
            <v>6205615</v>
          </cell>
          <cell r="W45" t="str">
            <v>ok</v>
          </cell>
          <cell r="X45">
            <v>1</v>
          </cell>
          <cell r="Y45" t="str">
            <v>sim</v>
          </cell>
          <cell r="Z45">
            <v>1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</row>
        <row r="46">
          <cell r="D46" t="str">
            <v>H029</v>
          </cell>
          <cell r="E46">
            <v>7297220</v>
          </cell>
          <cell r="F46">
            <v>45627</v>
          </cell>
          <cell r="G46" t="str">
            <v>MORADIA ESTUDANTIL UFSC</v>
          </cell>
          <cell r="H46">
            <v>1</v>
          </cell>
          <cell r="I46">
            <v>320</v>
          </cell>
          <cell r="J46">
            <v>326</v>
          </cell>
          <cell r="K46">
            <v>6</v>
          </cell>
          <cell r="L46">
            <v>81.53</v>
          </cell>
          <cell r="M46">
            <v>81.53</v>
          </cell>
          <cell r="N46">
            <v>-15.41</v>
          </cell>
          <cell r="O46">
            <v>0</v>
          </cell>
          <cell r="P46">
            <v>0</v>
          </cell>
          <cell r="Q46">
            <v>147.65</v>
          </cell>
          <cell r="R46">
            <v>0</v>
          </cell>
          <cell r="S46" t="str">
            <v>ok</v>
          </cell>
          <cell r="T46" t="str">
            <v>LIDO</v>
          </cell>
          <cell r="U46" t="str">
            <v>Alto Consumo</v>
          </cell>
          <cell r="V46">
            <v>7297220</v>
          </cell>
          <cell r="W46" t="str">
            <v>ok</v>
          </cell>
          <cell r="X46">
            <v>1</v>
          </cell>
          <cell r="Y46" t="str">
            <v>sim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</row>
        <row r="47">
          <cell r="D47" t="str">
            <v>H030</v>
          </cell>
          <cell r="E47">
            <v>2296276</v>
          </cell>
          <cell r="F47">
            <v>45627</v>
          </cell>
          <cell r="G47" t="str">
            <v>UNIV FED DO ESTADO DE STA CAT</v>
          </cell>
          <cell r="H47">
            <v>30</v>
          </cell>
          <cell r="I47">
            <v>11418</v>
          </cell>
          <cell r="J47">
            <v>13038</v>
          </cell>
          <cell r="K47">
            <v>1620</v>
          </cell>
          <cell r="L47">
            <v>24303</v>
          </cell>
          <cell r="M47">
            <v>24303</v>
          </cell>
          <cell r="N47">
            <v>-4593.2700000000004</v>
          </cell>
          <cell r="O47">
            <v>0</v>
          </cell>
          <cell r="P47">
            <v>0</v>
          </cell>
          <cell r="Q47">
            <v>44012.73</v>
          </cell>
          <cell r="R47">
            <v>0</v>
          </cell>
          <cell r="S47" t="str">
            <v>ok</v>
          </cell>
          <cell r="T47" t="str">
            <v>LIDO</v>
          </cell>
          <cell r="U47" t="str">
            <v>Sem ocorrência</v>
          </cell>
          <cell r="V47">
            <v>2296276</v>
          </cell>
          <cell r="W47" t="str">
            <v>ok</v>
          </cell>
          <cell r="X47">
            <v>30</v>
          </cell>
          <cell r="Y47" t="str">
            <v>sim</v>
          </cell>
          <cell r="Z47">
            <v>0</v>
          </cell>
          <cell r="AA47">
            <v>30</v>
          </cell>
          <cell r="AB47">
            <v>0</v>
          </cell>
          <cell r="AC47">
            <v>0</v>
          </cell>
          <cell r="AD47">
            <v>30</v>
          </cell>
        </row>
        <row r="48">
          <cell r="D48" t="str">
            <v>H032</v>
          </cell>
          <cell r="E48">
            <v>2296659</v>
          </cell>
          <cell r="F48">
            <v>45627</v>
          </cell>
          <cell r="G48" t="str">
            <v>BIBLIOTECA CENTRAL</v>
          </cell>
          <cell r="H48">
            <v>1</v>
          </cell>
          <cell r="I48">
            <v>3194</v>
          </cell>
          <cell r="J48">
            <v>3391</v>
          </cell>
          <cell r="K48">
            <v>197</v>
          </cell>
          <cell r="L48">
            <v>3452.44</v>
          </cell>
          <cell r="M48">
            <v>3452.44</v>
          </cell>
          <cell r="N48">
            <v>-652.51</v>
          </cell>
          <cell r="O48">
            <v>0</v>
          </cell>
          <cell r="P48">
            <v>0</v>
          </cell>
          <cell r="Q48">
            <v>6252.37</v>
          </cell>
          <cell r="R48">
            <v>0</v>
          </cell>
          <cell r="S48" t="str">
            <v>ok</v>
          </cell>
          <cell r="T48" t="str">
            <v>MÉDIO</v>
          </cell>
          <cell r="U48" t="str">
            <v>Média</v>
          </cell>
          <cell r="V48">
            <v>2296659</v>
          </cell>
          <cell r="W48" t="str">
            <v>ok</v>
          </cell>
          <cell r="X48">
            <v>1</v>
          </cell>
          <cell r="Y48" t="str">
            <v>sim</v>
          </cell>
          <cell r="Z48">
            <v>1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</row>
        <row r="49">
          <cell r="D49" t="str">
            <v>H033</v>
          </cell>
          <cell r="E49">
            <v>2296667</v>
          </cell>
          <cell r="F49">
            <v>45627</v>
          </cell>
          <cell r="G49" t="str">
            <v>CENTRO TECNOLOGICO-UFSC</v>
          </cell>
          <cell r="H49">
            <v>2</v>
          </cell>
          <cell r="I49">
            <v>5244</v>
          </cell>
          <cell r="J49">
            <v>5356</v>
          </cell>
          <cell r="K49">
            <v>112</v>
          </cell>
          <cell r="L49">
            <v>1887.62</v>
          </cell>
          <cell r="M49">
            <v>1887.62</v>
          </cell>
          <cell r="N49">
            <v>-356.76</v>
          </cell>
          <cell r="O49">
            <v>0</v>
          </cell>
          <cell r="P49">
            <v>0</v>
          </cell>
          <cell r="Q49">
            <v>3418.48</v>
          </cell>
          <cell r="R49">
            <v>0</v>
          </cell>
          <cell r="S49" t="str">
            <v>ok</v>
          </cell>
          <cell r="T49" t="str">
            <v>LIDO</v>
          </cell>
          <cell r="U49" t="str">
            <v>Sem ocorrência</v>
          </cell>
          <cell r="V49">
            <v>2296667</v>
          </cell>
          <cell r="W49" t="str">
            <v>ok</v>
          </cell>
          <cell r="X49">
            <v>2</v>
          </cell>
          <cell r="Y49" t="str">
            <v>sim</v>
          </cell>
          <cell r="Z49">
            <v>1</v>
          </cell>
          <cell r="AA49">
            <v>0</v>
          </cell>
          <cell r="AB49">
            <v>1</v>
          </cell>
          <cell r="AC49">
            <v>0</v>
          </cell>
          <cell r="AD49">
            <v>2</v>
          </cell>
        </row>
        <row r="50">
          <cell r="D50" t="str">
            <v>H034</v>
          </cell>
          <cell r="E50">
            <v>8416621</v>
          </cell>
          <cell r="F50">
            <v>45627</v>
          </cell>
          <cell r="G50" t="str">
            <v>CENTRO TECNOLOGICO BLOCO L UFSC</v>
          </cell>
          <cell r="H50">
            <v>1</v>
          </cell>
          <cell r="I50">
            <v>6530</v>
          </cell>
          <cell r="J50">
            <v>6675</v>
          </cell>
          <cell r="K50">
            <v>145</v>
          </cell>
          <cell r="L50">
            <v>2522.16</v>
          </cell>
          <cell r="M50">
            <v>2522.16</v>
          </cell>
          <cell r="N50">
            <v>-476.69</v>
          </cell>
          <cell r="O50">
            <v>0</v>
          </cell>
          <cell r="P50">
            <v>0</v>
          </cell>
          <cell r="Q50">
            <v>4567.63</v>
          </cell>
          <cell r="R50">
            <v>0</v>
          </cell>
          <cell r="S50" t="str">
            <v>ok</v>
          </cell>
          <cell r="T50" t="str">
            <v>LIDO</v>
          </cell>
          <cell r="U50" t="str">
            <v>Sem ocorrência</v>
          </cell>
          <cell r="V50">
            <v>8416621</v>
          </cell>
          <cell r="W50" t="str">
            <v>ok</v>
          </cell>
          <cell r="X50">
            <v>1</v>
          </cell>
          <cell r="Y50" t="str">
            <v>sim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D51" t="str">
            <v>H035</v>
          </cell>
          <cell r="E51">
            <v>2296845</v>
          </cell>
          <cell r="F51">
            <v>45627</v>
          </cell>
          <cell r="G51" t="str">
            <v>CENTRO TECNOLOGICO UFSC</v>
          </cell>
          <cell r="H51">
            <v>1</v>
          </cell>
          <cell r="I51">
            <v>656</v>
          </cell>
          <cell r="J51">
            <v>661</v>
          </cell>
          <cell r="K51">
            <v>5</v>
          </cell>
          <cell r="L51">
            <v>75.16</v>
          </cell>
          <cell r="M51">
            <v>75.16</v>
          </cell>
          <cell r="N51">
            <v>-14.21</v>
          </cell>
          <cell r="O51">
            <v>0</v>
          </cell>
          <cell r="P51">
            <v>0</v>
          </cell>
          <cell r="Q51">
            <v>136.11000000000001</v>
          </cell>
          <cell r="R51">
            <v>0</v>
          </cell>
          <cell r="S51" t="str">
            <v>ok</v>
          </cell>
          <cell r="T51" t="str">
            <v>LIDO</v>
          </cell>
          <cell r="U51" t="str">
            <v>Sem ocorrência</v>
          </cell>
          <cell r="V51">
            <v>2296845</v>
          </cell>
          <cell r="W51" t="str">
            <v>ok</v>
          </cell>
          <cell r="X51">
            <v>1</v>
          </cell>
          <cell r="Y51" t="str">
            <v>sim</v>
          </cell>
          <cell r="Z51">
            <v>1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D52" t="str">
            <v>H037</v>
          </cell>
          <cell r="E52">
            <v>6435548</v>
          </cell>
          <cell r="F52">
            <v>45627</v>
          </cell>
          <cell r="G52" t="str">
            <v>CENTRO TECNOLOGICO (BL-A) UFSC</v>
          </cell>
          <cell r="H52">
            <v>1</v>
          </cell>
          <cell r="I52">
            <v>4784</v>
          </cell>
          <cell r="J52">
            <v>5024</v>
          </cell>
          <cell r="K52">
            <v>240</v>
          </cell>
          <cell r="L52">
            <v>4221.71</v>
          </cell>
          <cell r="M52">
            <v>4221.71</v>
          </cell>
          <cell r="N52">
            <v>-797.89</v>
          </cell>
          <cell r="O52">
            <v>0</v>
          </cell>
          <cell r="P52">
            <v>0</v>
          </cell>
          <cell r="Q52">
            <v>7645.53</v>
          </cell>
          <cell r="R52">
            <v>0</v>
          </cell>
          <cell r="S52" t="str">
            <v>ok</v>
          </cell>
          <cell r="T52" t="str">
            <v>LIDO</v>
          </cell>
          <cell r="U52" t="str">
            <v>Alto Consumo</v>
          </cell>
          <cell r="V52">
            <v>6435548</v>
          </cell>
          <cell r="W52" t="str">
            <v>ok</v>
          </cell>
          <cell r="X52">
            <v>1</v>
          </cell>
          <cell r="Y52" t="str">
            <v>sim</v>
          </cell>
          <cell r="Z52">
            <v>1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</row>
        <row r="53">
          <cell r="D53" t="str">
            <v>H038</v>
          </cell>
          <cell r="E53">
            <v>2296683</v>
          </cell>
          <cell r="F53">
            <v>45627</v>
          </cell>
          <cell r="G53" t="str">
            <v>PAV DE MECANICA BL MODULADOS</v>
          </cell>
          <cell r="H53">
            <v>1</v>
          </cell>
          <cell r="I53">
            <v>544</v>
          </cell>
          <cell r="J53">
            <v>682</v>
          </cell>
          <cell r="K53">
            <v>138</v>
          </cell>
          <cell r="L53">
            <v>2396.9299999999998</v>
          </cell>
          <cell r="M53">
            <v>2396.9299999999998</v>
          </cell>
          <cell r="N53">
            <v>-453.03</v>
          </cell>
          <cell r="O53">
            <v>0</v>
          </cell>
          <cell r="P53">
            <v>0</v>
          </cell>
          <cell r="Q53">
            <v>4340.83</v>
          </cell>
          <cell r="R53">
            <v>0</v>
          </cell>
          <cell r="S53" t="str">
            <v>ok</v>
          </cell>
          <cell r="T53" t="str">
            <v>LIDO</v>
          </cell>
          <cell r="U53" t="str">
            <v>Sem ocorrência</v>
          </cell>
          <cell r="V53">
            <v>2296683</v>
          </cell>
          <cell r="W53" t="str">
            <v>ok</v>
          </cell>
          <cell r="X53">
            <v>1</v>
          </cell>
          <cell r="Y53" t="str">
            <v>sim</v>
          </cell>
          <cell r="Z53">
            <v>1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D54" t="str">
            <v>H040</v>
          </cell>
          <cell r="E54">
            <v>2296691</v>
          </cell>
          <cell r="F54">
            <v>45627</v>
          </cell>
          <cell r="G54" t="str">
            <v>REITORIA UFSC</v>
          </cell>
          <cell r="H54">
            <v>2</v>
          </cell>
          <cell r="I54">
            <v>50210</v>
          </cell>
          <cell r="J54">
            <v>50336</v>
          </cell>
          <cell r="K54">
            <v>126</v>
          </cell>
          <cell r="L54">
            <v>2110.36</v>
          </cell>
          <cell r="M54">
            <v>2110.36</v>
          </cell>
          <cell r="N54">
            <v>-398.85</v>
          </cell>
          <cell r="O54">
            <v>0</v>
          </cell>
          <cell r="P54">
            <v>0</v>
          </cell>
          <cell r="Q54">
            <v>3821.87</v>
          </cell>
          <cell r="R54">
            <v>0</v>
          </cell>
          <cell r="S54" t="str">
            <v>ok</v>
          </cell>
          <cell r="T54" t="str">
            <v>LIDO</v>
          </cell>
          <cell r="U54" t="str">
            <v>Sem ocorrência</v>
          </cell>
          <cell r="V54">
            <v>2296691</v>
          </cell>
          <cell r="W54" t="str">
            <v>ok</v>
          </cell>
          <cell r="X54">
            <v>2</v>
          </cell>
          <cell r="Y54" t="str">
            <v>sim</v>
          </cell>
          <cell r="Z54">
            <v>1</v>
          </cell>
          <cell r="AA54">
            <v>0</v>
          </cell>
          <cell r="AB54">
            <v>0</v>
          </cell>
          <cell r="AC54">
            <v>1</v>
          </cell>
          <cell r="AD54">
            <v>2</v>
          </cell>
        </row>
        <row r="55">
          <cell r="D55" t="str">
            <v>H041</v>
          </cell>
          <cell r="E55">
            <v>2296810</v>
          </cell>
          <cell r="F55">
            <v>45627</v>
          </cell>
          <cell r="G55" t="str">
            <v>CENTRO DE E BASICOS UFSC</v>
          </cell>
          <cell r="H55">
            <v>2</v>
          </cell>
          <cell r="I55">
            <v>5945</v>
          </cell>
          <cell r="J55">
            <v>6233</v>
          </cell>
          <cell r="K55">
            <v>288</v>
          </cell>
          <cell r="L55">
            <v>5442.82</v>
          </cell>
          <cell r="M55">
            <v>5442.82</v>
          </cell>
          <cell r="N55">
            <v>-1028.7</v>
          </cell>
          <cell r="O55">
            <v>0</v>
          </cell>
          <cell r="P55">
            <v>0</v>
          </cell>
          <cell r="Q55">
            <v>9856.94</v>
          </cell>
          <cell r="R55">
            <v>0</v>
          </cell>
          <cell r="S55" t="str">
            <v>ok</v>
          </cell>
          <cell r="T55" t="str">
            <v>MÉDIO</v>
          </cell>
          <cell r="U55" t="str">
            <v>Média</v>
          </cell>
          <cell r="V55">
            <v>2296810</v>
          </cell>
          <cell r="W55" t="str">
            <v>ok</v>
          </cell>
          <cell r="X55">
            <v>2</v>
          </cell>
          <cell r="Y55" t="str">
            <v>sim</v>
          </cell>
          <cell r="Z55">
            <v>1</v>
          </cell>
          <cell r="AA55">
            <v>0</v>
          </cell>
          <cell r="AB55">
            <v>1</v>
          </cell>
          <cell r="AC55">
            <v>0</v>
          </cell>
          <cell r="AD55">
            <v>2</v>
          </cell>
        </row>
        <row r="56">
          <cell r="D56" t="str">
            <v>H042</v>
          </cell>
          <cell r="E56">
            <v>2296802</v>
          </cell>
          <cell r="F56">
            <v>45627</v>
          </cell>
          <cell r="G56" t="str">
            <v>CENTRO DE ESTUDO BASICO UFSC</v>
          </cell>
          <cell r="H56">
            <v>1</v>
          </cell>
          <cell r="I56">
            <v>4904</v>
          </cell>
          <cell r="J56">
            <v>5560</v>
          </cell>
          <cell r="K56">
            <v>656</v>
          </cell>
          <cell r="L56">
            <v>11663.95</v>
          </cell>
          <cell r="M56">
            <v>11663.95</v>
          </cell>
          <cell r="N56">
            <v>-2204.4899999999998</v>
          </cell>
          <cell r="O56">
            <v>0</v>
          </cell>
          <cell r="P56">
            <v>0</v>
          </cell>
          <cell r="Q56">
            <v>21123.41</v>
          </cell>
          <cell r="R56">
            <v>0</v>
          </cell>
          <cell r="S56" t="str">
            <v>ok</v>
          </cell>
          <cell r="T56" t="str">
            <v>MÉDIO</v>
          </cell>
          <cell r="U56" t="str">
            <v>VIDRO DO HIDROMETRO SUADO</v>
          </cell>
          <cell r="V56">
            <v>2296802</v>
          </cell>
          <cell r="W56" t="str">
            <v>ok</v>
          </cell>
          <cell r="X56">
            <v>1</v>
          </cell>
          <cell r="Y56" t="str">
            <v>sim</v>
          </cell>
          <cell r="Z56">
            <v>1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</row>
        <row r="57">
          <cell r="D57" t="str">
            <v>H043</v>
          </cell>
          <cell r="E57">
            <v>6816860</v>
          </cell>
          <cell r="F57">
            <v>45627</v>
          </cell>
          <cell r="G57" t="str">
            <v>CASA VEG DPTO MICRO UFSC</v>
          </cell>
          <cell r="H57">
            <v>1</v>
          </cell>
          <cell r="I57">
            <v>111</v>
          </cell>
          <cell r="J57">
            <v>112</v>
          </cell>
          <cell r="K57">
            <v>1</v>
          </cell>
          <cell r="L57">
            <v>49.68</v>
          </cell>
          <cell r="M57">
            <v>49.68</v>
          </cell>
          <cell r="N57">
            <v>-9.39</v>
          </cell>
          <cell r="O57">
            <v>0</v>
          </cell>
          <cell r="P57">
            <v>0</v>
          </cell>
          <cell r="Q57">
            <v>89.97</v>
          </cell>
          <cell r="R57">
            <v>0</v>
          </cell>
          <cell r="S57" t="str">
            <v>ok</v>
          </cell>
          <cell r="T57" t="str">
            <v>LIDO</v>
          </cell>
          <cell r="U57" t="str">
            <v>Sem ocorrência</v>
          </cell>
          <cell r="V57">
            <v>6816860</v>
          </cell>
          <cell r="W57" t="str">
            <v>ok</v>
          </cell>
          <cell r="X57">
            <v>1</v>
          </cell>
          <cell r="Y57" t="str">
            <v>sim</v>
          </cell>
          <cell r="Z57">
            <v>1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</row>
        <row r="58">
          <cell r="D58" t="str">
            <v>H044</v>
          </cell>
          <cell r="E58">
            <v>2296896</v>
          </cell>
          <cell r="F58">
            <v>45627</v>
          </cell>
          <cell r="G58" t="str">
            <v>LAB DE ENSINO E PESQUISA UFSC</v>
          </cell>
          <cell r="H58">
            <v>1</v>
          </cell>
          <cell r="I58">
            <v>1382</v>
          </cell>
          <cell r="J58">
            <v>1452</v>
          </cell>
          <cell r="K58">
            <v>70</v>
          </cell>
          <cell r="L58">
            <v>1180.4100000000001</v>
          </cell>
          <cell r="M58">
            <v>1180.4100000000001</v>
          </cell>
          <cell r="N58">
            <v>-223.1</v>
          </cell>
          <cell r="O58">
            <v>0</v>
          </cell>
          <cell r="P58">
            <v>0</v>
          </cell>
          <cell r="Q58">
            <v>2137.7199999999998</v>
          </cell>
          <cell r="R58">
            <v>0</v>
          </cell>
          <cell r="S58" t="str">
            <v>ok</v>
          </cell>
          <cell r="T58" t="str">
            <v>LIDO</v>
          </cell>
          <cell r="U58" t="str">
            <v>Sem ocorrência</v>
          </cell>
          <cell r="V58">
            <v>2296896</v>
          </cell>
          <cell r="W58" t="str">
            <v>ok</v>
          </cell>
          <cell r="X58">
            <v>1</v>
          </cell>
          <cell r="Y58" t="str">
            <v>sim</v>
          </cell>
          <cell r="Z58">
            <v>1</v>
          </cell>
          <cell r="AA58">
            <v>0</v>
          </cell>
          <cell r="AB58">
            <v>0</v>
          </cell>
          <cell r="AC58">
            <v>0</v>
          </cell>
          <cell r="AD58">
            <v>1</v>
          </cell>
        </row>
        <row r="59">
          <cell r="D59" t="str">
            <v>H045</v>
          </cell>
          <cell r="E59">
            <v>2296772</v>
          </cell>
          <cell r="F59">
            <v>45627</v>
          </cell>
          <cell r="G59" t="str">
            <v>MUSEU DE ANTROPOLOGIA UFSC</v>
          </cell>
          <cell r="H59">
            <v>1</v>
          </cell>
          <cell r="I59">
            <v>5756</v>
          </cell>
          <cell r="J59">
            <v>5778</v>
          </cell>
          <cell r="K59">
            <v>22</v>
          </cell>
          <cell r="L59">
            <v>321.69</v>
          </cell>
          <cell r="M59">
            <v>321.69</v>
          </cell>
          <cell r="N59">
            <v>-60.79</v>
          </cell>
          <cell r="O59">
            <v>0</v>
          </cell>
          <cell r="P59">
            <v>0</v>
          </cell>
          <cell r="Q59">
            <v>582.59</v>
          </cell>
          <cell r="R59">
            <v>0</v>
          </cell>
          <cell r="S59" t="str">
            <v>ok</v>
          </cell>
          <cell r="T59" t="str">
            <v>LIDO/REVISÃO</v>
          </cell>
          <cell r="U59" t="str">
            <v>CONFIRMACAO LEITURA</v>
          </cell>
          <cell r="V59">
            <v>2296772</v>
          </cell>
          <cell r="W59" t="str">
            <v>ok</v>
          </cell>
          <cell r="X59">
            <v>1</v>
          </cell>
          <cell r="Y59" t="str">
            <v>sim</v>
          </cell>
          <cell r="Z59">
            <v>1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</row>
        <row r="60">
          <cell r="D60" t="str">
            <v>H046</v>
          </cell>
          <cell r="E60">
            <v>2296780</v>
          </cell>
          <cell r="F60">
            <v>45627</v>
          </cell>
          <cell r="G60" t="str">
            <v>HORTO BOTANICO UFSC</v>
          </cell>
          <cell r="H60">
            <v>1</v>
          </cell>
          <cell r="I60">
            <v>2833</v>
          </cell>
          <cell r="J60">
            <v>2911</v>
          </cell>
          <cell r="K60">
            <v>78</v>
          </cell>
          <cell r="L60">
            <v>1323.53</v>
          </cell>
          <cell r="M60">
            <v>1323.53</v>
          </cell>
          <cell r="N60">
            <v>-250.15</v>
          </cell>
          <cell r="O60">
            <v>0</v>
          </cell>
          <cell r="P60">
            <v>0</v>
          </cell>
          <cell r="Q60">
            <v>2396.91</v>
          </cell>
          <cell r="R60">
            <v>0</v>
          </cell>
          <cell r="S60" t="str">
            <v>ok</v>
          </cell>
          <cell r="T60" t="str">
            <v>LIDO</v>
          </cell>
          <cell r="U60" t="str">
            <v>Sem ocorrência</v>
          </cell>
          <cell r="V60">
            <v>2296780</v>
          </cell>
          <cell r="W60" t="str">
            <v>ok</v>
          </cell>
          <cell r="X60">
            <v>1</v>
          </cell>
          <cell r="Y60" t="str">
            <v>sim</v>
          </cell>
          <cell r="Z60">
            <v>1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</row>
        <row r="61">
          <cell r="D61" t="str">
            <v>H047</v>
          </cell>
          <cell r="E61">
            <v>2296837</v>
          </cell>
          <cell r="F61">
            <v>45627</v>
          </cell>
          <cell r="G61" t="str">
            <v>CRECHE UFSC</v>
          </cell>
          <cell r="H61">
            <v>1</v>
          </cell>
          <cell r="I61">
            <v>18580</v>
          </cell>
          <cell r="J61">
            <v>18921</v>
          </cell>
          <cell r="K61">
            <v>341</v>
          </cell>
          <cell r="L61">
            <v>6028.6</v>
          </cell>
          <cell r="M61">
            <v>6028.6</v>
          </cell>
          <cell r="N61">
            <v>-1139.4100000000001</v>
          </cell>
          <cell r="O61">
            <v>0</v>
          </cell>
          <cell r="P61">
            <v>0</v>
          </cell>
          <cell r="Q61">
            <v>10917.79</v>
          </cell>
          <cell r="R61">
            <v>0</v>
          </cell>
          <cell r="S61" t="str">
            <v>ok</v>
          </cell>
          <cell r="T61" t="str">
            <v>LIDO/REVISÃO</v>
          </cell>
          <cell r="U61" t="str">
            <v>Alto Consumo</v>
          </cell>
          <cell r="V61">
            <v>2296837</v>
          </cell>
          <cell r="W61" t="str">
            <v>ok</v>
          </cell>
          <cell r="X61">
            <v>1</v>
          </cell>
          <cell r="Y61" t="str">
            <v>sim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</row>
        <row r="62">
          <cell r="D62" t="str">
            <v>H048</v>
          </cell>
          <cell r="E62">
            <v>2296764</v>
          </cell>
          <cell r="F62">
            <v>45627</v>
          </cell>
          <cell r="G62" t="str">
            <v>CENTRO DE CIENCIAS HUMANAS UFSC</v>
          </cell>
          <cell r="H62">
            <v>1</v>
          </cell>
          <cell r="I62">
            <v>43089</v>
          </cell>
          <cell r="J62">
            <v>43820</v>
          </cell>
          <cell r="K62">
            <v>731</v>
          </cell>
          <cell r="L62">
            <v>13005.7</v>
          </cell>
          <cell r="M62">
            <v>13005.7</v>
          </cell>
          <cell r="N62">
            <v>-2458.0700000000002</v>
          </cell>
          <cell r="O62">
            <v>0</v>
          </cell>
          <cell r="P62">
            <v>0</v>
          </cell>
          <cell r="Q62">
            <v>23553.33</v>
          </cell>
          <cell r="R62">
            <v>0</v>
          </cell>
          <cell r="S62" t="str">
            <v>ok</v>
          </cell>
          <cell r="T62" t="str">
            <v>LIDO</v>
          </cell>
          <cell r="U62" t="str">
            <v>Sem ocorrência</v>
          </cell>
          <cell r="V62">
            <v>2296764</v>
          </cell>
          <cell r="W62" t="str">
            <v>ok</v>
          </cell>
          <cell r="X62">
            <v>1</v>
          </cell>
          <cell r="Y62" t="str">
            <v>sim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D63" t="str">
            <v>H049</v>
          </cell>
          <cell r="E63">
            <v>9197478</v>
          </cell>
          <cell r="F63">
            <v>45627</v>
          </cell>
          <cell r="G63" t="str">
            <v>CENTRO DE EDUCACAO UFSC</v>
          </cell>
          <cell r="H63">
            <v>1</v>
          </cell>
          <cell r="I63">
            <v>3372</v>
          </cell>
          <cell r="J63">
            <v>3456</v>
          </cell>
          <cell r="K63">
            <v>84</v>
          </cell>
          <cell r="L63">
            <v>1430.87</v>
          </cell>
          <cell r="M63">
            <v>1430.87</v>
          </cell>
          <cell r="N63">
            <v>-270.43</v>
          </cell>
          <cell r="O63">
            <v>0</v>
          </cell>
          <cell r="P63">
            <v>0</v>
          </cell>
          <cell r="Q63">
            <v>2591.31</v>
          </cell>
          <cell r="R63">
            <v>0</v>
          </cell>
          <cell r="S63" t="str">
            <v>ok</v>
          </cell>
          <cell r="T63" t="str">
            <v>MÉDIO</v>
          </cell>
          <cell r="U63" t="str">
            <v>Média</v>
          </cell>
          <cell r="V63">
            <v>9197478</v>
          </cell>
          <cell r="W63" t="str">
            <v>ok</v>
          </cell>
          <cell r="X63">
            <v>1</v>
          </cell>
          <cell r="Y63" t="str">
            <v>sim</v>
          </cell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1</v>
          </cell>
        </row>
        <row r="64">
          <cell r="D64" t="str">
            <v>H050</v>
          </cell>
          <cell r="E64">
            <v>2296748</v>
          </cell>
          <cell r="F64">
            <v>45627</v>
          </cell>
          <cell r="G64" t="str">
            <v>CENTRO DE EDUCACAO UFSC</v>
          </cell>
          <cell r="H64">
            <v>1</v>
          </cell>
          <cell r="I64">
            <v>8860</v>
          </cell>
          <cell r="J64">
            <v>9218</v>
          </cell>
          <cell r="K64">
            <v>358</v>
          </cell>
          <cell r="L64">
            <v>6332.73</v>
          </cell>
          <cell r="M64">
            <v>6332.73</v>
          </cell>
          <cell r="N64">
            <v>-1196.8800000000001</v>
          </cell>
          <cell r="O64">
            <v>0</v>
          </cell>
          <cell r="P64">
            <v>0</v>
          </cell>
          <cell r="Q64">
            <v>11468.58</v>
          </cell>
          <cell r="R64">
            <v>0</v>
          </cell>
          <cell r="S64" t="str">
            <v>ok</v>
          </cell>
          <cell r="T64" t="str">
            <v>MÉDIO</v>
          </cell>
          <cell r="U64" t="str">
            <v>Média</v>
          </cell>
          <cell r="V64">
            <v>2296748</v>
          </cell>
          <cell r="W64" t="str">
            <v>ok</v>
          </cell>
          <cell r="X64">
            <v>1</v>
          </cell>
          <cell r="Y64" t="str">
            <v>sim</v>
          </cell>
          <cell r="Z64">
            <v>1</v>
          </cell>
          <cell r="AA64">
            <v>0</v>
          </cell>
          <cell r="AB64">
            <v>0</v>
          </cell>
          <cell r="AC64">
            <v>0</v>
          </cell>
          <cell r="AD64">
            <v>1</v>
          </cell>
        </row>
        <row r="65">
          <cell r="D65" t="str">
            <v>H051</v>
          </cell>
          <cell r="E65">
            <v>2296756</v>
          </cell>
          <cell r="F65">
            <v>45627</v>
          </cell>
          <cell r="G65" t="str">
            <v>CENTRO DE CONVIVENCIA UFSC</v>
          </cell>
          <cell r="H65">
            <v>5</v>
          </cell>
          <cell r="I65">
            <v>0</v>
          </cell>
          <cell r="J65">
            <v>0</v>
          </cell>
          <cell r="K65">
            <v>0</v>
          </cell>
          <cell r="L65">
            <v>216.55</v>
          </cell>
          <cell r="M65">
            <v>216.55</v>
          </cell>
          <cell r="N65">
            <v>-40.93</v>
          </cell>
          <cell r="O65">
            <v>0</v>
          </cell>
          <cell r="P65">
            <v>0</v>
          </cell>
          <cell r="Q65">
            <v>392.17</v>
          </cell>
          <cell r="R65">
            <v>0</v>
          </cell>
          <cell r="S65" t="str">
            <v>ok</v>
          </cell>
          <cell r="T65" t="str">
            <v>LIDO</v>
          </cell>
          <cell r="U65" t="str">
            <v>HIDRÔMETRO PARADO.</v>
          </cell>
          <cell r="V65">
            <v>2296756</v>
          </cell>
          <cell r="W65" t="str">
            <v>ok</v>
          </cell>
          <cell r="X65">
            <v>5</v>
          </cell>
          <cell r="Y65" t="str">
            <v>sim</v>
          </cell>
          <cell r="Z65">
            <v>4</v>
          </cell>
          <cell r="AA65">
            <v>0</v>
          </cell>
          <cell r="AB65">
            <v>1</v>
          </cell>
          <cell r="AC65">
            <v>0</v>
          </cell>
          <cell r="AD65">
            <v>5</v>
          </cell>
        </row>
        <row r="66">
          <cell r="D66" t="str">
            <v>H053</v>
          </cell>
          <cell r="E66">
            <v>2296713</v>
          </cell>
          <cell r="F66">
            <v>45627</v>
          </cell>
          <cell r="G66" t="str">
            <v>IMPRENSA UNIVERSITARIA</v>
          </cell>
          <cell r="H66">
            <v>1</v>
          </cell>
          <cell r="I66">
            <v>34178</v>
          </cell>
          <cell r="J66">
            <v>34613</v>
          </cell>
          <cell r="K66">
            <v>435</v>
          </cell>
          <cell r="L66">
            <v>7710.26</v>
          </cell>
          <cell r="M66">
            <v>7710.26</v>
          </cell>
          <cell r="N66">
            <v>-1457.24</v>
          </cell>
          <cell r="O66">
            <v>0</v>
          </cell>
          <cell r="P66">
            <v>0</v>
          </cell>
          <cell r="Q66">
            <v>13963.28</v>
          </cell>
          <cell r="R66">
            <v>0</v>
          </cell>
          <cell r="S66" t="str">
            <v>ok</v>
          </cell>
          <cell r="T66" t="str">
            <v>LIDO</v>
          </cell>
          <cell r="U66" t="str">
            <v>Alto Consumo</v>
          </cell>
          <cell r="V66">
            <v>2296713</v>
          </cell>
          <cell r="W66" t="str">
            <v>ok</v>
          </cell>
          <cell r="X66">
            <v>1</v>
          </cell>
          <cell r="Y66" t="str">
            <v>sim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</row>
        <row r="67">
          <cell r="D67" t="str">
            <v>H054</v>
          </cell>
          <cell r="E67">
            <v>6923020</v>
          </cell>
          <cell r="F67">
            <v>45627</v>
          </cell>
          <cell r="G67" t="str">
            <v>ESPACO DO DEP DE AQUIT E URBAN UFSC</v>
          </cell>
          <cell r="H67">
            <v>1</v>
          </cell>
          <cell r="I67">
            <v>7698</v>
          </cell>
          <cell r="J67">
            <v>7762</v>
          </cell>
          <cell r="K67">
            <v>64</v>
          </cell>
          <cell r="L67">
            <v>1073.07</v>
          </cell>
          <cell r="M67">
            <v>1073.07</v>
          </cell>
          <cell r="N67">
            <v>-202.8</v>
          </cell>
          <cell r="O67">
            <v>0</v>
          </cell>
          <cell r="P67">
            <v>0</v>
          </cell>
          <cell r="Q67">
            <v>1943.34</v>
          </cell>
          <cell r="R67">
            <v>0</v>
          </cell>
          <cell r="S67" t="str">
            <v>ok</v>
          </cell>
          <cell r="T67" t="str">
            <v>LIDO/REVISÃO</v>
          </cell>
          <cell r="U67" t="str">
            <v>CONFIRMACAO LEITURA</v>
          </cell>
          <cell r="V67">
            <v>6923020</v>
          </cell>
          <cell r="W67" t="str">
            <v>ok</v>
          </cell>
          <cell r="X67">
            <v>1</v>
          </cell>
          <cell r="Y67" t="str">
            <v>sim</v>
          </cell>
          <cell r="Z67">
            <v>1</v>
          </cell>
          <cell r="AA67">
            <v>0</v>
          </cell>
          <cell r="AB67">
            <v>0</v>
          </cell>
          <cell r="AC67">
            <v>0</v>
          </cell>
          <cell r="AD67">
            <v>1</v>
          </cell>
        </row>
        <row r="68">
          <cell r="D68" t="str">
            <v>H055</v>
          </cell>
          <cell r="E68">
            <v>2296705</v>
          </cell>
          <cell r="F68">
            <v>45627</v>
          </cell>
          <cell r="G68" t="str">
            <v>CENTRO DE ESPORTE</v>
          </cell>
          <cell r="H68">
            <v>2</v>
          </cell>
          <cell r="I68">
            <v>55373</v>
          </cell>
          <cell r="J68">
            <v>56676</v>
          </cell>
          <cell r="K68">
            <v>1303</v>
          </cell>
          <cell r="L68">
            <v>25945.83</v>
          </cell>
          <cell r="M68">
            <v>25945.83</v>
          </cell>
          <cell r="N68">
            <v>-4903.7700000000004</v>
          </cell>
          <cell r="O68">
            <v>0</v>
          </cell>
          <cell r="P68">
            <v>0</v>
          </cell>
          <cell r="Q68">
            <v>46987.89</v>
          </cell>
          <cell r="R68">
            <v>0</v>
          </cell>
          <cell r="S68" t="str">
            <v>ok</v>
          </cell>
          <cell r="T68" t="str">
            <v>LIDO</v>
          </cell>
          <cell r="U68" t="str">
            <v>Sem ocorrência</v>
          </cell>
          <cell r="V68">
            <v>2296705</v>
          </cell>
          <cell r="W68" t="str">
            <v>ok</v>
          </cell>
          <cell r="X68">
            <v>2</v>
          </cell>
          <cell r="Y68" t="str">
            <v>sim</v>
          </cell>
          <cell r="Z68">
            <v>1</v>
          </cell>
          <cell r="AA68">
            <v>0</v>
          </cell>
          <cell r="AB68">
            <v>1</v>
          </cell>
          <cell r="AC68">
            <v>0</v>
          </cell>
          <cell r="AD68">
            <v>2</v>
          </cell>
        </row>
        <row r="69">
          <cell r="D69" t="str">
            <v>H056</v>
          </cell>
          <cell r="E69">
            <v>2296721</v>
          </cell>
          <cell r="F69">
            <v>45627</v>
          </cell>
          <cell r="G69" t="str">
            <v>RESTAURANTE UNIVERSITARIO</v>
          </cell>
          <cell r="H69">
            <v>2</v>
          </cell>
          <cell r="I69">
            <v>96245</v>
          </cell>
          <cell r="J69">
            <v>98537</v>
          </cell>
          <cell r="K69">
            <v>2292</v>
          </cell>
          <cell r="L69">
            <v>45923.62</v>
          </cell>
          <cell r="M69">
            <v>45923.62</v>
          </cell>
          <cell r="N69">
            <v>-8679.57</v>
          </cell>
          <cell r="O69">
            <v>0</v>
          </cell>
          <cell r="P69">
            <v>0</v>
          </cell>
          <cell r="Q69">
            <v>83167.67</v>
          </cell>
          <cell r="R69">
            <v>0</v>
          </cell>
          <cell r="S69" t="str">
            <v>ok</v>
          </cell>
          <cell r="T69" t="str">
            <v>MÉDIO</v>
          </cell>
          <cell r="U69" t="str">
            <v>Média</v>
          </cell>
          <cell r="V69">
            <v>2296721</v>
          </cell>
          <cell r="W69" t="str">
            <v>ok</v>
          </cell>
          <cell r="X69">
            <v>2</v>
          </cell>
          <cell r="Y69" t="str">
            <v>sim</v>
          </cell>
          <cell r="Z69">
            <v>1</v>
          </cell>
          <cell r="AA69">
            <v>0</v>
          </cell>
          <cell r="AB69">
            <v>1</v>
          </cell>
          <cell r="AC69">
            <v>0</v>
          </cell>
          <cell r="AD69">
            <v>2</v>
          </cell>
        </row>
        <row r="70">
          <cell r="D70" t="str">
            <v>H057</v>
          </cell>
          <cell r="E70">
            <v>2297108</v>
          </cell>
          <cell r="F70">
            <v>45627</v>
          </cell>
          <cell r="G70" t="str">
            <v>UNIVERSIDADE FEDERAL DE SANTA CATARINA</v>
          </cell>
          <cell r="H70">
            <v>1</v>
          </cell>
          <cell r="I70">
            <v>2689</v>
          </cell>
          <cell r="J70">
            <v>2777</v>
          </cell>
          <cell r="K70">
            <v>88</v>
          </cell>
          <cell r="L70">
            <v>1502.43</v>
          </cell>
          <cell r="M70">
            <v>1502.43</v>
          </cell>
          <cell r="N70">
            <v>-283.95999999999998</v>
          </cell>
          <cell r="O70">
            <v>0</v>
          </cell>
          <cell r="P70">
            <v>0</v>
          </cell>
          <cell r="Q70">
            <v>2720.9</v>
          </cell>
          <cell r="R70">
            <v>0</v>
          </cell>
          <cell r="S70" t="str">
            <v>ok</v>
          </cell>
          <cell r="T70" t="str">
            <v>MÉDIO</v>
          </cell>
          <cell r="U70" t="str">
            <v>Média</v>
          </cell>
          <cell r="V70">
            <v>2297108</v>
          </cell>
          <cell r="W70" t="str">
            <v>ok</v>
          </cell>
          <cell r="X70">
            <v>1</v>
          </cell>
          <cell r="Y70" t="str">
            <v>sim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</row>
        <row r="71">
          <cell r="D71" t="str">
            <v>H058</v>
          </cell>
          <cell r="E71">
            <v>9611070</v>
          </cell>
          <cell r="F71">
            <v>45627</v>
          </cell>
          <cell r="G71" t="str">
            <v>CENTRO CIENCIAS BIOLOGICAS BL B</v>
          </cell>
          <cell r="H71">
            <v>1</v>
          </cell>
          <cell r="I71">
            <v>21962</v>
          </cell>
          <cell r="J71">
            <v>22515</v>
          </cell>
          <cell r="K71">
            <v>553</v>
          </cell>
          <cell r="L71">
            <v>9821.2800000000007</v>
          </cell>
          <cell r="M71">
            <v>9821.2800000000007</v>
          </cell>
          <cell r="N71">
            <v>-1856.23</v>
          </cell>
          <cell r="O71">
            <v>0</v>
          </cell>
          <cell r="P71">
            <v>0</v>
          </cell>
          <cell r="Q71">
            <v>17786.330000000002</v>
          </cell>
          <cell r="R71">
            <v>0</v>
          </cell>
          <cell r="S71" t="str">
            <v>ok</v>
          </cell>
          <cell r="T71" t="str">
            <v>LIDO/REVISÃO</v>
          </cell>
          <cell r="U71" t="str">
            <v>Média</v>
          </cell>
          <cell r="V71">
            <v>9611070</v>
          </cell>
          <cell r="W71" t="str">
            <v>ok</v>
          </cell>
          <cell r="X71">
            <v>1</v>
          </cell>
          <cell r="Y71" t="str">
            <v>sim</v>
          </cell>
          <cell r="Z71">
            <v>1</v>
          </cell>
          <cell r="AA71">
            <v>0</v>
          </cell>
          <cell r="AB71">
            <v>0</v>
          </cell>
          <cell r="AC71">
            <v>0</v>
          </cell>
          <cell r="AD71">
            <v>1</v>
          </cell>
        </row>
        <row r="72">
          <cell r="D72" t="str">
            <v>H059</v>
          </cell>
          <cell r="E72">
            <v>2296675</v>
          </cell>
          <cell r="F72">
            <v>45627</v>
          </cell>
          <cell r="G72" t="str">
            <v>CENTRO TECNOLOGICO</v>
          </cell>
          <cell r="H72">
            <v>1</v>
          </cell>
          <cell r="I72">
            <v>46</v>
          </cell>
          <cell r="J72">
            <v>54</v>
          </cell>
          <cell r="K72">
            <v>8</v>
          </cell>
          <cell r="L72">
            <v>94.27</v>
          </cell>
          <cell r="M72">
            <v>94.27</v>
          </cell>
          <cell r="N72">
            <v>-17.829999999999998</v>
          </cell>
          <cell r="O72">
            <v>0</v>
          </cell>
          <cell r="P72">
            <v>0</v>
          </cell>
          <cell r="Q72">
            <v>170.71</v>
          </cell>
          <cell r="R72">
            <v>0</v>
          </cell>
          <cell r="S72" t="str">
            <v>ok</v>
          </cell>
          <cell r="T72" t="str">
            <v>LIDO</v>
          </cell>
          <cell r="U72" t="str">
            <v>Sem ocorrência</v>
          </cell>
          <cell r="V72">
            <v>2296675</v>
          </cell>
          <cell r="W72" t="str">
            <v>ok</v>
          </cell>
          <cell r="X72">
            <v>1</v>
          </cell>
          <cell r="Y72" t="str">
            <v>sim</v>
          </cell>
          <cell r="Z72">
            <v>1</v>
          </cell>
          <cell r="AA72">
            <v>0</v>
          </cell>
          <cell r="AB72">
            <v>0</v>
          </cell>
          <cell r="AC72">
            <v>0</v>
          </cell>
          <cell r="AD72">
            <v>1</v>
          </cell>
        </row>
        <row r="73">
          <cell r="D73" t="str">
            <v>H060</v>
          </cell>
          <cell r="E73">
            <v>5329663</v>
          </cell>
          <cell r="F73">
            <v>45627</v>
          </cell>
          <cell r="G73" t="str">
            <v>UNIVERSIDADE FEDERAL DE SANTA CATARINA</v>
          </cell>
          <cell r="H73">
            <v>1</v>
          </cell>
          <cell r="I73">
            <v>3750</v>
          </cell>
          <cell r="J73">
            <v>3850</v>
          </cell>
          <cell r="K73">
            <v>100</v>
          </cell>
          <cell r="L73">
            <v>1717.11</v>
          </cell>
          <cell r="M73">
            <v>1717.11</v>
          </cell>
          <cell r="N73">
            <v>-324.52999999999997</v>
          </cell>
          <cell r="O73">
            <v>0</v>
          </cell>
          <cell r="P73">
            <v>0</v>
          </cell>
          <cell r="Q73">
            <v>3109.69</v>
          </cell>
          <cell r="R73">
            <v>0</v>
          </cell>
          <cell r="S73" t="str">
            <v>ok</v>
          </cell>
          <cell r="T73" t="str">
            <v>LIDO</v>
          </cell>
          <cell r="U73" t="str">
            <v>Sem ocorrência</v>
          </cell>
          <cell r="V73">
            <v>5329663</v>
          </cell>
          <cell r="W73" t="str">
            <v>ok</v>
          </cell>
          <cell r="X73">
            <v>1</v>
          </cell>
          <cell r="Y73" t="str">
            <v>sim</v>
          </cell>
          <cell r="Z73">
            <v>1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</row>
        <row r="74">
          <cell r="D74" t="str">
            <v>H061</v>
          </cell>
          <cell r="E74">
            <v>2296870</v>
          </cell>
          <cell r="F74">
            <v>45627</v>
          </cell>
          <cell r="G74" t="str">
            <v>CENTRO ANATOMICO UFSC</v>
          </cell>
          <cell r="H74">
            <v>2</v>
          </cell>
          <cell r="I74">
            <v>512</v>
          </cell>
          <cell r="J74">
            <v>542</v>
          </cell>
          <cell r="K74">
            <v>30</v>
          </cell>
          <cell r="L74">
            <v>392.92</v>
          </cell>
          <cell r="M74">
            <v>392.92</v>
          </cell>
          <cell r="N74">
            <v>-74.27</v>
          </cell>
          <cell r="O74">
            <v>0</v>
          </cell>
          <cell r="P74">
            <v>0</v>
          </cell>
          <cell r="Q74">
            <v>711.57</v>
          </cell>
          <cell r="R74">
            <v>0</v>
          </cell>
          <cell r="S74" t="str">
            <v>ok</v>
          </cell>
          <cell r="T74" t="str">
            <v>LIDO</v>
          </cell>
          <cell r="U74" t="str">
            <v>Sem ocorrência</v>
          </cell>
          <cell r="V74">
            <v>2296870</v>
          </cell>
          <cell r="W74" t="str">
            <v>ok</v>
          </cell>
          <cell r="X74">
            <v>2</v>
          </cell>
          <cell r="Y74" t="str">
            <v>sim</v>
          </cell>
          <cell r="Z74">
            <v>1</v>
          </cell>
          <cell r="AA74">
            <v>0</v>
          </cell>
          <cell r="AB74">
            <v>1</v>
          </cell>
          <cell r="AC74">
            <v>0</v>
          </cell>
          <cell r="AD74">
            <v>2</v>
          </cell>
        </row>
        <row r="75">
          <cell r="D75" t="str">
            <v>H062</v>
          </cell>
          <cell r="E75">
            <v>15023672</v>
          </cell>
          <cell r="F75">
            <v>45627</v>
          </cell>
          <cell r="G75" t="str">
            <v>CENTRO DE CIENCIAS FISICAS E MATEMATICA</v>
          </cell>
          <cell r="H75">
            <v>1</v>
          </cell>
          <cell r="I75">
            <v>18384</v>
          </cell>
          <cell r="J75">
            <v>18789</v>
          </cell>
          <cell r="K75">
            <v>405</v>
          </cell>
          <cell r="L75">
            <v>7173.56</v>
          </cell>
          <cell r="M75">
            <v>7173.56</v>
          </cell>
          <cell r="N75">
            <v>-1355.8</v>
          </cell>
          <cell r="O75">
            <v>0</v>
          </cell>
          <cell r="P75">
            <v>0</v>
          </cell>
          <cell r="Q75">
            <v>12991.32</v>
          </cell>
          <cell r="R75">
            <v>0</v>
          </cell>
          <cell r="S75" t="str">
            <v>ok</v>
          </cell>
          <cell r="T75" t="str">
            <v>LIDO</v>
          </cell>
          <cell r="U75" t="str">
            <v>Sem ocorrência</v>
          </cell>
          <cell r="V75">
            <v>15023672</v>
          </cell>
          <cell r="W75" t="str">
            <v>ok</v>
          </cell>
          <cell r="X75">
            <v>1</v>
          </cell>
          <cell r="Y75" t="str">
            <v>sim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1</v>
          </cell>
        </row>
        <row r="76">
          <cell r="D76" t="str">
            <v>H066</v>
          </cell>
          <cell r="E76">
            <v>17091764</v>
          </cell>
          <cell r="F76">
            <v>45627</v>
          </cell>
          <cell r="G76" t="str">
            <v>UNIV FED DO ESTADO DE STA CAT</v>
          </cell>
          <cell r="H76">
            <v>1</v>
          </cell>
          <cell r="I76">
            <v>27342</v>
          </cell>
          <cell r="J76">
            <v>27825</v>
          </cell>
          <cell r="K76">
            <v>483</v>
          </cell>
          <cell r="L76">
            <v>8568.98</v>
          </cell>
          <cell r="M76">
            <v>8568.98</v>
          </cell>
          <cell r="N76">
            <v>-1619.54</v>
          </cell>
          <cell r="O76">
            <v>0</v>
          </cell>
          <cell r="P76">
            <v>0</v>
          </cell>
          <cell r="Q76">
            <v>15518.42</v>
          </cell>
          <cell r="R76">
            <v>0</v>
          </cell>
          <cell r="S76" t="str">
            <v>ok</v>
          </cell>
          <cell r="T76" t="str">
            <v>LIDO/REVISÃO</v>
          </cell>
          <cell r="U76" t="str">
            <v>Média</v>
          </cell>
          <cell r="V76">
            <v>17091764</v>
          </cell>
          <cell r="W76" t="str">
            <v>ok</v>
          </cell>
          <cell r="X76">
            <v>1</v>
          </cell>
          <cell r="Y76" t="str">
            <v>sim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1</v>
          </cell>
        </row>
        <row r="77">
          <cell r="D77" t="str">
            <v>H072</v>
          </cell>
          <cell r="E77">
            <v>2297167</v>
          </cell>
          <cell r="F77">
            <v>45627</v>
          </cell>
          <cell r="G77" t="str">
            <v>UNIVERSIDADE FEDERAL DE SANTA CATARINA</v>
          </cell>
          <cell r="H77">
            <v>1</v>
          </cell>
          <cell r="I77">
            <v>9148</v>
          </cell>
          <cell r="J77">
            <v>336</v>
          </cell>
          <cell r="K77">
            <v>1188</v>
          </cell>
          <cell r="L77">
            <v>21181.43</v>
          </cell>
          <cell r="M77">
            <v>0</v>
          </cell>
          <cell r="N77">
            <v>-2001.64</v>
          </cell>
          <cell r="O77">
            <v>0</v>
          </cell>
          <cell r="P77">
            <v>0</v>
          </cell>
          <cell r="Q77">
            <v>19179.79</v>
          </cell>
          <cell r="R77">
            <v>0</v>
          </cell>
          <cell r="S77" t="str">
            <v>ok</v>
          </cell>
          <cell r="T77" t="str">
            <v>LIDO/REVISÃO</v>
          </cell>
          <cell r="U77" t="str">
            <v>CONFIRMACAO LEITURA</v>
          </cell>
          <cell r="V77">
            <v>2297167</v>
          </cell>
          <cell r="W77" t="str">
            <v>ok</v>
          </cell>
          <cell r="X77">
            <v>1</v>
          </cell>
          <cell r="Y77" t="str">
            <v>sim</v>
          </cell>
          <cell r="Z77">
            <v>1</v>
          </cell>
          <cell r="AA77">
            <v>0</v>
          </cell>
          <cell r="AB77">
            <v>0</v>
          </cell>
          <cell r="AC77">
            <v>0</v>
          </cell>
          <cell r="AD77">
            <v>1</v>
          </cell>
        </row>
        <row r="78">
          <cell r="D78" t="str">
            <v>H073</v>
          </cell>
          <cell r="E78">
            <v>2297175</v>
          </cell>
          <cell r="F78">
            <v>45627</v>
          </cell>
          <cell r="G78" t="str">
            <v>UNIVERSIDADE FEDERAL DE SANTA CATARINA</v>
          </cell>
          <cell r="H78">
            <v>1</v>
          </cell>
          <cell r="I78">
            <v>15</v>
          </cell>
          <cell r="J78">
            <v>69</v>
          </cell>
          <cell r="K78">
            <v>69</v>
          </cell>
          <cell r="L78">
            <v>1162.52</v>
          </cell>
          <cell r="M78">
            <v>0</v>
          </cell>
          <cell r="N78">
            <v>-109.87</v>
          </cell>
          <cell r="O78">
            <v>0</v>
          </cell>
          <cell r="P78">
            <v>0</v>
          </cell>
          <cell r="Q78">
            <v>1052.6500000000001</v>
          </cell>
          <cell r="R78">
            <v>0</v>
          </cell>
          <cell r="S78" t="str">
            <v>ok</v>
          </cell>
          <cell r="T78" t="str">
            <v>LIDO</v>
          </cell>
          <cell r="U78" t="str">
            <v>Sem ocorrência</v>
          </cell>
          <cell r="V78">
            <v>2297175</v>
          </cell>
          <cell r="W78" t="str">
            <v>ok</v>
          </cell>
          <cell r="X78">
            <v>1</v>
          </cell>
          <cell r="Y78" t="str">
            <v>sim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</row>
        <row r="79">
          <cell r="D79" t="str">
            <v>H074</v>
          </cell>
          <cell r="E79">
            <v>2297183</v>
          </cell>
          <cell r="F79">
            <v>45627</v>
          </cell>
          <cell r="G79" t="str">
            <v>UNIVERSIDADE FEDERAL DE SANTA CATARINA</v>
          </cell>
          <cell r="H79">
            <v>1</v>
          </cell>
          <cell r="I79">
            <v>14996</v>
          </cell>
          <cell r="J79">
            <v>15975</v>
          </cell>
          <cell r="K79">
            <v>979</v>
          </cell>
          <cell r="L79">
            <v>17442.419999999998</v>
          </cell>
          <cell r="M79">
            <v>0</v>
          </cell>
          <cell r="N79">
            <v>-1648.31</v>
          </cell>
          <cell r="O79">
            <v>0</v>
          </cell>
          <cell r="P79">
            <v>0</v>
          </cell>
          <cell r="Q79">
            <v>15794.11</v>
          </cell>
          <cell r="R79">
            <v>0</v>
          </cell>
          <cell r="S79" t="str">
            <v>ok</v>
          </cell>
          <cell r="T79" t="str">
            <v>LIDO</v>
          </cell>
          <cell r="U79" t="str">
            <v>Sem ocorrência</v>
          </cell>
          <cell r="V79">
            <v>2297183</v>
          </cell>
          <cell r="W79" t="str">
            <v>ok</v>
          </cell>
          <cell r="X79">
            <v>1</v>
          </cell>
          <cell r="Y79" t="str">
            <v>sim</v>
          </cell>
          <cell r="Z79">
            <v>1</v>
          </cell>
          <cell r="AA79">
            <v>0</v>
          </cell>
          <cell r="AB79">
            <v>0</v>
          </cell>
          <cell r="AC79">
            <v>0</v>
          </cell>
          <cell r="AD79">
            <v>1</v>
          </cell>
        </row>
        <row r="80">
          <cell r="D80" t="str">
            <v>H076</v>
          </cell>
          <cell r="E80">
            <v>2297361</v>
          </cell>
          <cell r="F80">
            <v>45627</v>
          </cell>
          <cell r="G80" t="str">
            <v>UFSC - UNIVERSIDADE FEDERAL DE SC</v>
          </cell>
          <cell r="H80">
            <v>1</v>
          </cell>
          <cell r="I80">
            <v>1314</v>
          </cell>
          <cell r="J80">
            <v>1342</v>
          </cell>
          <cell r="K80">
            <v>28</v>
          </cell>
          <cell r="L80">
            <v>429.03</v>
          </cell>
          <cell r="M80">
            <v>0</v>
          </cell>
          <cell r="N80">
            <v>-40.54</v>
          </cell>
          <cell r="O80">
            <v>0</v>
          </cell>
          <cell r="P80">
            <v>0</v>
          </cell>
          <cell r="Q80">
            <v>388.49</v>
          </cell>
          <cell r="R80">
            <v>0</v>
          </cell>
          <cell r="S80" t="str">
            <v>ok</v>
          </cell>
          <cell r="T80" t="str">
            <v>MÉDIO</v>
          </cell>
          <cell r="U80" t="str">
            <v>Média</v>
          </cell>
          <cell r="V80">
            <v>2297361</v>
          </cell>
          <cell r="W80" t="str">
            <v>ok</v>
          </cell>
          <cell r="X80">
            <v>1</v>
          </cell>
          <cell r="Y80" t="str">
            <v>sim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1</v>
          </cell>
        </row>
        <row r="81">
          <cell r="D81" t="str">
            <v>H081</v>
          </cell>
          <cell r="E81">
            <v>2295652</v>
          </cell>
          <cell r="F81">
            <v>45627</v>
          </cell>
          <cell r="G81" t="str">
            <v>UNIVERSIDADE FEDERAL DE SANTA CATARINA</v>
          </cell>
          <cell r="H81">
            <v>1</v>
          </cell>
          <cell r="I81">
            <v>3312</v>
          </cell>
          <cell r="J81">
            <v>3409</v>
          </cell>
          <cell r="K81">
            <v>97</v>
          </cell>
          <cell r="L81">
            <v>1663.44</v>
          </cell>
          <cell r="M81">
            <v>1663.44</v>
          </cell>
          <cell r="N81">
            <v>-314.39</v>
          </cell>
          <cell r="O81">
            <v>0</v>
          </cell>
          <cell r="P81">
            <v>0</v>
          </cell>
          <cell r="Q81">
            <v>3012.49</v>
          </cell>
          <cell r="R81">
            <v>0</v>
          </cell>
          <cell r="S81" t="str">
            <v>ok</v>
          </cell>
          <cell r="T81" t="str">
            <v>LIDO</v>
          </cell>
          <cell r="U81" t="str">
            <v>Alto Consumo</v>
          </cell>
          <cell r="V81">
            <v>2295652</v>
          </cell>
          <cell r="W81" t="str">
            <v>ok</v>
          </cell>
          <cell r="X81">
            <v>1</v>
          </cell>
          <cell r="Y81" t="str">
            <v>sim</v>
          </cell>
          <cell r="Z81">
            <v>1</v>
          </cell>
          <cell r="AA81">
            <v>0</v>
          </cell>
          <cell r="AB81">
            <v>0</v>
          </cell>
          <cell r="AC81">
            <v>0</v>
          </cell>
          <cell r="AD81">
            <v>1</v>
          </cell>
        </row>
        <row r="82">
          <cell r="D82" t="str">
            <v>H082</v>
          </cell>
          <cell r="E82">
            <v>5716594</v>
          </cell>
          <cell r="F82">
            <v>45627</v>
          </cell>
          <cell r="G82" t="str">
            <v>UNIVERSIDADE FEDERAL DE SANTA CATARINA</v>
          </cell>
          <cell r="H82">
            <v>1</v>
          </cell>
          <cell r="I82">
            <v>31009</v>
          </cell>
          <cell r="J82">
            <v>31385</v>
          </cell>
          <cell r="K82">
            <v>376</v>
          </cell>
          <cell r="L82">
            <v>6654.75</v>
          </cell>
          <cell r="M82">
            <v>0</v>
          </cell>
          <cell r="N82">
            <v>-628.88</v>
          </cell>
          <cell r="O82">
            <v>0</v>
          </cell>
          <cell r="P82">
            <v>0</v>
          </cell>
          <cell r="Q82">
            <v>6025.87</v>
          </cell>
          <cell r="R82">
            <v>0</v>
          </cell>
          <cell r="S82" t="str">
            <v>ok</v>
          </cell>
          <cell r="T82" t="str">
            <v>LIDO</v>
          </cell>
          <cell r="U82" t="str">
            <v>Sem ocorrência</v>
          </cell>
          <cell r="V82">
            <v>5716594</v>
          </cell>
          <cell r="W82" t="str">
            <v>ok</v>
          </cell>
          <cell r="X82">
            <v>1</v>
          </cell>
          <cell r="Y82" t="str">
            <v>sim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</row>
        <row r="83">
          <cell r="D83" t="str">
            <v>H083</v>
          </cell>
          <cell r="E83">
            <v>6997937</v>
          </cell>
          <cell r="F83">
            <v>45627</v>
          </cell>
          <cell r="G83" t="str">
            <v>CASA DA ARTE</v>
          </cell>
          <cell r="H83">
            <v>1</v>
          </cell>
          <cell r="I83">
            <v>601</v>
          </cell>
          <cell r="J83">
            <v>604</v>
          </cell>
          <cell r="K83">
            <v>3</v>
          </cell>
          <cell r="L83">
            <v>62.42</v>
          </cell>
          <cell r="M83">
            <v>62.42</v>
          </cell>
          <cell r="N83">
            <v>-11.8</v>
          </cell>
          <cell r="O83">
            <v>0</v>
          </cell>
          <cell r="P83">
            <v>0</v>
          </cell>
          <cell r="Q83">
            <v>113.04</v>
          </cell>
          <cell r="R83">
            <v>0</v>
          </cell>
          <cell r="S83" t="str">
            <v>ok</v>
          </cell>
          <cell r="T83" t="str">
            <v>LIDO</v>
          </cell>
          <cell r="U83" t="str">
            <v>Sem ocorrência</v>
          </cell>
          <cell r="V83">
            <v>6997937</v>
          </cell>
          <cell r="W83" t="str">
            <v>ok</v>
          </cell>
          <cell r="X83">
            <v>1</v>
          </cell>
          <cell r="Y83" t="str">
            <v>sim</v>
          </cell>
          <cell r="Z83">
            <v>0</v>
          </cell>
          <cell r="AA83">
            <v>0</v>
          </cell>
          <cell r="AB83">
            <v>1</v>
          </cell>
          <cell r="AC83">
            <v>0</v>
          </cell>
          <cell r="AD83">
            <v>1</v>
          </cell>
        </row>
        <row r="84">
          <cell r="D84" t="str">
            <v>H084</v>
          </cell>
          <cell r="E84">
            <v>9197419</v>
          </cell>
          <cell r="F84">
            <v>45627</v>
          </cell>
          <cell r="G84" t="str">
            <v>CENTRO DE PESQUISA UFSC</v>
          </cell>
          <cell r="H84">
            <v>1</v>
          </cell>
          <cell r="I84">
            <v>3863</v>
          </cell>
          <cell r="J84">
            <v>4205</v>
          </cell>
          <cell r="K84">
            <v>342</v>
          </cell>
          <cell r="L84">
            <v>6046.49</v>
          </cell>
          <cell r="M84">
            <v>6046.49</v>
          </cell>
          <cell r="N84">
            <v>-1142.78</v>
          </cell>
          <cell r="O84">
            <v>0</v>
          </cell>
          <cell r="P84">
            <v>0</v>
          </cell>
          <cell r="Q84">
            <v>10950.2</v>
          </cell>
          <cell r="R84">
            <v>0</v>
          </cell>
          <cell r="S84" t="str">
            <v>ok</v>
          </cell>
          <cell r="T84" t="str">
            <v>LIDO</v>
          </cell>
          <cell r="U84" t="str">
            <v>Alto Consumo</v>
          </cell>
          <cell r="V84">
            <v>9197419</v>
          </cell>
          <cell r="W84" t="str">
            <v>ok</v>
          </cell>
          <cell r="X84">
            <v>1</v>
          </cell>
          <cell r="Y84" t="str">
            <v>sim</v>
          </cell>
          <cell r="Z84">
            <v>1</v>
          </cell>
          <cell r="AA84">
            <v>0</v>
          </cell>
          <cell r="AB84">
            <v>0</v>
          </cell>
          <cell r="AC84">
            <v>0</v>
          </cell>
          <cell r="AD84">
            <v>1</v>
          </cell>
        </row>
        <row r="85">
          <cell r="D85" t="str">
            <v>H085</v>
          </cell>
          <cell r="E85">
            <v>12791172</v>
          </cell>
          <cell r="F85">
            <v>45627</v>
          </cell>
          <cell r="G85" t="str">
            <v>UNIVERSIDADE FEDERAL DE SANTA CATARINA</v>
          </cell>
          <cell r="H85">
            <v>1</v>
          </cell>
          <cell r="I85">
            <v>408</v>
          </cell>
          <cell r="J85">
            <v>424</v>
          </cell>
          <cell r="K85">
            <v>16</v>
          </cell>
          <cell r="L85">
            <v>214.35</v>
          </cell>
          <cell r="M85">
            <v>0</v>
          </cell>
          <cell r="N85">
            <v>-20.25</v>
          </cell>
          <cell r="O85">
            <v>0</v>
          </cell>
          <cell r="P85">
            <v>0</v>
          </cell>
          <cell r="Q85">
            <v>194.1</v>
          </cell>
          <cell r="R85">
            <v>0</v>
          </cell>
          <cell r="S85" t="str">
            <v>ok</v>
          </cell>
          <cell r="T85" t="str">
            <v>MÉDIO</v>
          </cell>
          <cell r="U85" t="str">
            <v>Média</v>
          </cell>
          <cell r="V85">
            <v>12791172</v>
          </cell>
          <cell r="W85" t="str">
            <v>ok</v>
          </cell>
          <cell r="X85">
            <v>1</v>
          </cell>
          <cell r="Y85" t="str">
            <v>sim</v>
          </cell>
          <cell r="Z85">
            <v>1</v>
          </cell>
          <cell r="AA85">
            <v>0</v>
          </cell>
          <cell r="AB85">
            <v>0</v>
          </cell>
          <cell r="AC85">
            <v>0</v>
          </cell>
          <cell r="AD85">
            <v>1</v>
          </cell>
        </row>
        <row r="86">
          <cell r="D86" t="str">
            <v>H086</v>
          </cell>
          <cell r="E86">
            <v>12799408</v>
          </cell>
          <cell r="F86">
            <v>45627</v>
          </cell>
          <cell r="G86" t="str">
            <v>UNIVERSIDADE FEDERAL DE SANTA CATARINA</v>
          </cell>
          <cell r="H86">
            <v>1</v>
          </cell>
          <cell r="I86">
            <v>521</v>
          </cell>
          <cell r="J86">
            <v>521</v>
          </cell>
          <cell r="K86">
            <v>0</v>
          </cell>
          <cell r="L86">
            <v>43.31</v>
          </cell>
          <cell r="M86">
            <v>0</v>
          </cell>
          <cell r="N86">
            <v>-4.09</v>
          </cell>
          <cell r="O86">
            <v>0</v>
          </cell>
          <cell r="P86">
            <v>0</v>
          </cell>
          <cell r="Q86">
            <v>39.22</v>
          </cell>
          <cell r="R86">
            <v>0</v>
          </cell>
          <cell r="S86" t="str">
            <v>ok</v>
          </cell>
          <cell r="T86" t="str">
            <v>LIDO</v>
          </cell>
          <cell r="U86" t="str">
            <v>HIDRÔMETRO PARADO.</v>
          </cell>
          <cell r="V86">
            <v>12799408</v>
          </cell>
          <cell r="W86" t="str">
            <v>ok</v>
          </cell>
          <cell r="X86">
            <v>1</v>
          </cell>
          <cell r="Y86" t="str">
            <v>sim</v>
          </cell>
          <cell r="Z86">
            <v>1</v>
          </cell>
          <cell r="AA86">
            <v>0</v>
          </cell>
          <cell r="AB86">
            <v>0</v>
          </cell>
          <cell r="AC86">
            <v>0</v>
          </cell>
          <cell r="AD86">
            <v>1</v>
          </cell>
        </row>
        <row r="87">
          <cell r="D87" t="str">
            <v>H087</v>
          </cell>
          <cell r="E87">
            <v>13018540</v>
          </cell>
          <cell r="F87">
            <v>45627</v>
          </cell>
          <cell r="G87" t="str">
            <v>UNIVERSIDADE FEDERAL DE SANTA CATARINA</v>
          </cell>
          <cell r="H87">
            <v>1</v>
          </cell>
          <cell r="I87">
            <v>2438</v>
          </cell>
          <cell r="J87">
            <v>2468</v>
          </cell>
          <cell r="K87">
            <v>30</v>
          </cell>
          <cell r="L87">
            <v>464.81</v>
          </cell>
          <cell r="M87">
            <v>0</v>
          </cell>
          <cell r="N87">
            <v>-43.92</v>
          </cell>
          <cell r="O87">
            <v>0</v>
          </cell>
          <cell r="P87">
            <v>0</v>
          </cell>
          <cell r="Q87">
            <v>420.89</v>
          </cell>
          <cell r="R87">
            <v>0</v>
          </cell>
          <cell r="S87" t="str">
            <v>ok</v>
          </cell>
          <cell r="T87" t="str">
            <v>LIDO</v>
          </cell>
          <cell r="U87" t="str">
            <v>Sem ocorrência</v>
          </cell>
          <cell r="V87">
            <v>13018540</v>
          </cell>
          <cell r="W87" t="str">
            <v>ok</v>
          </cell>
          <cell r="X87">
            <v>1</v>
          </cell>
          <cell r="Y87" t="str">
            <v>sim</v>
          </cell>
          <cell r="Z87">
            <v>1</v>
          </cell>
          <cell r="AA87">
            <v>0</v>
          </cell>
          <cell r="AB87">
            <v>0</v>
          </cell>
          <cell r="AC87">
            <v>0</v>
          </cell>
          <cell r="AD87">
            <v>1</v>
          </cell>
        </row>
        <row r="88">
          <cell r="D88" t="str">
            <v>H088</v>
          </cell>
          <cell r="E88">
            <v>2294605</v>
          </cell>
          <cell r="F88">
            <v>45627</v>
          </cell>
          <cell r="G88" t="str">
            <v>UFSC - UNIVERSIDADE FEDERAL DE SC</v>
          </cell>
          <cell r="H88">
            <v>1</v>
          </cell>
          <cell r="I88">
            <v>16</v>
          </cell>
          <cell r="J88">
            <v>18</v>
          </cell>
          <cell r="K88">
            <v>2</v>
          </cell>
          <cell r="L88">
            <v>56.05</v>
          </cell>
          <cell r="M88">
            <v>56.05</v>
          </cell>
          <cell r="N88">
            <v>-10.59</v>
          </cell>
          <cell r="O88">
            <v>0</v>
          </cell>
          <cell r="P88">
            <v>0</v>
          </cell>
          <cell r="Q88">
            <v>101.51</v>
          </cell>
          <cell r="R88">
            <v>0</v>
          </cell>
          <cell r="S88" t="str">
            <v>ok</v>
          </cell>
          <cell r="T88" t="str">
            <v>LIDO</v>
          </cell>
          <cell r="U88" t="str">
            <v>Alto Consumo</v>
          </cell>
          <cell r="V88">
            <v>2294605</v>
          </cell>
          <cell r="W88" t="str">
            <v>ok</v>
          </cell>
          <cell r="X88">
            <v>1</v>
          </cell>
          <cell r="Y88" t="str">
            <v>sim</v>
          </cell>
          <cell r="Z88">
            <v>1</v>
          </cell>
          <cell r="AA88">
            <v>0</v>
          </cell>
          <cell r="AB88">
            <v>0</v>
          </cell>
          <cell r="AC88">
            <v>0</v>
          </cell>
          <cell r="AD88">
            <v>1</v>
          </cell>
        </row>
        <row r="89">
          <cell r="D89" t="str">
            <v>H089</v>
          </cell>
          <cell r="E89">
            <v>2347660</v>
          </cell>
          <cell r="F89">
            <v>45627</v>
          </cell>
          <cell r="G89" t="str">
            <v>ESTAÇÃO DE MARICULTURA DA UFSC</v>
          </cell>
          <cell r="H89">
            <v>1</v>
          </cell>
          <cell r="I89">
            <v>3560</v>
          </cell>
          <cell r="J89">
            <v>3712</v>
          </cell>
          <cell r="K89">
            <v>152</v>
          </cell>
          <cell r="L89">
            <v>2647.39</v>
          </cell>
          <cell r="M89">
            <v>2647.39</v>
          </cell>
          <cell r="N89">
            <v>-500.36</v>
          </cell>
          <cell r="O89">
            <v>0</v>
          </cell>
          <cell r="P89">
            <v>0</v>
          </cell>
          <cell r="Q89">
            <v>4794.42</v>
          </cell>
          <cell r="R89">
            <v>0</v>
          </cell>
          <cell r="S89" t="str">
            <v>ok</v>
          </cell>
          <cell r="T89" t="str">
            <v>LIDO/REVISÃO</v>
          </cell>
          <cell r="U89" t="str">
            <v>CONFIRMACAO LEITURA</v>
          </cell>
          <cell r="V89">
            <v>2347660</v>
          </cell>
          <cell r="W89" t="str">
            <v>ok</v>
          </cell>
          <cell r="X89">
            <v>1</v>
          </cell>
          <cell r="Y89" t="str">
            <v>sim</v>
          </cell>
          <cell r="Z89">
            <v>1</v>
          </cell>
          <cell r="AA89">
            <v>0</v>
          </cell>
          <cell r="AB89">
            <v>0</v>
          </cell>
          <cell r="AC89">
            <v>0</v>
          </cell>
          <cell r="AD89">
            <v>1</v>
          </cell>
        </row>
        <row r="90">
          <cell r="D90" t="str">
            <v>H090</v>
          </cell>
          <cell r="E90">
            <v>2347679</v>
          </cell>
          <cell r="F90">
            <v>45627</v>
          </cell>
          <cell r="G90" t="str">
            <v>ESTAÇÃO DE MARICULTURA DA UFSC</v>
          </cell>
          <cell r="H90">
            <v>1</v>
          </cell>
          <cell r="I90">
            <v>675</v>
          </cell>
          <cell r="J90">
            <v>679</v>
          </cell>
          <cell r="K90">
            <v>4</v>
          </cell>
          <cell r="L90">
            <v>68.790000000000006</v>
          </cell>
          <cell r="M90">
            <v>68.790000000000006</v>
          </cell>
          <cell r="N90">
            <v>-13</v>
          </cell>
          <cell r="O90">
            <v>0</v>
          </cell>
          <cell r="P90">
            <v>0</v>
          </cell>
          <cell r="Q90">
            <v>124.58</v>
          </cell>
          <cell r="R90">
            <v>0</v>
          </cell>
          <cell r="S90" t="str">
            <v>ok</v>
          </cell>
          <cell r="T90" t="str">
            <v>LIDO/REVISÃO</v>
          </cell>
          <cell r="U90" t="str">
            <v>CONFIRMACAO LEITURA</v>
          </cell>
          <cell r="V90">
            <v>2347679</v>
          </cell>
          <cell r="W90" t="str">
            <v>ok</v>
          </cell>
          <cell r="X90">
            <v>1</v>
          </cell>
          <cell r="Y90" t="str">
            <v>sim</v>
          </cell>
          <cell r="Z90">
            <v>1</v>
          </cell>
          <cell r="AA90">
            <v>0</v>
          </cell>
          <cell r="AB90">
            <v>0</v>
          </cell>
          <cell r="AC90">
            <v>0</v>
          </cell>
          <cell r="AD90">
            <v>1</v>
          </cell>
        </row>
        <row r="91">
          <cell r="D91" t="str">
            <v>H106</v>
          </cell>
          <cell r="E91">
            <v>14948508</v>
          </cell>
          <cell r="F91">
            <v>45627</v>
          </cell>
          <cell r="G91" t="str">
            <v>UNIVERSIDADE FEDERAL DE SANTA CATARINA</v>
          </cell>
          <cell r="H91">
            <v>1</v>
          </cell>
          <cell r="I91">
            <v>5</v>
          </cell>
          <cell r="J91">
            <v>22</v>
          </cell>
          <cell r="K91">
            <v>17</v>
          </cell>
          <cell r="L91">
            <v>232.24</v>
          </cell>
          <cell r="M91">
            <v>0</v>
          </cell>
          <cell r="N91">
            <v>-21.95</v>
          </cell>
          <cell r="O91">
            <v>0</v>
          </cell>
          <cell r="P91">
            <v>0</v>
          </cell>
          <cell r="Q91">
            <v>210.29</v>
          </cell>
          <cell r="R91">
            <v>0</v>
          </cell>
          <cell r="S91" t="str">
            <v>ok</v>
          </cell>
          <cell r="T91" t="str">
            <v>LIDO</v>
          </cell>
          <cell r="U91" t="str">
            <v>Alto Consumo</v>
          </cell>
          <cell r="V91">
            <v>14948508</v>
          </cell>
          <cell r="W91" t="str">
            <v>ok</v>
          </cell>
          <cell r="X91">
            <v>1</v>
          </cell>
          <cell r="Y91" t="str">
            <v>sim</v>
          </cell>
          <cell r="Z91">
            <v>1</v>
          </cell>
          <cell r="AA91">
            <v>0</v>
          </cell>
          <cell r="AB91">
            <v>0</v>
          </cell>
          <cell r="AC91">
            <v>0</v>
          </cell>
          <cell r="AD91">
            <v>1</v>
          </cell>
        </row>
        <row r="92">
          <cell r="D92"/>
          <cell r="E92"/>
          <cell r="F92"/>
          <cell r="G92"/>
          <cell r="H92"/>
          <cell r="I92"/>
          <cell r="J92"/>
          <cell r="K92">
            <v>17525</v>
          </cell>
          <cell r="L92">
            <v>313748.12999999995</v>
          </cell>
          <cell r="M92">
            <v>265923.27</v>
          </cell>
          <cell r="N92">
            <v>-54778.969999999987</v>
          </cell>
          <cell r="O92">
            <v>-290.99</v>
          </cell>
          <cell r="P92">
            <v>0</v>
          </cell>
          <cell r="Q92">
            <v>524601.44000000006</v>
          </cell>
          <cell r="R92">
            <v>0</v>
          </cell>
          <cell r="S92" t="str">
            <v>ok</v>
          </cell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</row>
        <row r="93"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 t="str">
            <v>Economias</v>
          </cell>
          <cell r="X93"/>
          <cell r="Y93"/>
          <cell r="Z93"/>
          <cell r="AA93"/>
          <cell r="AB93"/>
          <cell r="AC93"/>
          <cell r="AD93" t="str">
            <v>Volume calculado</v>
          </cell>
        </row>
        <row r="94">
          <cell r="D94" t="str">
            <v>Codigo</v>
          </cell>
          <cell r="E94" t="str">
            <v>Matricula</v>
          </cell>
          <cell r="F94" t="str">
            <v>Mês referencia</v>
          </cell>
          <cell r="G94" t="str">
            <v>Cliente</v>
          </cell>
          <cell r="H94" t="str">
            <v>Economias</v>
          </cell>
          <cell r="I94" t="str">
            <v>Leitura Anterior</v>
          </cell>
          <cell r="J94" t="str">
            <v>Atual</v>
          </cell>
          <cell r="K94" t="str">
            <v>Cons. m3</v>
          </cell>
          <cell r="L94" t="str">
            <v>Valor água (R$)</v>
          </cell>
          <cell r="M94" t="str">
            <v>Valor esgoto (R$)</v>
          </cell>
          <cell r="N94" t="str">
            <v>Valor serviço(R$)</v>
          </cell>
          <cell r="O94" t="str">
            <v>Valor bônus(R$)</v>
          </cell>
          <cell r="P94" t="str">
            <v>Multa/ Juros/ Atual. Monet.</v>
          </cell>
          <cell r="Q94" t="str">
            <v>Valor total(R$)</v>
          </cell>
          <cell r="R94"/>
          <cell r="S94" t="str">
            <v>Situação</v>
          </cell>
          <cell r="T94" t="str">
            <v>Ocorrência</v>
          </cell>
          <cell r="U94" t="str">
            <v>Anormalidade</v>
          </cell>
          <cell r="V94" t="str">
            <v>Matrículas mês anterior</v>
          </cell>
          <cell r="W94" t="str">
            <v>Matrícula</v>
          </cell>
          <cell r="X94" t="str">
            <v>Economias</v>
          </cell>
          <cell r="Y94"/>
          <cell r="Z94" t="str">
            <v>Público</v>
          </cell>
          <cell r="AA94" t="str">
            <v>Residencial</v>
          </cell>
          <cell r="AB94" t="str">
            <v>Comercial</v>
          </cell>
          <cell r="AC94" t="str">
            <v>Industrial</v>
          </cell>
          <cell r="AD94" t="str">
            <v>Economias</v>
          </cell>
        </row>
        <row r="95">
          <cell r="D95" t="str">
            <v>H014</v>
          </cell>
          <cell r="E95">
            <v>2296969</v>
          </cell>
          <cell r="F95"/>
          <cell r="G95" t="str">
            <v>Hospital Universitário  Empresa Brasileira de Serviços Hospitalares  EBSERH CNPJ 15126437/0034-01, mat 17859999</v>
          </cell>
          <cell r="H95">
            <v>58</v>
          </cell>
          <cell r="I95">
            <v>235637</v>
          </cell>
          <cell r="J95">
            <v>241797</v>
          </cell>
          <cell r="K95">
            <v>6160</v>
          </cell>
          <cell r="L95">
            <v>107937.01000000001</v>
          </cell>
          <cell r="M95">
            <v>107937.01000000001</v>
          </cell>
          <cell r="N95">
            <v>-20400.090000000004</v>
          </cell>
          <cell r="O95"/>
          <cell r="P95"/>
          <cell r="Q95">
            <v>195473.93</v>
          </cell>
          <cell r="R95">
            <v>0</v>
          </cell>
          <cell r="S95" t="str">
            <v>ok</v>
          </cell>
          <cell r="T95" t="str">
            <v>MÉDIO</v>
          </cell>
          <cell r="U95" t="str">
            <v>Média</v>
          </cell>
          <cell r="V95">
            <v>2296969</v>
          </cell>
          <cell r="W95" t="str">
            <v>ok</v>
          </cell>
          <cell r="X95">
            <v>61</v>
          </cell>
          <cell r="Y95" t="str">
            <v>sim</v>
          </cell>
          <cell r="Z95">
            <v>51</v>
          </cell>
          <cell r="AA95">
            <v>0</v>
          </cell>
          <cell r="AB95">
            <v>9</v>
          </cell>
          <cell r="AC95">
            <v>1</v>
          </cell>
          <cell r="AD95">
            <v>61</v>
          </cell>
        </row>
        <row r="96">
          <cell r="D96" t="str">
            <v>H200</v>
          </cell>
          <cell r="E96">
            <v>15431797</v>
          </cell>
          <cell r="F96"/>
          <cell r="G96" t="str">
            <v>Curitibanos CEDUP</v>
          </cell>
          <cell r="H96">
            <v>1</v>
          </cell>
          <cell r="I96">
            <v>3352</v>
          </cell>
          <cell r="J96">
            <v>3449</v>
          </cell>
          <cell r="K96">
            <v>97</v>
          </cell>
          <cell r="L96">
            <v>1663.44</v>
          </cell>
          <cell r="M96"/>
          <cell r="N96">
            <v>-157.19</v>
          </cell>
          <cell r="O96"/>
          <cell r="P96"/>
          <cell r="Q96">
            <v>1506.25</v>
          </cell>
          <cell r="R96">
            <v>0</v>
          </cell>
          <cell r="S96" t="str">
            <v>ok</v>
          </cell>
          <cell r="T96" t="str">
            <v>LIDO</v>
          </cell>
          <cell r="U96" t="str">
            <v>Sem ocorrência</v>
          </cell>
          <cell r="V96">
            <v>15431797</v>
          </cell>
          <cell r="W96" t="str">
            <v>ok</v>
          </cell>
          <cell r="X96">
            <v>1</v>
          </cell>
          <cell r="Y96" t="str">
            <v>sim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</row>
        <row r="97">
          <cell r="D97" t="str">
            <v>H201</v>
          </cell>
          <cell r="E97"/>
          <cell r="F97"/>
          <cell r="G97" t="str">
            <v>Curitibanos SEDE - Água Subterrânea</v>
          </cell>
          <cell r="H97">
            <v>1</v>
          </cell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 t="str">
            <v>ok</v>
          </cell>
          <cell r="X97">
            <v>1</v>
          </cell>
          <cell r="Y97" t="str">
            <v>sim</v>
          </cell>
          <cell r="Z97">
            <v>1</v>
          </cell>
          <cell r="AA97">
            <v>0</v>
          </cell>
          <cell r="AB97">
            <v>0</v>
          </cell>
          <cell r="AC97">
            <v>0</v>
          </cell>
          <cell r="AD97">
            <v>1</v>
          </cell>
        </row>
        <row r="98">
          <cell r="D98" t="str">
            <v>H202</v>
          </cell>
          <cell r="E98"/>
          <cell r="F98"/>
          <cell r="G98" t="str">
            <v>Curitibanos SEDE - ETE</v>
          </cell>
          <cell r="H98">
            <v>1</v>
          </cell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</row>
        <row r="99"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 t="str">
            <v>Economias</v>
          </cell>
          <cell r="X99"/>
          <cell r="Y99"/>
          <cell r="Z99"/>
          <cell r="AA99"/>
          <cell r="AB99"/>
          <cell r="AC99"/>
          <cell r="AD99" t="str">
            <v>Volume calculado</v>
          </cell>
        </row>
        <row r="100">
          <cell r="D100" t="str">
            <v>Codigo</v>
          </cell>
          <cell r="E100" t="str">
            <v>Matricula</v>
          </cell>
          <cell r="F100" t="str">
            <v>Mês referencia</v>
          </cell>
          <cell r="G100" t="str">
            <v>Cliente</v>
          </cell>
          <cell r="H100" t="str">
            <v>Economias</v>
          </cell>
          <cell r="I100" t="str">
            <v>Leitura Anterior</v>
          </cell>
          <cell r="J100" t="str">
            <v>Atual</v>
          </cell>
          <cell r="K100" t="str">
            <v>Cons. m3</v>
          </cell>
          <cell r="L100" t="str">
            <v>Valor água (R$)</v>
          </cell>
          <cell r="M100" t="str">
            <v>Valor esgoto (R$)</v>
          </cell>
          <cell r="N100" t="str">
            <v>Valor serviço(R$)</v>
          </cell>
          <cell r="O100" t="str">
            <v>Valor bônus(R$)</v>
          </cell>
          <cell r="P100" t="str">
            <v>Multa/ Juros/ Atual. Monet.</v>
          </cell>
          <cell r="Q100" t="str">
            <v>Valor total(R$)</v>
          </cell>
          <cell r="R100"/>
          <cell r="S100" t="str">
            <v>Situação</v>
          </cell>
          <cell r="T100" t="str">
            <v>Ocorrência</v>
          </cell>
          <cell r="U100" t="str">
            <v>Anormalidade</v>
          </cell>
          <cell r="V100" t="str">
            <v>Matrículas mês anterior</v>
          </cell>
          <cell r="W100" t="str">
            <v>Matrícula</v>
          </cell>
          <cell r="X100" t="str">
            <v>Economias</v>
          </cell>
          <cell r="Y100"/>
          <cell r="Z100" t="str">
            <v>Público</v>
          </cell>
          <cell r="AA100" t="str">
            <v>Residencial</v>
          </cell>
          <cell r="AB100" t="str">
            <v>Comercial</v>
          </cell>
          <cell r="AC100" t="str">
            <v>Industrial</v>
          </cell>
          <cell r="AD100" t="str">
            <v>Economias</v>
          </cell>
        </row>
        <row r="101">
          <cell r="D101" t="str">
            <v>H300</v>
          </cell>
          <cell r="E101" t="str">
            <v>19691-6</v>
          </cell>
          <cell r="F101"/>
          <cell r="G101" t="str">
            <v>SAMAE Araranguá  Mato Alto</v>
          </cell>
          <cell r="H101">
            <v>1</v>
          </cell>
          <cell r="I101">
            <v>4289</v>
          </cell>
          <cell r="J101">
            <v>4342</v>
          </cell>
          <cell r="K101">
            <v>53</v>
          </cell>
          <cell r="L101">
            <v>729.27</v>
          </cell>
          <cell r="M101"/>
          <cell r="N101"/>
          <cell r="O101"/>
          <cell r="P101"/>
          <cell r="Q101">
            <v>729.27</v>
          </cell>
          <cell r="R101">
            <v>0</v>
          </cell>
          <cell r="S101" t="str">
            <v>ok</v>
          </cell>
          <cell r="T101" t="str">
            <v>LIDO</v>
          </cell>
          <cell r="U101" t="str">
            <v>Sem ocorrência</v>
          </cell>
          <cell r="V101" t="str">
            <v>19691-6</v>
          </cell>
          <cell r="W101" t="str">
            <v>ok</v>
          </cell>
          <cell r="X101">
            <v>1</v>
          </cell>
          <cell r="Y101" t="str">
            <v>sim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1</v>
          </cell>
        </row>
        <row r="102">
          <cell r="D102" t="str">
            <v>H302</v>
          </cell>
          <cell r="E102" t="str">
            <v>107568-3</v>
          </cell>
          <cell r="F102"/>
          <cell r="G102" t="str">
            <v>SAMAE Araranguá  R. Pedro M. Pacheco (Medicina)</v>
          </cell>
          <cell r="H102">
            <v>1</v>
          </cell>
          <cell r="I102">
            <v>187</v>
          </cell>
          <cell r="J102">
            <v>194</v>
          </cell>
          <cell r="K102">
            <v>10</v>
          </cell>
          <cell r="L102">
            <v>96.81</v>
          </cell>
          <cell r="M102">
            <v>71.06</v>
          </cell>
          <cell r="N102"/>
          <cell r="O102"/>
          <cell r="P102"/>
          <cell r="Q102">
            <v>167.87</v>
          </cell>
          <cell r="R102">
            <v>0</v>
          </cell>
          <cell r="S102" t="str">
            <v>ok</v>
          </cell>
          <cell r="T102" t="str">
            <v>LIDO</v>
          </cell>
          <cell r="U102" t="str">
            <v>Mínimo</v>
          </cell>
          <cell r="V102" t="str">
            <v>107568-3</v>
          </cell>
          <cell r="W102" t="str">
            <v>ok</v>
          </cell>
          <cell r="X102">
            <v>1</v>
          </cell>
          <cell r="Y102" t="str">
            <v>sim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</row>
        <row r="103"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</row>
        <row r="104"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 t="str">
            <v>Economias</v>
          </cell>
          <cell r="Y104"/>
          <cell r="Z104"/>
          <cell r="AA104"/>
          <cell r="AB104"/>
          <cell r="AC104"/>
          <cell r="AD104"/>
        </row>
        <row r="105">
          <cell r="D105" t="str">
            <v>Codigo</v>
          </cell>
          <cell r="E105" t="str">
            <v>Matricula</v>
          </cell>
          <cell r="F105" t="str">
            <v>Mês referencia</v>
          </cell>
          <cell r="G105" t="str">
            <v>Cliente</v>
          </cell>
          <cell r="H105" t="str">
            <v>Economias</v>
          </cell>
          <cell r="I105" t="str">
            <v>Leitura Anterior</v>
          </cell>
          <cell r="J105" t="str">
            <v>Atual</v>
          </cell>
          <cell r="K105" t="str">
            <v>Cons. m3</v>
          </cell>
          <cell r="L105" t="str">
            <v>Valor água (R$)</v>
          </cell>
          <cell r="M105" t="str">
            <v>Valor esgoto (R$)</v>
          </cell>
          <cell r="N105" t="str">
            <v>Valor serviço(R$)</v>
          </cell>
          <cell r="O105" t="str">
            <v>Valor bônus(R$)</v>
          </cell>
          <cell r="P105" t="str">
            <v>Multa/ Juros/ Atual. Monet.</v>
          </cell>
          <cell r="Q105" t="str">
            <v>Valor total(R$)</v>
          </cell>
          <cell r="R105"/>
          <cell r="S105" t="str">
            <v>Situação</v>
          </cell>
          <cell r="T105" t="str">
            <v>Ocorrência</v>
          </cell>
          <cell r="U105" t="str">
            <v>Anormalidade</v>
          </cell>
          <cell r="V105" t="str">
            <v>Matrículas mês anterior</v>
          </cell>
          <cell r="W105" t="str">
            <v>Matrícula</v>
          </cell>
          <cell r="X105" t="str">
            <v>Economias</v>
          </cell>
          <cell r="Y105"/>
          <cell r="Z105" t="str">
            <v>Público</v>
          </cell>
          <cell r="AA105" t="str">
            <v>Residencial</v>
          </cell>
          <cell r="AB105" t="str">
            <v>Comercial</v>
          </cell>
          <cell r="AC105" t="str">
            <v>Industrial</v>
          </cell>
          <cell r="AD105" t="str">
            <v>Economias</v>
          </cell>
        </row>
        <row r="106">
          <cell r="D106" t="str">
            <v>H401</v>
          </cell>
          <cell r="E106">
            <v>38988</v>
          </cell>
          <cell r="F106"/>
          <cell r="G106" t="str">
            <v>SAMAE Blumenau  Rua João Pessoa, 2750</v>
          </cell>
          <cell r="H106">
            <v>1</v>
          </cell>
          <cell r="I106">
            <v>3694</v>
          </cell>
          <cell r="J106">
            <v>3774</v>
          </cell>
          <cell r="K106">
            <v>80</v>
          </cell>
          <cell r="L106">
            <v>607.5</v>
          </cell>
          <cell r="M106">
            <v>704.83</v>
          </cell>
          <cell r="N106">
            <v>-66.61</v>
          </cell>
          <cell r="O106"/>
          <cell r="P106"/>
          <cell r="Q106">
            <v>1245.72</v>
          </cell>
          <cell r="R106">
            <v>0</v>
          </cell>
          <cell r="S106" t="str">
            <v>ok</v>
          </cell>
          <cell r="T106" t="str">
            <v>LIDO</v>
          </cell>
          <cell r="U106" t="str">
            <v>Sem ocorrência</v>
          </cell>
          <cell r="V106">
            <v>38988</v>
          </cell>
          <cell r="W106" t="str">
            <v>ok</v>
          </cell>
          <cell r="X106">
            <v>1</v>
          </cell>
          <cell r="Y106" t="str">
            <v>sim</v>
          </cell>
          <cell r="Z106">
            <v>1</v>
          </cell>
          <cell r="AA106">
            <v>0</v>
          </cell>
          <cell r="AB106">
            <v>0</v>
          </cell>
          <cell r="AC106">
            <v>0</v>
          </cell>
          <cell r="AD106">
            <v>1</v>
          </cell>
        </row>
        <row r="107"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>
            <v>1</v>
          </cell>
          <cell r="Y107" t="str">
            <v>sim</v>
          </cell>
          <cell r="Z107">
            <v>1</v>
          </cell>
          <cell r="AA107">
            <v>0</v>
          </cell>
          <cell r="AB107">
            <v>0</v>
          </cell>
          <cell r="AC107">
            <v>0</v>
          </cell>
          <cell r="AD107">
            <v>1</v>
          </cell>
        </row>
        <row r="108">
          <cell r="D108" t="str">
            <v>H402</v>
          </cell>
          <cell r="E108">
            <v>55308</v>
          </cell>
          <cell r="F108"/>
          <cell r="G108" t="str">
            <v>SAMAE Blumenau  Rua João Pessoa, 2514</v>
          </cell>
          <cell r="H108">
            <v>1</v>
          </cell>
          <cell r="I108">
            <v>2205</v>
          </cell>
          <cell r="J108">
            <v>2206</v>
          </cell>
          <cell r="K108">
            <v>1</v>
          </cell>
          <cell r="L108">
            <v>63.5</v>
          </cell>
          <cell r="M108">
            <v>73.45</v>
          </cell>
          <cell r="N108">
            <v>-6.94</v>
          </cell>
          <cell r="O108"/>
          <cell r="P108"/>
          <cell r="Q108">
            <v>130.01</v>
          </cell>
          <cell r="R108">
            <v>0</v>
          </cell>
          <cell r="S108" t="str">
            <v>ok</v>
          </cell>
          <cell r="T108" t="str">
            <v>LIDO</v>
          </cell>
          <cell r="U108" t="str">
            <v>Sem ocorrência</v>
          </cell>
          <cell r="V108">
            <v>55308</v>
          </cell>
          <cell r="W108" t="str">
            <v>ok</v>
          </cell>
          <cell r="X108">
            <v>1</v>
          </cell>
          <cell r="Y108" t="str">
            <v>sim</v>
          </cell>
          <cell r="Z108">
            <v>1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</row>
        <row r="109"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>
            <v>1</v>
          </cell>
          <cell r="Y109" t="str">
            <v>sim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1</v>
          </cell>
        </row>
        <row r="110">
          <cell r="D110" t="str">
            <v/>
          </cell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</row>
        <row r="111">
          <cell r="D111" t="str">
            <v>Codigo</v>
          </cell>
          <cell r="E111" t="str">
            <v>Matricula</v>
          </cell>
          <cell r="F111" t="str">
            <v>Mês referencia</v>
          </cell>
          <cell r="G111" t="str">
            <v>Cliente</v>
          </cell>
          <cell r="H111" t="str">
            <v>Economias</v>
          </cell>
          <cell r="I111" t="str">
            <v>Leitura Anterior</v>
          </cell>
          <cell r="J111" t="str">
            <v>Atual</v>
          </cell>
          <cell r="K111" t="str">
            <v>Cons. m3</v>
          </cell>
          <cell r="L111" t="str">
            <v>Valor água (R$)</v>
          </cell>
          <cell r="M111" t="str">
            <v>Valor esgoto (R$)</v>
          </cell>
          <cell r="N111" t="str">
            <v>Valor serviço(R$)</v>
          </cell>
          <cell r="O111" t="str">
            <v>Valor bônus(R$)</v>
          </cell>
          <cell r="P111" t="str">
            <v>Multa/ Juros/ Atual. Monet.</v>
          </cell>
          <cell r="Q111" t="str">
            <v>Valor total(R$)</v>
          </cell>
          <cell r="R111"/>
          <cell r="S111" t="str">
            <v>Situação</v>
          </cell>
          <cell r="T111" t="str">
            <v>Ocorrência</v>
          </cell>
          <cell r="U111" t="str">
            <v>Anormalidade</v>
          </cell>
          <cell r="V111" t="str">
            <v>Matrículas mês anterior</v>
          </cell>
          <cell r="W111" t="str">
            <v>Matrícula</v>
          </cell>
          <cell r="X111" t="str">
            <v>Economias</v>
          </cell>
          <cell r="Y111"/>
          <cell r="Z111" t="str">
            <v>Público</v>
          </cell>
          <cell r="AA111" t="str">
            <v>Residencial</v>
          </cell>
          <cell r="AB111" t="str">
            <v>Comercial</v>
          </cell>
          <cell r="AC111" t="str">
            <v>Industrial</v>
          </cell>
          <cell r="AD111" t="str">
            <v>Economias</v>
          </cell>
        </row>
        <row r="112">
          <cell r="D112" t="str">
            <v>H108</v>
          </cell>
          <cell r="E112"/>
          <cell r="F112"/>
          <cell r="G112" t="str">
            <v>Bloco U - RU LAV</v>
          </cell>
          <cell r="H112">
            <v>1</v>
          </cell>
          <cell r="I112">
            <v>4582.3900000000003</v>
          </cell>
          <cell r="J112">
            <v>4646.9799999999996</v>
          </cell>
          <cell r="K112">
            <v>64.59</v>
          </cell>
          <cell r="L112">
            <v>768.62</v>
          </cell>
          <cell r="M112">
            <v>614.9</v>
          </cell>
          <cell r="N112"/>
          <cell r="O112"/>
          <cell r="P112"/>
          <cell r="Q112">
            <v>1383.52</v>
          </cell>
          <cell r="R112">
            <v>0</v>
          </cell>
          <cell r="S112" t="str">
            <v>ok</v>
          </cell>
          <cell r="T112" t="str">
            <v>LIDO</v>
          </cell>
          <cell r="U112" t="str">
            <v>Sem ocorrência</v>
          </cell>
          <cell r="V112"/>
          <cell r="W112" t="str">
            <v>ok</v>
          </cell>
          <cell r="X112">
            <v>1</v>
          </cell>
          <cell r="Y112" t="str">
            <v>sim</v>
          </cell>
          <cell r="Z112">
            <v>0</v>
          </cell>
          <cell r="AA112">
            <v>0</v>
          </cell>
          <cell r="AB112">
            <v>1</v>
          </cell>
          <cell r="AC112">
            <v>0</v>
          </cell>
          <cell r="AD112">
            <v>1</v>
          </cell>
        </row>
        <row r="113">
          <cell r="D113" t="str">
            <v>H109</v>
          </cell>
          <cell r="E113"/>
          <cell r="F113"/>
          <cell r="G113" t="str">
            <v>Bloco O - O1</v>
          </cell>
          <cell r="H113">
            <v>1</v>
          </cell>
          <cell r="I113">
            <v>2072.6729999999998</v>
          </cell>
          <cell r="J113">
            <v>2137.3150000000001</v>
          </cell>
          <cell r="K113">
            <v>64.641999999999996</v>
          </cell>
          <cell r="L113">
            <v>769.24</v>
          </cell>
          <cell r="M113">
            <v>615.39</v>
          </cell>
          <cell r="N113"/>
          <cell r="O113"/>
          <cell r="P113"/>
          <cell r="Q113">
            <v>1384.63</v>
          </cell>
          <cell r="R113">
            <v>0</v>
          </cell>
          <cell r="S113" t="str">
            <v>ok</v>
          </cell>
          <cell r="T113" t="str">
            <v>LIDO</v>
          </cell>
          <cell r="U113" t="str">
            <v>Sem ocorrência</v>
          </cell>
          <cell r="V113"/>
          <cell r="W113" t="str">
            <v>ok</v>
          </cell>
          <cell r="X113">
            <v>1</v>
          </cell>
          <cell r="Y113" t="str">
            <v>sim</v>
          </cell>
          <cell r="Z113">
            <v>0</v>
          </cell>
          <cell r="AA113">
            <v>0</v>
          </cell>
          <cell r="AB113">
            <v>1</v>
          </cell>
          <cell r="AC113">
            <v>0</v>
          </cell>
          <cell r="AD113">
            <v>1</v>
          </cell>
        </row>
        <row r="114">
          <cell r="D114" t="str">
            <v>H110</v>
          </cell>
          <cell r="E114"/>
          <cell r="F114"/>
          <cell r="G114" t="str">
            <v>Bloco U - RU</v>
          </cell>
          <cell r="H114">
            <v>1</v>
          </cell>
          <cell r="I114">
            <v>6392.93</v>
          </cell>
          <cell r="J114">
            <v>6552.35</v>
          </cell>
          <cell r="K114">
            <v>159.41999999999999</v>
          </cell>
          <cell r="L114">
            <v>1897.1</v>
          </cell>
          <cell r="M114">
            <v>1517.68</v>
          </cell>
          <cell r="N114"/>
          <cell r="O114"/>
          <cell r="P114"/>
          <cell r="Q114">
            <v>3414.7799999999997</v>
          </cell>
          <cell r="R114">
            <v>0</v>
          </cell>
          <cell r="S114" t="str">
            <v>ok</v>
          </cell>
          <cell r="T114" t="str">
            <v>LIDO</v>
          </cell>
          <cell r="U114" t="str">
            <v>Sem ocorrência</v>
          </cell>
          <cell r="V114"/>
          <cell r="W114" t="str">
            <v>ok</v>
          </cell>
          <cell r="X114">
            <v>1</v>
          </cell>
          <cell r="Y114" t="str">
            <v>sim</v>
          </cell>
          <cell r="Z114">
            <v>0</v>
          </cell>
          <cell r="AA114">
            <v>0</v>
          </cell>
          <cell r="AB114">
            <v>1</v>
          </cell>
          <cell r="AC114">
            <v>0</v>
          </cell>
          <cell r="AD114">
            <v>1</v>
          </cell>
        </row>
        <row r="115">
          <cell r="D115" t="str">
            <v>H111</v>
          </cell>
          <cell r="E115"/>
          <cell r="F115"/>
          <cell r="G115" t="str">
            <v>Bloco U - U</v>
          </cell>
          <cell r="H115">
            <v>1</v>
          </cell>
          <cell r="I115">
            <v>5890.4620000000004</v>
          </cell>
          <cell r="J115">
            <v>6170.4520000000002</v>
          </cell>
          <cell r="K115">
            <v>279.99</v>
          </cell>
          <cell r="L115">
            <v>3331.88</v>
          </cell>
          <cell r="M115">
            <v>2665.5</v>
          </cell>
          <cell r="N115"/>
          <cell r="O115"/>
          <cell r="P115"/>
          <cell r="Q115">
            <v>5997.38</v>
          </cell>
          <cell r="R115">
            <v>0</v>
          </cell>
          <cell r="S115" t="str">
            <v>ok</v>
          </cell>
          <cell r="T115" t="str">
            <v>LIDO</v>
          </cell>
          <cell r="U115" t="str">
            <v>Sem ocorrência</v>
          </cell>
          <cell r="V115"/>
          <cell r="W115" t="str">
            <v>ok</v>
          </cell>
          <cell r="X115">
            <v>1</v>
          </cell>
          <cell r="Y115" t="str">
            <v>sim</v>
          </cell>
          <cell r="Z115">
            <v>0</v>
          </cell>
          <cell r="AA115">
            <v>0</v>
          </cell>
          <cell r="AB115">
            <v>1</v>
          </cell>
          <cell r="AC115">
            <v>0</v>
          </cell>
          <cell r="AD115">
            <v>1</v>
          </cell>
        </row>
        <row r="116">
          <cell r="D116" t="str">
            <v>H112</v>
          </cell>
          <cell r="E116"/>
          <cell r="F116"/>
          <cell r="G116" t="str">
            <v>Tunel de Vento - LAB 01</v>
          </cell>
          <cell r="H116">
            <v>1</v>
          </cell>
          <cell r="I116">
            <v>512.21400000000006</v>
          </cell>
          <cell r="J116">
            <v>522.93100000000004</v>
          </cell>
          <cell r="K116">
            <v>10.717000000000001</v>
          </cell>
          <cell r="L116">
            <v>127.53</v>
          </cell>
          <cell r="M116">
            <v>102.03</v>
          </cell>
          <cell r="N116"/>
          <cell r="O116"/>
          <cell r="P116"/>
          <cell r="Q116">
            <v>229.56</v>
          </cell>
          <cell r="R116">
            <v>0</v>
          </cell>
          <cell r="S116" t="str">
            <v>ok</v>
          </cell>
          <cell r="T116" t="str">
            <v>LIDO</v>
          </cell>
          <cell r="U116" t="str">
            <v>Sem ocorrência</v>
          </cell>
          <cell r="V116"/>
          <cell r="W116" t="str">
            <v>ok</v>
          </cell>
          <cell r="X116">
            <v>1</v>
          </cell>
          <cell r="Y116" t="str">
            <v>sim</v>
          </cell>
          <cell r="Z116">
            <v>0</v>
          </cell>
          <cell r="AA116">
            <v>0</v>
          </cell>
          <cell r="AB116">
            <v>1</v>
          </cell>
          <cell r="AC116">
            <v>0</v>
          </cell>
          <cell r="AD116">
            <v>1</v>
          </cell>
        </row>
        <row r="117">
          <cell r="D117" t="str">
            <v>H113</v>
          </cell>
          <cell r="E117"/>
          <cell r="F117"/>
          <cell r="G117" t="str">
            <v>Bloco U - U LAB</v>
          </cell>
          <cell r="H117">
            <v>1</v>
          </cell>
          <cell r="I117">
            <v>17.934999999999999</v>
          </cell>
          <cell r="J117">
            <v>26.806999999999999</v>
          </cell>
          <cell r="K117">
            <v>8.8719999999999999</v>
          </cell>
          <cell r="L117">
            <v>119</v>
          </cell>
          <cell r="M117">
            <v>95.2</v>
          </cell>
          <cell r="N117"/>
          <cell r="O117"/>
          <cell r="P117"/>
          <cell r="Q117">
            <v>214.2</v>
          </cell>
          <cell r="R117">
            <v>0</v>
          </cell>
          <cell r="S117" t="str">
            <v>ok</v>
          </cell>
          <cell r="T117" t="str">
            <v>LIDO</v>
          </cell>
          <cell r="U117" t="str">
            <v>Sem ocorrência</v>
          </cell>
          <cell r="V117"/>
          <cell r="W117" t="str">
            <v>ok</v>
          </cell>
          <cell r="X117">
            <v>1</v>
          </cell>
          <cell r="Y117" t="str">
            <v>sim</v>
          </cell>
          <cell r="Z117">
            <v>0</v>
          </cell>
          <cell r="AA117">
            <v>0</v>
          </cell>
          <cell r="AB117">
            <v>1</v>
          </cell>
          <cell r="AC117">
            <v>0</v>
          </cell>
          <cell r="AD117">
            <v>1</v>
          </cell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</row>
        <row r="119">
          <cell r="D119" t="str">
            <v>Codigo</v>
          </cell>
          <cell r="E119" t="str">
            <v>Matricula</v>
          </cell>
          <cell r="F119" t="str">
            <v>Mês referencia</v>
          </cell>
          <cell r="G119" t="str">
            <v>Sapiens Park - INPETU</v>
          </cell>
          <cell r="H119" t="str">
            <v>Economias</v>
          </cell>
          <cell r="I119" t="str">
            <v>Leitura Anterior</v>
          </cell>
          <cell r="J119" t="str">
            <v>Atual</v>
          </cell>
          <cell r="K119" t="str">
            <v>Cons. m3</v>
          </cell>
          <cell r="L119" t="str">
            <v>Valor água (R$)</v>
          </cell>
          <cell r="M119" t="str">
            <v>Valor esgoto (R$)</v>
          </cell>
          <cell r="N119" t="str">
            <v>Valor serviço(R$)</v>
          </cell>
          <cell r="O119" t="str">
            <v>Valor bônus(R$)</v>
          </cell>
          <cell r="P119" t="str">
            <v>Multa/ Juros/ Atual. Monet.</v>
          </cell>
          <cell r="Q119" t="str">
            <v>Valor total(R$)</v>
          </cell>
          <cell r="R119"/>
          <cell r="S119" t="str">
            <v>Situação</v>
          </cell>
          <cell r="T119" t="str">
            <v>Ocorrência</v>
          </cell>
          <cell r="U119" t="str">
            <v>Anormalidade</v>
          </cell>
          <cell r="V119" t="str">
            <v>Matrículas mês anterior</v>
          </cell>
          <cell r="W119" t="str">
            <v>Matrícula</v>
          </cell>
          <cell r="X119" t="str">
            <v>Economias</v>
          </cell>
          <cell r="Y119"/>
          <cell r="Z119">
            <v>0</v>
          </cell>
          <cell r="AA119" t="str">
            <v>Residencial</v>
          </cell>
          <cell r="AB119">
            <v>1</v>
          </cell>
          <cell r="AC119" t="str">
            <v>Industrial</v>
          </cell>
          <cell r="AD119" t="str">
            <v>Economias</v>
          </cell>
        </row>
        <row r="120">
          <cell r="D120" t="str">
            <v>H130</v>
          </cell>
          <cell r="E120"/>
          <cell r="F120"/>
          <cell r="G120" t="str">
            <v>Sapiens Park - INPETU</v>
          </cell>
          <cell r="H120">
            <v>1</v>
          </cell>
          <cell r="I120"/>
          <cell r="J120"/>
          <cell r="K120"/>
          <cell r="L120"/>
          <cell r="M120"/>
          <cell r="N120"/>
          <cell r="O120"/>
          <cell r="P120"/>
          <cell r="Q120"/>
          <cell r="R120">
            <v>0</v>
          </cell>
          <cell r="S120" t="str">
            <v>ok</v>
          </cell>
          <cell r="T120"/>
          <cell r="U120"/>
          <cell r="V120"/>
          <cell r="W120" t="str">
            <v>ok</v>
          </cell>
          <cell r="X120">
            <v>1</v>
          </cell>
          <cell r="Y120" t="str">
            <v>sim</v>
          </cell>
          <cell r="Z120">
            <v>0</v>
          </cell>
          <cell r="AA120">
            <v>0</v>
          </cell>
          <cell r="AB120">
            <v>1</v>
          </cell>
          <cell r="AC120">
            <v>0</v>
          </cell>
          <cell r="AD120">
            <v>1</v>
          </cell>
        </row>
        <row r="121">
          <cell r="D121" t="str">
            <v>H131</v>
          </cell>
          <cell r="E121"/>
          <cell r="F121"/>
          <cell r="G121" t="str">
            <v>Sapiens Park - Fotovoltaica</v>
          </cell>
          <cell r="H121">
            <v>1</v>
          </cell>
          <cell r="I121"/>
          <cell r="J121"/>
          <cell r="K121"/>
          <cell r="L121"/>
          <cell r="M121"/>
          <cell r="N121"/>
          <cell r="O121"/>
          <cell r="P121"/>
          <cell r="Q121"/>
          <cell r="R121">
            <v>0</v>
          </cell>
          <cell r="S121" t="str">
            <v>ok</v>
          </cell>
          <cell r="T121"/>
          <cell r="U121"/>
          <cell r="V121"/>
          <cell r="W121" t="str">
            <v>ok</v>
          </cell>
          <cell r="X121">
            <v>1</v>
          </cell>
          <cell r="Y121" t="str">
            <v>sim</v>
          </cell>
          <cell r="Z121">
            <v>1</v>
          </cell>
          <cell r="AA121">
            <v>0</v>
          </cell>
          <cell r="AB121">
            <v>0</v>
          </cell>
          <cell r="AC121">
            <v>0</v>
          </cell>
          <cell r="AD121">
            <v>1</v>
          </cell>
        </row>
        <row r="122"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</row>
        <row r="123"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</row>
        <row r="124"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</row>
        <row r="125">
          <cell r="D125" t="str">
            <v>Codigo</v>
          </cell>
          <cell r="E125" t="str">
            <v>Matricula</v>
          </cell>
          <cell r="F125" t="str">
            <v>Mês referencia</v>
          </cell>
          <cell r="G125" t="str">
            <v>Cliente</v>
          </cell>
          <cell r="H125" t="str">
            <v>Economias</v>
          </cell>
          <cell r="I125" t="str">
            <v>Leitura Anterior</v>
          </cell>
          <cell r="J125" t="str">
            <v>Atual</v>
          </cell>
          <cell r="K125" t="str">
            <v>Cons. m3</v>
          </cell>
          <cell r="L125" t="str">
            <v>Valor água (R$)</v>
          </cell>
          <cell r="M125" t="str">
            <v>Valor esgoto (R$)</v>
          </cell>
          <cell r="N125" t="str">
            <v>Valor serviço(R$)</v>
          </cell>
          <cell r="O125" t="str">
            <v>Valor bônus(R$)</v>
          </cell>
          <cell r="P125" t="str">
            <v>Multa/ Juros/ Atual. Monet.</v>
          </cell>
          <cell r="Q125" t="str">
            <v>Valor total(R$)</v>
          </cell>
          <cell r="R125"/>
          <cell r="S125" t="str">
            <v>Situação</v>
          </cell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</row>
        <row r="126">
          <cell r="D126" t="str">
            <v>H088</v>
          </cell>
          <cell r="E126">
            <v>2294605</v>
          </cell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</row>
        <row r="127">
          <cell r="D127" t="str">
            <v>H081</v>
          </cell>
          <cell r="E127">
            <v>2295652</v>
          </cell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</row>
        <row r="128">
          <cell r="D128" t="str">
            <v>H053</v>
          </cell>
          <cell r="E128">
            <v>2296713</v>
          </cell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</row>
        <row r="129">
          <cell r="D129" t="str">
            <v>H030</v>
          </cell>
          <cell r="E129">
            <v>2296276</v>
          </cell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/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</row>
        <row r="130">
          <cell r="D130" t="str">
            <v>H032</v>
          </cell>
          <cell r="E130">
            <v>2296659</v>
          </cell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</row>
        <row r="131">
          <cell r="D131" t="str">
            <v>H021</v>
          </cell>
          <cell r="E131">
            <v>2296632</v>
          </cell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</row>
        <row r="132">
          <cell r="D132" t="str">
            <v>H040</v>
          </cell>
          <cell r="E132">
            <v>2296691</v>
          </cell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</row>
        <row r="133">
          <cell r="D133" t="str">
            <v>H033</v>
          </cell>
          <cell r="E133">
            <v>2296667</v>
          </cell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</row>
        <row r="134">
          <cell r="D134" t="str">
            <v>H059</v>
          </cell>
          <cell r="E134">
            <v>2296675</v>
          </cell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  <cell r="S134"/>
          <cell r="T134"/>
          <cell r="U134"/>
          <cell r="V134"/>
          <cell r="W134"/>
          <cell r="X134"/>
          <cell r="Y134"/>
          <cell r="Z134"/>
          <cell r="AA134"/>
          <cell r="AB134"/>
          <cell r="AC134"/>
          <cell r="AD134"/>
        </row>
        <row r="135">
          <cell r="D135" t="str">
            <v>H038</v>
          </cell>
          <cell r="E135">
            <v>2296683</v>
          </cell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</row>
        <row r="136">
          <cell r="D136" t="str">
            <v>H055</v>
          </cell>
          <cell r="E136">
            <v>2296705</v>
          </cell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  <cell r="S136"/>
          <cell r="T136"/>
          <cell r="U136"/>
          <cell r="V136"/>
          <cell r="W136"/>
          <cell r="X136"/>
          <cell r="Y136"/>
          <cell r="Z136"/>
          <cell r="AA136"/>
          <cell r="AB136"/>
          <cell r="AC136"/>
          <cell r="AD136"/>
        </row>
        <row r="137">
          <cell r="D137" t="str">
            <v>H056</v>
          </cell>
          <cell r="E137">
            <v>2296721</v>
          </cell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  <cell r="S137"/>
          <cell r="T137"/>
          <cell r="U137"/>
          <cell r="V137"/>
          <cell r="W137"/>
          <cell r="X137"/>
          <cell r="Y137"/>
          <cell r="Z137"/>
          <cell r="AA137"/>
          <cell r="AB137"/>
          <cell r="AC137"/>
          <cell r="AD137"/>
        </row>
        <row r="138">
          <cell r="D138" t="str">
            <v>H050</v>
          </cell>
          <cell r="E138">
            <v>2296748</v>
          </cell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  <cell r="S138"/>
          <cell r="T138"/>
          <cell r="U138"/>
          <cell r="V138"/>
          <cell r="W138"/>
          <cell r="X138"/>
          <cell r="Y138"/>
          <cell r="Z138"/>
          <cell r="AA138"/>
          <cell r="AB138"/>
          <cell r="AC138"/>
          <cell r="AD138"/>
        </row>
        <row r="139">
          <cell r="D139" t="str">
            <v>H051</v>
          </cell>
          <cell r="E139">
            <v>2296756</v>
          </cell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</row>
        <row r="140">
          <cell r="D140" t="str">
            <v>H048</v>
          </cell>
          <cell r="E140">
            <v>2296764</v>
          </cell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</row>
        <row r="141">
          <cell r="D141" t="str">
            <v>H020</v>
          </cell>
          <cell r="E141">
            <v>2296829</v>
          </cell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  <cell r="Z141"/>
          <cell r="AA141"/>
          <cell r="AB141"/>
          <cell r="AC141"/>
          <cell r="AD141"/>
        </row>
        <row r="142">
          <cell r="D142" t="str">
            <v>H018</v>
          </cell>
          <cell r="E142">
            <v>2296640</v>
          </cell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</row>
        <row r="143">
          <cell r="D143" t="str">
            <v>H045</v>
          </cell>
          <cell r="E143">
            <v>2296772</v>
          </cell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</row>
        <row r="144">
          <cell r="D144" t="str">
            <v>H046</v>
          </cell>
          <cell r="E144">
            <v>2296780</v>
          </cell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  <cell r="S144"/>
          <cell r="T144"/>
          <cell r="U144"/>
          <cell r="V144"/>
          <cell r="W144"/>
          <cell r="X144"/>
          <cell r="Y144"/>
          <cell r="Z144"/>
          <cell r="AA144"/>
          <cell r="AB144"/>
          <cell r="AC144"/>
          <cell r="AD144"/>
        </row>
        <row r="145">
          <cell r="D145" t="str">
            <v>H042</v>
          </cell>
          <cell r="E145">
            <v>2296802</v>
          </cell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  <cell r="S145"/>
          <cell r="T145"/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</row>
        <row r="146">
          <cell r="D146" t="str">
            <v>H041</v>
          </cell>
          <cell r="E146">
            <v>2296810</v>
          </cell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  <cell r="S146"/>
          <cell r="T146"/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</row>
        <row r="147">
          <cell r="D147" t="str">
            <v>H047</v>
          </cell>
          <cell r="E147">
            <v>2296837</v>
          </cell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  <cell r="S147"/>
          <cell r="T147"/>
          <cell r="U147"/>
          <cell r="V147"/>
          <cell r="W147"/>
          <cell r="X147"/>
          <cell r="Y147"/>
          <cell r="Z147"/>
          <cell r="AA147"/>
          <cell r="AB147"/>
          <cell r="AC147"/>
          <cell r="AD147"/>
        </row>
        <row r="148">
          <cell r="D148" t="str">
            <v>H015</v>
          </cell>
          <cell r="E148">
            <v>2296918</v>
          </cell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  <cell r="T148"/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</row>
        <row r="149">
          <cell r="D149" t="str">
            <v>H023</v>
          </cell>
          <cell r="E149">
            <v>2296934</v>
          </cell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  <cell r="S149"/>
          <cell r="T149"/>
          <cell r="U149"/>
          <cell r="V149"/>
          <cell r="W149"/>
          <cell r="X149"/>
          <cell r="Y149"/>
          <cell r="Z149"/>
          <cell r="AA149"/>
          <cell r="AB149"/>
          <cell r="AC149"/>
          <cell r="AD149"/>
        </row>
        <row r="150">
          <cell r="D150" t="str">
            <v>H017</v>
          </cell>
          <cell r="E150">
            <v>2296950</v>
          </cell>
          <cell r="F150"/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</row>
        <row r="151">
          <cell r="D151" t="str">
            <v>H001</v>
          </cell>
          <cell r="E151">
            <v>2297094</v>
          </cell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</row>
        <row r="152">
          <cell r="D152" t="str">
            <v>H002</v>
          </cell>
          <cell r="E152">
            <v>2297116</v>
          </cell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</row>
        <row r="153">
          <cell r="D153" t="str">
            <v>H072</v>
          </cell>
          <cell r="E153">
            <v>2297167</v>
          </cell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  <cell r="T153"/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</row>
        <row r="154">
          <cell r="D154" t="str">
            <v>H073</v>
          </cell>
          <cell r="E154">
            <v>2297175</v>
          </cell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</row>
        <row r="155">
          <cell r="D155" t="str">
            <v>H076</v>
          </cell>
          <cell r="E155">
            <v>2297361</v>
          </cell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  <cell r="T155"/>
          <cell r="U155"/>
          <cell r="V155"/>
          <cell r="W155"/>
          <cell r="X155"/>
          <cell r="Y155"/>
          <cell r="Z155"/>
          <cell r="AA155"/>
          <cell r="AB155"/>
          <cell r="AC155"/>
          <cell r="AD155"/>
        </row>
        <row r="156">
          <cell r="D156" t="str">
            <v>H028</v>
          </cell>
          <cell r="E156">
            <v>6205615</v>
          </cell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  <cell r="V156"/>
          <cell r="W156"/>
          <cell r="X156"/>
          <cell r="Y156"/>
          <cell r="Z156"/>
          <cell r="AA156"/>
          <cell r="AB156"/>
          <cell r="AC156"/>
          <cell r="AD156"/>
        </row>
        <row r="157">
          <cell r="D157" t="str">
            <v>H043</v>
          </cell>
          <cell r="E157">
            <v>6816860</v>
          </cell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  <cell r="S157"/>
          <cell r="T157"/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</row>
        <row r="158">
          <cell r="D158" t="str">
            <v>H054</v>
          </cell>
          <cell r="E158">
            <v>6923020</v>
          </cell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</row>
        <row r="159">
          <cell r="D159" t="str">
            <v>H007</v>
          </cell>
          <cell r="E159">
            <v>9185550</v>
          </cell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  <cell r="U159"/>
          <cell r="V159"/>
          <cell r="W159"/>
          <cell r="X159"/>
          <cell r="Y159"/>
          <cell r="Z159"/>
          <cell r="AA159"/>
          <cell r="AB159"/>
          <cell r="AC159"/>
          <cell r="AD159"/>
        </row>
        <row r="160">
          <cell r="D160" t="str">
            <v>H035</v>
          </cell>
          <cell r="E160">
            <v>2296845</v>
          </cell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  <cell r="T160"/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</row>
        <row r="161">
          <cell r="D161" t="str">
            <v>H061</v>
          </cell>
          <cell r="E161">
            <v>2296870</v>
          </cell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  <cell r="S161"/>
          <cell r="T161"/>
          <cell r="U161"/>
          <cell r="V161"/>
          <cell r="W161"/>
          <cell r="X161"/>
          <cell r="Y161"/>
          <cell r="Z161"/>
          <cell r="AA161"/>
          <cell r="AB161"/>
          <cell r="AC161"/>
          <cell r="AD161"/>
        </row>
        <row r="162">
          <cell r="D162" t="str">
            <v>H025</v>
          </cell>
          <cell r="E162">
            <v>2296900</v>
          </cell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  <cell r="S162"/>
          <cell r="T162"/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</row>
        <row r="163">
          <cell r="D163" t="str">
            <v>H024</v>
          </cell>
          <cell r="E163">
            <v>2296926</v>
          </cell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  <cell r="Z163"/>
          <cell r="AA163"/>
          <cell r="AB163"/>
          <cell r="AC163"/>
          <cell r="AD163"/>
        </row>
        <row r="164">
          <cell r="D164" t="str">
            <v>H060</v>
          </cell>
          <cell r="E164">
            <v>5329663</v>
          </cell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  <cell r="Z164"/>
          <cell r="AA164"/>
          <cell r="AB164"/>
          <cell r="AC164"/>
          <cell r="AD164"/>
        </row>
        <row r="165">
          <cell r="D165" t="str">
            <v>H037</v>
          </cell>
          <cell r="E165">
            <v>6435548</v>
          </cell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  <cell r="S165"/>
          <cell r="T165"/>
          <cell r="U165"/>
          <cell r="V165"/>
          <cell r="W165"/>
          <cell r="X165"/>
          <cell r="Y165"/>
          <cell r="Z165"/>
          <cell r="AA165"/>
          <cell r="AB165"/>
          <cell r="AC165"/>
          <cell r="AD165"/>
        </row>
        <row r="166">
          <cell r="D166" t="str">
            <v>H034</v>
          </cell>
          <cell r="E166">
            <v>8416621</v>
          </cell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  <cell r="S166"/>
          <cell r="T166"/>
          <cell r="U166"/>
          <cell r="V166"/>
          <cell r="W166"/>
          <cell r="X166"/>
          <cell r="Y166"/>
          <cell r="Z166"/>
          <cell r="AA166"/>
          <cell r="AB166"/>
          <cell r="AC166"/>
          <cell r="AD166"/>
        </row>
        <row r="167">
          <cell r="D167" t="str">
            <v>H019</v>
          </cell>
          <cell r="E167">
            <v>9097821</v>
          </cell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  <cell r="T167"/>
          <cell r="U167"/>
          <cell r="V167"/>
          <cell r="W167"/>
          <cell r="X167"/>
          <cell r="Y167"/>
          <cell r="Z167"/>
          <cell r="AA167"/>
          <cell r="AB167"/>
          <cell r="AC167"/>
          <cell r="AD167"/>
        </row>
        <row r="168">
          <cell r="D168" t="str">
            <v>H005</v>
          </cell>
          <cell r="E168">
            <v>2297078</v>
          </cell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  <cell r="S168"/>
          <cell r="T168"/>
          <cell r="U168"/>
          <cell r="V168"/>
          <cell r="W168"/>
          <cell r="X168"/>
          <cell r="Y168"/>
          <cell r="Z168"/>
          <cell r="AA168"/>
          <cell r="AB168"/>
          <cell r="AC168"/>
          <cell r="AD168"/>
        </row>
        <row r="169">
          <cell r="D169" t="str">
            <v>H004</v>
          </cell>
          <cell r="E169">
            <v>2297086</v>
          </cell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  <cell r="Z169"/>
          <cell r="AA169"/>
          <cell r="AB169"/>
          <cell r="AC169"/>
          <cell r="AD169"/>
        </row>
        <row r="170">
          <cell r="D170" t="str">
            <v>H009</v>
          </cell>
          <cell r="E170">
            <v>2297140</v>
          </cell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  <cell r="S170"/>
          <cell r="T170"/>
          <cell r="U170"/>
          <cell r="V170"/>
          <cell r="W170"/>
          <cell r="X170"/>
          <cell r="Y170"/>
          <cell r="Z170"/>
          <cell r="AA170"/>
          <cell r="AB170"/>
          <cell r="AC170"/>
          <cell r="AD170"/>
        </row>
        <row r="171">
          <cell r="D171" t="str">
            <v>H008</v>
          </cell>
          <cell r="E171">
            <v>2297159</v>
          </cell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/>
          <cell r="T171"/>
          <cell r="U171"/>
          <cell r="V171"/>
          <cell r="W171"/>
          <cell r="X171"/>
          <cell r="Y171"/>
          <cell r="Z171"/>
          <cell r="AA171"/>
          <cell r="AB171"/>
          <cell r="AC171"/>
          <cell r="AD171"/>
        </row>
        <row r="172">
          <cell r="D172" t="str">
            <v>H029</v>
          </cell>
          <cell r="E172">
            <v>7297220</v>
          </cell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  <cell r="T172"/>
          <cell r="U172"/>
          <cell r="V172"/>
          <cell r="W172"/>
          <cell r="X172"/>
          <cell r="Y172"/>
          <cell r="Z172"/>
          <cell r="AA172"/>
          <cell r="AB172"/>
          <cell r="AC172"/>
          <cell r="AD172"/>
        </row>
        <row r="173">
          <cell r="D173" t="str">
            <v>H011</v>
          </cell>
          <cell r="E173">
            <v>8149615</v>
          </cell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  <cell r="T173"/>
          <cell r="U173"/>
          <cell r="V173"/>
          <cell r="W173"/>
          <cell r="X173"/>
          <cell r="Y173"/>
          <cell r="Z173"/>
          <cell r="AA173"/>
          <cell r="AB173"/>
          <cell r="AC173"/>
          <cell r="AD173"/>
        </row>
        <row r="174">
          <cell r="D174" t="str">
            <v>H057</v>
          </cell>
          <cell r="E174">
            <v>2297108</v>
          </cell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  <cell r="Z174"/>
          <cell r="AA174"/>
          <cell r="AB174"/>
          <cell r="AC174"/>
          <cell r="AD174"/>
        </row>
        <row r="175">
          <cell r="D175" t="str">
            <v>H003</v>
          </cell>
          <cell r="E175">
            <v>2297124</v>
          </cell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/>
          <cell r="W175"/>
          <cell r="X175"/>
          <cell r="Y175"/>
          <cell r="Z175"/>
          <cell r="AA175"/>
          <cell r="AB175"/>
          <cell r="AC175"/>
          <cell r="AD175"/>
        </row>
        <row r="176">
          <cell r="D176" t="str">
            <v>H010</v>
          </cell>
          <cell r="E176">
            <v>2297132</v>
          </cell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/>
          <cell r="V176"/>
          <cell r="W176"/>
          <cell r="X176"/>
          <cell r="Y176"/>
          <cell r="Z176"/>
          <cell r="AA176"/>
          <cell r="AB176"/>
          <cell r="AC176"/>
          <cell r="AD176"/>
        </row>
        <row r="177">
          <cell r="D177" t="str">
            <v>H074</v>
          </cell>
          <cell r="E177">
            <v>2297183</v>
          </cell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  <cell r="V177"/>
          <cell r="W177"/>
          <cell r="X177"/>
          <cell r="Y177"/>
          <cell r="Z177"/>
          <cell r="AA177"/>
          <cell r="AB177"/>
          <cell r="AC177"/>
          <cell r="AD177"/>
        </row>
        <row r="178">
          <cell r="D178" t="str">
            <v>H083</v>
          </cell>
          <cell r="E178">
            <v>6997937</v>
          </cell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  <cell r="V178"/>
          <cell r="W178"/>
          <cell r="X178"/>
          <cell r="Y178"/>
          <cell r="Z178"/>
          <cell r="AA178"/>
          <cell r="AB178"/>
          <cell r="AC178"/>
          <cell r="AD178"/>
        </row>
        <row r="179">
          <cell r="D179" t="str">
            <v>H006</v>
          </cell>
          <cell r="E179">
            <v>9185569</v>
          </cell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/>
          <cell r="T179"/>
          <cell r="U179"/>
          <cell r="V179"/>
          <cell r="W179"/>
          <cell r="X179"/>
          <cell r="Y179"/>
          <cell r="Z179"/>
          <cell r="AA179"/>
          <cell r="AB179"/>
          <cell r="AC179"/>
          <cell r="AD179"/>
        </row>
        <row r="180">
          <cell r="D180" t="str">
            <v>H049</v>
          </cell>
          <cell r="E180">
            <v>9197478</v>
          </cell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/>
          <cell r="T180"/>
          <cell r="U180"/>
          <cell r="V180"/>
          <cell r="W180"/>
          <cell r="X180"/>
          <cell r="Y180"/>
          <cell r="Z180"/>
          <cell r="AA180"/>
          <cell r="AB180"/>
          <cell r="AC180"/>
          <cell r="AD180"/>
        </row>
        <row r="181">
          <cell r="D181" t="str">
            <v>H106</v>
          </cell>
          <cell r="E181">
            <v>14948508</v>
          </cell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</row>
        <row r="182">
          <cell r="D182" t="str">
            <v>H062</v>
          </cell>
          <cell r="E182">
            <v>15023672</v>
          </cell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/>
          <cell r="T182"/>
          <cell r="U182"/>
          <cell r="V182"/>
          <cell r="W182"/>
          <cell r="X182"/>
          <cell r="Y182"/>
          <cell r="Z182"/>
          <cell r="AA182"/>
          <cell r="AB182"/>
          <cell r="AC182"/>
          <cell r="AD182"/>
        </row>
        <row r="183">
          <cell r="D183" t="str">
            <v>H066</v>
          </cell>
          <cell r="E183">
            <v>17091764</v>
          </cell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  <cell r="T183"/>
          <cell r="U183"/>
          <cell r="V183"/>
          <cell r="W183"/>
          <cell r="X183"/>
          <cell r="Y183"/>
          <cell r="Z183"/>
          <cell r="AA183"/>
          <cell r="AB183"/>
          <cell r="AC183"/>
          <cell r="AD183"/>
        </row>
        <row r="184">
          <cell r="D184" t="str">
            <v>H044</v>
          </cell>
          <cell r="E184">
            <v>2296896</v>
          </cell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/>
          <cell r="T184"/>
          <cell r="U184"/>
          <cell r="V184"/>
          <cell r="W184"/>
          <cell r="X184"/>
          <cell r="Y184"/>
          <cell r="Z184"/>
          <cell r="AA184"/>
          <cell r="AB184"/>
          <cell r="AC184"/>
          <cell r="AD184"/>
        </row>
        <row r="185">
          <cell r="D185" t="str">
            <v>H089</v>
          </cell>
          <cell r="E185">
            <v>2347660</v>
          </cell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  <cell r="Z185"/>
          <cell r="AA185"/>
          <cell r="AB185"/>
          <cell r="AC185"/>
          <cell r="AD185"/>
        </row>
        <row r="186">
          <cell r="D186" t="str">
            <v>H090</v>
          </cell>
          <cell r="E186">
            <v>2347679</v>
          </cell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  <cell r="T186"/>
          <cell r="U186"/>
          <cell r="V186"/>
          <cell r="W186"/>
          <cell r="X186"/>
          <cell r="Y186"/>
          <cell r="Z186"/>
          <cell r="AA186"/>
          <cell r="AB186"/>
          <cell r="AC186"/>
          <cell r="AD186"/>
        </row>
        <row r="187">
          <cell r="D187" t="str">
            <v>H084</v>
          </cell>
          <cell r="E187">
            <v>9197419</v>
          </cell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/>
          <cell r="T187"/>
          <cell r="U187"/>
          <cell r="V187"/>
          <cell r="W187"/>
          <cell r="X187"/>
          <cell r="Y187"/>
          <cell r="Z187"/>
          <cell r="AA187"/>
          <cell r="AB187"/>
          <cell r="AC187"/>
          <cell r="AD187"/>
        </row>
        <row r="188">
          <cell r="D188" t="str">
            <v>H082</v>
          </cell>
          <cell r="E188">
            <v>5716594</v>
          </cell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/>
          <cell r="T188"/>
          <cell r="U188"/>
          <cell r="V188"/>
          <cell r="W188"/>
          <cell r="X188"/>
          <cell r="Y188"/>
          <cell r="Z188"/>
          <cell r="AA188"/>
          <cell r="AB188"/>
          <cell r="AC188"/>
          <cell r="AD188"/>
        </row>
        <row r="189">
          <cell r="D189" t="str">
            <v>H058</v>
          </cell>
          <cell r="E189">
            <v>9611070</v>
          </cell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/>
          <cell r="T189"/>
          <cell r="U189"/>
          <cell r="V189"/>
          <cell r="W189"/>
          <cell r="X189"/>
          <cell r="Y189"/>
          <cell r="Z189"/>
          <cell r="AA189"/>
          <cell r="AB189"/>
          <cell r="AC189"/>
          <cell r="AD189"/>
        </row>
        <row r="190">
          <cell r="D190" t="str">
            <v>H086</v>
          </cell>
          <cell r="E190">
            <v>12799408</v>
          </cell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/>
          <cell r="T190"/>
          <cell r="U190"/>
          <cell r="V190"/>
          <cell r="W190"/>
          <cell r="X190"/>
          <cell r="Y190"/>
          <cell r="Z190"/>
          <cell r="AA190"/>
          <cell r="AB190"/>
          <cell r="AC190"/>
          <cell r="AD190"/>
        </row>
        <row r="191">
          <cell r="D191" t="str">
            <v>H087</v>
          </cell>
          <cell r="E191">
            <v>13018540</v>
          </cell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  <cell r="V191"/>
          <cell r="W191"/>
          <cell r="X191"/>
          <cell r="Y191"/>
          <cell r="Z191"/>
          <cell r="AA191"/>
          <cell r="AB191"/>
          <cell r="AC191"/>
          <cell r="AD191"/>
        </row>
        <row r="192">
          <cell r="D192" t="str">
            <v>H085</v>
          </cell>
          <cell r="E192">
            <v>12791172</v>
          </cell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  <cell r="S192"/>
          <cell r="T192"/>
          <cell r="U192"/>
          <cell r="V192"/>
          <cell r="W192"/>
          <cell r="X192"/>
          <cell r="Y192"/>
          <cell r="Z192"/>
          <cell r="AA192"/>
          <cell r="AB192"/>
          <cell r="AC192"/>
          <cell r="AD192"/>
        </row>
        <row r="193">
          <cell r="D193" t="str">
            <v>H027</v>
          </cell>
          <cell r="E193">
            <v>16701186</v>
          </cell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S193"/>
          <cell r="T193"/>
          <cell r="U193"/>
          <cell r="V193"/>
          <cell r="W193"/>
          <cell r="X193"/>
          <cell r="Y193"/>
          <cell r="Z193"/>
          <cell r="AA193"/>
          <cell r="AB193"/>
          <cell r="AC193"/>
          <cell r="AD193"/>
        </row>
        <row r="194">
          <cell r="D194" t="str">
            <v>H026</v>
          </cell>
          <cell r="E194">
            <v>9912770</v>
          </cell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/>
          <cell r="T194"/>
          <cell r="U194"/>
          <cell r="V194"/>
          <cell r="W194"/>
          <cell r="X194"/>
          <cell r="Y194"/>
          <cell r="Z194"/>
          <cell r="AA194"/>
          <cell r="AB194"/>
          <cell r="AC194"/>
          <cell r="AD194"/>
        </row>
        <row r="195"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  <cell r="S195"/>
          <cell r="T195"/>
          <cell r="U195"/>
          <cell r="V195"/>
          <cell r="W195"/>
          <cell r="X195"/>
          <cell r="Y195"/>
          <cell r="Z195"/>
          <cell r="AA195"/>
          <cell r="AB195"/>
          <cell r="AC195"/>
          <cell r="AD195"/>
        </row>
        <row r="196">
          <cell r="D196"/>
          <cell r="E196"/>
          <cell r="F196"/>
          <cell r="G196"/>
          <cell r="H196">
            <v>1</v>
          </cell>
          <cell r="I196">
            <v>89</v>
          </cell>
          <cell r="J196">
            <v>89</v>
          </cell>
          <cell r="K196"/>
          <cell r="L196"/>
          <cell r="M196"/>
          <cell r="N196"/>
          <cell r="O196"/>
          <cell r="P196"/>
          <cell r="Q196"/>
          <cell r="R196"/>
          <cell r="S196"/>
          <cell r="T196"/>
          <cell r="U196"/>
          <cell r="V196"/>
          <cell r="W196"/>
          <cell r="X196"/>
          <cell r="Y196"/>
          <cell r="Z196"/>
          <cell r="AA196"/>
          <cell r="AB196"/>
          <cell r="AC196"/>
          <cell r="AD196"/>
        </row>
        <row r="197">
          <cell r="D197"/>
          <cell r="E197"/>
          <cell r="H197">
            <v>2</v>
          </cell>
          <cell r="I197">
            <v>4876</v>
          </cell>
          <cell r="J197">
            <v>4940</v>
          </cell>
          <cell r="K197"/>
          <cell r="L197"/>
          <cell r="M197"/>
          <cell r="N197"/>
          <cell r="O197"/>
          <cell r="P197"/>
          <cell r="Q197"/>
          <cell r="R197"/>
          <cell r="S197"/>
          <cell r="T197"/>
          <cell r="U197"/>
          <cell r="V197"/>
          <cell r="W197"/>
          <cell r="X197"/>
          <cell r="Y197"/>
          <cell r="Z197"/>
          <cell r="AA197"/>
          <cell r="AB197"/>
          <cell r="AC197"/>
          <cell r="AD197"/>
        </row>
        <row r="198">
          <cell r="D198"/>
          <cell r="E198"/>
          <cell r="H198">
            <v>3</v>
          </cell>
          <cell r="I198">
            <v>12744</v>
          </cell>
          <cell r="J198">
            <v>12821</v>
          </cell>
          <cell r="K198"/>
          <cell r="L198"/>
          <cell r="M198"/>
          <cell r="N198"/>
          <cell r="O198"/>
          <cell r="P198"/>
          <cell r="Q198"/>
          <cell r="R198"/>
          <cell r="S198"/>
          <cell r="T198"/>
          <cell r="U198"/>
          <cell r="V198"/>
          <cell r="W198"/>
          <cell r="X198"/>
          <cell r="Y198"/>
          <cell r="Z198"/>
          <cell r="AA198"/>
          <cell r="AB198"/>
          <cell r="AC198"/>
          <cell r="AD198"/>
        </row>
        <row r="199">
          <cell r="D199"/>
          <cell r="E199"/>
          <cell r="H199">
            <v>4</v>
          </cell>
          <cell r="I199">
            <v>19799</v>
          </cell>
          <cell r="J199">
            <v>19811</v>
          </cell>
          <cell r="K199"/>
          <cell r="L199"/>
          <cell r="M199"/>
          <cell r="N199"/>
          <cell r="O199"/>
          <cell r="P199"/>
          <cell r="Q199"/>
          <cell r="R199"/>
          <cell r="S199"/>
          <cell r="T199"/>
          <cell r="U199"/>
          <cell r="V199"/>
          <cell r="W199"/>
          <cell r="X199"/>
          <cell r="Y199"/>
          <cell r="Z199"/>
          <cell r="AA199"/>
          <cell r="AB199"/>
          <cell r="AC199"/>
          <cell r="AD199"/>
        </row>
        <row r="200">
          <cell r="D200"/>
          <cell r="E200"/>
          <cell r="G200"/>
          <cell r="H200">
            <v>5</v>
          </cell>
          <cell r="I200">
            <v>14312</v>
          </cell>
          <cell r="J200">
            <v>14398</v>
          </cell>
          <cell r="K200"/>
          <cell r="L200"/>
          <cell r="M200"/>
          <cell r="N200"/>
          <cell r="O200"/>
          <cell r="P200"/>
          <cell r="Q200"/>
          <cell r="R200"/>
          <cell r="S200"/>
          <cell r="T200"/>
          <cell r="U200"/>
          <cell r="V200"/>
          <cell r="W200"/>
          <cell r="X200"/>
          <cell r="Y200"/>
          <cell r="Z200"/>
          <cell r="AA200"/>
          <cell r="AB200"/>
          <cell r="AC200"/>
          <cell r="AD200"/>
        </row>
        <row r="201">
          <cell r="D201"/>
          <cell r="E201"/>
          <cell r="G201"/>
          <cell r="H201">
            <v>6</v>
          </cell>
          <cell r="I201">
            <v>5316</v>
          </cell>
          <cell r="J201">
            <v>5416</v>
          </cell>
          <cell r="K201"/>
          <cell r="L201"/>
          <cell r="M201"/>
          <cell r="N201"/>
          <cell r="O201"/>
          <cell r="P201"/>
          <cell r="Q201"/>
          <cell r="R201"/>
          <cell r="S201"/>
          <cell r="T201"/>
          <cell r="U201"/>
          <cell r="V201"/>
          <cell r="W201"/>
          <cell r="X201"/>
          <cell r="Y201"/>
          <cell r="Z201"/>
          <cell r="AA201"/>
          <cell r="AB201"/>
          <cell r="AC201"/>
          <cell r="AD201"/>
        </row>
        <row r="202">
          <cell r="D202"/>
          <cell r="E202"/>
          <cell r="G202"/>
          <cell r="H202">
            <v>7</v>
          </cell>
          <cell r="I202">
            <v>37753</v>
          </cell>
          <cell r="J202">
            <v>37837</v>
          </cell>
          <cell r="K202"/>
          <cell r="L202"/>
          <cell r="M202"/>
          <cell r="N202"/>
          <cell r="O202"/>
          <cell r="P202"/>
          <cell r="Q202"/>
          <cell r="R202"/>
          <cell r="S202"/>
          <cell r="T202"/>
          <cell r="U202"/>
          <cell r="V202"/>
          <cell r="W202"/>
          <cell r="X202"/>
          <cell r="Y202"/>
          <cell r="Z202"/>
          <cell r="AA202"/>
          <cell r="AB202"/>
          <cell r="AC202"/>
          <cell r="AD202"/>
        </row>
        <row r="203">
          <cell r="D203"/>
          <cell r="E203"/>
          <cell r="G203"/>
          <cell r="H203">
            <v>8</v>
          </cell>
          <cell r="I203">
            <v>1424</v>
          </cell>
          <cell r="J203">
            <v>1454</v>
          </cell>
          <cell r="K203"/>
          <cell r="L203"/>
          <cell r="M203"/>
          <cell r="N203"/>
          <cell r="O203"/>
          <cell r="P203"/>
          <cell r="Q203"/>
          <cell r="R203"/>
          <cell r="S203"/>
          <cell r="T203"/>
          <cell r="U203"/>
          <cell r="V203"/>
          <cell r="W203"/>
          <cell r="X203"/>
          <cell r="Y203"/>
          <cell r="Z203"/>
          <cell r="AA203"/>
          <cell r="AB203"/>
          <cell r="AC203"/>
          <cell r="AD203"/>
        </row>
        <row r="204">
          <cell r="D204"/>
          <cell r="E204"/>
          <cell r="G204"/>
          <cell r="H204">
            <v>9</v>
          </cell>
          <cell r="I204">
            <v>44444</v>
          </cell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  <cell r="Z204"/>
          <cell r="AA204"/>
          <cell r="AB204"/>
          <cell r="AC204"/>
          <cell r="AD204"/>
        </row>
        <row r="205">
          <cell r="D205"/>
          <cell r="E205"/>
          <cell r="G205"/>
          <cell r="H205">
            <v>10</v>
          </cell>
          <cell r="I205">
            <v>5163</v>
          </cell>
          <cell r="J205">
            <v>5265</v>
          </cell>
          <cell r="K205"/>
          <cell r="L205"/>
          <cell r="M205"/>
          <cell r="N205"/>
          <cell r="O205"/>
          <cell r="P205"/>
          <cell r="Q205"/>
          <cell r="R205"/>
          <cell r="S205"/>
          <cell r="T205"/>
          <cell r="U205"/>
          <cell r="V205"/>
          <cell r="W205"/>
          <cell r="X205"/>
          <cell r="Y205"/>
          <cell r="Z205"/>
          <cell r="AA205"/>
          <cell r="AB205"/>
          <cell r="AC205"/>
          <cell r="AD205"/>
        </row>
        <row r="206">
          <cell r="D206"/>
          <cell r="E206"/>
          <cell r="G206"/>
          <cell r="H206">
            <v>11</v>
          </cell>
          <cell r="I206">
            <v>6627</v>
          </cell>
          <cell r="J206">
            <v>7369</v>
          </cell>
          <cell r="K206"/>
          <cell r="L206"/>
          <cell r="M206"/>
          <cell r="N206"/>
          <cell r="O206"/>
          <cell r="P206"/>
          <cell r="Q206"/>
          <cell r="R206"/>
          <cell r="S206"/>
          <cell r="T206"/>
          <cell r="U206"/>
          <cell r="V206"/>
          <cell r="W206"/>
          <cell r="X206"/>
          <cell r="Y206"/>
          <cell r="Z206"/>
          <cell r="AA206"/>
          <cell r="AB206"/>
          <cell r="AC206"/>
          <cell r="AD206"/>
        </row>
        <row r="207">
          <cell r="D207"/>
          <cell r="E207"/>
          <cell r="F207"/>
          <cell r="G207"/>
          <cell r="H207">
            <v>12</v>
          </cell>
          <cell r="I207">
            <v>74017</v>
          </cell>
          <cell r="J207">
            <v>74446</v>
          </cell>
          <cell r="K207"/>
          <cell r="L207"/>
          <cell r="M207"/>
          <cell r="N207"/>
          <cell r="O207"/>
          <cell r="P207"/>
          <cell r="Q207"/>
          <cell r="R207"/>
          <cell r="S207"/>
          <cell r="T207"/>
          <cell r="U207"/>
          <cell r="V207"/>
          <cell r="W207"/>
          <cell r="X207"/>
          <cell r="Y207"/>
          <cell r="Z207"/>
          <cell r="AA207"/>
          <cell r="AB207"/>
          <cell r="AC207"/>
          <cell r="AD207"/>
        </row>
        <row r="208">
          <cell r="D208"/>
          <cell r="E208"/>
          <cell r="F208"/>
          <cell r="G208"/>
          <cell r="H208">
            <v>13</v>
          </cell>
          <cell r="I208">
            <v>2544</v>
          </cell>
          <cell r="J208">
            <v>2965</v>
          </cell>
          <cell r="K208"/>
          <cell r="L208"/>
          <cell r="M208"/>
          <cell r="N208"/>
          <cell r="O208"/>
          <cell r="P208"/>
          <cell r="Q208"/>
          <cell r="R208"/>
          <cell r="S208"/>
          <cell r="T208"/>
          <cell r="U208"/>
          <cell r="V208"/>
          <cell r="W208"/>
          <cell r="X208"/>
          <cell r="Y208"/>
          <cell r="Z208"/>
          <cell r="AA208"/>
          <cell r="AB208"/>
          <cell r="AC208"/>
          <cell r="AD208"/>
        </row>
        <row r="209">
          <cell r="D209"/>
          <cell r="E209"/>
          <cell r="F209"/>
          <cell r="G209"/>
          <cell r="H209">
            <v>14</v>
          </cell>
          <cell r="I209">
            <v>5</v>
          </cell>
          <cell r="J209">
            <v>9</v>
          </cell>
          <cell r="K209">
            <v>2015</v>
          </cell>
          <cell r="L209"/>
          <cell r="M209"/>
          <cell r="N209"/>
          <cell r="O209"/>
          <cell r="P209"/>
          <cell r="Q209"/>
          <cell r="R209"/>
          <cell r="S209"/>
          <cell r="T209"/>
          <cell r="U209"/>
          <cell r="V209"/>
          <cell r="W209"/>
          <cell r="X209"/>
          <cell r="Y209"/>
          <cell r="Z209"/>
          <cell r="AA209"/>
          <cell r="AB209"/>
          <cell r="AC209"/>
          <cell r="AD209"/>
        </row>
        <row r="210">
          <cell r="D210"/>
          <cell r="E210"/>
          <cell r="F210"/>
          <cell r="G210"/>
          <cell r="H210">
            <v>15</v>
          </cell>
          <cell r="I210">
            <v>27690</v>
          </cell>
          <cell r="J210">
            <v>27706</v>
          </cell>
          <cell r="K210"/>
          <cell r="L210"/>
          <cell r="M210"/>
          <cell r="N210"/>
          <cell r="O210"/>
          <cell r="P210"/>
          <cell r="Q210"/>
          <cell r="R210"/>
          <cell r="S210"/>
          <cell r="T210"/>
          <cell r="U210"/>
          <cell r="V210"/>
          <cell r="W210"/>
          <cell r="X210"/>
          <cell r="Y210"/>
          <cell r="Z210"/>
          <cell r="AA210"/>
          <cell r="AB210"/>
          <cell r="AC210"/>
          <cell r="AD210"/>
        </row>
        <row r="211">
          <cell r="D211"/>
          <cell r="E211"/>
          <cell r="F211"/>
          <cell r="G211"/>
          <cell r="H211">
            <v>16</v>
          </cell>
          <cell r="I211">
            <v>9841</v>
          </cell>
          <cell r="J211">
            <v>9852</v>
          </cell>
          <cell r="K211"/>
          <cell r="L211"/>
          <cell r="M211"/>
          <cell r="N211"/>
          <cell r="O211"/>
          <cell r="P211"/>
          <cell r="Q211"/>
          <cell r="R211"/>
          <cell r="S211"/>
          <cell r="T211"/>
          <cell r="U211"/>
          <cell r="V211"/>
          <cell r="W211"/>
          <cell r="X211"/>
          <cell r="Y211"/>
          <cell r="Z211"/>
          <cell r="AA211"/>
          <cell r="AB211"/>
          <cell r="AC211"/>
          <cell r="AD211"/>
        </row>
        <row r="212">
          <cell r="D212"/>
          <cell r="E212"/>
          <cell r="F212"/>
          <cell r="G212"/>
          <cell r="H212">
            <v>17</v>
          </cell>
          <cell r="I212">
            <v>3399</v>
          </cell>
          <cell r="J212">
            <v>3437</v>
          </cell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  <cell r="Z212"/>
          <cell r="AA212"/>
          <cell r="AB212"/>
          <cell r="AC212"/>
          <cell r="AD212"/>
        </row>
        <row r="213">
          <cell r="D213"/>
          <cell r="E213"/>
          <cell r="F213"/>
          <cell r="G213"/>
          <cell r="H213">
            <v>18</v>
          </cell>
          <cell r="I213">
            <v>1297</v>
          </cell>
          <cell r="J213">
            <v>1298</v>
          </cell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  <cell r="Z213"/>
          <cell r="AA213"/>
          <cell r="AB213"/>
          <cell r="AC213"/>
          <cell r="AD213"/>
        </row>
        <row r="214">
          <cell r="D214"/>
          <cell r="E214"/>
          <cell r="F214"/>
          <cell r="G214"/>
          <cell r="H214">
            <v>19</v>
          </cell>
          <cell r="I214">
            <v>251</v>
          </cell>
          <cell r="J214">
            <v>709</v>
          </cell>
          <cell r="K214"/>
          <cell r="L214"/>
          <cell r="M214"/>
          <cell r="N214"/>
          <cell r="O214"/>
          <cell r="P214"/>
          <cell r="Q214"/>
          <cell r="R214"/>
          <cell r="S214"/>
          <cell r="T214"/>
          <cell r="U214"/>
          <cell r="V214"/>
          <cell r="W214"/>
          <cell r="X214"/>
          <cell r="Y214"/>
          <cell r="Z214"/>
          <cell r="AA214"/>
          <cell r="AB214"/>
          <cell r="AC214"/>
          <cell r="AD214"/>
        </row>
        <row r="215">
          <cell r="D215"/>
          <cell r="E215"/>
          <cell r="F215"/>
          <cell r="G215"/>
          <cell r="H215">
            <v>20</v>
          </cell>
          <cell r="I215">
            <v>9288</v>
          </cell>
          <cell r="J215">
            <v>9314</v>
          </cell>
          <cell r="K215"/>
          <cell r="L215"/>
          <cell r="M215"/>
          <cell r="N215"/>
          <cell r="O215"/>
          <cell r="P215"/>
          <cell r="Q215"/>
          <cell r="R215"/>
          <cell r="S215"/>
          <cell r="T215"/>
          <cell r="U215"/>
          <cell r="V215"/>
          <cell r="W215"/>
          <cell r="X215"/>
          <cell r="Y215"/>
          <cell r="Z215"/>
          <cell r="AA215"/>
          <cell r="AB215"/>
          <cell r="AC215"/>
          <cell r="AD215"/>
        </row>
        <row r="216">
          <cell r="D216"/>
          <cell r="E216"/>
          <cell r="F216"/>
          <cell r="G216"/>
          <cell r="H216">
            <v>21</v>
          </cell>
          <cell r="I216">
            <v>13346</v>
          </cell>
          <cell r="J216">
            <v>13346</v>
          </cell>
          <cell r="K216"/>
          <cell r="L216"/>
          <cell r="M216"/>
          <cell r="N216"/>
          <cell r="O216"/>
          <cell r="P216"/>
          <cell r="Q216"/>
          <cell r="R216"/>
          <cell r="S216"/>
          <cell r="T216"/>
          <cell r="U216"/>
          <cell r="V216"/>
          <cell r="W216"/>
          <cell r="X216"/>
          <cell r="Y216"/>
          <cell r="Z216"/>
          <cell r="AA216"/>
          <cell r="AB216"/>
          <cell r="AC216"/>
          <cell r="AD216"/>
        </row>
        <row r="217">
          <cell r="D217"/>
          <cell r="E217"/>
          <cell r="F217"/>
          <cell r="G217"/>
          <cell r="H217">
            <v>22</v>
          </cell>
          <cell r="I217">
            <v>8450</v>
          </cell>
          <cell r="J217">
            <v>8457</v>
          </cell>
          <cell r="K217"/>
          <cell r="L217"/>
          <cell r="M217"/>
          <cell r="N217"/>
          <cell r="O217"/>
          <cell r="P217"/>
          <cell r="Q217"/>
          <cell r="R217"/>
          <cell r="S217"/>
          <cell r="T217"/>
          <cell r="U217"/>
          <cell r="V217"/>
          <cell r="W217"/>
          <cell r="X217"/>
          <cell r="Y217"/>
          <cell r="Z217"/>
          <cell r="AA217"/>
          <cell r="AB217"/>
          <cell r="AC217"/>
          <cell r="AD217"/>
        </row>
        <row r="218">
          <cell r="D218"/>
          <cell r="E218"/>
          <cell r="F218"/>
          <cell r="G218"/>
          <cell r="H218">
            <v>23</v>
          </cell>
          <cell r="I218">
            <v>358</v>
          </cell>
          <cell r="J218">
            <v>376</v>
          </cell>
          <cell r="K218"/>
          <cell r="L218"/>
          <cell r="M218"/>
          <cell r="N218"/>
          <cell r="O218"/>
          <cell r="P218"/>
          <cell r="Q218"/>
          <cell r="R218"/>
          <cell r="S218"/>
          <cell r="T218"/>
          <cell r="U218"/>
          <cell r="V218"/>
          <cell r="W218"/>
          <cell r="X218"/>
          <cell r="Y218"/>
          <cell r="Z218"/>
          <cell r="AA218"/>
          <cell r="AB218"/>
          <cell r="AC218"/>
          <cell r="AD218"/>
        </row>
        <row r="219">
          <cell r="D219"/>
          <cell r="E219"/>
          <cell r="F219"/>
          <cell r="G219"/>
          <cell r="H219">
            <v>24</v>
          </cell>
          <cell r="I219">
            <v>11347</v>
          </cell>
          <cell r="J219">
            <v>11463</v>
          </cell>
          <cell r="K219"/>
          <cell r="L219"/>
          <cell r="M219"/>
          <cell r="N219"/>
          <cell r="O219"/>
          <cell r="P219"/>
          <cell r="Q219"/>
          <cell r="R219"/>
          <cell r="S219"/>
          <cell r="T219"/>
          <cell r="U219"/>
          <cell r="V219"/>
          <cell r="W219"/>
          <cell r="X219"/>
          <cell r="Y219"/>
          <cell r="Z219"/>
          <cell r="AA219"/>
          <cell r="AB219"/>
          <cell r="AC219"/>
          <cell r="AD219"/>
        </row>
        <row r="220">
          <cell r="D220"/>
          <cell r="E220"/>
          <cell r="F220"/>
          <cell r="G220"/>
          <cell r="H220">
            <v>25</v>
          </cell>
          <cell r="I220">
            <v>7651</v>
          </cell>
          <cell r="J220">
            <v>7686</v>
          </cell>
          <cell r="K220"/>
          <cell r="L220"/>
          <cell r="M220"/>
          <cell r="N220"/>
          <cell r="O220"/>
          <cell r="P220"/>
          <cell r="Q220"/>
          <cell r="R220"/>
          <cell r="S220"/>
          <cell r="T220"/>
          <cell r="U220"/>
          <cell r="V220"/>
          <cell r="W220"/>
          <cell r="X220"/>
          <cell r="Y220"/>
          <cell r="Z220"/>
          <cell r="AA220"/>
          <cell r="AB220"/>
          <cell r="AC220"/>
          <cell r="AD220"/>
        </row>
        <row r="221">
          <cell r="D221"/>
          <cell r="E221"/>
          <cell r="F221"/>
          <cell r="G221"/>
          <cell r="H221">
            <v>26</v>
          </cell>
          <cell r="I221">
            <v>13</v>
          </cell>
          <cell r="J221">
            <v>57</v>
          </cell>
          <cell r="K221"/>
          <cell r="L221"/>
          <cell r="M221"/>
          <cell r="N221"/>
          <cell r="O221"/>
          <cell r="P221"/>
          <cell r="Q221"/>
          <cell r="S221"/>
          <cell r="T221"/>
          <cell r="U221"/>
          <cell r="V221"/>
          <cell r="W221"/>
          <cell r="X221"/>
          <cell r="Y221"/>
          <cell r="Z221"/>
          <cell r="AA221"/>
          <cell r="AB221"/>
          <cell r="AC221"/>
          <cell r="AD221"/>
        </row>
        <row r="222">
          <cell r="D222"/>
          <cell r="E222"/>
          <cell r="F222"/>
          <cell r="G222"/>
          <cell r="H222">
            <v>27</v>
          </cell>
          <cell r="I222">
            <v>112</v>
          </cell>
          <cell r="J222">
            <v>162</v>
          </cell>
          <cell r="K222"/>
          <cell r="L222"/>
          <cell r="M222"/>
          <cell r="N222"/>
          <cell r="O222"/>
          <cell r="P222"/>
          <cell r="Q222"/>
          <cell r="R222"/>
          <cell r="S222"/>
          <cell r="T222"/>
          <cell r="U222"/>
          <cell r="V222"/>
          <cell r="W222"/>
          <cell r="X222"/>
          <cell r="Y222"/>
          <cell r="Z222"/>
          <cell r="AA222"/>
          <cell r="AB222"/>
          <cell r="AC222"/>
          <cell r="AD222"/>
        </row>
        <row r="223">
          <cell r="D223"/>
          <cell r="E223"/>
          <cell r="F223"/>
          <cell r="G223"/>
          <cell r="H223">
            <v>28</v>
          </cell>
          <cell r="I223">
            <v>180</v>
          </cell>
          <cell r="J223">
            <v>219</v>
          </cell>
          <cell r="K223"/>
          <cell r="L223"/>
          <cell r="M223"/>
          <cell r="N223"/>
          <cell r="O223"/>
          <cell r="P223"/>
          <cell r="Q223"/>
          <cell r="R223"/>
          <cell r="S223"/>
          <cell r="T223"/>
          <cell r="U223"/>
          <cell r="V223"/>
          <cell r="W223"/>
          <cell r="X223"/>
          <cell r="Y223"/>
          <cell r="Z223"/>
          <cell r="AA223"/>
          <cell r="AB223"/>
          <cell r="AC223"/>
          <cell r="AD223"/>
        </row>
        <row r="224">
          <cell r="D224"/>
          <cell r="E224"/>
          <cell r="F224"/>
          <cell r="G224"/>
          <cell r="H224">
            <v>29</v>
          </cell>
          <cell r="I224">
            <v>740</v>
          </cell>
          <cell r="J224">
            <v>803</v>
          </cell>
          <cell r="K224"/>
          <cell r="L224"/>
          <cell r="M224"/>
          <cell r="N224"/>
          <cell r="O224"/>
          <cell r="P224"/>
          <cell r="Q224"/>
          <cell r="R224"/>
          <cell r="S224"/>
          <cell r="T224"/>
          <cell r="U224"/>
          <cell r="V224"/>
          <cell r="W224"/>
          <cell r="X224"/>
          <cell r="Y224"/>
          <cell r="Z224"/>
          <cell r="AA224"/>
          <cell r="AB224"/>
          <cell r="AC224"/>
          <cell r="AD224"/>
        </row>
        <row r="225">
          <cell r="D225"/>
          <cell r="E225"/>
          <cell r="F225"/>
          <cell r="G225"/>
          <cell r="H225">
            <v>30</v>
          </cell>
          <cell r="I225">
            <v>206</v>
          </cell>
          <cell r="J225">
            <v>359</v>
          </cell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  <cell r="Z225"/>
          <cell r="AA225"/>
          <cell r="AB225"/>
          <cell r="AC225"/>
          <cell r="AD225"/>
        </row>
        <row r="226">
          <cell r="D226"/>
          <cell r="E226"/>
          <cell r="F226"/>
          <cell r="G226"/>
          <cell r="H226">
            <v>31</v>
          </cell>
          <cell r="I226">
            <v>18</v>
          </cell>
          <cell r="J226">
            <v>18</v>
          </cell>
          <cell r="K226"/>
          <cell r="L226"/>
          <cell r="M226"/>
          <cell r="N226"/>
          <cell r="O226"/>
          <cell r="P226"/>
          <cell r="Q226"/>
          <cell r="R226"/>
          <cell r="S226"/>
          <cell r="T226"/>
          <cell r="U226"/>
          <cell r="V226"/>
          <cell r="W226"/>
          <cell r="X226"/>
          <cell r="Y226"/>
          <cell r="Z226"/>
          <cell r="AA226"/>
          <cell r="AB226"/>
          <cell r="AC226"/>
          <cell r="AD226"/>
        </row>
        <row r="227">
          <cell r="D227"/>
          <cell r="E227"/>
          <cell r="F227"/>
          <cell r="G227"/>
          <cell r="H227">
            <v>32</v>
          </cell>
          <cell r="I227">
            <v>0</v>
          </cell>
          <cell r="J227">
            <v>0</v>
          </cell>
          <cell r="K227"/>
          <cell r="L227"/>
          <cell r="M227"/>
          <cell r="N227"/>
          <cell r="O227"/>
          <cell r="P227"/>
          <cell r="Q227"/>
          <cell r="R227"/>
          <cell r="S227"/>
          <cell r="T227"/>
          <cell r="U227"/>
          <cell r="V227"/>
          <cell r="W227"/>
          <cell r="X227"/>
          <cell r="Y227"/>
          <cell r="Z227"/>
          <cell r="AA227"/>
          <cell r="AB227"/>
          <cell r="AC227"/>
          <cell r="AD227"/>
        </row>
        <row r="228">
          <cell r="D228"/>
          <cell r="E228"/>
          <cell r="F228"/>
          <cell r="G228"/>
          <cell r="H228">
            <v>33</v>
          </cell>
          <cell r="I228">
            <v>9759</v>
          </cell>
          <cell r="J228">
            <v>9765</v>
          </cell>
          <cell r="K228"/>
          <cell r="L228"/>
          <cell r="M228"/>
          <cell r="N228"/>
          <cell r="O228"/>
          <cell r="P228"/>
          <cell r="Q228"/>
          <cell r="R228"/>
          <cell r="S228"/>
          <cell r="T228"/>
          <cell r="U228"/>
          <cell r="V228"/>
          <cell r="W228"/>
          <cell r="X228"/>
          <cell r="Y228"/>
          <cell r="Z228"/>
          <cell r="AA228"/>
          <cell r="AB228"/>
          <cell r="AC228"/>
          <cell r="AD228"/>
        </row>
        <row r="229">
          <cell r="D229"/>
          <cell r="E229"/>
          <cell r="F229"/>
          <cell r="G229"/>
          <cell r="H229">
            <v>34</v>
          </cell>
          <cell r="I229">
            <v>2928</v>
          </cell>
          <cell r="J229">
            <v>2972</v>
          </cell>
          <cell r="K229"/>
          <cell r="L229"/>
          <cell r="M229"/>
          <cell r="N229"/>
          <cell r="O229"/>
          <cell r="P229"/>
          <cell r="Q229"/>
          <cell r="R229"/>
          <cell r="S229"/>
          <cell r="T229"/>
          <cell r="U229"/>
          <cell r="V229"/>
          <cell r="W229"/>
          <cell r="X229"/>
          <cell r="Y229"/>
          <cell r="Z229"/>
          <cell r="AA229"/>
          <cell r="AB229"/>
          <cell r="AC229"/>
          <cell r="AD229"/>
        </row>
        <row r="230">
          <cell r="D230"/>
          <cell r="E230"/>
          <cell r="F230"/>
          <cell r="G230"/>
          <cell r="H230">
            <v>35</v>
          </cell>
          <cell r="I230">
            <v>229</v>
          </cell>
          <cell r="J230">
            <v>230</v>
          </cell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  <cell r="Z230"/>
          <cell r="AA230"/>
          <cell r="AB230"/>
          <cell r="AC230"/>
          <cell r="AD230"/>
        </row>
        <row r="231">
          <cell r="D231"/>
          <cell r="E231"/>
          <cell r="F231"/>
          <cell r="G231"/>
          <cell r="H231">
            <v>36</v>
          </cell>
          <cell r="I231">
            <v>1151</v>
          </cell>
          <cell r="J231">
            <v>1184</v>
          </cell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  <cell r="Z231"/>
          <cell r="AA231"/>
          <cell r="AB231"/>
          <cell r="AC231"/>
          <cell r="AD231"/>
        </row>
        <row r="232">
          <cell r="D232"/>
          <cell r="E232"/>
          <cell r="F232"/>
          <cell r="G232"/>
          <cell r="H232">
            <v>37</v>
          </cell>
          <cell r="I232">
            <v>17894</v>
          </cell>
          <cell r="J232">
            <v>18204</v>
          </cell>
          <cell r="K232"/>
          <cell r="L232"/>
          <cell r="M232"/>
          <cell r="N232"/>
          <cell r="O232"/>
          <cell r="P232"/>
          <cell r="Q232"/>
          <cell r="R232"/>
          <cell r="S232"/>
          <cell r="T232"/>
          <cell r="U232"/>
          <cell r="V232"/>
          <cell r="W232"/>
          <cell r="X232"/>
          <cell r="Y232"/>
          <cell r="Z232"/>
          <cell r="AA232"/>
          <cell r="AB232"/>
          <cell r="AC232"/>
          <cell r="AD232"/>
        </row>
        <row r="233">
          <cell r="D233"/>
          <cell r="E233"/>
          <cell r="F233"/>
          <cell r="G233"/>
          <cell r="H233">
            <v>38</v>
          </cell>
          <cell r="I233">
            <v>30</v>
          </cell>
          <cell r="J233">
            <v>40</v>
          </cell>
          <cell r="K233"/>
          <cell r="L233"/>
          <cell r="M233"/>
          <cell r="N233"/>
          <cell r="O233"/>
          <cell r="P233"/>
          <cell r="Q233"/>
          <cell r="R233"/>
          <cell r="S233"/>
          <cell r="T233"/>
          <cell r="U233"/>
          <cell r="V233"/>
          <cell r="W233"/>
          <cell r="X233"/>
          <cell r="Y233"/>
          <cell r="Z233"/>
          <cell r="AA233"/>
          <cell r="AB233"/>
          <cell r="AC233"/>
          <cell r="AD233"/>
        </row>
        <row r="234">
          <cell r="D234"/>
          <cell r="E234"/>
          <cell r="F234"/>
          <cell r="G234"/>
          <cell r="H234">
            <v>39</v>
          </cell>
          <cell r="I234">
            <v>2949</v>
          </cell>
          <cell r="J234">
            <v>2976</v>
          </cell>
          <cell r="K234"/>
          <cell r="L234"/>
          <cell r="M234"/>
          <cell r="N234"/>
          <cell r="O234"/>
          <cell r="P234"/>
          <cell r="Q234"/>
          <cell r="R234"/>
          <cell r="S234"/>
          <cell r="T234"/>
          <cell r="U234"/>
          <cell r="V234"/>
          <cell r="W234"/>
          <cell r="X234"/>
          <cell r="Y234"/>
          <cell r="Z234"/>
          <cell r="AA234"/>
          <cell r="AB234"/>
          <cell r="AC234"/>
          <cell r="AD234"/>
        </row>
        <row r="235">
          <cell r="D235"/>
          <cell r="E235"/>
          <cell r="F235"/>
          <cell r="G235"/>
          <cell r="H235">
            <v>40</v>
          </cell>
          <cell r="I235">
            <v>12</v>
          </cell>
          <cell r="J235">
            <v>32</v>
          </cell>
          <cell r="K235"/>
          <cell r="L235"/>
          <cell r="M235"/>
          <cell r="N235"/>
          <cell r="O235"/>
          <cell r="P235"/>
          <cell r="Q235"/>
          <cell r="R235"/>
          <cell r="S235"/>
          <cell r="T235"/>
          <cell r="U235"/>
          <cell r="V235"/>
          <cell r="W235"/>
          <cell r="X235"/>
          <cell r="Y235"/>
          <cell r="Z235"/>
          <cell r="AA235"/>
          <cell r="AB235"/>
          <cell r="AC235"/>
          <cell r="AD235"/>
        </row>
        <row r="236">
          <cell r="D236"/>
          <cell r="E236"/>
          <cell r="F236"/>
          <cell r="G236"/>
          <cell r="H236">
            <v>41</v>
          </cell>
          <cell r="I236">
            <v>11952</v>
          </cell>
          <cell r="J236">
            <v>12190</v>
          </cell>
          <cell r="K236"/>
          <cell r="L236"/>
          <cell r="M236"/>
          <cell r="N236"/>
          <cell r="O236"/>
          <cell r="P236"/>
          <cell r="Q236"/>
          <cell r="R236"/>
          <cell r="S236"/>
          <cell r="T236"/>
          <cell r="U236"/>
          <cell r="V236"/>
          <cell r="W236"/>
          <cell r="X236"/>
          <cell r="Y236"/>
          <cell r="Z236"/>
          <cell r="AA236"/>
          <cell r="AB236"/>
          <cell r="AC236"/>
          <cell r="AD236"/>
        </row>
        <row r="237">
          <cell r="D237"/>
          <cell r="E237"/>
          <cell r="F237"/>
          <cell r="G237"/>
          <cell r="H237">
            <v>42</v>
          </cell>
          <cell r="I237">
            <v>6000</v>
          </cell>
          <cell r="J237">
            <v>6064</v>
          </cell>
          <cell r="K237"/>
          <cell r="L237"/>
          <cell r="M237"/>
          <cell r="N237"/>
          <cell r="O237"/>
          <cell r="P237"/>
          <cell r="Q237"/>
          <cell r="R237"/>
          <cell r="S237"/>
          <cell r="T237"/>
          <cell r="U237"/>
          <cell r="V237"/>
          <cell r="W237"/>
          <cell r="X237"/>
          <cell r="Y237"/>
          <cell r="Z237"/>
          <cell r="AA237"/>
          <cell r="AB237"/>
          <cell r="AC237"/>
          <cell r="AD237"/>
        </row>
        <row r="238">
          <cell r="D238"/>
          <cell r="E238"/>
          <cell r="F238"/>
          <cell r="G238"/>
          <cell r="H238">
            <v>43</v>
          </cell>
          <cell r="I238">
            <v>54</v>
          </cell>
          <cell r="J238">
            <v>141</v>
          </cell>
          <cell r="K238"/>
          <cell r="L238"/>
          <cell r="M238"/>
          <cell r="N238"/>
          <cell r="O238"/>
          <cell r="P238"/>
          <cell r="Q238"/>
          <cell r="R238"/>
          <cell r="S238"/>
          <cell r="T238"/>
          <cell r="U238"/>
          <cell r="V238"/>
          <cell r="W238"/>
          <cell r="X238"/>
          <cell r="Y238"/>
          <cell r="Z238"/>
          <cell r="AA238"/>
          <cell r="AB238"/>
          <cell r="AC238"/>
          <cell r="AD238"/>
        </row>
        <row r="239">
          <cell r="D239"/>
          <cell r="E239"/>
          <cell r="F239"/>
          <cell r="G239"/>
          <cell r="H239">
            <v>44</v>
          </cell>
          <cell r="I239">
            <v>3453</v>
          </cell>
          <cell r="J239">
            <v>3600</v>
          </cell>
          <cell r="K239"/>
          <cell r="L239"/>
          <cell r="M239"/>
          <cell r="N239"/>
          <cell r="O239"/>
          <cell r="P239"/>
          <cell r="Q239"/>
          <cell r="R239"/>
          <cell r="S239"/>
          <cell r="T239"/>
          <cell r="U239"/>
          <cell r="V239"/>
          <cell r="W239"/>
          <cell r="X239"/>
          <cell r="Y239"/>
          <cell r="Z239"/>
          <cell r="AA239"/>
          <cell r="AB239"/>
          <cell r="AC239"/>
          <cell r="AD239"/>
        </row>
        <row r="240">
          <cell r="D240"/>
          <cell r="E240"/>
          <cell r="F240"/>
          <cell r="G240"/>
          <cell r="H240">
            <v>45</v>
          </cell>
          <cell r="I240">
            <v>66</v>
          </cell>
          <cell r="J240">
            <v>67</v>
          </cell>
          <cell r="K240"/>
          <cell r="L240"/>
          <cell r="M240"/>
          <cell r="N240"/>
          <cell r="O240"/>
          <cell r="P240"/>
          <cell r="Q240"/>
          <cell r="R240"/>
          <cell r="S240"/>
          <cell r="T240"/>
          <cell r="U240"/>
          <cell r="V240"/>
          <cell r="W240"/>
          <cell r="X240"/>
          <cell r="Y240"/>
          <cell r="Z240"/>
          <cell r="AA240"/>
          <cell r="AB240"/>
          <cell r="AC240"/>
          <cell r="AD240"/>
        </row>
        <row r="241">
          <cell r="D241"/>
          <cell r="E241"/>
          <cell r="F241"/>
          <cell r="G241"/>
          <cell r="H241">
            <v>46</v>
          </cell>
          <cell r="I241">
            <v>33919</v>
          </cell>
          <cell r="J241">
            <v>34222</v>
          </cell>
          <cell r="K241"/>
          <cell r="L241"/>
          <cell r="M241"/>
          <cell r="N241"/>
          <cell r="O241"/>
          <cell r="P241"/>
          <cell r="Q241"/>
          <cell r="R241"/>
          <cell r="S241"/>
          <cell r="T241"/>
          <cell r="U241"/>
          <cell r="V241"/>
          <cell r="W241"/>
          <cell r="X241"/>
          <cell r="Y241"/>
          <cell r="Z241"/>
          <cell r="AA241"/>
          <cell r="AB241"/>
          <cell r="AC241"/>
          <cell r="AD241"/>
        </row>
        <row r="242">
          <cell r="D242"/>
          <cell r="E242"/>
          <cell r="F242"/>
          <cell r="G242"/>
          <cell r="H242">
            <v>47</v>
          </cell>
          <cell r="I242">
            <v>2100</v>
          </cell>
          <cell r="J242">
            <v>2103</v>
          </cell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  <cell r="Z242"/>
          <cell r="AA242"/>
          <cell r="AB242"/>
          <cell r="AC242"/>
          <cell r="AD242"/>
        </row>
        <row r="243">
          <cell r="D243"/>
          <cell r="E243"/>
          <cell r="F243"/>
          <cell r="G243"/>
          <cell r="H243">
            <v>48</v>
          </cell>
          <cell r="I243">
            <v>36527</v>
          </cell>
          <cell r="J243">
            <v>36588</v>
          </cell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  <cell r="Z243"/>
          <cell r="AA243"/>
          <cell r="AB243"/>
          <cell r="AC243"/>
          <cell r="AD243"/>
        </row>
        <row r="244">
          <cell r="D244"/>
          <cell r="E244"/>
          <cell r="F244"/>
          <cell r="G244"/>
          <cell r="H244">
            <v>49</v>
          </cell>
          <cell r="I244">
            <v>704</v>
          </cell>
          <cell r="J244">
            <v>728</v>
          </cell>
          <cell r="K244"/>
          <cell r="L244"/>
          <cell r="M244"/>
          <cell r="N244"/>
          <cell r="O244"/>
          <cell r="P244"/>
          <cell r="Q244"/>
          <cell r="R244"/>
          <cell r="S244"/>
          <cell r="T244"/>
          <cell r="U244"/>
          <cell r="V244"/>
          <cell r="W244"/>
          <cell r="X244"/>
          <cell r="Y244"/>
          <cell r="Z244"/>
          <cell r="AA244"/>
          <cell r="AB244"/>
          <cell r="AC244"/>
          <cell r="AD244"/>
        </row>
        <row r="245">
          <cell r="D245"/>
          <cell r="E245"/>
          <cell r="F245"/>
          <cell r="G245"/>
          <cell r="H245">
            <v>50</v>
          </cell>
          <cell r="I245">
            <v>22906</v>
          </cell>
          <cell r="J245">
            <v>23122</v>
          </cell>
          <cell r="K245"/>
          <cell r="L245"/>
          <cell r="M245"/>
          <cell r="N245"/>
          <cell r="O245"/>
          <cell r="P245"/>
          <cell r="Q245"/>
          <cell r="R245"/>
          <cell r="S245"/>
          <cell r="T245"/>
          <cell r="U245"/>
          <cell r="V245"/>
          <cell r="W245"/>
          <cell r="X245"/>
          <cell r="Y245"/>
          <cell r="Z245"/>
          <cell r="AA245"/>
          <cell r="AB245"/>
          <cell r="AC245"/>
          <cell r="AD245"/>
        </row>
        <row r="246">
          <cell r="D246"/>
          <cell r="E246"/>
          <cell r="F246"/>
          <cell r="G246"/>
          <cell r="H246">
            <v>51</v>
          </cell>
          <cell r="I246">
            <v>1700</v>
          </cell>
          <cell r="J246">
            <v>1701</v>
          </cell>
          <cell r="K246"/>
          <cell r="L246"/>
          <cell r="M246"/>
          <cell r="N246"/>
          <cell r="O246"/>
          <cell r="P246"/>
          <cell r="Q246"/>
          <cell r="R246"/>
          <cell r="S246"/>
          <cell r="T246"/>
          <cell r="U246"/>
          <cell r="V246"/>
          <cell r="W246"/>
          <cell r="X246"/>
          <cell r="Y246"/>
          <cell r="Z246"/>
          <cell r="AA246"/>
          <cell r="AB246"/>
          <cell r="AC246"/>
          <cell r="AD246"/>
        </row>
        <row r="247">
          <cell r="D247"/>
          <cell r="E247"/>
          <cell r="F247"/>
          <cell r="G247"/>
          <cell r="H247">
            <v>52</v>
          </cell>
          <cell r="I247">
            <v>20694</v>
          </cell>
          <cell r="J247">
            <v>21769</v>
          </cell>
          <cell r="K247"/>
          <cell r="L247"/>
          <cell r="M247"/>
          <cell r="N247"/>
          <cell r="O247"/>
          <cell r="P247"/>
          <cell r="Q247"/>
          <cell r="R247"/>
          <cell r="S247"/>
          <cell r="T247"/>
          <cell r="U247"/>
          <cell r="V247"/>
          <cell r="W247"/>
          <cell r="X247"/>
          <cell r="Y247"/>
          <cell r="Z247"/>
          <cell r="AA247"/>
          <cell r="AB247"/>
          <cell r="AC247"/>
          <cell r="AD247"/>
        </row>
        <row r="248">
          <cell r="D248"/>
          <cell r="E248"/>
          <cell r="F248"/>
          <cell r="G248"/>
          <cell r="H248">
            <v>53</v>
          </cell>
          <cell r="I248">
            <v>252</v>
          </cell>
          <cell r="J248">
            <v>256</v>
          </cell>
          <cell r="K248"/>
          <cell r="L248"/>
          <cell r="M248"/>
          <cell r="N248"/>
          <cell r="O248"/>
          <cell r="P248"/>
          <cell r="Q248"/>
          <cell r="R248"/>
          <cell r="S248"/>
          <cell r="T248"/>
          <cell r="U248"/>
          <cell r="V248"/>
          <cell r="W248"/>
          <cell r="X248"/>
          <cell r="Y248"/>
          <cell r="Z248"/>
          <cell r="AA248"/>
          <cell r="AB248"/>
          <cell r="AC248"/>
          <cell r="AD248"/>
        </row>
        <row r="249">
          <cell r="D249"/>
          <cell r="E249"/>
          <cell r="F249"/>
          <cell r="G249"/>
          <cell r="H249">
            <v>54</v>
          </cell>
          <cell r="I249">
            <v>9</v>
          </cell>
          <cell r="J249">
            <v>9</v>
          </cell>
          <cell r="K249"/>
          <cell r="L249"/>
          <cell r="M249"/>
          <cell r="N249"/>
          <cell r="O249"/>
          <cell r="P249"/>
          <cell r="Q249"/>
          <cell r="R249"/>
          <cell r="S249"/>
          <cell r="T249"/>
          <cell r="U249"/>
          <cell r="V249"/>
          <cell r="W249"/>
          <cell r="X249"/>
          <cell r="Y249"/>
          <cell r="Z249"/>
          <cell r="AA249"/>
          <cell r="AB249"/>
          <cell r="AC249"/>
          <cell r="AD249"/>
        </row>
        <row r="250">
          <cell r="D250"/>
          <cell r="E250"/>
          <cell r="F250"/>
          <cell r="G250"/>
          <cell r="H250">
            <v>55</v>
          </cell>
          <cell r="I250">
            <v>2957</v>
          </cell>
          <cell r="J250">
            <v>2551</v>
          </cell>
          <cell r="K250"/>
          <cell r="L250"/>
          <cell r="M250"/>
          <cell r="N250"/>
          <cell r="O250"/>
          <cell r="P250"/>
          <cell r="Q250"/>
          <cell r="R250"/>
          <cell r="S250"/>
          <cell r="T250"/>
          <cell r="U250"/>
          <cell r="V250"/>
          <cell r="W250"/>
          <cell r="X250"/>
          <cell r="Y250"/>
          <cell r="Z250"/>
          <cell r="AA250"/>
          <cell r="AB250"/>
          <cell r="AC250"/>
          <cell r="AD250"/>
        </row>
        <row r="251">
          <cell r="D251"/>
          <cell r="E251"/>
          <cell r="F251"/>
          <cell r="G251"/>
          <cell r="H251">
            <v>56</v>
          </cell>
          <cell r="I251">
            <v>2529</v>
          </cell>
          <cell r="J251">
            <v>2540</v>
          </cell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  <cell r="Z251"/>
          <cell r="AA251"/>
          <cell r="AB251"/>
          <cell r="AC251"/>
          <cell r="AD251"/>
        </row>
        <row r="252">
          <cell r="D252"/>
          <cell r="E252"/>
          <cell r="F252"/>
          <cell r="G252"/>
          <cell r="H252">
            <v>57</v>
          </cell>
          <cell r="I252">
            <v>11751</v>
          </cell>
          <cell r="J252">
            <v>11991</v>
          </cell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  <cell r="Z252"/>
          <cell r="AA252"/>
          <cell r="AB252"/>
          <cell r="AC252"/>
          <cell r="AD252"/>
        </row>
        <row r="253">
          <cell r="D253"/>
          <cell r="E253"/>
          <cell r="F253"/>
          <cell r="G253"/>
          <cell r="H253">
            <v>58</v>
          </cell>
          <cell r="I253">
            <v>3489</v>
          </cell>
          <cell r="J253">
            <v>3498</v>
          </cell>
          <cell r="K253"/>
          <cell r="L253"/>
          <cell r="M253"/>
          <cell r="N253"/>
          <cell r="O253"/>
          <cell r="P253"/>
          <cell r="Q253"/>
          <cell r="R253"/>
          <cell r="S253"/>
          <cell r="T253"/>
          <cell r="U253"/>
          <cell r="V253"/>
          <cell r="W253"/>
          <cell r="X253"/>
          <cell r="Y253"/>
          <cell r="Z253"/>
          <cell r="AA253"/>
          <cell r="AB253"/>
          <cell r="AC253"/>
          <cell r="AD253"/>
        </row>
        <row r="254">
          <cell r="D254"/>
          <cell r="E254"/>
          <cell r="F254"/>
          <cell r="G254"/>
          <cell r="H254">
            <v>59</v>
          </cell>
          <cell r="I254">
            <v>4245</v>
          </cell>
          <cell r="J254">
            <v>4293</v>
          </cell>
          <cell r="K254"/>
          <cell r="L254"/>
          <cell r="M254"/>
          <cell r="N254"/>
          <cell r="O254"/>
          <cell r="P254"/>
          <cell r="Q254"/>
          <cell r="R254"/>
          <cell r="S254"/>
          <cell r="T254"/>
          <cell r="U254"/>
          <cell r="V254"/>
          <cell r="W254"/>
          <cell r="X254"/>
          <cell r="Y254"/>
          <cell r="Z254"/>
          <cell r="AA254"/>
          <cell r="AB254"/>
          <cell r="AC254"/>
          <cell r="AD254"/>
        </row>
        <row r="255">
          <cell r="D255"/>
          <cell r="E255"/>
          <cell r="F255"/>
          <cell r="G255"/>
          <cell r="H255">
            <v>60</v>
          </cell>
          <cell r="I255">
            <v>2038</v>
          </cell>
          <cell r="J255">
            <v>2163</v>
          </cell>
          <cell r="K255"/>
          <cell r="L255"/>
          <cell r="M255"/>
          <cell r="N255"/>
          <cell r="O255"/>
          <cell r="P255"/>
          <cell r="Q255"/>
          <cell r="R255"/>
          <cell r="S255"/>
          <cell r="T255"/>
          <cell r="U255"/>
          <cell r="V255"/>
          <cell r="W255"/>
          <cell r="X255"/>
          <cell r="Y255"/>
          <cell r="Z255"/>
          <cell r="AA255"/>
          <cell r="AB255"/>
          <cell r="AC255"/>
          <cell r="AD255"/>
        </row>
        <row r="256">
          <cell r="D256"/>
          <cell r="E256"/>
          <cell r="F256"/>
          <cell r="G256"/>
          <cell r="H256">
            <v>61</v>
          </cell>
          <cell r="I256">
            <v>122</v>
          </cell>
          <cell r="J256">
            <v>130</v>
          </cell>
          <cell r="K256"/>
          <cell r="L256"/>
          <cell r="M256"/>
          <cell r="N256"/>
          <cell r="O256"/>
          <cell r="P256"/>
          <cell r="Q256"/>
          <cell r="R256"/>
          <cell r="S256"/>
          <cell r="T256"/>
          <cell r="U256"/>
          <cell r="V256"/>
          <cell r="W256"/>
          <cell r="X256"/>
          <cell r="Y256"/>
          <cell r="Z256"/>
          <cell r="AA256"/>
          <cell r="AB256"/>
          <cell r="AC256"/>
          <cell r="AD256"/>
        </row>
        <row r="257">
          <cell r="D257"/>
          <cell r="E257"/>
          <cell r="F257"/>
          <cell r="G257"/>
          <cell r="H257">
            <v>62</v>
          </cell>
          <cell r="I257">
            <v>1307</v>
          </cell>
          <cell r="J257">
            <v>1462</v>
          </cell>
          <cell r="K257"/>
          <cell r="L257"/>
          <cell r="M257"/>
          <cell r="N257"/>
          <cell r="O257"/>
          <cell r="P257"/>
          <cell r="Q257"/>
          <cell r="R257"/>
          <cell r="S257"/>
          <cell r="T257"/>
          <cell r="U257"/>
          <cell r="V257"/>
          <cell r="W257"/>
          <cell r="X257"/>
          <cell r="Y257"/>
          <cell r="Z257"/>
          <cell r="AA257"/>
          <cell r="AB257"/>
          <cell r="AC257"/>
          <cell r="AD257"/>
        </row>
        <row r="258">
          <cell r="D258"/>
          <cell r="E258"/>
          <cell r="F258"/>
          <cell r="G258"/>
          <cell r="H258">
            <v>63</v>
          </cell>
          <cell r="I258">
            <v>13257</v>
          </cell>
          <cell r="J258">
            <v>13672</v>
          </cell>
          <cell r="K258"/>
          <cell r="L258"/>
          <cell r="M258"/>
          <cell r="N258"/>
          <cell r="O258"/>
          <cell r="P258"/>
          <cell r="Q258"/>
          <cell r="R258"/>
          <cell r="S258"/>
          <cell r="T258"/>
          <cell r="U258"/>
          <cell r="V258"/>
          <cell r="W258"/>
          <cell r="X258"/>
          <cell r="Y258"/>
          <cell r="Z258"/>
          <cell r="AA258"/>
          <cell r="AB258"/>
          <cell r="AC258"/>
          <cell r="AD258"/>
        </row>
        <row r="259">
          <cell r="D259"/>
          <cell r="E259"/>
          <cell r="F259"/>
          <cell r="G259"/>
          <cell r="H259">
            <v>64</v>
          </cell>
          <cell r="I259">
            <v>3269</v>
          </cell>
          <cell r="J259">
            <v>3373</v>
          </cell>
          <cell r="K259"/>
          <cell r="L259"/>
          <cell r="M259"/>
          <cell r="N259"/>
          <cell r="O259"/>
          <cell r="P259"/>
          <cell r="Q259"/>
          <cell r="R259"/>
          <cell r="S259"/>
          <cell r="T259"/>
          <cell r="U259"/>
          <cell r="V259"/>
          <cell r="W259"/>
          <cell r="X259"/>
          <cell r="Y259"/>
          <cell r="Z259"/>
          <cell r="AA259"/>
          <cell r="AB259"/>
          <cell r="AC259"/>
          <cell r="AD259"/>
        </row>
        <row r="260">
          <cell r="D260"/>
          <cell r="E260"/>
          <cell r="F260"/>
          <cell r="G260"/>
          <cell r="H260">
            <v>65</v>
          </cell>
          <cell r="I260">
            <v>244</v>
          </cell>
          <cell r="J260">
            <v>251</v>
          </cell>
          <cell r="K260"/>
          <cell r="L260"/>
          <cell r="M260"/>
          <cell r="N260"/>
          <cell r="O260"/>
          <cell r="P260"/>
          <cell r="Q260"/>
          <cell r="R260"/>
          <cell r="S260"/>
          <cell r="T260"/>
          <cell r="U260"/>
          <cell r="V260"/>
          <cell r="W260"/>
          <cell r="X260"/>
          <cell r="Y260"/>
          <cell r="Z260"/>
          <cell r="AA260"/>
          <cell r="AB260"/>
          <cell r="AC260"/>
          <cell r="AD260"/>
        </row>
        <row r="261">
          <cell r="D261"/>
          <cell r="E261"/>
          <cell r="F261"/>
          <cell r="G261"/>
          <cell r="H261">
            <v>66</v>
          </cell>
          <cell r="I261">
            <v>586</v>
          </cell>
          <cell r="J261">
            <v>625</v>
          </cell>
          <cell r="K261"/>
          <cell r="L261"/>
          <cell r="M261"/>
          <cell r="N261"/>
          <cell r="O261"/>
          <cell r="P261"/>
          <cell r="Q261"/>
          <cell r="R261"/>
          <cell r="S261"/>
          <cell r="T261"/>
          <cell r="U261"/>
          <cell r="V261"/>
          <cell r="W261"/>
          <cell r="X261"/>
          <cell r="Y261"/>
          <cell r="Z261"/>
          <cell r="AA261"/>
          <cell r="AB261"/>
          <cell r="AC261"/>
          <cell r="AD261"/>
        </row>
        <row r="262">
          <cell r="D262"/>
          <cell r="E262"/>
          <cell r="F262"/>
          <cell r="G262"/>
          <cell r="H262">
            <v>67</v>
          </cell>
          <cell r="I262">
            <v>824</v>
          </cell>
          <cell r="J262">
            <v>836</v>
          </cell>
          <cell r="K262"/>
          <cell r="L262"/>
          <cell r="M262"/>
          <cell r="N262"/>
          <cell r="O262"/>
          <cell r="P262"/>
          <cell r="Q262"/>
          <cell r="R262"/>
          <cell r="U262"/>
          <cell r="V262"/>
          <cell r="W262"/>
          <cell r="X262"/>
          <cell r="Y262"/>
          <cell r="Z262"/>
          <cell r="AA262"/>
          <cell r="AB262"/>
          <cell r="AC262"/>
          <cell r="AD262"/>
        </row>
        <row r="263">
          <cell r="D263"/>
          <cell r="E263"/>
          <cell r="F263"/>
          <cell r="G263"/>
          <cell r="H263">
            <v>68</v>
          </cell>
          <cell r="I263">
            <v>52333</v>
          </cell>
          <cell r="J263">
            <v>52577</v>
          </cell>
          <cell r="K263"/>
          <cell r="L263"/>
          <cell r="M263"/>
          <cell r="N263"/>
          <cell r="O263"/>
          <cell r="P263"/>
          <cell r="Q263"/>
          <cell r="R263"/>
          <cell r="T263"/>
          <cell r="U263"/>
          <cell r="V263"/>
          <cell r="W263"/>
          <cell r="X263"/>
          <cell r="Y263"/>
          <cell r="Z263"/>
          <cell r="AA263"/>
          <cell r="AB263"/>
          <cell r="AC263"/>
          <cell r="AD263"/>
        </row>
        <row r="264">
          <cell r="D264"/>
          <cell r="E264"/>
          <cell r="F264"/>
          <cell r="G264"/>
          <cell r="H264">
            <v>69</v>
          </cell>
          <cell r="I264">
            <v>1611</v>
          </cell>
          <cell r="J264">
            <v>1664</v>
          </cell>
          <cell r="K264"/>
          <cell r="L264"/>
          <cell r="M264"/>
          <cell r="N264"/>
          <cell r="O264"/>
          <cell r="P264"/>
          <cell r="Q264"/>
          <cell r="R264"/>
          <cell r="T264"/>
          <cell r="U264"/>
          <cell r="V264"/>
          <cell r="W264"/>
          <cell r="X264"/>
          <cell r="Y264"/>
          <cell r="Z264"/>
          <cell r="AA264"/>
          <cell r="AB264"/>
          <cell r="AC264"/>
          <cell r="AD264"/>
        </row>
        <row r="265"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T265"/>
          <cell r="U265"/>
          <cell r="V265"/>
          <cell r="W265"/>
          <cell r="X265"/>
          <cell r="Y265"/>
          <cell r="Z265"/>
          <cell r="AA265"/>
          <cell r="AB265"/>
          <cell r="AC265"/>
          <cell r="AD265"/>
        </row>
        <row r="266"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/>
          <cell r="T266"/>
          <cell r="U266"/>
          <cell r="V266"/>
          <cell r="W266"/>
          <cell r="X266"/>
          <cell r="Y266"/>
          <cell r="Z266"/>
          <cell r="AA266"/>
          <cell r="AB266"/>
          <cell r="AC266"/>
          <cell r="AD266"/>
        </row>
        <row r="267"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T267"/>
          <cell r="U267"/>
          <cell r="V267"/>
          <cell r="W267"/>
          <cell r="X267"/>
          <cell r="Y267"/>
          <cell r="Z267"/>
          <cell r="AA267"/>
          <cell r="AB267"/>
          <cell r="AC267"/>
          <cell r="AD267"/>
        </row>
        <row r="268"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  <cell r="V268"/>
          <cell r="W268"/>
          <cell r="X268"/>
          <cell r="Y268"/>
          <cell r="Z268"/>
          <cell r="AA268"/>
          <cell r="AB268"/>
          <cell r="AC268"/>
          <cell r="AD268"/>
        </row>
        <row r="269"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/>
          <cell r="T269"/>
          <cell r="U269"/>
          <cell r="V269"/>
          <cell r="W269"/>
          <cell r="X269"/>
          <cell r="Y269"/>
          <cell r="Z269"/>
          <cell r="AA269"/>
          <cell r="AB269"/>
          <cell r="AC269"/>
          <cell r="AD269"/>
        </row>
        <row r="270"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  <cell r="Z270"/>
          <cell r="AA270"/>
          <cell r="AB270"/>
          <cell r="AC270"/>
          <cell r="AD270"/>
        </row>
        <row r="271"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  <cell r="T271"/>
          <cell r="U271"/>
          <cell r="V271"/>
          <cell r="W271"/>
          <cell r="X271"/>
          <cell r="Y271"/>
          <cell r="Z271"/>
          <cell r="AA271"/>
          <cell r="AB271"/>
          <cell r="AC271"/>
          <cell r="AD271"/>
        </row>
        <row r="272"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/>
          <cell r="W272"/>
          <cell r="X272"/>
          <cell r="Y272"/>
          <cell r="Z272"/>
          <cell r="AA272"/>
          <cell r="AB272"/>
          <cell r="AC272"/>
          <cell r="AD272"/>
        </row>
        <row r="273"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/>
          <cell r="T273"/>
          <cell r="U273"/>
          <cell r="V273"/>
          <cell r="W273"/>
          <cell r="X273"/>
          <cell r="Y273"/>
          <cell r="Z273"/>
          <cell r="AA273"/>
          <cell r="AB273"/>
          <cell r="AC273"/>
          <cell r="AD273"/>
        </row>
        <row r="274"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/>
          <cell r="T274"/>
          <cell r="U274"/>
          <cell r="V274"/>
          <cell r="W274"/>
          <cell r="X274"/>
          <cell r="Y274"/>
          <cell r="Z274"/>
          <cell r="AA274"/>
          <cell r="AB274"/>
          <cell r="AC274"/>
          <cell r="AD274"/>
        </row>
        <row r="275"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/>
          <cell r="T275"/>
          <cell r="U275"/>
          <cell r="V275"/>
          <cell r="W275"/>
          <cell r="X275"/>
          <cell r="Y275"/>
          <cell r="Z275"/>
          <cell r="AA275"/>
          <cell r="AB275"/>
          <cell r="AC275"/>
          <cell r="AD275"/>
        </row>
        <row r="276"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  <cell r="S276"/>
          <cell r="T276"/>
          <cell r="U276"/>
          <cell r="V276"/>
          <cell r="W276"/>
          <cell r="X276"/>
          <cell r="Y276"/>
          <cell r="Z276"/>
          <cell r="AA276"/>
          <cell r="AB276"/>
          <cell r="AC276"/>
          <cell r="AD276"/>
        </row>
        <row r="277"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  <cell r="S277"/>
          <cell r="T277"/>
          <cell r="U277"/>
          <cell r="V277"/>
          <cell r="W277"/>
          <cell r="X277"/>
          <cell r="Y277"/>
          <cell r="Z277"/>
          <cell r="AA277"/>
          <cell r="AB277"/>
          <cell r="AC277"/>
          <cell r="AD277"/>
        </row>
        <row r="278"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  <cell r="T278"/>
          <cell r="U278"/>
          <cell r="V278"/>
          <cell r="W278"/>
          <cell r="X278"/>
          <cell r="Y278"/>
          <cell r="Z278"/>
          <cell r="AA278"/>
          <cell r="AB278"/>
          <cell r="AC278"/>
          <cell r="AD278"/>
        </row>
        <row r="279"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/>
          <cell r="T279"/>
          <cell r="U279"/>
          <cell r="V279"/>
          <cell r="W279"/>
          <cell r="X279"/>
          <cell r="Y279"/>
          <cell r="Z279"/>
          <cell r="AA279"/>
          <cell r="AB279"/>
          <cell r="AC279"/>
          <cell r="AD279"/>
        </row>
        <row r="280"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  <cell r="Z280"/>
          <cell r="AA280"/>
          <cell r="AB280"/>
          <cell r="AC280"/>
          <cell r="AD280"/>
        </row>
        <row r="281"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  <cell r="T281"/>
          <cell r="U281"/>
          <cell r="V281"/>
          <cell r="W281"/>
          <cell r="X281"/>
          <cell r="Y281"/>
          <cell r="Z281"/>
          <cell r="AA281"/>
          <cell r="AB281"/>
          <cell r="AC281"/>
          <cell r="AD281"/>
        </row>
        <row r="282"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/>
          <cell r="T282"/>
          <cell r="U282"/>
          <cell r="V282"/>
          <cell r="W282"/>
          <cell r="X282"/>
          <cell r="Y282"/>
          <cell r="Z282"/>
          <cell r="AA282"/>
          <cell r="AB282"/>
          <cell r="AC282"/>
          <cell r="AD282"/>
        </row>
        <row r="283"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  <cell r="T283"/>
          <cell r="U283"/>
          <cell r="V283"/>
          <cell r="W283"/>
          <cell r="X283"/>
          <cell r="Y283"/>
          <cell r="Z283"/>
          <cell r="AA283"/>
          <cell r="AB283"/>
          <cell r="AC283"/>
          <cell r="AD283"/>
        </row>
        <row r="284"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  <cell r="T284"/>
          <cell r="U284"/>
          <cell r="V284"/>
          <cell r="W284"/>
          <cell r="X284"/>
          <cell r="Y284"/>
          <cell r="Z284"/>
          <cell r="AA284"/>
          <cell r="AB284"/>
          <cell r="AC284"/>
          <cell r="AD284"/>
        </row>
        <row r="285"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  <cell r="T285"/>
          <cell r="U285"/>
          <cell r="V285"/>
          <cell r="W285"/>
          <cell r="X285"/>
          <cell r="Y285"/>
          <cell r="Z285"/>
          <cell r="AA285"/>
          <cell r="AB285"/>
          <cell r="AC285"/>
          <cell r="AD285"/>
        </row>
        <row r="286"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  <cell r="Z286"/>
          <cell r="AA286"/>
          <cell r="AB286"/>
          <cell r="AC286"/>
          <cell r="AD286"/>
        </row>
        <row r="287"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/>
          <cell r="T287"/>
          <cell r="U287"/>
          <cell r="V287"/>
          <cell r="W287"/>
          <cell r="X287"/>
          <cell r="Y287"/>
          <cell r="Z287"/>
          <cell r="AA287"/>
          <cell r="AB287"/>
          <cell r="AC287"/>
          <cell r="AD287"/>
        </row>
        <row r="288"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/>
          <cell r="T288"/>
          <cell r="U288"/>
          <cell r="V288"/>
          <cell r="W288"/>
          <cell r="X288"/>
          <cell r="Y288"/>
          <cell r="Z288"/>
          <cell r="AA288"/>
          <cell r="AB288"/>
          <cell r="AC288"/>
          <cell r="AD288"/>
        </row>
        <row r="289"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/>
          <cell r="T289"/>
          <cell r="U289"/>
          <cell r="V289"/>
          <cell r="W289"/>
          <cell r="X289"/>
          <cell r="Y289"/>
          <cell r="Z289"/>
          <cell r="AA289"/>
          <cell r="AB289"/>
          <cell r="AC289"/>
          <cell r="AD289"/>
        </row>
        <row r="290"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/>
          <cell r="T290"/>
          <cell r="U290"/>
          <cell r="V290"/>
          <cell r="W290"/>
          <cell r="X290"/>
          <cell r="Y290"/>
          <cell r="Z290"/>
          <cell r="AA290"/>
          <cell r="AB290"/>
          <cell r="AC290"/>
          <cell r="AD290"/>
        </row>
        <row r="291"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/>
          <cell r="T291"/>
          <cell r="U291"/>
          <cell r="V291"/>
          <cell r="W291"/>
          <cell r="X291"/>
          <cell r="Y291"/>
          <cell r="Z291"/>
          <cell r="AA291"/>
          <cell r="AB291"/>
          <cell r="AC291"/>
          <cell r="AD291"/>
        </row>
        <row r="292"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  <cell r="Z292"/>
          <cell r="AA292"/>
          <cell r="AB292"/>
          <cell r="AC292"/>
          <cell r="AD292"/>
        </row>
        <row r="293"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  <cell r="S293"/>
          <cell r="T293"/>
          <cell r="U293"/>
          <cell r="V293"/>
          <cell r="W293"/>
          <cell r="X293"/>
          <cell r="Y293"/>
          <cell r="Z293"/>
          <cell r="AA293"/>
          <cell r="AB293"/>
          <cell r="AC293"/>
          <cell r="AD293"/>
        </row>
        <row r="294"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  <cell r="S294"/>
          <cell r="T294"/>
          <cell r="U294"/>
          <cell r="V294"/>
          <cell r="W294"/>
          <cell r="X294"/>
          <cell r="Y294"/>
          <cell r="Z294"/>
          <cell r="AA294"/>
          <cell r="AB294"/>
          <cell r="AC294"/>
          <cell r="AD294"/>
        </row>
        <row r="295"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/>
          <cell r="T295"/>
          <cell r="U295"/>
          <cell r="V295"/>
          <cell r="W295"/>
          <cell r="X295"/>
          <cell r="Y295"/>
          <cell r="Z295"/>
          <cell r="AA295"/>
          <cell r="AB295"/>
          <cell r="AC295"/>
          <cell r="AD295"/>
        </row>
        <row r="296"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/>
          <cell r="T296"/>
          <cell r="U296"/>
          <cell r="V296"/>
          <cell r="W296"/>
          <cell r="X296"/>
          <cell r="Y296"/>
          <cell r="Z296"/>
          <cell r="AA296"/>
          <cell r="AB296"/>
          <cell r="AC296"/>
          <cell r="AD296"/>
        </row>
        <row r="297"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/>
          <cell r="T297"/>
          <cell r="U297"/>
          <cell r="V297"/>
          <cell r="W297"/>
          <cell r="X297"/>
          <cell r="Y297"/>
          <cell r="Z297"/>
          <cell r="AA297"/>
          <cell r="AB297"/>
          <cell r="AC297"/>
          <cell r="AD297"/>
        </row>
        <row r="298"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  <cell r="Z298"/>
          <cell r="AA298"/>
          <cell r="AB298"/>
          <cell r="AC298"/>
          <cell r="AD298"/>
        </row>
        <row r="299"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  <cell r="Z299"/>
          <cell r="AA299"/>
          <cell r="AB299"/>
          <cell r="AC299"/>
          <cell r="AD299"/>
        </row>
        <row r="300"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/>
          <cell r="T300"/>
          <cell r="U300"/>
          <cell r="V300"/>
          <cell r="W300"/>
          <cell r="X300"/>
          <cell r="Y300"/>
          <cell r="Z300"/>
          <cell r="AA300"/>
          <cell r="AB300"/>
          <cell r="AC300"/>
          <cell r="AD300"/>
        </row>
        <row r="301"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/>
          <cell r="T301"/>
          <cell r="U301"/>
          <cell r="V301"/>
          <cell r="W301"/>
          <cell r="X301"/>
          <cell r="Y301"/>
          <cell r="Z301"/>
          <cell r="AA301"/>
          <cell r="AB301"/>
          <cell r="AC301"/>
          <cell r="AD301"/>
        </row>
        <row r="302"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/>
          <cell r="T302"/>
          <cell r="U302"/>
          <cell r="V302"/>
          <cell r="W302"/>
          <cell r="X302"/>
          <cell r="Y302"/>
          <cell r="Z302"/>
          <cell r="AA302"/>
          <cell r="AB302"/>
          <cell r="AC302"/>
          <cell r="AD302"/>
        </row>
        <row r="303"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/>
          <cell r="T303"/>
          <cell r="U303"/>
          <cell r="V303"/>
          <cell r="W303"/>
          <cell r="X303"/>
          <cell r="Y303"/>
          <cell r="Z303"/>
          <cell r="AA303"/>
          <cell r="AB303"/>
          <cell r="AC303"/>
          <cell r="AD303"/>
        </row>
        <row r="304"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  <cell r="Z304"/>
          <cell r="AA304"/>
          <cell r="AB304"/>
          <cell r="AC304"/>
          <cell r="AD304"/>
        </row>
        <row r="305"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/>
          <cell r="T305"/>
          <cell r="U305"/>
          <cell r="V305"/>
          <cell r="W305"/>
          <cell r="X305"/>
          <cell r="Y305"/>
          <cell r="Z305"/>
          <cell r="AA305"/>
          <cell r="AB305"/>
          <cell r="AC305"/>
          <cell r="AD305"/>
        </row>
        <row r="306"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/>
          <cell r="T306"/>
          <cell r="U306"/>
          <cell r="V306"/>
          <cell r="W306"/>
          <cell r="X306"/>
          <cell r="Y306"/>
          <cell r="Z306"/>
          <cell r="AA306"/>
          <cell r="AB306"/>
          <cell r="AC306"/>
          <cell r="AD306"/>
        </row>
        <row r="307"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/>
          <cell r="T307"/>
          <cell r="U307"/>
          <cell r="V307"/>
          <cell r="W307"/>
          <cell r="X307"/>
          <cell r="Y307"/>
          <cell r="Z307"/>
          <cell r="AA307"/>
          <cell r="AB307"/>
          <cell r="AC307"/>
          <cell r="AD307"/>
        </row>
        <row r="308"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  <cell r="Z308"/>
          <cell r="AA308"/>
          <cell r="AB308"/>
          <cell r="AC308"/>
          <cell r="AD308"/>
        </row>
        <row r="309"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  <cell r="Z309"/>
          <cell r="AA309"/>
          <cell r="AB309"/>
          <cell r="AC309"/>
          <cell r="AD309"/>
        </row>
        <row r="310"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/>
          <cell r="T310"/>
          <cell r="U310"/>
          <cell r="V310"/>
          <cell r="W310"/>
          <cell r="X310"/>
          <cell r="Y310"/>
          <cell r="Z310"/>
          <cell r="AA310"/>
          <cell r="AB310"/>
          <cell r="AC310"/>
          <cell r="AD310"/>
        </row>
        <row r="311"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  <cell r="S311"/>
          <cell r="T311"/>
          <cell r="U311"/>
          <cell r="V311"/>
          <cell r="W311"/>
          <cell r="X311"/>
          <cell r="Y311"/>
          <cell r="Z311"/>
          <cell r="AA311"/>
          <cell r="AB311"/>
          <cell r="AC311"/>
          <cell r="AD311"/>
        </row>
        <row r="312"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/>
          <cell r="T312"/>
          <cell r="U312"/>
          <cell r="V312"/>
          <cell r="W312"/>
          <cell r="X312"/>
          <cell r="Y312"/>
          <cell r="Z312"/>
          <cell r="AA312"/>
          <cell r="AB312"/>
          <cell r="AC312"/>
          <cell r="AD312"/>
        </row>
        <row r="313"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  <cell r="Z313"/>
          <cell r="AA313"/>
          <cell r="AB313"/>
          <cell r="AC313"/>
          <cell r="AD313"/>
        </row>
        <row r="314"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/>
          <cell r="T314"/>
          <cell r="U314"/>
          <cell r="V314"/>
          <cell r="W314"/>
          <cell r="X314"/>
          <cell r="Y314"/>
          <cell r="Z314"/>
          <cell r="AA314"/>
          <cell r="AB314"/>
          <cell r="AC314"/>
          <cell r="AD314"/>
        </row>
        <row r="315"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  <cell r="R315"/>
          <cell r="S315"/>
          <cell r="T315"/>
          <cell r="U315"/>
          <cell r="V315"/>
          <cell r="W315"/>
          <cell r="X315"/>
          <cell r="Y315"/>
          <cell r="Z315"/>
          <cell r="AA315"/>
          <cell r="AB315"/>
          <cell r="AC315"/>
          <cell r="AD315"/>
        </row>
        <row r="316"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  <cell r="S316"/>
          <cell r="T316"/>
          <cell r="U316"/>
          <cell r="V316"/>
          <cell r="W316"/>
          <cell r="X316"/>
          <cell r="Y316"/>
          <cell r="Z316"/>
          <cell r="AA316"/>
          <cell r="AB316"/>
          <cell r="AC316"/>
          <cell r="AD316"/>
        </row>
        <row r="317"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  <cell r="S317"/>
          <cell r="T317"/>
          <cell r="U317"/>
          <cell r="V317"/>
          <cell r="W317"/>
          <cell r="X317"/>
          <cell r="Y317"/>
          <cell r="Z317"/>
          <cell r="AA317"/>
          <cell r="AB317"/>
          <cell r="AC317"/>
          <cell r="AD317"/>
        </row>
        <row r="318"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  <cell r="S318"/>
          <cell r="T318"/>
          <cell r="U318"/>
          <cell r="V318"/>
          <cell r="W318"/>
          <cell r="X318"/>
          <cell r="Y318"/>
          <cell r="Z318"/>
          <cell r="AA318"/>
          <cell r="AB318"/>
          <cell r="AC318"/>
          <cell r="AD318"/>
        </row>
        <row r="319"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  <cell r="Z319"/>
          <cell r="AA319"/>
          <cell r="AB319"/>
          <cell r="AC319"/>
          <cell r="AD319"/>
        </row>
        <row r="320"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  <cell r="S320"/>
          <cell r="T320"/>
          <cell r="U320"/>
          <cell r="V320"/>
          <cell r="W320"/>
          <cell r="X320"/>
          <cell r="Y320"/>
          <cell r="Z320"/>
          <cell r="AA320"/>
          <cell r="AB320"/>
          <cell r="AC320"/>
          <cell r="AD320"/>
        </row>
        <row r="321"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  <cell r="T321"/>
          <cell r="U321"/>
          <cell r="V321"/>
          <cell r="W321"/>
          <cell r="X321"/>
          <cell r="Y321"/>
          <cell r="Z321"/>
          <cell r="AA321"/>
          <cell r="AB321"/>
          <cell r="AC321"/>
          <cell r="AD321"/>
        </row>
        <row r="322"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/>
          <cell r="Y322"/>
          <cell r="Z322"/>
          <cell r="AA322"/>
          <cell r="AB322"/>
          <cell r="AC322"/>
          <cell r="AD322"/>
        </row>
        <row r="323"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  <cell r="Z323"/>
          <cell r="AA323"/>
          <cell r="AB323"/>
          <cell r="AC323"/>
          <cell r="AD323"/>
        </row>
        <row r="324"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  <cell r="Z324"/>
          <cell r="AA324"/>
          <cell r="AB324"/>
          <cell r="AC324"/>
          <cell r="AD324"/>
        </row>
        <row r="325"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</row>
        <row r="326"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  <cell r="S326"/>
          <cell r="T326"/>
          <cell r="U326"/>
          <cell r="V326"/>
          <cell r="W326"/>
          <cell r="X326"/>
          <cell r="Y326"/>
          <cell r="Z326"/>
          <cell r="AA326"/>
          <cell r="AB326"/>
          <cell r="AC326"/>
          <cell r="AD326"/>
        </row>
        <row r="327"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  <cell r="S327"/>
          <cell r="T327"/>
          <cell r="U327"/>
          <cell r="V327"/>
          <cell r="W327"/>
          <cell r="X327"/>
          <cell r="Y327"/>
          <cell r="Z327"/>
          <cell r="AA327"/>
          <cell r="AB327"/>
          <cell r="AC327"/>
          <cell r="AD327"/>
        </row>
        <row r="328"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  <cell r="S328"/>
          <cell r="T328"/>
          <cell r="U328"/>
          <cell r="V328"/>
          <cell r="W328"/>
          <cell r="X328"/>
          <cell r="Y328"/>
          <cell r="Z328"/>
          <cell r="AA328"/>
          <cell r="AB328"/>
          <cell r="AC328"/>
          <cell r="AD328"/>
        </row>
        <row r="329"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  <cell r="S329"/>
          <cell r="T329"/>
          <cell r="U329"/>
          <cell r="V329"/>
          <cell r="W329"/>
          <cell r="X329"/>
          <cell r="Y329"/>
          <cell r="Z329"/>
          <cell r="AA329"/>
          <cell r="AB329"/>
          <cell r="AC329"/>
          <cell r="AD329"/>
        </row>
        <row r="330"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</row>
        <row r="331"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  <cell r="S331"/>
          <cell r="T331"/>
          <cell r="U331"/>
          <cell r="V331"/>
          <cell r="W331"/>
          <cell r="X331"/>
          <cell r="Y331"/>
          <cell r="Z331"/>
          <cell r="AA331"/>
          <cell r="AB331"/>
          <cell r="AC331"/>
          <cell r="AD331"/>
        </row>
        <row r="332"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</row>
        <row r="333"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  <cell r="S333"/>
          <cell r="T333"/>
          <cell r="U333"/>
          <cell r="V333"/>
          <cell r="W333"/>
          <cell r="X333"/>
          <cell r="Y333"/>
          <cell r="Z333"/>
          <cell r="AA333"/>
          <cell r="AB333"/>
          <cell r="AC333"/>
          <cell r="AD333"/>
        </row>
        <row r="334"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  <cell r="S334"/>
          <cell r="T334"/>
          <cell r="U334"/>
          <cell r="V334"/>
          <cell r="W334"/>
          <cell r="X334"/>
          <cell r="Y334"/>
          <cell r="Z334"/>
          <cell r="AA334"/>
          <cell r="AB334"/>
          <cell r="AC334"/>
          <cell r="AD334"/>
        </row>
        <row r="335"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  <cell r="S335"/>
          <cell r="T335"/>
          <cell r="U335"/>
          <cell r="V335"/>
          <cell r="W335"/>
          <cell r="X335"/>
          <cell r="Y335"/>
          <cell r="Z335"/>
          <cell r="AA335"/>
          <cell r="AB335"/>
          <cell r="AC335"/>
          <cell r="AD335"/>
        </row>
        <row r="336"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  <cell r="S336"/>
          <cell r="T336"/>
          <cell r="U336"/>
          <cell r="V336"/>
          <cell r="W336"/>
          <cell r="X336"/>
          <cell r="Y336"/>
          <cell r="Z336"/>
          <cell r="AA336"/>
          <cell r="AB336"/>
          <cell r="AC336"/>
          <cell r="AD336"/>
        </row>
        <row r="337"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  <cell r="S337"/>
          <cell r="T337"/>
          <cell r="U337"/>
          <cell r="V337"/>
          <cell r="W337"/>
          <cell r="X337"/>
          <cell r="Y337"/>
          <cell r="Z337"/>
          <cell r="AA337"/>
          <cell r="AB337"/>
          <cell r="AC337"/>
          <cell r="AD337"/>
        </row>
        <row r="338"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</row>
        <row r="339"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  <cell r="S339"/>
          <cell r="T339"/>
          <cell r="U339"/>
          <cell r="V339"/>
          <cell r="W339"/>
          <cell r="X339"/>
          <cell r="Y339"/>
          <cell r="Z339"/>
          <cell r="AA339"/>
          <cell r="AB339"/>
          <cell r="AC339"/>
          <cell r="AD339"/>
        </row>
        <row r="340"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  <cell r="Z340"/>
          <cell r="AA340"/>
          <cell r="AB340"/>
          <cell r="AC340"/>
          <cell r="AD340"/>
        </row>
        <row r="341"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  <cell r="S341"/>
          <cell r="T341"/>
          <cell r="U341"/>
          <cell r="V341"/>
          <cell r="W341"/>
          <cell r="X341"/>
          <cell r="Y341"/>
          <cell r="Z341"/>
          <cell r="AA341"/>
          <cell r="AB341"/>
          <cell r="AC341"/>
          <cell r="AD341"/>
        </row>
        <row r="342"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  <cell r="S342"/>
          <cell r="T342"/>
          <cell r="U342"/>
          <cell r="V342"/>
          <cell r="W342"/>
          <cell r="X342"/>
          <cell r="Y342"/>
          <cell r="Z342"/>
          <cell r="AA342"/>
          <cell r="AB342"/>
          <cell r="AC342"/>
          <cell r="AD342"/>
        </row>
        <row r="343"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</row>
        <row r="344"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  <cell r="S344"/>
          <cell r="T344"/>
          <cell r="U344"/>
          <cell r="V344"/>
          <cell r="W344"/>
          <cell r="X344"/>
          <cell r="Y344"/>
          <cell r="Z344"/>
          <cell r="AA344"/>
          <cell r="AB344"/>
          <cell r="AC344"/>
          <cell r="AD344"/>
        </row>
        <row r="345"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</row>
        <row r="346"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  <cell r="S346"/>
          <cell r="T346"/>
          <cell r="U346"/>
          <cell r="V346"/>
          <cell r="W346"/>
          <cell r="X346"/>
          <cell r="Y346"/>
          <cell r="Z346"/>
          <cell r="AA346"/>
          <cell r="AB346"/>
          <cell r="AC346"/>
          <cell r="AD346"/>
        </row>
        <row r="347"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  <cell r="S347"/>
          <cell r="T347"/>
          <cell r="U347"/>
          <cell r="V347"/>
          <cell r="W347"/>
          <cell r="X347"/>
          <cell r="Y347"/>
          <cell r="Z347"/>
          <cell r="AA347"/>
          <cell r="AB347"/>
          <cell r="AC347"/>
          <cell r="AD347"/>
        </row>
        <row r="348"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  <cell r="S348"/>
          <cell r="T348"/>
          <cell r="U348"/>
          <cell r="V348"/>
          <cell r="W348"/>
          <cell r="X348"/>
          <cell r="Y348"/>
          <cell r="Z348"/>
          <cell r="AA348"/>
          <cell r="AB348"/>
          <cell r="AC348"/>
          <cell r="AD348"/>
        </row>
        <row r="349"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  <cell r="S349"/>
          <cell r="T349"/>
          <cell r="U349"/>
          <cell r="V349"/>
          <cell r="W349"/>
          <cell r="X349"/>
          <cell r="Y349"/>
          <cell r="Z349"/>
          <cell r="AA349"/>
          <cell r="AB349"/>
          <cell r="AC349"/>
          <cell r="AD349"/>
        </row>
        <row r="350"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  <cell r="S350"/>
          <cell r="T350"/>
          <cell r="U350"/>
          <cell r="V350"/>
          <cell r="W350"/>
          <cell r="X350"/>
          <cell r="Y350"/>
          <cell r="Z350"/>
          <cell r="AA350"/>
          <cell r="AB350"/>
          <cell r="AC350"/>
          <cell r="AD350"/>
        </row>
        <row r="351"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</row>
        <row r="352"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  <cell r="S352"/>
          <cell r="T352"/>
          <cell r="U352"/>
          <cell r="V352"/>
          <cell r="W352"/>
          <cell r="X352"/>
          <cell r="Y352"/>
          <cell r="Z352"/>
          <cell r="AA352"/>
          <cell r="AB352"/>
          <cell r="AC352"/>
          <cell r="AD352"/>
        </row>
        <row r="353"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  <cell r="S353"/>
          <cell r="T353"/>
          <cell r="U353"/>
          <cell r="V353"/>
          <cell r="W353"/>
          <cell r="X353"/>
          <cell r="Y353"/>
          <cell r="Z353"/>
          <cell r="AA353"/>
          <cell r="AB353"/>
          <cell r="AC353"/>
          <cell r="AD353"/>
        </row>
        <row r="354"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  <cell r="S354"/>
          <cell r="T354"/>
          <cell r="U354"/>
          <cell r="V354"/>
          <cell r="W354"/>
          <cell r="X354"/>
          <cell r="Y354"/>
          <cell r="Z354"/>
          <cell r="AA354"/>
          <cell r="AB354"/>
          <cell r="AC354"/>
          <cell r="AD354"/>
        </row>
        <row r="355"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  <cell r="S355"/>
          <cell r="T355"/>
          <cell r="U355"/>
          <cell r="V355"/>
          <cell r="W355"/>
          <cell r="X355"/>
          <cell r="Y355"/>
          <cell r="Z355"/>
          <cell r="AA355"/>
          <cell r="AB355"/>
          <cell r="AC355"/>
          <cell r="AD355"/>
        </row>
        <row r="356"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  <cell r="Z356"/>
          <cell r="AA356"/>
          <cell r="AB356"/>
          <cell r="AC356"/>
          <cell r="AD356"/>
        </row>
        <row r="357"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  <cell r="Z357"/>
          <cell r="AA357"/>
          <cell r="AB357"/>
          <cell r="AC357"/>
          <cell r="AD357"/>
        </row>
        <row r="358"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  <cell r="V358"/>
          <cell r="W358"/>
          <cell r="X358"/>
          <cell r="Y358"/>
          <cell r="Z358"/>
          <cell r="AA358"/>
          <cell r="AB358"/>
          <cell r="AC358"/>
          <cell r="AD358"/>
        </row>
        <row r="359"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  <cell r="S359"/>
          <cell r="T359"/>
          <cell r="U359"/>
          <cell r="V359"/>
          <cell r="W359"/>
          <cell r="X359"/>
          <cell r="Y359"/>
          <cell r="Z359"/>
          <cell r="AA359"/>
          <cell r="AB359"/>
          <cell r="AC359"/>
          <cell r="AD359"/>
        </row>
        <row r="360"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  <cell r="S360"/>
          <cell r="T360"/>
          <cell r="U360"/>
          <cell r="V360"/>
          <cell r="W360"/>
          <cell r="X360"/>
          <cell r="Y360"/>
          <cell r="Z360"/>
          <cell r="AA360"/>
          <cell r="AB360"/>
          <cell r="AC360"/>
          <cell r="AD360"/>
        </row>
        <row r="361"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  <cell r="S361"/>
          <cell r="T361"/>
          <cell r="U361"/>
          <cell r="V361"/>
          <cell r="W361"/>
          <cell r="X361"/>
          <cell r="Y361"/>
          <cell r="Z361"/>
          <cell r="AA361"/>
          <cell r="AB361"/>
          <cell r="AC361"/>
          <cell r="AD361"/>
        </row>
        <row r="362"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  <cell r="Z362"/>
          <cell r="AA362"/>
          <cell r="AB362"/>
          <cell r="AC362"/>
          <cell r="AD362"/>
        </row>
        <row r="363"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  <cell r="S363"/>
          <cell r="T363"/>
          <cell r="U363"/>
          <cell r="V363"/>
          <cell r="W363"/>
          <cell r="X363"/>
          <cell r="Y363"/>
          <cell r="Z363"/>
          <cell r="AA363"/>
          <cell r="AB363"/>
          <cell r="AC363"/>
          <cell r="AD363"/>
        </row>
        <row r="364"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  <cell r="S364"/>
          <cell r="T364"/>
          <cell r="U364"/>
          <cell r="V364"/>
          <cell r="W364"/>
          <cell r="X364"/>
          <cell r="Y364"/>
          <cell r="Z364"/>
          <cell r="AA364"/>
          <cell r="AB364"/>
          <cell r="AC364"/>
          <cell r="AD364"/>
        </row>
        <row r="365"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  <cell r="S365"/>
          <cell r="T365"/>
          <cell r="U365"/>
          <cell r="V365"/>
          <cell r="W365"/>
          <cell r="X365"/>
          <cell r="Y365"/>
          <cell r="Z365"/>
          <cell r="AA365"/>
          <cell r="AB365"/>
          <cell r="AC365"/>
          <cell r="AD365"/>
        </row>
        <row r="366"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  <cell r="S366"/>
          <cell r="T366"/>
          <cell r="U366"/>
          <cell r="V366"/>
          <cell r="W366"/>
          <cell r="X366"/>
          <cell r="Y366"/>
          <cell r="Z366"/>
          <cell r="AA366"/>
          <cell r="AB366"/>
          <cell r="AC366"/>
          <cell r="AD366"/>
        </row>
        <row r="367"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  <cell r="S367"/>
          <cell r="T367"/>
          <cell r="U367"/>
          <cell r="V367"/>
          <cell r="W367"/>
          <cell r="X367"/>
          <cell r="Y367"/>
          <cell r="Z367"/>
          <cell r="AA367"/>
          <cell r="AB367"/>
          <cell r="AC367"/>
          <cell r="AD367"/>
        </row>
        <row r="368"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  <cell r="Z368"/>
          <cell r="AA368"/>
          <cell r="AB368"/>
          <cell r="AC368"/>
          <cell r="AD368"/>
        </row>
        <row r="369"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</row>
        <row r="370"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  <cell r="S370"/>
          <cell r="T370"/>
          <cell r="U370"/>
          <cell r="V370"/>
          <cell r="W370"/>
          <cell r="X370"/>
          <cell r="Y370"/>
          <cell r="Z370"/>
          <cell r="AA370"/>
          <cell r="AB370"/>
          <cell r="AC370"/>
          <cell r="AD370"/>
        </row>
        <row r="371"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  <cell r="S371"/>
          <cell r="T371"/>
          <cell r="U371"/>
          <cell r="V371"/>
          <cell r="W371"/>
          <cell r="X371"/>
          <cell r="Y371"/>
          <cell r="Z371"/>
          <cell r="AA371"/>
          <cell r="AB371"/>
          <cell r="AC371"/>
          <cell r="AD371"/>
        </row>
        <row r="372"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  <cell r="S372"/>
          <cell r="T372"/>
          <cell r="U372"/>
          <cell r="V372"/>
          <cell r="W372"/>
          <cell r="X372"/>
          <cell r="Y372"/>
          <cell r="Z372"/>
          <cell r="AA372"/>
          <cell r="AB372"/>
          <cell r="AC372"/>
          <cell r="AD372"/>
        </row>
        <row r="373"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  <cell r="S373"/>
          <cell r="T373"/>
          <cell r="U373"/>
          <cell r="V373"/>
          <cell r="W373"/>
          <cell r="X373"/>
          <cell r="Y373"/>
          <cell r="Z373"/>
          <cell r="AA373"/>
          <cell r="AB373"/>
          <cell r="AC373"/>
          <cell r="AD373"/>
        </row>
        <row r="374"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  <cell r="S374"/>
          <cell r="T374"/>
          <cell r="U374"/>
          <cell r="V374"/>
          <cell r="W374"/>
          <cell r="X374"/>
          <cell r="Y374"/>
          <cell r="Z374"/>
          <cell r="AA374"/>
          <cell r="AB374"/>
          <cell r="AC374"/>
          <cell r="AD374"/>
        </row>
        <row r="375"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  <cell r="S375"/>
          <cell r="T375"/>
          <cell r="U375"/>
          <cell r="V375"/>
          <cell r="W375"/>
          <cell r="X375"/>
          <cell r="Y375"/>
          <cell r="Z375"/>
          <cell r="AA375"/>
          <cell r="AB375"/>
          <cell r="AC375"/>
          <cell r="AD375"/>
        </row>
        <row r="376"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  <cell r="Z376"/>
          <cell r="AA376"/>
          <cell r="AB376"/>
          <cell r="AC376"/>
          <cell r="AD376"/>
        </row>
        <row r="377"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  <cell r="S377"/>
          <cell r="T377"/>
          <cell r="U377"/>
          <cell r="V377"/>
          <cell r="W377"/>
          <cell r="X377"/>
          <cell r="Y377"/>
          <cell r="Z377"/>
          <cell r="AA377"/>
          <cell r="AB377"/>
          <cell r="AC377"/>
          <cell r="AD377"/>
        </row>
        <row r="378"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  <cell r="S378"/>
          <cell r="T378"/>
          <cell r="U378"/>
          <cell r="V378"/>
          <cell r="W378"/>
          <cell r="X378"/>
          <cell r="Y378"/>
          <cell r="Z378"/>
          <cell r="AA378"/>
          <cell r="AB378"/>
          <cell r="AC378"/>
          <cell r="AD378"/>
        </row>
        <row r="379"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  <cell r="S379"/>
          <cell r="T379"/>
          <cell r="U379"/>
          <cell r="V379"/>
          <cell r="W379"/>
          <cell r="X379"/>
          <cell r="Y379"/>
          <cell r="Z379"/>
          <cell r="AA379"/>
          <cell r="AB379"/>
          <cell r="AC379"/>
          <cell r="AD379"/>
        </row>
        <row r="380"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  <cell r="S380"/>
          <cell r="T380"/>
          <cell r="U380"/>
          <cell r="V380"/>
          <cell r="W380"/>
          <cell r="X380"/>
          <cell r="Y380"/>
          <cell r="Z380"/>
          <cell r="AA380"/>
          <cell r="AB380"/>
          <cell r="AC380"/>
          <cell r="AD380"/>
        </row>
        <row r="381"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  <cell r="Z381"/>
          <cell r="AA381"/>
          <cell r="AB381"/>
          <cell r="AC381"/>
          <cell r="AD381"/>
        </row>
        <row r="382"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  <cell r="Z382"/>
          <cell r="AA382"/>
          <cell r="AB382"/>
          <cell r="AC382"/>
          <cell r="AD382"/>
        </row>
        <row r="383"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  <cell r="Z383"/>
          <cell r="AA383"/>
          <cell r="AB383"/>
          <cell r="AC383"/>
          <cell r="AD383"/>
        </row>
        <row r="384"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  <cell r="S384"/>
          <cell r="T384"/>
          <cell r="U384"/>
          <cell r="V384"/>
          <cell r="W384"/>
          <cell r="X384"/>
          <cell r="Y384"/>
          <cell r="Z384"/>
          <cell r="AA384"/>
          <cell r="AB384"/>
          <cell r="AC384"/>
          <cell r="AD384"/>
        </row>
        <row r="385"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  <cell r="S385"/>
          <cell r="T385"/>
          <cell r="U385"/>
          <cell r="V385"/>
          <cell r="W385"/>
          <cell r="X385"/>
          <cell r="Y385"/>
          <cell r="Z385"/>
          <cell r="AA385"/>
          <cell r="AB385"/>
          <cell r="AC385"/>
          <cell r="AD385"/>
        </row>
        <row r="386"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/>
          <cell r="P386"/>
          <cell r="Q386"/>
          <cell r="R386"/>
          <cell r="S386"/>
          <cell r="T386"/>
          <cell r="U386"/>
          <cell r="V386"/>
          <cell r="W386"/>
          <cell r="X386"/>
          <cell r="Y386"/>
          <cell r="Z386"/>
          <cell r="AA386"/>
          <cell r="AB386"/>
          <cell r="AC386"/>
          <cell r="AD386"/>
        </row>
        <row r="387"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/>
          <cell r="P387"/>
          <cell r="Q387"/>
          <cell r="R387"/>
          <cell r="S387"/>
          <cell r="T387"/>
          <cell r="U387"/>
          <cell r="V387"/>
          <cell r="W387"/>
          <cell r="X387"/>
          <cell r="Y387"/>
          <cell r="Z387"/>
          <cell r="AA387"/>
          <cell r="AB387"/>
          <cell r="AC387"/>
          <cell r="AD387"/>
        </row>
        <row r="388"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  <cell r="Z388"/>
          <cell r="AA388"/>
          <cell r="AB388"/>
          <cell r="AC388"/>
          <cell r="AD388"/>
        </row>
        <row r="389"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  <cell r="S389"/>
          <cell r="T389"/>
          <cell r="U389"/>
          <cell r="V389"/>
          <cell r="W389"/>
          <cell r="X389"/>
          <cell r="Y389"/>
          <cell r="Z389"/>
          <cell r="AA389"/>
          <cell r="AB389"/>
          <cell r="AC389"/>
          <cell r="AD389"/>
        </row>
        <row r="390"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  <cell r="S390"/>
          <cell r="T390"/>
          <cell r="U390"/>
          <cell r="V390"/>
          <cell r="W390"/>
          <cell r="X390"/>
          <cell r="Y390"/>
          <cell r="Z390"/>
          <cell r="AA390"/>
          <cell r="AB390"/>
          <cell r="AC390"/>
          <cell r="AD390"/>
        </row>
        <row r="391"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  <cell r="S391"/>
          <cell r="T391"/>
          <cell r="U391"/>
          <cell r="V391"/>
          <cell r="W391"/>
          <cell r="X391"/>
          <cell r="Y391"/>
          <cell r="Z391"/>
          <cell r="AA391"/>
          <cell r="AB391"/>
          <cell r="AC391"/>
          <cell r="AD391"/>
        </row>
        <row r="392"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  <cell r="Q392"/>
          <cell r="R392"/>
          <cell r="S392"/>
          <cell r="T392"/>
          <cell r="U392"/>
          <cell r="V392"/>
          <cell r="W392"/>
          <cell r="X392"/>
          <cell r="Y392"/>
          <cell r="Z392"/>
          <cell r="AA392"/>
          <cell r="AB392"/>
          <cell r="AC392"/>
          <cell r="AD392"/>
        </row>
        <row r="393"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  <cell r="S393"/>
          <cell r="T393"/>
          <cell r="U393"/>
          <cell r="V393"/>
          <cell r="W393"/>
          <cell r="X393"/>
          <cell r="Y393"/>
          <cell r="Z393"/>
          <cell r="AA393"/>
          <cell r="AB393"/>
          <cell r="AC393"/>
          <cell r="AD393"/>
        </row>
        <row r="394"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  <cell r="S394"/>
          <cell r="T394"/>
          <cell r="U394"/>
          <cell r="V394"/>
          <cell r="W394"/>
          <cell r="X394"/>
          <cell r="Y394"/>
          <cell r="Z394"/>
          <cell r="AA394"/>
          <cell r="AB394"/>
          <cell r="AC394"/>
          <cell r="AD394"/>
        </row>
        <row r="395"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  <cell r="S395"/>
          <cell r="T395"/>
          <cell r="U395"/>
          <cell r="V395"/>
          <cell r="W395"/>
          <cell r="X395"/>
          <cell r="Y395"/>
          <cell r="Z395"/>
          <cell r="AA395"/>
          <cell r="AB395"/>
          <cell r="AC395"/>
          <cell r="AD395"/>
        </row>
        <row r="396"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  <cell r="S396"/>
          <cell r="T396"/>
          <cell r="U396"/>
          <cell r="V396"/>
          <cell r="W396"/>
          <cell r="X396"/>
          <cell r="Y396"/>
          <cell r="Z396"/>
          <cell r="AA396"/>
          <cell r="AB396"/>
          <cell r="AC396"/>
          <cell r="AD396"/>
        </row>
        <row r="397"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  <cell r="S397"/>
          <cell r="T397"/>
          <cell r="U397"/>
          <cell r="V397"/>
          <cell r="W397"/>
          <cell r="X397"/>
          <cell r="Y397"/>
          <cell r="Z397"/>
          <cell r="AA397"/>
          <cell r="AB397"/>
          <cell r="AC397"/>
          <cell r="AD397"/>
        </row>
        <row r="398"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  <cell r="S398"/>
          <cell r="T398"/>
          <cell r="U398"/>
          <cell r="V398"/>
          <cell r="W398"/>
          <cell r="X398"/>
          <cell r="Y398"/>
          <cell r="Z398"/>
          <cell r="AA398"/>
          <cell r="AB398"/>
          <cell r="AC398"/>
          <cell r="AD398"/>
        </row>
        <row r="399"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  <cell r="S399"/>
          <cell r="T399"/>
          <cell r="U399"/>
          <cell r="V399"/>
          <cell r="W399"/>
          <cell r="X399"/>
          <cell r="Y399"/>
          <cell r="Z399"/>
          <cell r="AA399"/>
          <cell r="AB399"/>
          <cell r="AC399"/>
          <cell r="AD399"/>
        </row>
        <row r="400"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  <cell r="S400"/>
          <cell r="T400"/>
          <cell r="U400"/>
          <cell r="V400"/>
          <cell r="W400"/>
          <cell r="X400"/>
          <cell r="Y400"/>
          <cell r="Z400"/>
          <cell r="AA400"/>
          <cell r="AB400"/>
          <cell r="AC400"/>
          <cell r="AD400"/>
        </row>
        <row r="401"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  <cell r="S401"/>
          <cell r="T401"/>
          <cell r="U401"/>
          <cell r="V401"/>
          <cell r="W401"/>
          <cell r="X401"/>
          <cell r="Y401"/>
          <cell r="Z401"/>
          <cell r="AA401"/>
          <cell r="AB401"/>
          <cell r="AC401"/>
          <cell r="AD401"/>
        </row>
        <row r="402"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  <cell r="S402"/>
          <cell r="T402"/>
          <cell r="U402"/>
          <cell r="V402"/>
          <cell r="W402"/>
          <cell r="X402"/>
          <cell r="Y402"/>
          <cell r="Z402"/>
          <cell r="AA402"/>
          <cell r="AB402"/>
          <cell r="AC402"/>
          <cell r="AD402"/>
        </row>
        <row r="403"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  <cell r="S403"/>
          <cell r="T403"/>
          <cell r="U403"/>
          <cell r="V403"/>
          <cell r="W403"/>
          <cell r="X403"/>
          <cell r="Y403"/>
          <cell r="Z403"/>
          <cell r="AA403"/>
          <cell r="AB403"/>
          <cell r="AC403"/>
          <cell r="AD403"/>
        </row>
        <row r="404"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  <cell r="S404"/>
          <cell r="T404"/>
          <cell r="U404"/>
          <cell r="V404"/>
          <cell r="W404"/>
          <cell r="X404"/>
          <cell r="Y404"/>
          <cell r="Z404"/>
          <cell r="AA404"/>
          <cell r="AB404"/>
          <cell r="AC404"/>
          <cell r="AD404"/>
        </row>
        <row r="405"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  <cell r="S405"/>
          <cell r="T405"/>
          <cell r="U405"/>
          <cell r="V405"/>
          <cell r="W405"/>
          <cell r="X405"/>
          <cell r="Y405"/>
          <cell r="Z405"/>
          <cell r="AA405"/>
          <cell r="AB405"/>
          <cell r="AC405"/>
          <cell r="AD405"/>
        </row>
        <row r="406"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  <cell r="S406"/>
          <cell r="T406"/>
          <cell r="U406"/>
          <cell r="V406"/>
          <cell r="W406"/>
          <cell r="X406"/>
          <cell r="Y406"/>
          <cell r="Z406"/>
          <cell r="AA406"/>
          <cell r="AB406"/>
          <cell r="AC406"/>
          <cell r="AD406"/>
        </row>
        <row r="407"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  <cell r="S407"/>
          <cell r="T407"/>
          <cell r="U407"/>
          <cell r="V407"/>
          <cell r="W407"/>
          <cell r="X407"/>
          <cell r="Y407"/>
          <cell r="Z407"/>
          <cell r="AA407"/>
          <cell r="AB407"/>
          <cell r="AC407"/>
          <cell r="AD407"/>
        </row>
        <row r="408"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  <cell r="S408"/>
          <cell r="T408"/>
          <cell r="U408"/>
          <cell r="V408"/>
          <cell r="W408"/>
          <cell r="X408"/>
          <cell r="Y408"/>
          <cell r="Z408"/>
          <cell r="AA408"/>
          <cell r="AB408"/>
          <cell r="AC408"/>
          <cell r="AD408"/>
        </row>
        <row r="409"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  <cell r="S409"/>
          <cell r="T409"/>
          <cell r="U409"/>
          <cell r="V409"/>
          <cell r="W409"/>
          <cell r="X409"/>
          <cell r="Y409"/>
          <cell r="Z409"/>
          <cell r="AA409"/>
          <cell r="AB409"/>
          <cell r="AC409"/>
          <cell r="AD409"/>
        </row>
        <row r="410"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  <cell r="S410"/>
          <cell r="T410"/>
          <cell r="U410"/>
          <cell r="V410"/>
          <cell r="W410"/>
          <cell r="X410"/>
          <cell r="Y410"/>
          <cell r="Z410"/>
          <cell r="AA410"/>
          <cell r="AB410"/>
          <cell r="AC410"/>
          <cell r="AD410"/>
        </row>
        <row r="411"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  <cell r="S411"/>
          <cell r="T411"/>
          <cell r="U411"/>
          <cell r="V411"/>
          <cell r="W411"/>
          <cell r="X411"/>
          <cell r="Y411"/>
          <cell r="Z411"/>
          <cell r="AA411"/>
          <cell r="AB411"/>
          <cell r="AC411"/>
          <cell r="AD411"/>
        </row>
        <row r="412"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  <cell r="S412"/>
          <cell r="T412"/>
          <cell r="U412"/>
          <cell r="V412"/>
          <cell r="W412"/>
          <cell r="X412"/>
          <cell r="Y412"/>
          <cell r="Z412"/>
          <cell r="AA412"/>
          <cell r="AB412"/>
          <cell r="AC412"/>
          <cell r="AD412"/>
        </row>
        <row r="413"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  <cell r="S413"/>
          <cell r="T413"/>
          <cell r="U413"/>
          <cell r="V413"/>
          <cell r="W413"/>
          <cell r="X413"/>
          <cell r="Y413"/>
          <cell r="Z413"/>
          <cell r="AA413"/>
          <cell r="AB413"/>
          <cell r="AC413"/>
          <cell r="AD413"/>
        </row>
        <row r="414"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  <cell r="Z414"/>
          <cell r="AA414"/>
          <cell r="AB414"/>
          <cell r="AC414"/>
          <cell r="AD414"/>
        </row>
        <row r="415"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  <cell r="S415"/>
          <cell r="T415"/>
          <cell r="U415"/>
          <cell r="V415"/>
          <cell r="W415"/>
          <cell r="X415"/>
          <cell r="Y415"/>
          <cell r="Z415"/>
          <cell r="AA415"/>
          <cell r="AB415"/>
          <cell r="AC415"/>
          <cell r="AD415"/>
        </row>
        <row r="416"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  <cell r="S416"/>
          <cell r="T416"/>
          <cell r="U416"/>
          <cell r="V416"/>
          <cell r="W416"/>
          <cell r="X416"/>
          <cell r="Y416"/>
          <cell r="Z416"/>
          <cell r="AA416"/>
          <cell r="AB416"/>
          <cell r="AC416"/>
          <cell r="AD416"/>
        </row>
        <row r="417"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  <cell r="S417"/>
          <cell r="T417"/>
          <cell r="U417"/>
          <cell r="V417"/>
          <cell r="W417"/>
          <cell r="X417"/>
          <cell r="Y417"/>
          <cell r="Z417"/>
          <cell r="AA417"/>
          <cell r="AB417"/>
          <cell r="AC417"/>
          <cell r="AD417"/>
        </row>
        <row r="418"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  <cell r="S418"/>
          <cell r="T418"/>
          <cell r="U418"/>
          <cell r="V418"/>
          <cell r="W418"/>
          <cell r="X418"/>
          <cell r="Y418"/>
          <cell r="Z418"/>
          <cell r="AA418"/>
          <cell r="AB418"/>
          <cell r="AC418"/>
          <cell r="AD418"/>
        </row>
        <row r="419"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  <cell r="Z419"/>
          <cell r="AA419"/>
          <cell r="AB419"/>
          <cell r="AC419"/>
          <cell r="AD419"/>
        </row>
        <row r="420"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  <cell r="S420"/>
          <cell r="T420"/>
          <cell r="U420"/>
          <cell r="V420"/>
          <cell r="W420"/>
          <cell r="X420"/>
          <cell r="Y420"/>
          <cell r="Z420"/>
          <cell r="AA420"/>
          <cell r="AB420"/>
          <cell r="AC420"/>
          <cell r="AD420"/>
        </row>
        <row r="421"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  <cell r="S421"/>
          <cell r="T421"/>
          <cell r="U421"/>
          <cell r="V421"/>
          <cell r="W421"/>
          <cell r="X421"/>
          <cell r="Y421"/>
          <cell r="Z421"/>
          <cell r="AA421"/>
          <cell r="AB421"/>
          <cell r="AC421"/>
          <cell r="AD421"/>
        </row>
        <row r="422"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  <cell r="S422"/>
          <cell r="T422"/>
          <cell r="U422"/>
          <cell r="V422"/>
          <cell r="W422"/>
          <cell r="X422"/>
          <cell r="Y422"/>
          <cell r="Z422"/>
          <cell r="AA422"/>
          <cell r="AB422"/>
          <cell r="AC422"/>
          <cell r="AD422"/>
        </row>
        <row r="423"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  <cell r="S423"/>
          <cell r="T423"/>
          <cell r="U423"/>
          <cell r="V423"/>
          <cell r="W423"/>
          <cell r="X423"/>
          <cell r="Y423"/>
          <cell r="Z423"/>
          <cell r="AA423"/>
          <cell r="AB423"/>
          <cell r="AC423"/>
          <cell r="AD423"/>
        </row>
        <row r="424"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  <cell r="S424"/>
          <cell r="T424"/>
          <cell r="U424"/>
          <cell r="V424"/>
          <cell r="W424"/>
          <cell r="X424"/>
          <cell r="Y424"/>
          <cell r="Z424"/>
          <cell r="AA424"/>
          <cell r="AB424"/>
          <cell r="AC424"/>
          <cell r="AD424"/>
        </row>
        <row r="425"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  <cell r="Z425"/>
          <cell r="AA425"/>
          <cell r="AB425"/>
          <cell r="AC425"/>
          <cell r="AD425"/>
        </row>
        <row r="426"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  <cell r="Z426"/>
          <cell r="AA426"/>
          <cell r="AB426"/>
          <cell r="AC426"/>
          <cell r="AD426"/>
        </row>
        <row r="427"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  <cell r="Q427"/>
          <cell r="R427"/>
          <cell r="S427"/>
          <cell r="T427"/>
          <cell r="U427"/>
          <cell r="V427"/>
          <cell r="W427"/>
          <cell r="X427"/>
          <cell r="Y427"/>
          <cell r="Z427"/>
          <cell r="AA427"/>
          <cell r="AB427"/>
          <cell r="AC427"/>
          <cell r="AD427"/>
        </row>
        <row r="428"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  <cell r="Q428"/>
          <cell r="R428"/>
          <cell r="S428"/>
          <cell r="T428"/>
          <cell r="U428"/>
          <cell r="V428"/>
          <cell r="W428"/>
          <cell r="X428"/>
          <cell r="Y428"/>
          <cell r="Z428"/>
          <cell r="AA428"/>
          <cell r="AB428"/>
          <cell r="AC428"/>
          <cell r="AD428"/>
        </row>
        <row r="429"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  <cell r="Q429"/>
          <cell r="R429"/>
          <cell r="S429"/>
          <cell r="T429"/>
          <cell r="U429"/>
          <cell r="V429"/>
          <cell r="W429"/>
          <cell r="X429"/>
          <cell r="Y429"/>
          <cell r="Z429"/>
          <cell r="AA429"/>
          <cell r="AB429"/>
          <cell r="AC429"/>
          <cell r="AD429"/>
        </row>
        <row r="430"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  <cell r="Z430"/>
          <cell r="AA430"/>
          <cell r="AB430"/>
          <cell r="AC430"/>
          <cell r="AD430"/>
        </row>
        <row r="431"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  <cell r="S431"/>
          <cell r="T431"/>
          <cell r="U431"/>
          <cell r="V431"/>
          <cell r="W431"/>
          <cell r="X431"/>
          <cell r="Y431"/>
          <cell r="Z431"/>
          <cell r="AA431"/>
          <cell r="AB431"/>
          <cell r="AC431"/>
          <cell r="AD431"/>
        </row>
        <row r="432"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  <cell r="S432"/>
          <cell r="T432"/>
          <cell r="U432"/>
          <cell r="V432"/>
          <cell r="W432"/>
          <cell r="X432"/>
          <cell r="Y432"/>
          <cell r="Z432"/>
          <cell r="AA432"/>
          <cell r="AB432"/>
          <cell r="AC432"/>
          <cell r="AD432"/>
        </row>
        <row r="433"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  <cell r="S433"/>
          <cell r="T433"/>
          <cell r="U433"/>
          <cell r="V433"/>
          <cell r="W433"/>
          <cell r="X433"/>
          <cell r="Y433"/>
          <cell r="Z433"/>
          <cell r="AA433"/>
          <cell r="AB433"/>
          <cell r="AC433"/>
          <cell r="AD433"/>
        </row>
        <row r="434"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  <cell r="S434"/>
          <cell r="T434"/>
          <cell r="U434"/>
          <cell r="V434"/>
          <cell r="W434"/>
          <cell r="X434"/>
          <cell r="Y434"/>
          <cell r="Z434"/>
          <cell r="AA434"/>
          <cell r="AB434"/>
          <cell r="AC434"/>
          <cell r="AD434"/>
        </row>
        <row r="435"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  <cell r="S435"/>
          <cell r="T435"/>
          <cell r="U435"/>
          <cell r="V435"/>
          <cell r="W435"/>
          <cell r="X435"/>
          <cell r="Y435"/>
          <cell r="Z435"/>
          <cell r="AA435"/>
          <cell r="AB435"/>
          <cell r="AC435"/>
          <cell r="AD435"/>
        </row>
        <row r="436"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  <cell r="S436"/>
          <cell r="T436"/>
          <cell r="U436"/>
          <cell r="V436"/>
          <cell r="W436"/>
          <cell r="X436"/>
          <cell r="Y436"/>
          <cell r="Z436"/>
          <cell r="AA436"/>
          <cell r="AB436"/>
          <cell r="AC436"/>
          <cell r="AD436"/>
        </row>
        <row r="437"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  <cell r="S437"/>
          <cell r="T437"/>
          <cell r="U437"/>
          <cell r="V437"/>
          <cell r="W437"/>
          <cell r="X437"/>
          <cell r="Y437"/>
          <cell r="Z437"/>
          <cell r="AA437"/>
          <cell r="AB437"/>
          <cell r="AC437"/>
          <cell r="AD437"/>
        </row>
        <row r="438"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  <cell r="S438"/>
          <cell r="T438"/>
          <cell r="U438"/>
          <cell r="V438"/>
          <cell r="W438"/>
          <cell r="X438"/>
          <cell r="Y438"/>
          <cell r="Z438"/>
          <cell r="AA438"/>
          <cell r="AB438"/>
          <cell r="AC438"/>
          <cell r="AD438"/>
        </row>
        <row r="439"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  <cell r="S439"/>
          <cell r="T439"/>
          <cell r="U439"/>
          <cell r="V439"/>
          <cell r="W439"/>
          <cell r="X439"/>
          <cell r="Y439"/>
          <cell r="Z439"/>
          <cell r="AA439"/>
          <cell r="AB439"/>
          <cell r="AC439"/>
          <cell r="AD439"/>
        </row>
        <row r="440"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  <cell r="S440"/>
          <cell r="T440"/>
          <cell r="U440"/>
          <cell r="V440"/>
          <cell r="W440"/>
          <cell r="X440"/>
          <cell r="Y440"/>
          <cell r="Z440"/>
          <cell r="AA440"/>
          <cell r="AB440"/>
          <cell r="AC440"/>
          <cell r="AD440"/>
        </row>
        <row r="441"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  <cell r="Z441"/>
          <cell r="AA441"/>
          <cell r="AB441"/>
          <cell r="AC441"/>
          <cell r="AD441"/>
        </row>
        <row r="442"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  <cell r="S442"/>
          <cell r="T442"/>
          <cell r="U442"/>
          <cell r="V442"/>
          <cell r="W442"/>
          <cell r="X442"/>
          <cell r="Y442"/>
          <cell r="Z442"/>
          <cell r="AA442"/>
          <cell r="AB442"/>
          <cell r="AC442"/>
          <cell r="AD442"/>
        </row>
        <row r="443"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  <cell r="S443"/>
          <cell r="T443"/>
          <cell r="U443"/>
          <cell r="V443"/>
          <cell r="W443"/>
          <cell r="X443"/>
          <cell r="Y443"/>
          <cell r="Z443"/>
          <cell r="AA443"/>
          <cell r="AB443"/>
          <cell r="AC443"/>
          <cell r="AD443"/>
        </row>
        <row r="444"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  <cell r="S444"/>
          <cell r="T444"/>
          <cell r="U444"/>
          <cell r="V444"/>
          <cell r="W444"/>
          <cell r="X444"/>
          <cell r="Y444"/>
          <cell r="Z444"/>
          <cell r="AA444"/>
          <cell r="AB444"/>
          <cell r="AC444"/>
          <cell r="AD444"/>
        </row>
        <row r="445"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  <cell r="Z445"/>
          <cell r="AA445"/>
          <cell r="AB445"/>
          <cell r="AC445"/>
          <cell r="AD445"/>
        </row>
        <row r="446"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  <cell r="S446"/>
          <cell r="T446"/>
          <cell r="U446"/>
          <cell r="V446"/>
          <cell r="W446"/>
          <cell r="X446"/>
          <cell r="Y446"/>
          <cell r="Z446"/>
          <cell r="AA446"/>
          <cell r="AB446"/>
          <cell r="AC446"/>
          <cell r="AD446"/>
        </row>
        <row r="447"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  <cell r="S447"/>
          <cell r="T447"/>
          <cell r="U447"/>
          <cell r="V447"/>
          <cell r="W447"/>
          <cell r="X447"/>
          <cell r="Y447"/>
          <cell r="Z447"/>
          <cell r="AA447"/>
          <cell r="AB447"/>
          <cell r="AC447"/>
          <cell r="AD447"/>
        </row>
        <row r="448"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  <cell r="S448"/>
          <cell r="T448"/>
          <cell r="U448"/>
          <cell r="V448"/>
          <cell r="W448"/>
          <cell r="X448"/>
          <cell r="Y448"/>
          <cell r="Z448"/>
          <cell r="AA448"/>
          <cell r="AB448"/>
          <cell r="AC448"/>
          <cell r="AD448"/>
        </row>
        <row r="449"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  <cell r="Z449"/>
          <cell r="AA449"/>
          <cell r="AB449"/>
          <cell r="AC449"/>
          <cell r="AD449"/>
        </row>
      </sheetData>
      <sheetData sheetId="15">
        <row r="1"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</row>
        <row r="2">
          <cell r="D2"/>
          <cell r="E2"/>
          <cell r="F2"/>
          <cell r="G2"/>
          <cell r="H2">
            <v>2</v>
          </cell>
          <cell r="I2">
            <v>3</v>
          </cell>
          <cell r="J2">
            <v>4</v>
          </cell>
          <cell r="K2">
            <v>5</v>
          </cell>
          <cell r="L2">
            <v>6</v>
          </cell>
          <cell r="M2">
            <v>7</v>
          </cell>
          <cell r="N2"/>
          <cell r="O2"/>
          <cell r="P2"/>
          <cell r="Q2"/>
          <cell r="R2"/>
          <cell r="S2"/>
          <cell r="T2"/>
          <cell r="U2"/>
          <cell r="V2"/>
          <cell r="W2"/>
          <cell r="X2"/>
          <cell r="Y2"/>
          <cell r="Z2"/>
          <cell r="AA2"/>
          <cell r="AB2"/>
          <cell r="AC2"/>
          <cell r="AD2"/>
        </row>
        <row r="3">
          <cell r="D3" t="str">
            <v>Ano</v>
          </cell>
          <cell r="E3" t="str">
            <v>Companhia</v>
          </cell>
          <cell r="F3" t="str">
            <v>Categoria</v>
          </cell>
          <cell r="G3" t="str">
            <v>Categoria</v>
          </cell>
          <cell r="H3" t="str">
            <v>Faixa 0</v>
          </cell>
          <cell r="I3" t="str">
            <v>Faixa 1</v>
          </cell>
          <cell r="J3" t="str">
            <v>Faixa 2</v>
          </cell>
          <cell r="K3" t="str">
            <v>Faixa 3</v>
          </cell>
          <cell r="L3" t="str">
            <v>Faixa 4</v>
          </cell>
          <cell r="M3" t="str">
            <v>Faixa 5</v>
          </cell>
          <cell r="N3"/>
          <cell r="O3" t="str">
            <v>Companhia</v>
          </cell>
          <cell r="P3" t="str">
            <v>TR</v>
          </cell>
          <cell r="Q3"/>
          <cell r="R3"/>
          <cell r="S3"/>
          <cell r="T3"/>
          <cell r="U3"/>
          <cell r="V3"/>
          <cell r="W3"/>
          <cell r="X3"/>
          <cell r="Y3"/>
          <cell r="Z3"/>
          <cell r="AA3"/>
          <cell r="AB3"/>
          <cell r="AC3"/>
          <cell r="AD3"/>
        </row>
        <row r="4">
          <cell r="D4">
            <v>2024</v>
          </cell>
          <cell r="E4" t="str">
            <v>Casan</v>
          </cell>
          <cell r="F4" t="str">
            <v>Pública</v>
          </cell>
          <cell r="G4" t="str">
            <v>2024 Casan Pública</v>
          </cell>
          <cell r="H4">
            <v>43.31</v>
          </cell>
          <cell r="I4">
            <v>6.37</v>
          </cell>
          <cell r="J4">
            <v>17.89</v>
          </cell>
          <cell r="K4">
            <v>17.89</v>
          </cell>
          <cell r="L4">
            <v>17.89</v>
          </cell>
          <cell r="M4">
            <v>0</v>
          </cell>
          <cell r="N4"/>
          <cell r="O4" t="str">
            <v>Casan</v>
          </cell>
          <cell r="P4">
            <v>1</v>
          </cell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</row>
        <row r="5">
          <cell r="D5">
            <v>2024</v>
          </cell>
          <cell r="E5" t="str">
            <v>Casan</v>
          </cell>
          <cell r="F5" t="str">
            <v>Residencial B</v>
          </cell>
          <cell r="G5" t="str">
            <v>2024 Casan Residencial B</v>
          </cell>
          <cell r="H5">
            <v>43.31</v>
          </cell>
          <cell r="I5">
            <v>2.88</v>
          </cell>
          <cell r="J5">
            <v>13.38</v>
          </cell>
          <cell r="K5">
            <v>17.89</v>
          </cell>
          <cell r="L5">
            <v>22.51</v>
          </cell>
          <cell r="M5">
            <v>0</v>
          </cell>
          <cell r="N5"/>
          <cell r="O5" t="str">
            <v>Blumenau</v>
          </cell>
          <cell r="P5">
            <v>0</v>
          </cell>
          <cell r="Q5" t="str">
            <v>Não se aplica ao cálculo, mas é 110%</v>
          </cell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</row>
        <row r="6">
          <cell r="D6">
            <v>2024</v>
          </cell>
          <cell r="E6" t="str">
            <v>Casan</v>
          </cell>
          <cell r="F6" t="str">
            <v>Comercial</v>
          </cell>
          <cell r="G6" t="str">
            <v>2024 Casan Comercial</v>
          </cell>
          <cell r="H6">
            <v>43.31</v>
          </cell>
          <cell r="I6">
            <v>6.37</v>
          </cell>
          <cell r="J6">
            <v>17.89</v>
          </cell>
          <cell r="K6">
            <v>17.89</v>
          </cell>
          <cell r="L6">
            <v>22.51</v>
          </cell>
          <cell r="M6">
            <v>0</v>
          </cell>
          <cell r="N6"/>
          <cell r="O6" t="str">
            <v>Araranguá</v>
          </cell>
          <cell r="P6">
            <v>0.73399999999999999</v>
          </cell>
          <cell r="Q6"/>
          <cell r="R6"/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</row>
        <row r="7">
          <cell r="D7">
            <v>2024</v>
          </cell>
          <cell r="E7" t="str">
            <v>Casan</v>
          </cell>
          <cell r="F7" t="str">
            <v>Industrial</v>
          </cell>
          <cell r="G7" t="str">
            <v>2024 Casan Industrial</v>
          </cell>
          <cell r="H7">
            <v>43.31</v>
          </cell>
          <cell r="I7">
            <v>6.37</v>
          </cell>
          <cell r="J7">
            <v>17.89</v>
          </cell>
          <cell r="K7">
            <v>17.89</v>
          </cell>
          <cell r="L7">
            <v>17.89</v>
          </cell>
          <cell r="M7">
            <v>0</v>
          </cell>
          <cell r="N7"/>
          <cell r="O7" t="str">
            <v>Joinville</v>
          </cell>
          <cell r="P7">
            <v>0.8</v>
          </cell>
          <cell r="Q7"/>
          <cell r="R7"/>
          <cell r="S7"/>
          <cell r="T7"/>
          <cell r="U7"/>
          <cell r="V7"/>
          <cell r="W7"/>
          <cell r="X7"/>
          <cell r="Y7"/>
          <cell r="Z7"/>
          <cell r="AA7"/>
          <cell r="AB7"/>
          <cell r="AC7"/>
          <cell r="AD7"/>
        </row>
        <row r="8"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 t="str">
            <v>Sapiens</v>
          </cell>
          <cell r="P8">
            <v>1</v>
          </cell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</row>
        <row r="9">
          <cell r="D9">
            <v>2024</v>
          </cell>
          <cell r="E9" t="str">
            <v>SAMAE BNU - Água</v>
          </cell>
          <cell r="F9" t="str">
            <v>Pública</v>
          </cell>
          <cell r="G9" t="str">
            <v>2024 SAMAE BNU - Água Pública</v>
          </cell>
          <cell r="H9">
            <v>0</v>
          </cell>
          <cell r="I9">
            <v>4.1899999999999995</v>
          </cell>
          <cell r="J9">
            <v>8.08</v>
          </cell>
          <cell r="K9">
            <v>14.59</v>
          </cell>
          <cell r="L9">
            <v>0</v>
          </cell>
          <cell r="M9">
            <v>0</v>
          </cell>
          <cell r="N9"/>
          <cell r="O9"/>
          <cell r="P9"/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</row>
        <row r="10">
          <cell r="D10">
            <v>2024</v>
          </cell>
          <cell r="E10" t="str">
            <v>Sapiens</v>
          </cell>
          <cell r="F10" t="str">
            <v>Comercial</v>
          </cell>
          <cell r="G10" t="str">
            <v>2024 Sapiens Comercial</v>
          </cell>
          <cell r="H10">
            <v>0</v>
          </cell>
          <cell r="I10">
            <v>20.79</v>
          </cell>
          <cell r="J10">
            <v>20.79</v>
          </cell>
          <cell r="K10">
            <v>20.79</v>
          </cell>
          <cell r="L10">
            <v>20.79</v>
          </cell>
          <cell r="M10">
            <v>0</v>
          </cell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</row>
        <row r="11"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</row>
        <row r="12">
          <cell r="D12">
            <v>2024</v>
          </cell>
          <cell r="E12" t="str">
            <v>Samae ARA - Água</v>
          </cell>
          <cell r="F12" t="str">
            <v>Pública</v>
          </cell>
          <cell r="G12" t="str">
            <v>2024 Samae ARA - Água Pública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</row>
        <row r="13">
          <cell r="D13">
            <v>2024</v>
          </cell>
          <cell r="E13" t="str">
            <v>SAMAE BNU - Esgoto BRK</v>
          </cell>
          <cell r="F13" t="str">
            <v>Pública</v>
          </cell>
          <cell r="G13" t="str">
            <v>2024 SAMAE BNU - Esgoto BRK Pública</v>
          </cell>
          <cell r="H13">
            <v>0</v>
          </cell>
          <cell r="I13">
            <v>4.83</v>
          </cell>
          <cell r="J13">
            <v>9.3789999999999996</v>
          </cell>
          <cell r="K13">
            <v>16.905000000000001</v>
          </cell>
          <cell r="L13">
            <v>0</v>
          </cell>
          <cell r="M13">
            <v>0</v>
          </cell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</row>
        <row r="14">
          <cell r="D14">
            <v>2024</v>
          </cell>
          <cell r="E14" t="str">
            <v>SAMAE BNU - Esgoto BRK</v>
          </cell>
          <cell r="F14" t="str">
            <v>Pública</v>
          </cell>
          <cell r="G14" t="str">
            <v>2024 SAMAE BNU - Esgoto BRK Pública</v>
          </cell>
          <cell r="H14">
            <v>0</v>
          </cell>
          <cell r="I14">
            <v>4.83</v>
          </cell>
          <cell r="J14">
            <v>9.3789999999999996</v>
          </cell>
          <cell r="K14">
            <v>16.905000000000001</v>
          </cell>
          <cell r="L14">
            <v>0</v>
          </cell>
          <cell r="M14">
            <v>0</v>
          </cell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</row>
        <row r="15">
          <cell r="D15">
            <v>2024</v>
          </cell>
          <cell r="E15" t="str">
            <v>Joinville Perini</v>
          </cell>
          <cell r="F15" t="str">
            <v>Comercial</v>
          </cell>
          <cell r="G15" t="str">
            <v>2024 Joinville Perini Comercial</v>
          </cell>
          <cell r="H15">
            <v>0</v>
          </cell>
          <cell r="I15">
            <v>11.9</v>
          </cell>
          <cell r="J15">
            <v>11.9</v>
          </cell>
          <cell r="K15">
            <v>11.9</v>
          </cell>
          <cell r="L15">
            <v>11.9</v>
          </cell>
          <cell r="M15">
            <v>0</v>
          </cell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</row>
        <row r="16"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</row>
        <row r="17"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</row>
        <row r="18"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</row>
        <row r="19">
          <cell r="D19">
            <v>1</v>
          </cell>
          <cell r="E19">
            <v>2</v>
          </cell>
          <cell r="F19">
            <v>3</v>
          </cell>
          <cell r="G19">
            <v>4</v>
          </cell>
          <cell r="H19">
            <v>5</v>
          </cell>
          <cell r="I19">
            <v>6</v>
          </cell>
          <cell r="J19">
            <v>7</v>
          </cell>
          <cell r="K19">
            <v>8</v>
          </cell>
          <cell r="L19">
            <v>9</v>
          </cell>
          <cell r="M19">
            <v>10</v>
          </cell>
          <cell r="N19">
            <v>11</v>
          </cell>
          <cell r="O19">
            <v>12</v>
          </cell>
          <cell r="P19">
            <v>13</v>
          </cell>
          <cell r="Q19">
            <v>14</v>
          </cell>
          <cell r="R19">
            <v>15</v>
          </cell>
          <cell r="S19">
            <v>16</v>
          </cell>
          <cell r="T19">
            <v>17</v>
          </cell>
          <cell r="U19">
            <v>18</v>
          </cell>
          <cell r="V19">
            <v>19</v>
          </cell>
          <cell r="W19">
            <v>20</v>
          </cell>
          <cell r="X19">
            <v>21</v>
          </cell>
          <cell r="Y19">
            <v>22</v>
          </cell>
          <cell r="Z19">
            <v>23</v>
          </cell>
          <cell r="AA19">
            <v>24</v>
          </cell>
          <cell r="AB19">
            <v>25</v>
          </cell>
          <cell r="AC19">
            <v>26</v>
          </cell>
          <cell r="AD19">
            <v>27</v>
          </cell>
        </row>
        <row r="20">
          <cell r="D20"/>
          <cell r="E20" t="str">
            <v>COMPANHIA CATARINENSE DE ÁGUAS E SANEAMENTO                                                                                                                             FATURA CENTRALIZADA DETALHADA
EMÍLIO BLUM, 83  CENTRO C.N.P.J. 82.508.433/000117</v>
          </cell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</row>
        <row r="21">
          <cell r="D21"/>
          <cell r="E21" t="str">
            <v>ÓRGÃO CENTRAL: U.F.S.C. UNIV.FEDERAL DE SC                                                                                                                                                          SEQÜENCIAL: 216340701807</v>
          </cell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 t="str">
            <v>Economias</v>
          </cell>
          <cell r="Y21"/>
          <cell r="Z21"/>
          <cell r="AA21"/>
          <cell r="AB21"/>
          <cell r="AC21"/>
          <cell r="AD21"/>
        </row>
        <row r="22">
          <cell r="D22" t="str">
            <v>Codigo</v>
          </cell>
          <cell r="E22" t="str">
            <v>Matricula</v>
          </cell>
          <cell r="F22" t="str">
            <v>Mês referencia</v>
          </cell>
          <cell r="G22" t="str">
            <v>Cliente</v>
          </cell>
          <cell r="H22" t="str">
            <v>Economias</v>
          </cell>
          <cell r="I22" t="str">
            <v>Leitura Anterior</v>
          </cell>
          <cell r="J22" t="str">
            <v>Atual</v>
          </cell>
          <cell r="K22" t="str">
            <v>Cons. m3</v>
          </cell>
          <cell r="L22" t="str">
            <v>Valor água (R$)</v>
          </cell>
          <cell r="M22" t="str">
            <v>Valor esgoto (R$)</v>
          </cell>
          <cell r="N22" t="str">
            <v>Valor serviço(R$)</v>
          </cell>
          <cell r="O22" t="str">
            <v>Valor bônus(R$)</v>
          </cell>
          <cell r="P22" t="str">
            <v>Multa/ Juros/ Atual. Monet.</v>
          </cell>
          <cell r="Q22" t="str">
            <v>Valor total(R$)</v>
          </cell>
          <cell r="R22"/>
          <cell r="S22" t="str">
            <v>Situação</v>
          </cell>
          <cell r="T22" t="str">
            <v>Ocorrência</v>
          </cell>
          <cell r="U22" t="str">
            <v>Anormalidade</v>
          </cell>
          <cell r="V22" t="str">
            <v>Matrículas mês anterior</v>
          </cell>
          <cell r="W22" t="str">
            <v>Matrícula</v>
          </cell>
          <cell r="X22" t="str">
            <v>Informação das faturas</v>
          </cell>
          <cell r="Y22" t="str">
            <v>Informado e total anterior =?</v>
          </cell>
          <cell r="Z22" t="str">
            <v>Público</v>
          </cell>
          <cell r="AA22" t="str">
            <v>Residencial</v>
          </cell>
          <cell r="AB22" t="str">
            <v>Comercial</v>
          </cell>
          <cell r="AC22" t="str">
            <v>Industrial</v>
          </cell>
          <cell r="AD22" t="str">
            <v>Total</v>
          </cell>
        </row>
        <row r="23">
          <cell r="D23" t="str">
            <v>H001</v>
          </cell>
          <cell r="E23">
            <v>2297094</v>
          </cell>
          <cell r="F23">
            <v>45597</v>
          </cell>
          <cell r="G23" t="str">
            <v>UNIVERSIDADE FEDERAL DE SANTA CATARINA</v>
          </cell>
          <cell r="H23">
            <v>1</v>
          </cell>
          <cell r="I23">
            <v>1404</v>
          </cell>
          <cell r="J23">
            <v>1435</v>
          </cell>
          <cell r="K23">
            <v>31</v>
          </cell>
          <cell r="L23">
            <v>482.7</v>
          </cell>
          <cell r="M23">
            <v>482.7</v>
          </cell>
          <cell r="N23">
            <v>-91.23</v>
          </cell>
          <cell r="O23">
            <v>0</v>
          </cell>
          <cell r="P23">
            <v>0</v>
          </cell>
          <cell r="Q23">
            <v>874.17</v>
          </cell>
          <cell r="R23">
            <v>0</v>
          </cell>
          <cell r="S23" t="str">
            <v>ok</v>
          </cell>
          <cell r="T23" t="str">
            <v>MÉDIO</v>
          </cell>
          <cell r="U23" t="str">
            <v>Sem ocorrência</v>
          </cell>
          <cell r="V23">
            <v>2297094</v>
          </cell>
          <cell r="W23" t="str">
            <v>ok</v>
          </cell>
          <cell r="X23">
            <v>1</v>
          </cell>
          <cell r="Y23" t="str">
            <v>sim</v>
          </cell>
          <cell r="Z23">
            <v>1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</row>
        <row r="24">
          <cell r="D24" t="str">
            <v>H002</v>
          </cell>
          <cell r="E24">
            <v>2297116</v>
          </cell>
          <cell r="F24">
            <v>45597</v>
          </cell>
          <cell r="G24" t="str">
            <v>UNIVERSIDADE FEDERAL DE SANTA CATARINA</v>
          </cell>
          <cell r="H24">
            <v>2</v>
          </cell>
          <cell r="I24">
            <v>3116</v>
          </cell>
          <cell r="J24">
            <v>3166</v>
          </cell>
          <cell r="K24">
            <v>50</v>
          </cell>
          <cell r="L24">
            <v>750.72</v>
          </cell>
          <cell r="M24">
            <v>750.72</v>
          </cell>
          <cell r="N24">
            <v>-141.88</v>
          </cell>
          <cell r="O24">
            <v>0</v>
          </cell>
          <cell r="P24">
            <v>0</v>
          </cell>
          <cell r="Q24">
            <v>1359.56</v>
          </cell>
          <cell r="R24">
            <v>0</v>
          </cell>
          <cell r="S24" t="str">
            <v>ok</v>
          </cell>
          <cell r="T24" t="str">
            <v>MÉDIO</v>
          </cell>
          <cell r="U24" t="str">
            <v>Sem ocorrência</v>
          </cell>
          <cell r="V24">
            <v>2297116</v>
          </cell>
          <cell r="W24" t="str">
            <v>ok</v>
          </cell>
          <cell r="X24">
            <v>2</v>
          </cell>
          <cell r="Y24" t="str">
            <v>sim</v>
          </cell>
          <cell r="Z24">
            <v>2</v>
          </cell>
          <cell r="AA24">
            <v>0</v>
          </cell>
          <cell r="AB24">
            <v>0</v>
          </cell>
          <cell r="AC24">
            <v>0</v>
          </cell>
          <cell r="AD24">
            <v>2</v>
          </cell>
        </row>
        <row r="25">
          <cell r="D25" t="str">
            <v>H003</v>
          </cell>
          <cell r="E25">
            <v>2297124</v>
          </cell>
          <cell r="F25">
            <v>45597</v>
          </cell>
          <cell r="G25" t="str">
            <v>BIOTERIO CENTRAL ALMOXARIFADO</v>
          </cell>
          <cell r="H25">
            <v>1</v>
          </cell>
          <cell r="I25">
            <v>11197</v>
          </cell>
          <cell r="J25">
            <v>11521</v>
          </cell>
          <cell r="K25">
            <v>324</v>
          </cell>
          <cell r="L25">
            <v>5724.47</v>
          </cell>
          <cell r="M25">
            <v>5724.47</v>
          </cell>
          <cell r="N25">
            <v>-1081.93</v>
          </cell>
          <cell r="O25">
            <v>0</v>
          </cell>
          <cell r="P25">
            <v>0</v>
          </cell>
          <cell r="Q25">
            <v>10367.01</v>
          </cell>
          <cell r="R25">
            <v>0</v>
          </cell>
          <cell r="S25" t="str">
            <v>ok</v>
          </cell>
          <cell r="T25" t="str">
            <v>MÉDIO</v>
          </cell>
          <cell r="U25" t="str">
            <v>Sem ocorrência</v>
          </cell>
          <cell r="V25">
            <v>2297124</v>
          </cell>
          <cell r="W25" t="str">
            <v>ok</v>
          </cell>
          <cell r="X25">
            <v>1</v>
          </cell>
          <cell r="Y25" t="str">
            <v>sim</v>
          </cell>
          <cell r="Z25">
            <v>1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</row>
        <row r="26">
          <cell r="D26" t="str">
            <v>H004</v>
          </cell>
          <cell r="E26">
            <v>2297086</v>
          </cell>
          <cell r="F26">
            <v>45597</v>
          </cell>
          <cell r="G26" t="str">
            <v>CENTRO DE CIENCIAS FISICAS E MATEMATICA</v>
          </cell>
          <cell r="H26">
            <v>1</v>
          </cell>
          <cell r="I26">
            <v>2502</v>
          </cell>
          <cell r="J26">
            <v>2666</v>
          </cell>
          <cell r="K26">
            <v>164</v>
          </cell>
          <cell r="L26">
            <v>2862.07</v>
          </cell>
          <cell r="M26">
            <v>2862.07</v>
          </cell>
          <cell r="N26">
            <v>-540.92999999999995</v>
          </cell>
          <cell r="O26">
            <v>0</v>
          </cell>
          <cell r="P26">
            <v>0</v>
          </cell>
          <cell r="Q26">
            <v>5183.21</v>
          </cell>
          <cell r="R26">
            <v>0</v>
          </cell>
          <cell r="S26" t="str">
            <v>ok</v>
          </cell>
          <cell r="T26" t="str">
            <v>MÉDIO</v>
          </cell>
          <cell r="U26" t="str">
            <v>Sem ocorrência</v>
          </cell>
          <cell r="V26">
            <v>2297086</v>
          </cell>
          <cell r="W26" t="str">
            <v>ok</v>
          </cell>
          <cell r="X26">
            <v>1</v>
          </cell>
          <cell r="Y26" t="str">
            <v>sim</v>
          </cell>
          <cell r="Z26">
            <v>1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</row>
        <row r="27">
          <cell r="D27" t="str">
            <v>H005</v>
          </cell>
          <cell r="E27">
            <v>2297078</v>
          </cell>
          <cell r="F27">
            <v>45597</v>
          </cell>
          <cell r="G27" t="str">
            <v>CENTRO DE CIENCIAS FISICAS E MATEMATICA</v>
          </cell>
          <cell r="H27">
            <v>1</v>
          </cell>
          <cell r="I27">
            <v>1096</v>
          </cell>
          <cell r="J27">
            <v>1225</v>
          </cell>
          <cell r="K27">
            <v>129</v>
          </cell>
          <cell r="L27">
            <v>2235.92</v>
          </cell>
          <cell r="M27">
            <v>2235.92</v>
          </cell>
          <cell r="N27">
            <v>-422.6</v>
          </cell>
          <cell r="O27">
            <v>0</v>
          </cell>
          <cell r="P27">
            <v>0</v>
          </cell>
          <cell r="Q27">
            <v>4049.24</v>
          </cell>
          <cell r="R27">
            <v>0</v>
          </cell>
          <cell r="S27" t="str">
            <v>ok</v>
          </cell>
          <cell r="T27" t="str">
            <v>MÉDIO</v>
          </cell>
          <cell r="U27" t="str">
            <v>Sem ocorrência</v>
          </cell>
          <cell r="V27">
            <v>2297078</v>
          </cell>
          <cell r="W27" t="str">
            <v>ok</v>
          </cell>
          <cell r="X27">
            <v>1</v>
          </cell>
          <cell r="Y27" t="str">
            <v>sim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</row>
        <row r="28">
          <cell r="D28" t="str">
            <v>H006</v>
          </cell>
          <cell r="E28">
            <v>9185569</v>
          </cell>
          <cell r="F28">
            <v>45597</v>
          </cell>
          <cell r="G28" t="str">
            <v>ENGENHARIA CIVIL BL T</v>
          </cell>
          <cell r="H28">
            <v>1</v>
          </cell>
          <cell r="I28">
            <v>262</v>
          </cell>
          <cell r="J28">
            <v>268</v>
          </cell>
          <cell r="K28">
            <v>6</v>
          </cell>
          <cell r="L28">
            <v>81.53</v>
          </cell>
          <cell r="M28">
            <v>81.53</v>
          </cell>
          <cell r="N28">
            <v>-15.41</v>
          </cell>
          <cell r="O28">
            <v>0</v>
          </cell>
          <cell r="P28">
            <v>0</v>
          </cell>
          <cell r="Q28">
            <v>147.65</v>
          </cell>
          <cell r="R28">
            <v>0</v>
          </cell>
          <cell r="S28" t="str">
            <v>ok</v>
          </cell>
          <cell r="T28" t="str">
            <v>MÉDIO</v>
          </cell>
          <cell r="U28" t="str">
            <v>Sem ocorrência</v>
          </cell>
          <cell r="V28">
            <v>9185569</v>
          </cell>
          <cell r="W28" t="str">
            <v>ok</v>
          </cell>
          <cell r="X28">
            <v>1</v>
          </cell>
          <cell r="Y28" t="str">
            <v>sim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1</v>
          </cell>
        </row>
        <row r="29">
          <cell r="D29" t="str">
            <v>H007</v>
          </cell>
          <cell r="E29">
            <v>9185550</v>
          </cell>
          <cell r="F29">
            <v>45597</v>
          </cell>
          <cell r="G29" t="str">
            <v>ENGENHARIA CIVIL BL V</v>
          </cell>
          <cell r="H29">
            <v>1</v>
          </cell>
          <cell r="I29">
            <v>7094</v>
          </cell>
          <cell r="J29">
            <v>7187</v>
          </cell>
          <cell r="K29">
            <v>93</v>
          </cell>
          <cell r="L29">
            <v>1591.88</v>
          </cell>
          <cell r="M29">
            <v>1591.88</v>
          </cell>
          <cell r="N29">
            <v>-300.86</v>
          </cell>
          <cell r="O29">
            <v>0</v>
          </cell>
          <cell r="P29">
            <v>0</v>
          </cell>
          <cell r="Q29">
            <v>2882.9</v>
          </cell>
          <cell r="R29">
            <v>0</v>
          </cell>
          <cell r="S29" t="str">
            <v>ok</v>
          </cell>
          <cell r="T29" t="str">
            <v>MÉDIO</v>
          </cell>
          <cell r="U29" t="str">
            <v>Sem ocorrência</v>
          </cell>
          <cell r="V29">
            <v>9185550</v>
          </cell>
          <cell r="W29" t="str">
            <v>ok</v>
          </cell>
          <cell r="X29">
            <v>1</v>
          </cell>
          <cell r="Y29" t="str">
            <v>sim</v>
          </cell>
          <cell r="Z29">
            <v>1</v>
          </cell>
          <cell r="AA29">
            <v>0</v>
          </cell>
          <cell r="AB29">
            <v>0</v>
          </cell>
          <cell r="AC29">
            <v>0</v>
          </cell>
          <cell r="AD29">
            <v>1</v>
          </cell>
        </row>
        <row r="30">
          <cell r="D30" t="str">
            <v>H008</v>
          </cell>
          <cell r="E30">
            <v>2297159</v>
          </cell>
          <cell r="F30">
            <v>45597</v>
          </cell>
          <cell r="G30" t="str">
            <v>UNIVERSIDADE FEDERAL DE SANTA CATARINA</v>
          </cell>
          <cell r="H30">
            <v>1</v>
          </cell>
          <cell r="I30">
            <v>3376</v>
          </cell>
          <cell r="J30">
            <v>3700</v>
          </cell>
          <cell r="K30">
            <v>324</v>
          </cell>
          <cell r="L30">
            <v>5724.47</v>
          </cell>
          <cell r="M30">
            <v>5724.47</v>
          </cell>
          <cell r="N30">
            <v>-1081.93</v>
          </cell>
          <cell r="O30">
            <v>0</v>
          </cell>
          <cell r="P30">
            <v>0</v>
          </cell>
          <cell r="Q30">
            <v>10367.01</v>
          </cell>
          <cell r="R30">
            <v>0</v>
          </cell>
          <cell r="S30" t="str">
            <v>ok</v>
          </cell>
          <cell r="T30" t="str">
            <v>LIDO</v>
          </cell>
          <cell r="U30" t="str">
            <v>CONFIRMACAO LEITURA</v>
          </cell>
          <cell r="V30">
            <v>2297159</v>
          </cell>
          <cell r="W30" t="str">
            <v>ok</v>
          </cell>
          <cell r="X30">
            <v>1</v>
          </cell>
          <cell r="Y30" t="str">
            <v>sim</v>
          </cell>
          <cell r="Z30">
            <v>1</v>
          </cell>
          <cell r="AA30">
            <v>0</v>
          </cell>
          <cell r="AB30">
            <v>0</v>
          </cell>
          <cell r="AC30">
            <v>0</v>
          </cell>
          <cell r="AD30">
            <v>1</v>
          </cell>
        </row>
        <row r="31">
          <cell r="D31" t="str">
            <v>H009</v>
          </cell>
          <cell r="E31">
            <v>2297140</v>
          </cell>
          <cell r="F31">
            <v>45597</v>
          </cell>
          <cell r="G31" t="str">
            <v>UNIVERSIDADE FEDERAL DE SANTA CATARINA</v>
          </cell>
          <cell r="H31">
            <v>1</v>
          </cell>
          <cell r="I31">
            <v>28</v>
          </cell>
          <cell r="J31">
            <v>29</v>
          </cell>
          <cell r="K31">
            <v>1</v>
          </cell>
          <cell r="L31">
            <v>49.68</v>
          </cell>
          <cell r="M31">
            <v>49.68</v>
          </cell>
          <cell r="N31">
            <v>-9.39</v>
          </cell>
          <cell r="O31">
            <v>0</v>
          </cell>
          <cell r="P31">
            <v>0</v>
          </cell>
          <cell r="Q31">
            <v>89.97</v>
          </cell>
          <cell r="R31">
            <v>0</v>
          </cell>
          <cell r="S31" t="str">
            <v>ok</v>
          </cell>
          <cell r="T31" t="str">
            <v>LIDO</v>
          </cell>
          <cell r="U31" t="str">
            <v>Alto Consumo</v>
          </cell>
          <cell r="V31">
            <v>2297140</v>
          </cell>
          <cell r="W31" t="str">
            <v>ok</v>
          </cell>
          <cell r="X31">
            <v>1</v>
          </cell>
          <cell r="Y31" t="str">
            <v>sim</v>
          </cell>
          <cell r="Z31">
            <v>1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</row>
        <row r="32">
          <cell r="D32" t="str">
            <v>H010</v>
          </cell>
          <cell r="E32">
            <v>2297132</v>
          </cell>
          <cell r="F32">
            <v>45597</v>
          </cell>
          <cell r="G32" t="str">
            <v>NUCLEO DE INSTRUÇÃO MODELO</v>
          </cell>
          <cell r="H32">
            <v>1</v>
          </cell>
          <cell r="I32">
            <v>2734</v>
          </cell>
          <cell r="J32">
            <v>2761</v>
          </cell>
          <cell r="K32">
            <v>27</v>
          </cell>
          <cell r="L32">
            <v>411.14</v>
          </cell>
          <cell r="M32">
            <v>411.14</v>
          </cell>
          <cell r="N32">
            <v>-77.7</v>
          </cell>
          <cell r="O32">
            <v>0</v>
          </cell>
          <cell r="P32">
            <v>0</v>
          </cell>
          <cell r="Q32">
            <v>744.58</v>
          </cell>
          <cell r="R32">
            <v>0</v>
          </cell>
          <cell r="S32" t="str">
            <v>ok</v>
          </cell>
          <cell r="T32" t="str">
            <v>MÉDIO</v>
          </cell>
          <cell r="U32" t="str">
            <v>Sem ocorrência</v>
          </cell>
          <cell r="V32">
            <v>2297132</v>
          </cell>
          <cell r="W32" t="str">
            <v>ok</v>
          </cell>
          <cell r="X32">
            <v>1</v>
          </cell>
          <cell r="Y32" t="str">
            <v>sim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1</v>
          </cell>
        </row>
        <row r="33">
          <cell r="D33" t="str">
            <v>H011</v>
          </cell>
          <cell r="E33">
            <v>8149615</v>
          </cell>
          <cell r="F33">
            <v>45597</v>
          </cell>
          <cell r="G33" t="str">
            <v>DEPTO MICROBIOLOGIA UFSC</v>
          </cell>
          <cell r="H33">
            <v>1</v>
          </cell>
          <cell r="I33">
            <v>46266</v>
          </cell>
          <cell r="J33">
            <v>46320</v>
          </cell>
          <cell r="K33">
            <v>54</v>
          </cell>
          <cell r="L33">
            <v>894.17000000000007</v>
          </cell>
          <cell r="M33">
            <v>894.17000000000007</v>
          </cell>
          <cell r="N33">
            <v>-168.99</v>
          </cell>
          <cell r="O33">
            <v>0</v>
          </cell>
          <cell r="P33">
            <v>0</v>
          </cell>
          <cell r="Q33">
            <v>1619.35</v>
          </cell>
          <cell r="R33">
            <v>0</v>
          </cell>
          <cell r="S33" t="str">
            <v>ok</v>
          </cell>
          <cell r="T33" t="str">
            <v>LIDO</v>
          </cell>
          <cell r="U33" t="str">
            <v>CONFIRMACAO LEITURA</v>
          </cell>
          <cell r="V33">
            <v>8149615</v>
          </cell>
          <cell r="W33" t="str">
            <v>ok</v>
          </cell>
          <cell r="X33">
            <v>1</v>
          </cell>
          <cell r="Y33" t="str">
            <v>sim</v>
          </cell>
          <cell r="Z33">
            <v>1</v>
          </cell>
          <cell r="AA33">
            <v>0</v>
          </cell>
          <cell r="AB33">
            <v>0</v>
          </cell>
          <cell r="AC33">
            <v>0</v>
          </cell>
          <cell r="AD33">
            <v>1</v>
          </cell>
        </row>
        <row r="34">
          <cell r="D34" t="str">
            <v>H015</v>
          </cell>
          <cell r="E34">
            <v>2296918</v>
          </cell>
          <cell r="F34">
            <v>45597</v>
          </cell>
          <cell r="G34" t="str">
            <v>UNIV FEDERAL DO ESTADO DE SC</v>
          </cell>
          <cell r="H34">
            <v>1</v>
          </cell>
          <cell r="I34">
            <v>212</v>
          </cell>
          <cell r="J34">
            <v>212</v>
          </cell>
          <cell r="K34">
            <v>0</v>
          </cell>
          <cell r="L34">
            <v>43.31</v>
          </cell>
          <cell r="M34">
            <v>43.31</v>
          </cell>
          <cell r="N34">
            <v>-8.19</v>
          </cell>
          <cell r="O34">
            <v>0</v>
          </cell>
          <cell r="P34">
            <v>0</v>
          </cell>
          <cell r="Q34">
            <v>78.430000000000007</v>
          </cell>
          <cell r="R34">
            <v>0</v>
          </cell>
          <cell r="S34" t="str">
            <v>ok</v>
          </cell>
          <cell r="T34" t="str">
            <v>MÉDIO</v>
          </cell>
          <cell r="U34" t="str">
            <v>VIDRO DO HIDROMETRO SUADO</v>
          </cell>
          <cell r="V34">
            <v>2296918</v>
          </cell>
          <cell r="W34" t="str">
            <v>ok</v>
          </cell>
          <cell r="X34">
            <v>1</v>
          </cell>
          <cell r="Y34" t="str">
            <v>sim</v>
          </cell>
          <cell r="Z34">
            <v>1</v>
          </cell>
          <cell r="AA34">
            <v>0</v>
          </cell>
          <cell r="AB34">
            <v>0</v>
          </cell>
          <cell r="AC34">
            <v>0</v>
          </cell>
          <cell r="AD34">
            <v>1</v>
          </cell>
        </row>
        <row r="35">
          <cell r="D35" t="str">
            <v>H017</v>
          </cell>
          <cell r="E35">
            <v>2296950</v>
          </cell>
          <cell r="F35">
            <v>45597</v>
          </cell>
          <cell r="G35" t="str">
            <v>UNIVERSIDADE FEDERAL DE SANTA CATARINA</v>
          </cell>
          <cell r="H35">
            <v>2</v>
          </cell>
          <cell r="I35">
            <v>9772</v>
          </cell>
          <cell r="J35">
            <v>10223</v>
          </cell>
          <cell r="K35">
            <v>451</v>
          </cell>
          <cell r="L35">
            <v>8735.43</v>
          </cell>
          <cell r="M35">
            <v>8735.43</v>
          </cell>
          <cell r="N35">
            <v>-1651</v>
          </cell>
          <cell r="O35">
            <v>0</v>
          </cell>
          <cell r="P35">
            <v>0</v>
          </cell>
          <cell r="Q35">
            <v>15819.86</v>
          </cell>
          <cell r="R35">
            <v>0</v>
          </cell>
          <cell r="S35" t="str">
            <v>ok</v>
          </cell>
          <cell r="T35" t="str">
            <v>MÉDIO</v>
          </cell>
          <cell r="U35" t="str">
            <v>Média</v>
          </cell>
          <cell r="V35">
            <v>2296950</v>
          </cell>
          <cell r="W35" t="str">
            <v>ok</v>
          </cell>
          <cell r="X35">
            <v>2</v>
          </cell>
          <cell r="Y35" t="str">
            <v>sim</v>
          </cell>
          <cell r="Z35">
            <v>1</v>
          </cell>
          <cell r="AA35">
            <v>0</v>
          </cell>
          <cell r="AB35">
            <v>1</v>
          </cell>
          <cell r="AC35">
            <v>0</v>
          </cell>
          <cell r="AD35">
            <v>2</v>
          </cell>
        </row>
        <row r="36">
          <cell r="D36" t="str">
            <v>H018</v>
          </cell>
          <cell r="E36">
            <v>2296640</v>
          </cell>
          <cell r="F36">
            <v>45597</v>
          </cell>
          <cell r="G36" t="str">
            <v>D A E</v>
          </cell>
          <cell r="H36">
            <v>1</v>
          </cell>
          <cell r="I36">
            <v>362</v>
          </cell>
          <cell r="J36">
            <v>402</v>
          </cell>
          <cell r="K36">
            <v>40</v>
          </cell>
          <cell r="L36">
            <v>643.71</v>
          </cell>
          <cell r="M36">
            <v>643.71</v>
          </cell>
          <cell r="N36">
            <v>-121.66</v>
          </cell>
          <cell r="O36">
            <v>0</v>
          </cell>
          <cell r="P36">
            <v>0</v>
          </cell>
          <cell r="Q36">
            <v>1165.76</v>
          </cell>
          <cell r="R36">
            <v>0</v>
          </cell>
          <cell r="S36" t="str">
            <v>ok</v>
          </cell>
          <cell r="T36" t="str">
            <v>MÉDIO</v>
          </cell>
          <cell r="U36" t="str">
            <v>Média</v>
          </cell>
          <cell r="V36">
            <v>2296640</v>
          </cell>
          <cell r="W36" t="str">
            <v>ok</v>
          </cell>
          <cell r="X36">
            <v>1</v>
          </cell>
          <cell r="Y36" t="str">
            <v>sim</v>
          </cell>
          <cell r="Z36">
            <v>1</v>
          </cell>
          <cell r="AA36">
            <v>0</v>
          </cell>
          <cell r="AB36">
            <v>0</v>
          </cell>
          <cell r="AC36">
            <v>0</v>
          </cell>
          <cell r="AD36">
            <v>1</v>
          </cell>
        </row>
        <row r="37">
          <cell r="D37" t="str">
            <v>H019</v>
          </cell>
          <cell r="E37">
            <v>9097821</v>
          </cell>
          <cell r="F37">
            <v>45597</v>
          </cell>
          <cell r="G37" t="str">
            <v>CENTRO ACAD SOCIO ECONOMICO UFSC</v>
          </cell>
          <cell r="H37">
            <v>3</v>
          </cell>
          <cell r="I37">
            <v>14232</v>
          </cell>
          <cell r="J37">
            <v>14840</v>
          </cell>
          <cell r="K37">
            <v>608</v>
          </cell>
          <cell r="L37">
            <v>11366.78</v>
          </cell>
          <cell r="M37">
            <v>11366.78</v>
          </cell>
          <cell r="N37">
            <v>-2148.33</v>
          </cell>
          <cell r="O37">
            <v>0</v>
          </cell>
          <cell r="P37">
            <v>0</v>
          </cell>
          <cell r="Q37">
            <v>20585.23</v>
          </cell>
          <cell r="R37">
            <v>0</v>
          </cell>
          <cell r="S37" t="str">
            <v>ok</v>
          </cell>
          <cell r="T37" t="str">
            <v>LIDO</v>
          </cell>
          <cell r="U37" t="str">
            <v>Alto Consumo</v>
          </cell>
          <cell r="V37">
            <v>9097821</v>
          </cell>
          <cell r="W37" t="str">
            <v>ok</v>
          </cell>
          <cell r="X37">
            <v>3</v>
          </cell>
          <cell r="Y37" t="str">
            <v>sim</v>
          </cell>
          <cell r="Z37">
            <v>1</v>
          </cell>
          <cell r="AA37">
            <v>0</v>
          </cell>
          <cell r="AB37">
            <v>1</v>
          </cell>
          <cell r="AC37">
            <v>1</v>
          </cell>
          <cell r="AD37">
            <v>3</v>
          </cell>
        </row>
        <row r="38">
          <cell r="D38" t="str">
            <v>H020</v>
          </cell>
          <cell r="E38">
            <v>2296829</v>
          </cell>
          <cell r="F38">
            <v>45597</v>
          </cell>
          <cell r="G38" t="str">
            <v>CENTRO SOCIO ECONOMICO-UFSC</v>
          </cell>
          <cell r="H38">
            <v>1</v>
          </cell>
          <cell r="I38">
            <v>2313</v>
          </cell>
          <cell r="J38">
            <v>2313</v>
          </cell>
          <cell r="K38">
            <v>0</v>
          </cell>
          <cell r="L38">
            <v>43.31</v>
          </cell>
          <cell r="M38">
            <v>43.31</v>
          </cell>
          <cell r="N38">
            <v>-86.62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 t="str">
            <v>ok</v>
          </cell>
          <cell r="T38" t="str">
            <v>LIDO</v>
          </cell>
          <cell r="U38" t="str">
            <v>CONFIRMACAO LEITURA</v>
          </cell>
          <cell r="V38">
            <v>2296829</v>
          </cell>
          <cell r="W38" t="str">
            <v>ok</v>
          </cell>
          <cell r="X38">
            <v>1</v>
          </cell>
          <cell r="Y38" t="str">
            <v>sim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</row>
        <row r="39">
          <cell r="D39" t="str">
            <v>H021</v>
          </cell>
          <cell r="E39">
            <v>2296632</v>
          </cell>
          <cell r="F39">
            <v>45597</v>
          </cell>
          <cell r="G39" t="str">
            <v>IGREJA UFSC</v>
          </cell>
          <cell r="H39">
            <v>2</v>
          </cell>
          <cell r="I39">
            <v>1035</v>
          </cell>
          <cell r="J39">
            <v>1143</v>
          </cell>
          <cell r="K39">
            <v>108</v>
          </cell>
          <cell r="L39">
            <v>1788.34</v>
          </cell>
          <cell r="M39">
            <v>1788.34</v>
          </cell>
          <cell r="N39">
            <v>-338</v>
          </cell>
          <cell r="O39">
            <v>0</v>
          </cell>
          <cell r="P39">
            <v>0</v>
          </cell>
          <cell r="Q39">
            <v>3238.68</v>
          </cell>
          <cell r="R39">
            <v>0</v>
          </cell>
          <cell r="S39" t="str">
            <v>ok</v>
          </cell>
          <cell r="T39" t="str">
            <v>MÉDIO</v>
          </cell>
          <cell r="U39" t="str">
            <v>Média</v>
          </cell>
          <cell r="V39">
            <v>2296632</v>
          </cell>
          <cell r="W39" t="str">
            <v>ok</v>
          </cell>
          <cell r="X39">
            <v>2</v>
          </cell>
          <cell r="Y39" t="str">
            <v>sim</v>
          </cell>
          <cell r="Z39">
            <v>2</v>
          </cell>
          <cell r="AA39">
            <v>0</v>
          </cell>
          <cell r="AB39">
            <v>0</v>
          </cell>
          <cell r="AC39">
            <v>0</v>
          </cell>
          <cell r="AD39">
            <v>2</v>
          </cell>
        </row>
        <row r="40">
          <cell r="D40" t="str">
            <v>H023</v>
          </cell>
          <cell r="E40">
            <v>2296934</v>
          </cell>
          <cell r="F40">
            <v>45597</v>
          </cell>
          <cell r="G40" t="str">
            <v>UNIVERSIDADE FEDERAL DE SANTA CATARINA</v>
          </cell>
          <cell r="H40">
            <v>2</v>
          </cell>
          <cell r="I40">
            <v>17057</v>
          </cell>
          <cell r="J40">
            <v>17138</v>
          </cell>
          <cell r="K40">
            <v>81</v>
          </cell>
          <cell r="L40">
            <v>1305.32</v>
          </cell>
          <cell r="M40">
            <v>1305.32</v>
          </cell>
          <cell r="N40">
            <v>-246.71</v>
          </cell>
          <cell r="O40">
            <v>0</v>
          </cell>
          <cell r="P40">
            <v>0</v>
          </cell>
          <cell r="Q40">
            <v>2363.9299999999998</v>
          </cell>
          <cell r="R40">
            <v>0</v>
          </cell>
          <cell r="S40" t="str">
            <v>ok</v>
          </cell>
          <cell r="T40" t="str">
            <v>MÉDIO</v>
          </cell>
          <cell r="U40" t="str">
            <v>Média</v>
          </cell>
          <cell r="V40">
            <v>2296934</v>
          </cell>
          <cell r="W40" t="str">
            <v>ok</v>
          </cell>
          <cell r="X40">
            <v>2</v>
          </cell>
          <cell r="Y40" t="str">
            <v>sim</v>
          </cell>
          <cell r="Z40">
            <v>1</v>
          </cell>
          <cell r="AA40">
            <v>0</v>
          </cell>
          <cell r="AB40">
            <v>1</v>
          </cell>
          <cell r="AC40">
            <v>0</v>
          </cell>
          <cell r="AD40">
            <v>2</v>
          </cell>
        </row>
        <row r="41">
          <cell r="D41" t="str">
            <v>H024</v>
          </cell>
          <cell r="E41">
            <v>2296926</v>
          </cell>
          <cell r="F41">
            <v>45597</v>
          </cell>
          <cell r="G41" t="str">
            <v>UNIVERSIDADE FEDERAL DE SANTA CATARINA</v>
          </cell>
          <cell r="H41">
            <v>3</v>
          </cell>
          <cell r="I41">
            <v>25</v>
          </cell>
          <cell r="J41">
            <v>25</v>
          </cell>
          <cell r="K41">
            <v>0</v>
          </cell>
          <cell r="L41">
            <v>129.93</v>
          </cell>
          <cell r="M41">
            <v>129.93</v>
          </cell>
          <cell r="N41">
            <v>-24.56</v>
          </cell>
          <cell r="O41">
            <v>0</v>
          </cell>
          <cell r="P41">
            <v>0</v>
          </cell>
          <cell r="Q41">
            <v>235.3</v>
          </cell>
          <cell r="R41">
            <v>0</v>
          </cell>
          <cell r="S41" t="str">
            <v>ok</v>
          </cell>
          <cell r="T41" t="str">
            <v>MÉDIO</v>
          </cell>
          <cell r="U41" t="str">
            <v>Média</v>
          </cell>
          <cell r="V41">
            <v>2296926</v>
          </cell>
          <cell r="W41" t="str">
            <v>ok</v>
          </cell>
          <cell r="X41">
            <v>3</v>
          </cell>
          <cell r="Y41" t="str">
            <v>sim</v>
          </cell>
          <cell r="Z41">
            <v>1</v>
          </cell>
          <cell r="AA41">
            <v>0</v>
          </cell>
          <cell r="AB41">
            <v>2</v>
          </cell>
          <cell r="AC41">
            <v>0</v>
          </cell>
          <cell r="AD41">
            <v>3</v>
          </cell>
        </row>
        <row r="42">
          <cell r="D42" t="str">
            <v>H025</v>
          </cell>
          <cell r="E42">
            <v>2296900</v>
          </cell>
          <cell r="F42">
            <v>45597</v>
          </cell>
          <cell r="G42" t="str">
            <v>CENTRO DE C FISICAS E MAT BL A UFSC</v>
          </cell>
          <cell r="H42">
            <v>1</v>
          </cell>
          <cell r="I42">
            <v>26341</v>
          </cell>
          <cell r="J42">
            <v>26629</v>
          </cell>
          <cell r="K42">
            <v>288</v>
          </cell>
          <cell r="L42">
            <v>5080.43</v>
          </cell>
          <cell r="M42">
            <v>5080.43</v>
          </cell>
          <cell r="N42">
            <v>-960.20999999999992</v>
          </cell>
          <cell r="O42">
            <v>0</v>
          </cell>
          <cell r="P42">
            <v>0</v>
          </cell>
          <cell r="Q42">
            <v>9200.65</v>
          </cell>
          <cell r="R42">
            <v>0</v>
          </cell>
          <cell r="S42" t="str">
            <v>ok</v>
          </cell>
          <cell r="T42" t="str">
            <v>LIDO</v>
          </cell>
          <cell r="U42" t="str">
            <v>CONFIRMACAO LEITURA</v>
          </cell>
          <cell r="V42">
            <v>2296900</v>
          </cell>
          <cell r="W42" t="str">
            <v>ok</v>
          </cell>
          <cell r="X42">
            <v>1</v>
          </cell>
          <cell r="Y42" t="str">
            <v>sim</v>
          </cell>
          <cell r="Z42">
            <v>1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</row>
        <row r="43">
          <cell r="D43" t="str">
            <v>H026</v>
          </cell>
          <cell r="E43">
            <v>9912770</v>
          </cell>
          <cell r="F43">
            <v>45597</v>
          </cell>
          <cell r="G43" t="str">
            <v>CTRO DE CIENCIA FIS E MAT BL B UFSC</v>
          </cell>
          <cell r="H43">
            <v>1</v>
          </cell>
          <cell r="I43">
            <v>3538</v>
          </cell>
          <cell r="J43">
            <v>3675</v>
          </cell>
          <cell r="K43">
            <v>137</v>
          </cell>
          <cell r="L43">
            <v>2379.04</v>
          </cell>
          <cell r="M43">
            <v>2379.04</v>
          </cell>
          <cell r="N43">
            <v>-449.64</v>
          </cell>
          <cell r="O43">
            <v>0</v>
          </cell>
          <cell r="P43">
            <v>0</v>
          </cell>
          <cell r="Q43">
            <v>4308.4399999999996</v>
          </cell>
          <cell r="R43">
            <v>0</v>
          </cell>
          <cell r="S43" t="str">
            <v>ok</v>
          </cell>
          <cell r="T43" t="str">
            <v>LIDO</v>
          </cell>
          <cell r="U43" t="str">
            <v>Alto Consumo</v>
          </cell>
          <cell r="V43">
            <v>9912770</v>
          </cell>
          <cell r="W43" t="str">
            <v>ok</v>
          </cell>
          <cell r="X43">
            <v>1</v>
          </cell>
          <cell r="Y43" t="str">
            <v>sim</v>
          </cell>
          <cell r="Z43">
            <v>1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</row>
        <row r="44">
          <cell r="D44" t="str">
            <v>H027</v>
          </cell>
          <cell r="E44">
            <v>16701186</v>
          </cell>
          <cell r="F44">
            <v>45597</v>
          </cell>
          <cell r="G44" t="str">
            <v>UFSC COLÉGIO DE APLICAÇÃO</v>
          </cell>
          <cell r="H44">
            <v>1</v>
          </cell>
          <cell r="I44">
            <v>68776</v>
          </cell>
          <cell r="J44">
            <v>69128</v>
          </cell>
          <cell r="K44">
            <v>352</v>
          </cell>
          <cell r="L44">
            <v>6225.39</v>
          </cell>
          <cell r="M44">
            <v>6225.39</v>
          </cell>
          <cell r="N44">
            <v>-1176.5999999999999</v>
          </cell>
          <cell r="O44">
            <v>0</v>
          </cell>
          <cell r="P44">
            <v>0</v>
          </cell>
          <cell r="Q44">
            <v>11274.18</v>
          </cell>
          <cell r="R44">
            <v>0</v>
          </cell>
          <cell r="S44" t="str">
            <v>ok</v>
          </cell>
          <cell r="T44" t="str">
            <v>MÉDIO</v>
          </cell>
          <cell r="U44" t="str">
            <v>Média</v>
          </cell>
          <cell r="V44">
            <v>16701186</v>
          </cell>
          <cell r="W44" t="str">
            <v>ok</v>
          </cell>
          <cell r="X44">
            <v>1</v>
          </cell>
          <cell r="Y44" t="str">
            <v>sim</v>
          </cell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</row>
        <row r="45">
          <cell r="D45" t="str">
            <v>H028</v>
          </cell>
          <cell r="E45">
            <v>6205615</v>
          </cell>
          <cell r="F45">
            <v>45597</v>
          </cell>
          <cell r="G45" t="str">
            <v>NATIVAS DO HORTO BOTANICO UFSC</v>
          </cell>
          <cell r="H45">
            <v>1</v>
          </cell>
          <cell r="I45">
            <v>2107</v>
          </cell>
          <cell r="J45">
            <v>2141</v>
          </cell>
          <cell r="K45">
            <v>34</v>
          </cell>
          <cell r="L45">
            <v>536.37</v>
          </cell>
          <cell r="M45">
            <v>536.37</v>
          </cell>
          <cell r="N45">
            <v>-101.37</v>
          </cell>
          <cell r="O45">
            <v>0</v>
          </cell>
          <cell r="P45">
            <v>0</v>
          </cell>
          <cell r="Q45">
            <v>971.37</v>
          </cell>
          <cell r="R45">
            <v>0</v>
          </cell>
          <cell r="S45" t="str">
            <v>ok</v>
          </cell>
          <cell r="T45" t="str">
            <v>MÉDIO</v>
          </cell>
          <cell r="U45" t="str">
            <v>VIDRO DO HIDROMETRO SUADO</v>
          </cell>
          <cell r="V45">
            <v>6205615</v>
          </cell>
          <cell r="W45" t="str">
            <v>ok</v>
          </cell>
          <cell r="X45">
            <v>1</v>
          </cell>
          <cell r="Y45" t="str">
            <v>sim</v>
          </cell>
          <cell r="Z45">
            <v>1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</row>
        <row r="46">
          <cell r="D46" t="str">
            <v>H029</v>
          </cell>
          <cell r="E46">
            <v>7297220</v>
          </cell>
          <cell r="F46">
            <v>45597</v>
          </cell>
          <cell r="G46" t="str">
            <v>MORADIA ESTUDANTIL UFSC</v>
          </cell>
          <cell r="H46">
            <v>1</v>
          </cell>
          <cell r="I46">
            <v>317</v>
          </cell>
          <cell r="J46">
            <v>320</v>
          </cell>
          <cell r="K46">
            <v>3</v>
          </cell>
          <cell r="L46">
            <v>62.42</v>
          </cell>
          <cell r="M46">
            <v>62.42</v>
          </cell>
          <cell r="N46">
            <v>-11.8</v>
          </cell>
          <cell r="O46">
            <v>0</v>
          </cell>
          <cell r="P46">
            <v>0</v>
          </cell>
          <cell r="Q46">
            <v>113.04</v>
          </cell>
          <cell r="R46">
            <v>0</v>
          </cell>
          <cell r="S46" t="str">
            <v>ok</v>
          </cell>
          <cell r="T46" t="str">
            <v>LIDO</v>
          </cell>
          <cell r="U46" t="str">
            <v>Sem ocorrência</v>
          </cell>
          <cell r="V46">
            <v>7297220</v>
          </cell>
          <cell r="W46" t="str">
            <v>ok</v>
          </cell>
          <cell r="X46">
            <v>1</v>
          </cell>
          <cell r="Y46" t="str">
            <v>sim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</row>
        <row r="47">
          <cell r="D47" t="str">
            <v>H030</v>
          </cell>
          <cell r="E47">
            <v>2296276</v>
          </cell>
          <cell r="F47">
            <v>45597</v>
          </cell>
          <cell r="G47" t="str">
            <v>UNIV FED DO ESTADO DE STA CAT</v>
          </cell>
          <cell r="H47">
            <v>30</v>
          </cell>
          <cell r="I47">
            <v>10014</v>
          </cell>
          <cell r="J47">
            <v>11418</v>
          </cell>
          <cell r="K47">
            <v>1404</v>
          </cell>
          <cell r="L47">
            <v>19884.36</v>
          </cell>
          <cell r="M47">
            <v>19884.36</v>
          </cell>
          <cell r="N47">
            <v>-3758.15</v>
          </cell>
          <cell r="O47">
            <v>0</v>
          </cell>
          <cell r="P47">
            <v>0</v>
          </cell>
          <cell r="Q47">
            <v>36010.57</v>
          </cell>
          <cell r="R47">
            <v>0</v>
          </cell>
          <cell r="S47" t="str">
            <v>ok</v>
          </cell>
          <cell r="T47" t="str">
            <v>LIDO</v>
          </cell>
          <cell r="U47" t="str">
            <v>Sem ocorrência</v>
          </cell>
          <cell r="V47">
            <v>2296276</v>
          </cell>
          <cell r="W47" t="str">
            <v>ok</v>
          </cell>
          <cell r="X47">
            <v>30</v>
          </cell>
          <cell r="Y47" t="str">
            <v>sim</v>
          </cell>
          <cell r="Z47">
            <v>0</v>
          </cell>
          <cell r="AA47">
            <v>30</v>
          </cell>
          <cell r="AB47">
            <v>0</v>
          </cell>
          <cell r="AC47">
            <v>0</v>
          </cell>
          <cell r="AD47">
            <v>30</v>
          </cell>
        </row>
        <row r="48">
          <cell r="D48" t="str">
            <v>H032</v>
          </cell>
          <cell r="E48">
            <v>2296659</v>
          </cell>
          <cell r="F48">
            <v>45597</v>
          </cell>
          <cell r="G48" t="str">
            <v>BIBLIOTECA CENTRAL</v>
          </cell>
          <cell r="H48">
            <v>1</v>
          </cell>
          <cell r="I48">
            <v>2204</v>
          </cell>
          <cell r="J48">
            <v>3194</v>
          </cell>
          <cell r="K48">
            <v>990</v>
          </cell>
          <cell r="L48">
            <v>17639.210000000003</v>
          </cell>
          <cell r="M48">
            <v>17639.210000000003</v>
          </cell>
          <cell r="N48">
            <v>-3333.7999999999997</v>
          </cell>
          <cell r="O48">
            <v>0</v>
          </cell>
          <cell r="P48">
            <v>0</v>
          </cell>
          <cell r="Q48">
            <v>31944.62</v>
          </cell>
          <cell r="R48">
            <v>0</v>
          </cell>
          <cell r="S48" t="str">
            <v>ok</v>
          </cell>
          <cell r="T48" t="str">
            <v>LIDO</v>
          </cell>
          <cell r="U48" t="str">
            <v>Alto Consumo</v>
          </cell>
          <cell r="V48">
            <v>2296659</v>
          </cell>
          <cell r="W48" t="str">
            <v>ok</v>
          </cell>
          <cell r="X48">
            <v>1</v>
          </cell>
          <cell r="Y48" t="str">
            <v>sim</v>
          </cell>
          <cell r="Z48">
            <v>1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</row>
        <row r="49">
          <cell r="D49" t="str">
            <v>H033</v>
          </cell>
          <cell r="E49">
            <v>2296667</v>
          </cell>
          <cell r="F49">
            <v>45597</v>
          </cell>
          <cell r="G49" t="str">
            <v>CENTRO TECNOLOGICO-UFSC</v>
          </cell>
          <cell r="H49">
            <v>2</v>
          </cell>
          <cell r="I49">
            <v>5055</v>
          </cell>
          <cell r="J49">
            <v>5244</v>
          </cell>
          <cell r="K49">
            <v>189</v>
          </cell>
          <cell r="L49">
            <v>3443.03</v>
          </cell>
          <cell r="M49">
            <v>3443.03</v>
          </cell>
          <cell r="N49">
            <v>-650.73</v>
          </cell>
          <cell r="O49">
            <v>0</v>
          </cell>
          <cell r="P49">
            <v>0</v>
          </cell>
          <cell r="Q49">
            <v>6235.33</v>
          </cell>
          <cell r="R49">
            <v>0</v>
          </cell>
          <cell r="S49" t="str">
            <v>ok</v>
          </cell>
          <cell r="T49" t="str">
            <v>LIDO</v>
          </cell>
          <cell r="U49" t="str">
            <v>Sem ocorrência</v>
          </cell>
          <cell r="V49">
            <v>2296667</v>
          </cell>
          <cell r="W49" t="str">
            <v>ok</v>
          </cell>
          <cell r="X49">
            <v>2</v>
          </cell>
          <cell r="Y49" t="str">
            <v>sim</v>
          </cell>
          <cell r="Z49">
            <v>1</v>
          </cell>
          <cell r="AA49">
            <v>0</v>
          </cell>
          <cell r="AB49">
            <v>1</v>
          </cell>
          <cell r="AC49">
            <v>0</v>
          </cell>
          <cell r="AD49">
            <v>2</v>
          </cell>
        </row>
        <row r="50">
          <cell r="D50" t="str">
            <v>H034</v>
          </cell>
          <cell r="E50">
            <v>8416621</v>
          </cell>
          <cell r="F50">
            <v>45597</v>
          </cell>
          <cell r="G50" t="str">
            <v>CENTRO TECNOLOGICO BLOCO L UFSC</v>
          </cell>
          <cell r="H50">
            <v>1</v>
          </cell>
          <cell r="I50">
            <v>6327</v>
          </cell>
          <cell r="J50">
            <v>6530</v>
          </cell>
          <cell r="K50">
            <v>203</v>
          </cell>
          <cell r="L50">
            <v>3559.78</v>
          </cell>
          <cell r="M50">
            <v>3559.78</v>
          </cell>
          <cell r="N50">
            <v>-672.81</v>
          </cell>
          <cell r="O50">
            <v>0</v>
          </cell>
          <cell r="P50">
            <v>0</v>
          </cell>
          <cell r="Q50">
            <v>6446.75</v>
          </cell>
          <cell r="R50">
            <v>0</v>
          </cell>
          <cell r="S50" t="str">
            <v>ok</v>
          </cell>
          <cell r="T50" t="str">
            <v>LIDO</v>
          </cell>
          <cell r="U50" t="str">
            <v>Sem ocorrência</v>
          </cell>
          <cell r="V50">
            <v>8416621</v>
          </cell>
          <cell r="W50" t="str">
            <v>ok</v>
          </cell>
          <cell r="X50">
            <v>1</v>
          </cell>
          <cell r="Y50" t="str">
            <v>sim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D51" t="str">
            <v>H035</v>
          </cell>
          <cell r="E51">
            <v>2296845</v>
          </cell>
          <cell r="F51">
            <v>45597</v>
          </cell>
          <cell r="G51" t="str">
            <v>CENTRO TECNOLOGICO UFSC</v>
          </cell>
          <cell r="H51">
            <v>1</v>
          </cell>
          <cell r="I51">
            <v>645</v>
          </cell>
          <cell r="J51">
            <v>656</v>
          </cell>
          <cell r="K51">
            <v>11</v>
          </cell>
          <cell r="L51">
            <v>124.9</v>
          </cell>
          <cell r="M51">
            <v>124.9</v>
          </cell>
          <cell r="N51">
            <v>-23.6</v>
          </cell>
          <cell r="O51">
            <v>0</v>
          </cell>
          <cell r="P51">
            <v>0</v>
          </cell>
          <cell r="Q51">
            <v>226.2</v>
          </cell>
          <cell r="R51">
            <v>0</v>
          </cell>
          <cell r="S51" t="str">
            <v>ok</v>
          </cell>
          <cell r="T51" t="str">
            <v>LIDO</v>
          </cell>
          <cell r="U51" t="str">
            <v>Sem ocorrência</v>
          </cell>
          <cell r="V51">
            <v>2296845</v>
          </cell>
          <cell r="W51" t="str">
            <v>ok</v>
          </cell>
          <cell r="X51">
            <v>1</v>
          </cell>
          <cell r="Y51" t="str">
            <v>sim</v>
          </cell>
          <cell r="Z51">
            <v>1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D52" t="str">
            <v>H037</v>
          </cell>
          <cell r="E52">
            <v>6435548</v>
          </cell>
          <cell r="F52">
            <v>45597</v>
          </cell>
          <cell r="G52" t="str">
            <v>CENTRO TECNOLOGICO (BL-A) UFSC</v>
          </cell>
          <cell r="H52">
            <v>1</v>
          </cell>
          <cell r="I52">
            <v>4436</v>
          </cell>
          <cell r="J52">
            <v>4784</v>
          </cell>
          <cell r="K52">
            <v>348</v>
          </cell>
          <cell r="L52">
            <v>6153.8300000000008</v>
          </cell>
          <cell r="M52">
            <v>6153.8300000000008</v>
          </cell>
          <cell r="N52">
            <v>-1163.08</v>
          </cell>
          <cell r="O52">
            <v>0</v>
          </cell>
          <cell r="P52">
            <v>0</v>
          </cell>
          <cell r="Q52">
            <v>11144.58</v>
          </cell>
          <cell r="R52">
            <v>0</v>
          </cell>
          <cell r="S52" t="str">
            <v>ok</v>
          </cell>
          <cell r="T52" t="str">
            <v>LIDO</v>
          </cell>
          <cell r="U52" t="str">
            <v>Alto Consumo</v>
          </cell>
          <cell r="V52">
            <v>6435548</v>
          </cell>
          <cell r="W52" t="str">
            <v>ok</v>
          </cell>
          <cell r="X52">
            <v>1</v>
          </cell>
          <cell r="Y52" t="str">
            <v>sim</v>
          </cell>
          <cell r="Z52">
            <v>1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</row>
        <row r="53">
          <cell r="D53" t="str">
            <v>H038</v>
          </cell>
          <cell r="E53">
            <v>2296683</v>
          </cell>
          <cell r="F53">
            <v>45597</v>
          </cell>
          <cell r="G53" t="str">
            <v>PAV DE MECANICA BL MODULADOS</v>
          </cell>
          <cell r="H53">
            <v>1</v>
          </cell>
          <cell r="I53">
            <v>353</v>
          </cell>
          <cell r="J53">
            <v>544</v>
          </cell>
          <cell r="K53">
            <v>191</v>
          </cell>
          <cell r="L53">
            <v>3345.1</v>
          </cell>
          <cell r="M53">
            <v>3345.1</v>
          </cell>
          <cell r="N53">
            <v>-632.23</v>
          </cell>
          <cell r="O53">
            <v>0</v>
          </cell>
          <cell r="P53">
            <v>0</v>
          </cell>
          <cell r="Q53">
            <v>6057.97</v>
          </cell>
          <cell r="R53">
            <v>0</v>
          </cell>
          <cell r="S53" t="str">
            <v>ok</v>
          </cell>
          <cell r="T53" t="str">
            <v>LIDO</v>
          </cell>
          <cell r="U53" t="str">
            <v>Sem ocorrência</v>
          </cell>
          <cell r="V53">
            <v>2296683</v>
          </cell>
          <cell r="W53" t="str">
            <v>ok</v>
          </cell>
          <cell r="X53">
            <v>1</v>
          </cell>
          <cell r="Y53" t="str">
            <v>sim</v>
          </cell>
          <cell r="Z53">
            <v>1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D54" t="str">
            <v>H040</v>
          </cell>
          <cell r="E54">
            <v>2296691</v>
          </cell>
          <cell r="F54">
            <v>45597</v>
          </cell>
          <cell r="G54" t="str">
            <v>REITORIA UFSC</v>
          </cell>
          <cell r="H54">
            <v>2</v>
          </cell>
          <cell r="I54">
            <v>49949</v>
          </cell>
          <cell r="J54">
            <v>50210</v>
          </cell>
          <cell r="K54">
            <v>261</v>
          </cell>
          <cell r="L54">
            <v>4525.5200000000004</v>
          </cell>
          <cell r="M54">
            <v>4525.5200000000004</v>
          </cell>
          <cell r="N54">
            <v>-855.32</v>
          </cell>
          <cell r="O54">
            <v>0</v>
          </cell>
          <cell r="P54">
            <v>0</v>
          </cell>
          <cell r="Q54">
            <v>8195.7199999999993</v>
          </cell>
          <cell r="R54">
            <v>0</v>
          </cell>
          <cell r="S54" t="str">
            <v>ok</v>
          </cell>
          <cell r="T54" t="str">
            <v>LIDO</v>
          </cell>
          <cell r="U54" t="str">
            <v>Alto Consumo</v>
          </cell>
          <cell r="V54">
            <v>2296691</v>
          </cell>
          <cell r="W54" t="str">
            <v>ok</v>
          </cell>
          <cell r="X54">
            <v>2</v>
          </cell>
          <cell r="Y54" t="str">
            <v>sim</v>
          </cell>
          <cell r="Z54">
            <v>1</v>
          </cell>
          <cell r="AA54">
            <v>0</v>
          </cell>
          <cell r="AB54">
            <v>0</v>
          </cell>
          <cell r="AC54">
            <v>1</v>
          </cell>
          <cell r="AD54">
            <v>2</v>
          </cell>
        </row>
        <row r="55">
          <cell r="D55" t="str">
            <v>H041</v>
          </cell>
          <cell r="E55">
            <v>2296810</v>
          </cell>
          <cell r="F55">
            <v>45597</v>
          </cell>
          <cell r="G55" t="str">
            <v>CENTRO DE E BASICOS UFSC</v>
          </cell>
          <cell r="H55">
            <v>2</v>
          </cell>
          <cell r="I55">
            <v>5526</v>
          </cell>
          <cell r="J55">
            <v>5945</v>
          </cell>
          <cell r="K55">
            <v>419</v>
          </cell>
          <cell r="L55">
            <v>8089.03</v>
          </cell>
          <cell r="M55">
            <v>8089.03</v>
          </cell>
          <cell r="N55">
            <v>-1528.83</v>
          </cell>
          <cell r="O55">
            <v>0</v>
          </cell>
          <cell r="P55">
            <v>0</v>
          </cell>
          <cell r="Q55">
            <v>14649.23</v>
          </cell>
          <cell r="R55">
            <v>0</v>
          </cell>
          <cell r="S55" t="str">
            <v>ok</v>
          </cell>
          <cell r="T55" t="str">
            <v>LIDO</v>
          </cell>
          <cell r="U55" t="str">
            <v>Alto Consumo</v>
          </cell>
          <cell r="V55">
            <v>2296810</v>
          </cell>
          <cell r="W55" t="str">
            <v>ok</v>
          </cell>
          <cell r="X55">
            <v>2</v>
          </cell>
          <cell r="Y55" t="str">
            <v>sim</v>
          </cell>
          <cell r="Z55">
            <v>1</v>
          </cell>
          <cell r="AA55">
            <v>0</v>
          </cell>
          <cell r="AB55">
            <v>1</v>
          </cell>
          <cell r="AC55">
            <v>0</v>
          </cell>
          <cell r="AD55">
            <v>2</v>
          </cell>
        </row>
        <row r="56">
          <cell r="D56" t="str">
            <v>H042</v>
          </cell>
          <cell r="E56">
            <v>2296802</v>
          </cell>
          <cell r="F56">
            <v>45597</v>
          </cell>
          <cell r="G56" t="str">
            <v>CENTRO DE ESTUDO BASICO UFSC</v>
          </cell>
          <cell r="H56">
            <v>1</v>
          </cell>
          <cell r="I56">
            <v>4188</v>
          </cell>
          <cell r="J56">
            <v>4904</v>
          </cell>
          <cell r="K56">
            <v>716</v>
          </cell>
          <cell r="L56">
            <v>12737.35</v>
          </cell>
          <cell r="M56">
            <v>12737.35</v>
          </cell>
          <cell r="N56">
            <v>-2407.37</v>
          </cell>
          <cell r="O56">
            <v>0</v>
          </cell>
          <cell r="P56">
            <v>0</v>
          </cell>
          <cell r="Q56">
            <v>23067.33</v>
          </cell>
          <cell r="R56">
            <v>0</v>
          </cell>
          <cell r="S56" t="str">
            <v>ok</v>
          </cell>
          <cell r="T56" t="str">
            <v>LIDO</v>
          </cell>
          <cell r="U56" t="str">
            <v>CONFIRMACAO LEITURA</v>
          </cell>
          <cell r="V56">
            <v>2296802</v>
          </cell>
          <cell r="W56" t="str">
            <v>ok</v>
          </cell>
          <cell r="X56">
            <v>1</v>
          </cell>
          <cell r="Y56" t="str">
            <v>sim</v>
          </cell>
          <cell r="Z56">
            <v>1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</row>
        <row r="57">
          <cell r="D57" t="str">
            <v>H043</v>
          </cell>
          <cell r="E57">
            <v>6816860</v>
          </cell>
          <cell r="F57">
            <v>45597</v>
          </cell>
          <cell r="G57" t="str">
            <v>CASA VEG DPTO MICRO UFSC</v>
          </cell>
          <cell r="H57">
            <v>1</v>
          </cell>
          <cell r="I57">
            <v>111</v>
          </cell>
          <cell r="J57">
            <v>111</v>
          </cell>
          <cell r="K57">
            <v>0</v>
          </cell>
          <cell r="L57">
            <v>43.31</v>
          </cell>
          <cell r="M57">
            <v>43.31</v>
          </cell>
          <cell r="N57">
            <v>-8.19</v>
          </cell>
          <cell r="O57">
            <v>0</v>
          </cell>
          <cell r="P57">
            <v>0</v>
          </cell>
          <cell r="Q57">
            <v>78.430000000000007</v>
          </cell>
          <cell r="R57">
            <v>0</v>
          </cell>
          <cell r="S57" t="str">
            <v>ok</v>
          </cell>
          <cell r="T57" t="str">
            <v>LIDO</v>
          </cell>
          <cell r="U57" t="str">
            <v>HIDRÔMETRO PARADO.</v>
          </cell>
          <cell r="V57">
            <v>6816860</v>
          </cell>
          <cell r="W57" t="str">
            <v>ok</v>
          </cell>
          <cell r="X57">
            <v>1</v>
          </cell>
          <cell r="Y57" t="str">
            <v>sim</v>
          </cell>
          <cell r="Z57">
            <v>1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</row>
        <row r="58">
          <cell r="D58" t="str">
            <v>H044</v>
          </cell>
          <cell r="E58">
            <v>2296896</v>
          </cell>
          <cell r="F58">
            <v>45597</v>
          </cell>
          <cell r="G58" t="str">
            <v>LAB DE ENSINO E PESQUISA UFSC</v>
          </cell>
          <cell r="H58">
            <v>1</v>
          </cell>
          <cell r="I58">
            <v>1209</v>
          </cell>
          <cell r="J58">
            <v>1382</v>
          </cell>
          <cell r="K58">
            <v>173</v>
          </cell>
          <cell r="L58">
            <v>3023.08</v>
          </cell>
          <cell r="M58">
            <v>3023.08</v>
          </cell>
          <cell r="N58">
            <v>-571.36</v>
          </cell>
          <cell r="O58">
            <v>0</v>
          </cell>
          <cell r="P58">
            <v>0</v>
          </cell>
          <cell r="Q58">
            <v>5474.8</v>
          </cell>
          <cell r="R58">
            <v>0</v>
          </cell>
          <cell r="S58" t="str">
            <v>ok</v>
          </cell>
          <cell r="T58" t="str">
            <v>LIDO</v>
          </cell>
          <cell r="U58" t="str">
            <v>Alto Consumo</v>
          </cell>
          <cell r="V58">
            <v>2296896</v>
          </cell>
          <cell r="W58" t="str">
            <v>ok</v>
          </cell>
          <cell r="X58">
            <v>1</v>
          </cell>
          <cell r="Y58" t="str">
            <v>sim</v>
          </cell>
          <cell r="Z58">
            <v>1</v>
          </cell>
          <cell r="AA58">
            <v>0</v>
          </cell>
          <cell r="AB58">
            <v>0</v>
          </cell>
          <cell r="AC58">
            <v>0</v>
          </cell>
          <cell r="AD58">
            <v>1</v>
          </cell>
        </row>
        <row r="59">
          <cell r="D59" t="str">
            <v>H045</v>
          </cell>
          <cell r="E59">
            <v>2296772</v>
          </cell>
          <cell r="F59">
            <v>45597</v>
          </cell>
          <cell r="G59" t="str">
            <v>MUSEU DE ANTROPOLOGIA UFSC</v>
          </cell>
          <cell r="H59">
            <v>1</v>
          </cell>
          <cell r="I59">
            <v>5693</v>
          </cell>
          <cell r="J59">
            <v>5756</v>
          </cell>
          <cell r="K59">
            <v>63</v>
          </cell>
          <cell r="L59">
            <v>1055.18</v>
          </cell>
          <cell r="M59">
            <v>1055.18</v>
          </cell>
          <cell r="N59">
            <v>-199.43</v>
          </cell>
          <cell r="O59">
            <v>0</v>
          </cell>
          <cell r="P59">
            <v>0</v>
          </cell>
          <cell r="Q59">
            <v>1910.93</v>
          </cell>
          <cell r="R59">
            <v>0</v>
          </cell>
          <cell r="S59" t="str">
            <v>ok</v>
          </cell>
          <cell r="T59" t="str">
            <v>LIDO</v>
          </cell>
          <cell r="U59" t="str">
            <v>Sem ocorrência</v>
          </cell>
          <cell r="V59">
            <v>2296772</v>
          </cell>
          <cell r="W59" t="str">
            <v>ok</v>
          </cell>
          <cell r="X59">
            <v>1</v>
          </cell>
          <cell r="Y59" t="str">
            <v>sim</v>
          </cell>
          <cell r="Z59">
            <v>1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</row>
        <row r="60">
          <cell r="D60" t="str">
            <v>H046</v>
          </cell>
          <cell r="E60">
            <v>2296780</v>
          </cell>
          <cell r="F60">
            <v>45597</v>
          </cell>
          <cell r="G60" t="str">
            <v>HORTO BOTANICO UFSC</v>
          </cell>
          <cell r="H60">
            <v>1</v>
          </cell>
          <cell r="I60">
            <v>2729</v>
          </cell>
          <cell r="J60">
            <v>2833</v>
          </cell>
          <cell r="K60">
            <v>104</v>
          </cell>
          <cell r="L60">
            <v>1788.67</v>
          </cell>
          <cell r="M60">
            <v>1788.67</v>
          </cell>
          <cell r="N60">
            <v>-338.05</v>
          </cell>
          <cell r="O60">
            <v>0</v>
          </cell>
          <cell r="P60">
            <v>0</v>
          </cell>
          <cell r="Q60">
            <v>3239.29</v>
          </cell>
          <cell r="R60">
            <v>0</v>
          </cell>
          <cell r="S60" t="str">
            <v>ok</v>
          </cell>
          <cell r="T60" t="str">
            <v>LIDO</v>
          </cell>
          <cell r="U60" t="str">
            <v>Sem ocorrência</v>
          </cell>
          <cell r="V60">
            <v>2296780</v>
          </cell>
          <cell r="W60" t="str">
            <v>ok</v>
          </cell>
          <cell r="X60">
            <v>1</v>
          </cell>
          <cell r="Y60" t="str">
            <v>sim</v>
          </cell>
          <cell r="Z60">
            <v>1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</row>
        <row r="61">
          <cell r="D61" t="str">
            <v>H047</v>
          </cell>
          <cell r="E61">
            <v>2296837</v>
          </cell>
          <cell r="F61">
            <v>45597</v>
          </cell>
          <cell r="G61" t="str">
            <v>CRECHE UFSC</v>
          </cell>
          <cell r="H61">
            <v>1</v>
          </cell>
          <cell r="I61">
            <v>18050</v>
          </cell>
          <cell r="J61">
            <v>18580</v>
          </cell>
          <cell r="K61">
            <v>530</v>
          </cell>
          <cell r="L61">
            <v>9409.81</v>
          </cell>
          <cell r="M61">
            <v>9409.81</v>
          </cell>
          <cell r="N61">
            <v>-1778.46</v>
          </cell>
          <cell r="O61">
            <v>0</v>
          </cell>
          <cell r="P61">
            <v>0</v>
          </cell>
          <cell r="Q61">
            <v>17041.16</v>
          </cell>
          <cell r="R61">
            <v>0</v>
          </cell>
          <cell r="S61" t="str">
            <v>ok</v>
          </cell>
          <cell r="T61" t="str">
            <v>LIDO</v>
          </cell>
          <cell r="U61" t="str">
            <v>Alto Consumo</v>
          </cell>
          <cell r="V61">
            <v>2296837</v>
          </cell>
          <cell r="W61" t="str">
            <v>ok</v>
          </cell>
          <cell r="X61">
            <v>1</v>
          </cell>
          <cell r="Y61" t="str">
            <v>sim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</row>
        <row r="62">
          <cell r="D62" t="str">
            <v>H048</v>
          </cell>
          <cell r="E62">
            <v>2296764</v>
          </cell>
          <cell r="F62">
            <v>45597</v>
          </cell>
          <cell r="G62" t="str">
            <v>CENTRO DE CIENCIAS HUMANAS UFSC</v>
          </cell>
          <cell r="H62">
            <v>1</v>
          </cell>
          <cell r="I62">
            <v>42083</v>
          </cell>
          <cell r="J62">
            <v>43089</v>
          </cell>
          <cell r="K62">
            <v>1006</v>
          </cell>
          <cell r="L62">
            <v>17925.45</v>
          </cell>
          <cell r="M62">
            <v>17925.45</v>
          </cell>
          <cell r="N62">
            <v>-3387.9100000000003</v>
          </cell>
          <cell r="O62">
            <v>0</v>
          </cell>
          <cell r="P62">
            <v>0</v>
          </cell>
          <cell r="Q62">
            <v>32462.99</v>
          </cell>
          <cell r="R62">
            <v>0</v>
          </cell>
          <cell r="S62" t="str">
            <v>ok</v>
          </cell>
          <cell r="T62" t="str">
            <v>LIDO</v>
          </cell>
          <cell r="U62" t="str">
            <v>Alto Consumo</v>
          </cell>
          <cell r="V62">
            <v>2296764</v>
          </cell>
          <cell r="W62" t="str">
            <v>ok</v>
          </cell>
          <cell r="X62">
            <v>1</v>
          </cell>
          <cell r="Y62" t="str">
            <v>sim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D63" t="str">
            <v>H049</v>
          </cell>
          <cell r="E63">
            <v>9197478</v>
          </cell>
          <cell r="F63">
            <v>45597</v>
          </cell>
          <cell r="G63" t="str">
            <v>CENTRO DE EDUCACAO UFSC</v>
          </cell>
          <cell r="H63">
            <v>1</v>
          </cell>
          <cell r="I63">
            <v>3232</v>
          </cell>
          <cell r="J63">
            <v>3372</v>
          </cell>
          <cell r="K63">
            <v>140</v>
          </cell>
          <cell r="L63">
            <v>2432.71</v>
          </cell>
          <cell r="M63">
            <v>2432.71</v>
          </cell>
          <cell r="N63">
            <v>-459.78</v>
          </cell>
          <cell r="O63">
            <v>0</v>
          </cell>
          <cell r="P63">
            <v>0</v>
          </cell>
          <cell r="Q63">
            <v>4405.6400000000003</v>
          </cell>
          <cell r="R63">
            <v>0</v>
          </cell>
          <cell r="S63" t="str">
            <v>ok</v>
          </cell>
          <cell r="T63" t="str">
            <v>LIDO</v>
          </cell>
          <cell r="U63" t="str">
            <v>Alto Consumo</v>
          </cell>
          <cell r="V63">
            <v>9197478</v>
          </cell>
          <cell r="W63" t="str">
            <v>ok</v>
          </cell>
          <cell r="X63">
            <v>1</v>
          </cell>
          <cell r="Y63" t="str">
            <v>sim</v>
          </cell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1</v>
          </cell>
        </row>
        <row r="64">
          <cell r="D64" t="str">
            <v>H050</v>
          </cell>
          <cell r="E64">
            <v>2296748</v>
          </cell>
          <cell r="F64">
            <v>45597</v>
          </cell>
          <cell r="G64" t="str">
            <v>CENTRO DE EDUCACAO UFSC</v>
          </cell>
          <cell r="H64">
            <v>1</v>
          </cell>
          <cell r="I64">
            <v>8245</v>
          </cell>
          <cell r="J64">
            <v>8860</v>
          </cell>
          <cell r="K64">
            <v>615</v>
          </cell>
          <cell r="L64">
            <v>10930.46</v>
          </cell>
          <cell r="M64">
            <v>10930.46</v>
          </cell>
          <cell r="N64">
            <v>-2065.86</v>
          </cell>
          <cell r="O64">
            <v>0</v>
          </cell>
          <cell r="P64">
            <v>0</v>
          </cell>
          <cell r="Q64">
            <v>19795.060000000001</v>
          </cell>
          <cell r="R64">
            <v>0</v>
          </cell>
          <cell r="S64" t="str">
            <v>ok</v>
          </cell>
          <cell r="T64" t="str">
            <v>LIDO</v>
          </cell>
          <cell r="U64" t="str">
            <v>Alto Consumo</v>
          </cell>
          <cell r="V64">
            <v>2296748</v>
          </cell>
          <cell r="W64" t="str">
            <v>ok</v>
          </cell>
          <cell r="X64">
            <v>1</v>
          </cell>
          <cell r="Y64" t="str">
            <v>sim</v>
          </cell>
          <cell r="Z64">
            <v>1</v>
          </cell>
          <cell r="AA64">
            <v>0</v>
          </cell>
          <cell r="AB64">
            <v>0</v>
          </cell>
          <cell r="AC64">
            <v>0</v>
          </cell>
          <cell r="AD64">
            <v>1</v>
          </cell>
        </row>
        <row r="65">
          <cell r="D65" t="str">
            <v>H051</v>
          </cell>
          <cell r="E65">
            <v>2296756</v>
          </cell>
          <cell r="F65">
            <v>45597</v>
          </cell>
          <cell r="G65" t="str">
            <v>CENTRO DE CONVIVENCIA UFSC</v>
          </cell>
          <cell r="H65">
            <v>5</v>
          </cell>
          <cell r="I65">
            <v>730</v>
          </cell>
          <cell r="J65">
            <v>0</v>
          </cell>
          <cell r="K65">
            <v>0</v>
          </cell>
          <cell r="L65">
            <v>216.55</v>
          </cell>
          <cell r="M65">
            <v>216.55</v>
          </cell>
          <cell r="N65">
            <v>-40.93</v>
          </cell>
          <cell r="O65">
            <v>0</v>
          </cell>
          <cell r="P65">
            <v>0</v>
          </cell>
          <cell r="Q65">
            <v>392.17</v>
          </cell>
          <cell r="R65">
            <v>0</v>
          </cell>
          <cell r="S65" t="str">
            <v>ok</v>
          </cell>
          <cell r="T65" t="str">
            <v>MÉDIO</v>
          </cell>
          <cell r="U65" t="str">
            <v>Sem ocorrência</v>
          </cell>
          <cell r="V65">
            <v>2296756</v>
          </cell>
          <cell r="W65" t="str">
            <v>ok</v>
          </cell>
          <cell r="X65">
            <v>5</v>
          </cell>
          <cell r="Y65" t="str">
            <v>sim</v>
          </cell>
          <cell r="Z65">
            <v>4</v>
          </cell>
          <cell r="AA65">
            <v>0</v>
          </cell>
          <cell r="AB65">
            <v>1</v>
          </cell>
          <cell r="AC65">
            <v>0</v>
          </cell>
          <cell r="AD65">
            <v>5</v>
          </cell>
        </row>
        <row r="66">
          <cell r="D66" t="str">
            <v>H053</v>
          </cell>
          <cell r="E66">
            <v>2296713</v>
          </cell>
          <cell r="F66">
            <v>45597</v>
          </cell>
          <cell r="G66" t="str">
            <v>IMPRENSA UNIVERSITARIA</v>
          </cell>
          <cell r="H66">
            <v>1</v>
          </cell>
          <cell r="I66">
            <v>33807</v>
          </cell>
          <cell r="J66">
            <v>34178</v>
          </cell>
          <cell r="K66">
            <v>371</v>
          </cell>
          <cell r="L66">
            <v>6565.3</v>
          </cell>
          <cell r="M66">
            <v>6565.3</v>
          </cell>
          <cell r="N66">
            <v>-1240.8499999999999</v>
          </cell>
          <cell r="O66">
            <v>0</v>
          </cell>
          <cell r="P66">
            <v>0</v>
          </cell>
          <cell r="Q66">
            <v>11889.75</v>
          </cell>
          <cell r="R66">
            <v>0</v>
          </cell>
          <cell r="S66" t="str">
            <v>ok</v>
          </cell>
          <cell r="T66" t="str">
            <v>LIDO</v>
          </cell>
          <cell r="U66" t="str">
            <v>Sem ocorrência</v>
          </cell>
          <cell r="V66">
            <v>2296713</v>
          </cell>
          <cell r="W66" t="str">
            <v>ok</v>
          </cell>
          <cell r="X66">
            <v>1</v>
          </cell>
          <cell r="Y66" t="str">
            <v>sim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</row>
        <row r="67">
          <cell r="D67" t="str">
            <v>H054</v>
          </cell>
          <cell r="E67">
            <v>6923020</v>
          </cell>
          <cell r="F67">
            <v>45597</v>
          </cell>
          <cell r="G67" t="str">
            <v>ESPACO DO DEP DE AQUIT E URBAN UFSC</v>
          </cell>
          <cell r="H67">
            <v>1</v>
          </cell>
          <cell r="I67">
            <v>7731</v>
          </cell>
          <cell r="J67">
            <v>7698</v>
          </cell>
          <cell r="K67">
            <v>0</v>
          </cell>
          <cell r="L67">
            <v>43.31</v>
          </cell>
          <cell r="M67">
            <v>43.31</v>
          </cell>
          <cell r="N67">
            <v>-8.19</v>
          </cell>
          <cell r="O67">
            <v>0</v>
          </cell>
          <cell r="P67">
            <v>0</v>
          </cell>
          <cell r="Q67">
            <v>78.430000000000007</v>
          </cell>
          <cell r="R67">
            <v>0</v>
          </cell>
          <cell r="S67" t="str">
            <v>ok</v>
          </cell>
          <cell r="T67" t="str">
            <v>LIDO/REVISÃO</v>
          </cell>
          <cell r="U67" t="str">
            <v>CONFIRMACAO LEITURA</v>
          </cell>
          <cell r="V67">
            <v>6923020</v>
          </cell>
          <cell r="W67" t="str">
            <v>ok</v>
          </cell>
          <cell r="X67">
            <v>1</v>
          </cell>
          <cell r="Y67" t="str">
            <v>sim</v>
          </cell>
          <cell r="Z67">
            <v>1</v>
          </cell>
          <cell r="AA67">
            <v>0</v>
          </cell>
          <cell r="AB67">
            <v>0</v>
          </cell>
          <cell r="AC67">
            <v>0</v>
          </cell>
          <cell r="AD67">
            <v>1</v>
          </cell>
        </row>
        <row r="68">
          <cell r="D68" t="str">
            <v>H055</v>
          </cell>
          <cell r="E68">
            <v>2296705</v>
          </cell>
          <cell r="F68">
            <v>45597</v>
          </cell>
          <cell r="G68" t="str">
            <v>CENTRO DE ESPORTE</v>
          </cell>
          <cell r="H68">
            <v>2</v>
          </cell>
          <cell r="I68">
            <v>54100</v>
          </cell>
          <cell r="J68">
            <v>55373</v>
          </cell>
          <cell r="K68">
            <v>1273</v>
          </cell>
          <cell r="L68">
            <v>25339.83</v>
          </cell>
          <cell r="M68">
            <v>25339.83</v>
          </cell>
          <cell r="N68">
            <v>-4789.2299999999996</v>
          </cell>
          <cell r="O68">
            <v>0</v>
          </cell>
          <cell r="P68">
            <v>0</v>
          </cell>
          <cell r="Q68">
            <v>45890.43</v>
          </cell>
          <cell r="R68">
            <v>0</v>
          </cell>
          <cell r="S68" t="str">
            <v>ok</v>
          </cell>
          <cell r="T68" t="str">
            <v>LIDO</v>
          </cell>
          <cell r="U68" t="str">
            <v>Sem ocorrência</v>
          </cell>
          <cell r="V68">
            <v>2296705</v>
          </cell>
          <cell r="W68" t="str">
            <v>ok</v>
          </cell>
          <cell r="X68">
            <v>2</v>
          </cell>
          <cell r="Y68" t="str">
            <v>sim</v>
          </cell>
          <cell r="Z68">
            <v>1</v>
          </cell>
          <cell r="AA68">
            <v>0</v>
          </cell>
          <cell r="AB68">
            <v>1</v>
          </cell>
          <cell r="AC68">
            <v>0</v>
          </cell>
          <cell r="AD68">
            <v>2</v>
          </cell>
        </row>
        <row r="69">
          <cell r="D69" t="str">
            <v>H056</v>
          </cell>
          <cell r="E69">
            <v>2296721</v>
          </cell>
          <cell r="F69">
            <v>45597</v>
          </cell>
          <cell r="G69" t="str">
            <v>RESTAURANTE UNIVERSITARIO</v>
          </cell>
          <cell r="H69">
            <v>2</v>
          </cell>
          <cell r="I69">
            <v>92947</v>
          </cell>
          <cell r="J69">
            <v>96245</v>
          </cell>
          <cell r="K69">
            <v>3298</v>
          </cell>
          <cell r="L69">
            <v>66244.819999999992</v>
          </cell>
          <cell r="M69">
            <v>66244.819999999992</v>
          </cell>
          <cell r="N69">
            <v>-12520.27</v>
          </cell>
          <cell r="O69">
            <v>0</v>
          </cell>
          <cell r="P69">
            <v>0</v>
          </cell>
          <cell r="Q69">
            <v>119969.37</v>
          </cell>
          <cell r="R69">
            <v>0</v>
          </cell>
          <cell r="S69" t="str">
            <v>ok</v>
          </cell>
          <cell r="T69" t="str">
            <v>LIDO</v>
          </cell>
          <cell r="U69" t="str">
            <v>Alto Consumo</v>
          </cell>
          <cell r="V69">
            <v>2296721</v>
          </cell>
          <cell r="W69" t="str">
            <v>ok</v>
          </cell>
          <cell r="X69">
            <v>2</v>
          </cell>
          <cell r="Y69" t="str">
            <v>sim</v>
          </cell>
          <cell r="Z69">
            <v>1</v>
          </cell>
          <cell r="AA69">
            <v>0</v>
          </cell>
          <cell r="AB69">
            <v>1</v>
          </cell>
          <cell r="AC69">
            <v>0</v>
          </cell>
          <cell r="AD69">
            <v>2</v>
          </cell>
        </row>
        <row r="70">
          <cell r="D70" t="str">
            <v>H057</v>
          </cell>
          <cell r="E70">
            <v>2297108</v>
          </cell>
          <cell r="F70">
            <v>45597</v>
          </cell>
          <cell r="G70" t="str">
            <v>UNIVERSIDADE FEDERAL DE SANTA CATARINA</v>
          </cell>
          <cell r="H70">
            <v>1</v>
          </cell>
          <cell r="I70">
            <v>2601</v>
          </cell>
          <cell r="J70">
            <v>2689</v>
          </cell>
          <cell r="K70">
            <v>88</v>
          </cell>
          <cell r="L70">
            <v>1502.43</v>
          </cell>
          <cell r="M70">
            <v>1502.43</v>
          </cell>
          <cell r="N70">
            <v>-283.95999999999998</v>
          </cell>
          <cell r="O70">
            <v>0</v>
          </cell>
          <cell r="P70">
            <v>0</v>
          </cell>
          <cell r="Q70">
            <v>2720.9</v>
          </cell>
          <cell r="R70">
            <v>0</v>
          </cell>
          <cell r="S70" t="str">
            <v>ok</v>
          </cell>
          <cell r="T70" t="str">
            <v>MÉDIO</v>
          </cell>
          <cell r="U70" t="str">
            <v>Sem ocorrência</v>
          </cell>
          <cell r="V70">
            <v>2297108</v>
          </cell>
          <cell r="W70" t="str">
            <v>ok</v>
          </cell>
          <cell r="X70">
            <v>1</v>
          </cell>
          <cell r="Y70" t="str">
            <v>sim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</row>
        <row r="71">
          <cell r="D71" t="str">
            <v>H058</v>
          </cell>
          <cell r="E71">
            <v>9611070</v>
          </cell>
          <cell r="F71">
            <v>45597</v>
          </cell>
          <cell r="G71" t="str">
            <v>CENTRO CIENCIAS BIOLOGICAS BL B</v>
          </cell>
          <cell r="H71">
            <v>1</v>
          </cell>
          <cell r="I71">
            <v>21296</v>
          </cell>
          <cell r="J71">
            <v>21962</v>
          </cell>
          <cell r="K71">
            <v>666</v>
          </cell>
          <cell r="L71">
            <v>11842.85</v>
          </cell>
          <cell r="M71">
            <v>11842.85</v>
          </cell>
          <cell r="N71">
            <v>-2238.3000000000002</v>
          </cell>
          <cell r="O71">
            <v>0</v>
          </cell>
          <cell r="P71">
            <v>0</v>
          </cell>
          <cell r="Q71">
            <v>21447.4</v>
          </cell>
          <cell r="R71">
            <v>0</v>
          </cell>
          <cell r="S71" t="str">
            <v>ok</v>
          </cell>
          <cell r="T71" t="str">
            <v>LIDO</v>
          </cell>
          <cell r="U71" t="str">
            <v>CONFIRMACAO LEITURA</v>
          </cell>
          <cell r="V71">
            <v>9611070</v>
          </cell>
          <cell r="W71" t="str">
            <v>ok</v>
          </cell>
          <cell r="X71">
            <v>1</v>
          </cell>
          <cell r="Y71" t="str">
            <v>sim</v>
          </cell>
          <cell r="Z71">
            <v>1</v>
          </cell>
          <cell r="AA71">
            <v>0</v>
          </cell>
          <cell r="AB71">
            <v>0</v>
          </cell>
          <cell r="AC71">
            <v>0</v>
          </cell>
          <cell r="AD71">
            <v>1</v>
          </cell>
        </row>
        <row r="72">
          <cell r="D72" t="str">
            <v>H059</v>
          </cell>
          <cell r="E72">
            <v>2296675</v>
          </cell>
          <cell r="F72">
            <v>45597</v>
          </cell>
          <cell r="G72" t="str">
            <v>CENTRO TECNOLOGICO</v>
          </cell>
          <cell r="H72">
            <v>1</v>
          </cell>
          <cell r="I72">
            <v>34</v>
          </cell>
          <cell r="J72">
            <v>46</v>
          </cell>
          <cell r="K72">
            <v>12</v>
          </cell>
          <cell r="L72">
            <v>142.79</v>
          </cell>
          <cell r="M72">
            <v>142.79</v>
          </cell>
          <cell r="N72">
            <v>-27</v>
          </cell>
          <cell r="O72">
            <v>0</v>
          </cell>
          <cell r="P72">
            <v>0</v>
          </cell>
          <cell r="Q72">
            <v>258.58</v>
          </cell>
          <cell r="R72">
            <v>0</v>
          </cell>
          <cell r="S72" t="str">
            <v>ok</v>
          </cell>
          <cell r="T72" t="str">
            <v>LIDO</v>
          </cell>
          <cell r="U72" t="str">
            <v>Sem ocorrência</v>
          </cell>
          <cell r="V72">
            <v>2296675</v>
          </cell>
          <cell r="W72" t="str">
            <v>ok</v>
          </cell>
          <cell r="X72">
            <v>1</v>
          </cell>
          <cell r="Y72" t="str">
            <v>sim</v>
          </cell>
          <cell r="Z72">
            <v>1</v>
          </cell>
          <cell r="AA72">
            <v>0</v>
          </cell>
          <cell r="AB72">
            <v>0</v>
          </cell>
          <cell r="AC72">
            <v>0</v>
          </cell>
          <cell r="AD72">
            <v>1</v>
          </cell>
        </row>
        <row r="73">
          <cell r="D73" t="str">
            <v>H060</v>
          </cell>
          <cell r="E73">
            <v>5329663</v>
          </cell>
          <cell r="F73">
            <v>45597</v>
          </cell>
          <cell r="G73" t="str">
            <v>UNIVERSIDADE FEDERAL DE SANTA CATARINA</v>
          </cell>
          <cell r="H73">
            <v>1</v>
          </cell>
          <cell r="I73">
            <v>3688</v>
          </cell>
          <cell r="J73">
            <v>3750</v>
          </cell>
          <cell r="K73">
            <v>62</v>
          </cell>
          <cell r="L73">
            <v>1037.29</v>
          </cell>
          <cell r="M73">
            <v>1037.29</v>
          </cell>
          <cell r="N73">
            <v>-196.05</v>
          </cell>
          <cell r="O73">
            <v>0</v>
          </cell>
          <cell r="P73">
            <v>0</v>
          </cell>
          <cell r="Q73">
            <v>1878.53</v>
          </cell>
          <cell r="R73">
            <v>0</v>
          </cell>
          <cell r="S73" t="str">
            <v>ok</v>
          </cell>
          <cell r="T73" t="str">
            <v>LIDO/REVISÃO</v>
          </cell>
          <cell r="U73" t="str">
            <v>CONFIRMACAO LEITURA</v>
          </cell>
          <cell r="V73">
            <v>5329663</v>
          </cell>
          <cell r="W73" t="str">
            <v>ok</v>
          </cell>
          <cell r="X73">
            <v>1</v>
          </cell>
          <cell r="Y73" t="str">
            <v>sim</v>
          </cell>
          <cell r="Z73">
            <v>1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</row>
        <row r="74">
          <cell r="D74" t="str">
            <v>H061</v>
          </cell>
          <cell r="E74">
            <v>2296870</v>
          </cell>
          <cell r="F74">
            <v>45597</v>
          </cell>
          <cell r="G74" t="str">
            <v>CENTRO ANATOMICO UFSC</v>
          </cell>
          <cell r="H74">
            <v>2</v>
          </cell>
          <cell r="I74">
            <v>480</v>
          </cell>
          <cell r="J74">
            <v>512</v>
          </cell>
          <cell r="K74">
            <v>32</v>
          </cell>
          <cell r="L74">
            <v>428.7</v>
          </cell>
          <cell r="M74">
            <v>428.7</v>
          </cell>
          <cell r="N74">
            <v>-81.02</v>
          </cell>
          <cell r="O74">
            <v>0</v>
          </cell>
          <cell r="P74">
            <v>0</v>
          </cell>
          <cell r="Q74">
            <v>776.38</v>
          </cell>
          <cell r="R74">
            <v>0</v>
          </cell>
          <cell r="S74" t="str">
            <v>ok</v>
          </cell>
          <cell r="T74" t="str">
            <v>LIDO</v>
          </cell>
          <cell r="U74" t="str">
            <v>Sem ocorrência</v>
          </cell>
          <cell r="V74">
            <v>2296870</v>
          </cell>
          <cell r="W74" t="str">
            <v>ok</v>
          </cell>
          <cell r="X74">
            <v>2</v>
          </cell>
          <cell r="Y74" t="str">
            <v>sim</v>
          </cell>
          <cell r="Z74">
            <v>1</v>
          </cell>
          <cell r="AA74">
            <v>0</v>
          </cell>
          <cell r="AB74">
            <v>1</v>
          </cell>
          <cell r="AC74">
            <v>0</v>
          </cell>
          <cell r="AD74">
            <v>2</v>
          </cell>
        </row>
        <row r="75">
          <cell r="D75" t="str">
            <v>H062</v>
          </cell>
          <cell r="E75">
            <v>15023672</v>
          </cell>
          <cell r="F75">
            <v>45597</v>
          </cell>
          <cell r="G75" t="str">
            <v>CENTRO DE CIENCIAS FISICAS E MATEMATICA</v>
          </cell>
          <cell r="H75">
            <v>1</v>
          </cell>
          <cell r="I75">
            <v>17809</v>
          </cell>
          <cell r="J75">
            <v>18384</v>
          </cell>
          <cell r="K75">
            <v>575</v>
          </cell>
          <cell r="L75">
            <v>10214.86</v>
          </cell>
          <cell r="M75">
            <v>10214.86</v>
          </cell>
          <cell r="N75">
            <v>-1930.61</v>
          </cell>
          <cell r="O75">
            <v>0</v>
          </cell>
          <cell r="P75">
            <v>0</v>
          </cell>
          <cell r="Q75">
            <v>18499.11</v>
          </cell>
          <cell r="R75">
            <v>0</v>
          </cell>
          <cell r="S75" t="str">
            <v>ok</v>
          </cell>
          <cell r="T75" t="str">
            <v>LIDO</v>
          </cell>
          <cell r="U75" t="str">
            <v>Alto Consumo</v>
          </cell>
          <cell r="V75">
            <v>15023672</v>
          </cell>
          <cell r="W75" t="str">
            <v>ok</v>
          </cell>
          <cell r="X75">
            <v>1</v>
          </cell>
          <cell r="Y75" t="str">
            <v>sim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1</v>
          </cell>
        </row>
        <row r="76">
          <cell r="D76" t="str">
            <v>H066</v>
          </cell>
          <cell r="E76">
            <v>17091764</v>
          </cell>
          <cell r="F76">
            <v>45597</v>
          </cell>
          <cell r="G76" t="str">
            <v>UNIV FED DO ESTADO DE STA CAT</v>
          </cell>
          <cell r="H76">
            <v>1</v>
          </cell>
          <cell r="I76">
            <v>26488</v>
          </cell>
          <cell r="J76">
            <v>27342</v>
          </cell>
          <cell r="K76">
            <v>854</v>
          </cell>
          <cell r="L76">
            <v>15206.17</v>
          </cell>
          <cell r="M76">
            <v>15206.17</v>
          </cell>
          <cell r="N76">
            <v>-2873.9599999999996</v>
          </cell>
          <cell r="O76">
            <v>0</v>
          </cell>
          <cell r="P76">
            <v>0</v>
          </cell>
          <cell r="Q76">
            <v>27538.38</v>
          </cell>
          <cell r="R76">
            <v>0</v>
          </cell>
          <cell r="S76" t="str">
            <v>ok</v>
          </cell>
          <cell r="T76" t="str">
            <v>LIDO</v>
          </cell>
          <cell r="U76" t="str">
            <v>Alto Consumo</v>
          </cell>
          <cell r="V76">
            <v>17091764</v>
          </cell>
          <cell r="W76" t="str">
            <v>ok</v>
          </cell>
          <cell r="X76">
            <v>1</v>
          </cell>
          <cell r="Y76" t="str">
            <v>sim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1</v>
          </cell>
        </row>
        <row r="77">
          <cell r="D77" t="str">
            <v>H072</v>
          </cell>
          <cell r="E77">
            <v>2297167</v>
          </cell>
          <cell r="F77">
            <v>45597</v>
          </cell>
          <cell r="G77" t="str">
            <v>UNIVERSIDADE FEDERAL DE SANTA CATARINA</v>
          </cell>
          <cell r="H77">
            <v>1</v>
          </cell>
          <cell r="I77">
            <v>7304</v>
          </cell>
          <cell r="J77">
            <v>9148</v>
          </cell>
          <cell r="K77">
            <v>1844</v>
          </cell>
          <cell r="L77">
            <v>32917.269999999997</v>
          </cell>
          <cell r="M77">
            <v>0</v>
          </cell>
          <cell r="N77">
            <v>-3110.6800000000003</v>
          </cell>
          <cell r="O77">
            <v>0</v>
          </cell>
          <cell r="P77">
            <v>0</v>
          </cell>
          <cell r="Q77">
            <v>29806.59</v>
          </cell>
          <cell r="R77">
            <v>0</v>
          </cell>
          <cell r="S77" t="str">
            <v>ok</v>
          </cell>
          <cell r="T77" t="str">
            <v>LIDO</v>
          </cell>
          <cell r="U77" t="str">
            <v>Alto Consumo</v>
          </cell>
          <cell r="V77">
            <v>2297167</v>
          </cell>
          <cell r="W77" t="str">
            <v>ok</v>
          </cell>
          <cell r="X77">
            <v>1</v>
          </cell>
          <cell r="Y77" t="str">
            <v>sim</v>
          </cell>
          <cell r="Z77">
            <v>1</v>
          </cell>
          <cell r="AA77">
            <v>0</v>
          </cell>
          <cell r="AB77">
            <v>0</v>
          </cell>
          <cell r="AC77">
            <v>0</v>
          </cell>
          <cell r="AD77">
            <v>1</v>
          </cell>
        </row>
        <row r="78">
          <cell r="D78" t="str">
            <v>H073</v>
          </cell>
          <cell r="E78">
            <v>2297175</v>
          </cell>
          <cell r="F78">
            <v>45597</v>
          </cell>
          <cell r="G78" t="str">
            <v>UNIVERSIDADE FEDERAL DE SANTA CATARINA</v>
          </cell>
          <cell r="H78">
            <v>1</v>
          </cell>
          <cell r="I78">
            <v>4689</v>
          </cell>
          <cell r="J78">
            <v>15</v>
          </cell>
          <cell r="K78">
            <v>70</v>
          </cell>
          <cell r="L78">
            <v>1180.4099999999999</v>
          </cell>
          <cell r="M78">
            <v>0</v>
          </cell>
          <cell r="N78">
            <v>-111.53999999999999</v>
          </cell>
          <cell r="O78">
            <v>0</v>
          </cell>
          <cell r="P78">
            <v>0</v>
          </cell>
          <cell r="Q78">
            <v>1068.8699999999999</v>
          </cell>
          <cell r="R78">
            <v>0</v>
          </cell>
          <cell r="S78" t="str">
            <v>ok</v>
          </cell>
          <cell r="T78" t="str">
            <v>LIDO/REVISÃO</v>
          </cell>
          <cell r="U78" t="str">
            <v>CONFIRMACAO LEITURA</v>
          </cell>
          <cell r="V78">
            <v>2297175</v>
          </cell>
          <cell r="W78" t="str">
            <v>ok</v>
          </cell>
          <cell r="X78">
            <v>1</v>
          </cell>
          <cell r="Y78" t="str">
            <v>sim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</row>
        <row r="79">
          <cell r="D79" t="str">
            <v>H074</v>
          </cell>
          <cell r="E79">
            <v>2297183</v>
          </cell>
          <cell r="F79">
            <v>45597</v>
          </cell>
          <cell r="G79" t="str">
            <v>UNIVERSIDADE FEDERAL DE SANTA CATARINA</v>
          </cell>
          <cell r="H79">
            <v>1</v>
          </cell>
          <cell r="I79">
            <v>13737</v>
          </cell>
          <cell r="J79">
            <v>14996</v>
          </cell>
          <cell r="K79">
            <v>1259</v>
          </cell>
          <cell r="L79">
            <v>22451.620000000003</v>
          </cell>
          <cell r="M79">
            <v>0</v>
          </cell>
          <cell r="N79">
            <v>-2121.69</v>
          </cell>
          <cell r="O79">
            <v>0</v>
          </cell>
          <cell r="P79">
            <v>0</v>
          </cell>
          <cell r="Q79">
            <v>20329.93</v>
          </cell>
          <cell r="R79">
            <v>0</v>
          </cell>
          <cell r="S79" t="str">
            <v>ok</v>
          </cell>
          <cell r="T79" t="str">
            <v>LIDO</v>
          </cell>
          <cell r="U79" t="str">
            <v>Alto Consumo</v>
          </cell>
          <cell r="V79">
            <v>2297183</v>
          </cell>
          <cell r="W79" t="str">
            <v>ok</v>
          </cell>
          <cell r="X79">
            <v>1</v>
          </cell>
          <cell r="Y79" t="str">
            <v>sim</v>
          </cell>
          <cell r="Z79">
            <v>1</v>
          </cell>
          <cell r="AA79">
            <v>0</v>
          </cell>
          <cell r="AB79">
            <v>0</v>
          </cell>
          <cell r="AC79">
            <v>0</v>
          </cell>
          <cell r="AD79">
            <v>1</v>
          </cell>
        </row>
        <row r="80">
          <cell r="D80" t="str">
            <v>H076</v>
          </cell>
          <cell r="E80">
            <v>2297361</v>
          </cell>
          <cell r="F80">
            <v>45597</v>
          </cell>
          <cell r="G80" t="str">
            <v>UFSC - UNIVERSIDADE FEDERAL DE SC</v>
          </cell>
          <cell r="H80">
            <v>1</v>
          </cell>
          <cell r="I80">
            <v>1324</v>
          </cell>
          <cell r="J80">
            <v>1314</v>
          </cell>
          <cell r="K80">
            <v>0</v>
          </cell>
          <cell r="L80">
            <v>43.31</v>
          </cell>
          <cell r="M80">
            <v>0</v>
          </cell>
          <cell r="N80">
            <v>-4.09</v>
          </cell>
          <cell r="O80">
            <v>0</v>
          </cell>
          <cell r="P80">
            <v>0</v>
          </cell>
          <cell r="Q80">
            <v>39.22</v>
          </cell>
          <cell r="R80">
            <v>0</v>
          </cell>
          <cell r="S80" t="str">
            <v>ok</v>
          </cell>
          <cell r="T80" t="str">
            <v>LIDO/REVISÃO</v>
          </cell>
          <cell r="U80" t="str">
            <v>CONFIRMACAO LEITURA</v>
          </cell>
          <cell r="V80">
            <v>2297361</v>
          </cell>
          <cell r="W80" t="str">
            <v>ok</v>
          </cell>
          <cell r="X80">
            <v>1</v>
          </cell>
          <cell r="Y80" t="str">
            <v>sim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1</v>
          </cell>
        </row>
        <row r="81">
          <cell r="D81" t="str">
            <v>H081</v>
          </cell>
          <cell r="E81">
            <v>2295652</v>
          </cell>
          <cell r="F81">
            <v>45597</v>
          </cell>
          <cell r="G81" t="str">
            <v>UNIVERSIDADE FEDERAL DE SANTA CATARINA</v>
          </cell>
          <cell r="H81">
            <v>1</v>
          </cell>
          <cell r="I81">
            <v>3224</v>
          </cell>
          <cell r="J81">
            <v>3312</v>
          </cell>
          <cell r="K81">
            <v>88</v>
          </cell>
          <cell r="L81">
            <v>1502.43</v>
          </cell>
          <cell r="M81">
            <v>1502.43</v>
          </cell>
          <cell r="N81">
            <v>-283.95999999999998</v>
          </cell>
          <cell r="O81">
            <v>0</v>
          </cell>
          <cell r="P81">
            <v>0</v>
          </cell>
          <cell r="Q81">
            <v>2720.9</v>
          </cell>
          <cell r="R81">
            <v>0</v>
          </cell>
          <cell r="S81" t="str">
            <v>ok</v>
          </cell>
          <cell r="T81" t="str">
            <v>LIDO</v>
          </cell>
          <cell r="U81" t="str">
            <v>Alto Consumo</v>
          </cell>
          <cell r="V81">
            <v>2295652</v>
          </cell>
          <cell r="W81" t="str">
            <v>ok</v>
          </cell>
          <cell r="X81">
            <v>1</v>
          </cell>
          <cell r="Y81" t="str">
            <v>sim</v>
          </cell>
          <cell r="Z81">
            <v>1</v>
          </cell>
          <cell r="AA81">
            <v>0</v>
          </cell>
          <cell r="AB81">
            <v>0</v>
          </cell>
          <cell r="AC81">
            <v>0</v>
          </cell>
          <cell r="AD81">
            <v>1</v>
          </cell>
        </row>
        <row r="82">
          <cell r="D82" t="str">
            <v>H082</v>
          </cell>
          <cell r="E82">
            <v>5716594</v>
          </cell>
          <cell r="F82">
            <v>45597</v>
          </cell>
          <cell r="G82" t="str">
            <v>UNIVERSIDADE FEDERAL DE SANTA CATARINA</v>
          </cell>
          <cell r="H82">
            <v>1</v>
          </cell>
          <cell r="I82">
            <v>30506</v>
          </cell>
          <cell r="J82">
            <v>31009</v>
          </cell>
          <cell r="K82">
            <v>503</v>
          </cell>
          <cell r="L82">
            <v>8926.7800000000007</v>
          </cell>
          <cell r="M82">
            <v>0</v>
          </cell>
          <cell r="N82">
            <v>-843.58</v>
          </cell>
          <cell r="O82">
            <v>0</v>
          </cell>
          <cell r="P82">
            <v>0</v>
          </cell>
          <cell r="Q82">
            <v>8083.2</v>
          </cell>
          <cell r="R82">
            <v>0</v>
          </cell>
          <cell r="S82" t="str">
            <v>ok</v>
          </cell>
          <cell r="T82" t="str">
            <v>LIDO/REVISÃO</v>
          </cell>
          <cell r="U82" t="str">
            <v>CONFIRMACAO LEITURA</v>
          </cell>
          <cell r="V82">
            <v>5716594</v>
          </cell>
          <cell r="W82" t="str">
            <v>ok</v>
          </cell>
          <cell r="X82">
            <v>1</v>
          </cell>
          <cell r="Y82" t="str">
            <v>sim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</row>
        <row r="83">
          <cell r="D83" t="str">
            <v>H083</v>
          </cell>
          <cell r="E83">
            <v>6997937</v>
          </cell>
          <cell r="F83">
            <v>45597</v>
          </cell>
          <cell r="G83" t="str">
            <v>CASA DA ARTE</v>
          </cell>
          <cell r="H83">
            <v>1</v>
          </cell>
          <cell r="I83">
            <v>596</v>
          </cell>
          <cell r="J83">
            <v>601</v>
          </cell>
          <cell r="K83">
            <v>5</v>
          </cell>
          <cell r="L83">
            <v>75.16</v>
          </cell>
          <cell r="M83">
            <v>75.16</v>
          </cell>
          <cell r="N83">
            <v>-14.21</v>
          </cell>
          <cell r="O83">
            <v>0</v>
          </cell>
          <cell r="P83">
            <v>0</v>
          </cell>
          <cell r="Q83">
            <v>136.11000000000001</v>
          </cell>
          <cell r="R83">
            <v>0</v>
          </cell>
          <cell r="S83" t="str">
            <v>ok</v>
          </cell>
          <cell r="T83" t="str">
            <v>LIDO</v>
          </cell>
          <cell r="U83" t="str">
            <v>Sem ocorrência</v>
          </cell>
          <cell r="V83">
            <v>6997937</v>
          </cell>
          <cell r="W83" t="str">
            <v>ok</v>
          </cell>
          <cell r="X83">
            <v>1</v>
          </cell>
          <cell r="Y83" t="str">
            <v>sim</v>
          </cell>
          <cell r="Z83">
            <v>0</v>
          </cell>
          <cell r="AA83">
            <v>0</v>
          </cell>
          <cell r="AB83">
            <v>1</v>
          </cell>
          <cell r="AC83">
            <v>0</v>
          </cell>
          <cell r="AD83">
            <v>1</v>
          </cell>
        </row>
        <row r="84">
          <cell r="D84" t="str">
            <v>H084</v>
          </cell>
          <cell r="E84">
            <v>9197419</v>
          </cell>
          <cell r="F84">
            <v>45597</v>
          </cell>
          <cell r="G84" t="str">
            <v>CENTRO DE PESQUISA UFSC</v>
          </cell>
          <cell r="H84">
            <v>1</v>
          </cell>
          <cell r="I84">
            <v>3689</v>
          </cell>
          <cell r="J84">
            <v>3863</v>
          </cell>
          <cell r="K84">
            <v>174</v>
          </cell>
          <cell r="L84">
            <v>3040.97</v>
          </cell>
          <cell r="M84">
            <v>3040.97</v>
          </cell>
          <cell r="N84">
            <v>-574.74</v>
          </cell>
          <cell r="O84">
            <v>0</v>
          </cell>
          <cell r="P84">
            <v>0</v>
          </cell>
          <cell r="Q84">
            <v>5507.2</v>
          </cell>
          <cell r="R84">
            <v>0</v>
          </cell>
          <cell r="S84" t="str">
            <v>ok</v>
          </cell>
          <cell r="T84" t="str">
            <v>LIDO/REVISÃO</v>
          </cell>
          <cell r="U84" t="str">
            <v>CONFIRMACAO LEITURA</v>
          </cell>
          <cell r="V84">
            <v>9197419</v>
          </cell>
          <cell r="W84" t="str">
            <v>ok</v>
          </cell>
          <cell r="X84">
            <v>1</v>
          </cell>
          <cell r="Y84" t="str">
            <v>sim</v>
          </cell>
          <cell r="Z84">
            <v>1</v>
          </cell>
          <cell r="AA84">
            <v>0</v>
          </cell>
          <cell r="AB84">
            <v>0</v>
          </cell>
          <cell r="AC84">
            <v>0</v>
          </cell>
          <cell r="AD84">
            <v>1</v>
          </cell>
        </row>
        <row r="85">
          <cell r="D85" t="str">
            <v>H085</v>
          </cell>
          <cell r="E85">
            <v>12791172</v>
          </cell>
          <cell r="F85">
            <v>45597</v>
          </cell>
          <cell r="G85" t="str">
            <v>UNIVERSIDADE FEDERAL DE SANTA CATARINA</v>
          </cell>
          <cell r="H85">
            <v>1</v>
          </cell>
          <cell r="I85">
            <v>389</v>
          </cell>
          <cell r="J85">
            <v>408</v>
          </cell>
          <cell r="K85">
            <v>19</v>
          </cell>
          <cell r="L85">
            <v>268.02</v>
          </cell>
          <cell r="M85">
            <v>0</v>
          </cell>
          <cell r="N85">
            <v>-25.32</v>
          </cell>
          <cell r="O85">
            <v>0</v>
          </cell>
          <cell r="P85">
            <v>0</v>
          </cell>
          <cell r="Q85">
            <v>242.7</v>
          </cell>
          <cell r="R85">
            <v>0</v>
          </cell>
          <cell r="S85" t="str">
            <v>ok</v>
          </cell>
          <cell r="T85" t="str">
            <v>MÉDIO</v>
          </cell>
          <cell r="U85" t="str">
            <v>Média</v>
          </cell>
          <cell r="V85">
            <v>12791172</v>
          </cell>
          <cell r="W85" t="str">
            <v>ok</v>
          </cell>
          <cell r="X85">
            <v>1</v>
          </cell>
          <cell r="Y85" t="str">
            <v>sim</v>
          </cell>
          <cell r="Z85">
            <v>1</v>
          </cell>
          <cell r="AA85">
            <v>0</v>
          </cell>
          <cell r="AB85">
            <v>0</v>
          </cell>
          <cell r="AC85">
            <v>0</v>
          </cell>
          <cell r="AD85">
            <v>1</v>
          </cell>
        </row>
        <row r="86">
          <cell r="D86" t="str">
            <v>H086</v>
          </cell>
          <cell r="E86">
            <v>12799408</v>
          </cell>
          <cell r="F86">
            <v>45597</v>
          </cell>
          <cell r="G86" t="str">
            <v>UNIVERSIDADE FEDERAL DE SANTA CATARINA</v>
          </cell>
          <cell r="H86">
            <v>1</v>
          </cell>
          <cell r="I86">
            <v>521</v>
          </cell>
          <cell r="J86">
            <v>521</v>
          </cell>
          <cell r="K86">
            <v>0</v>
          </cell>
          <cell r="L86">
            <v>43.31</v>
          </cell>
          <cell r="M86">
            <v>0</v>
          </cell>
          <cell r="N86">
            <v>-4.09</v>
          </cell>
          <cell r="O86">
            <v>0</v>
          </cell>
          <cell r="P86">
            <v>0</v>
          </cell>
          <cell r="Q86">
            <v>39.22</v>
          </cell>
          <cell r="R86">
            <v>0</v>
          </cell>
          <cell r="S86" t="str">
            <v>ok</v>
          </cell>
          <cell r="T86" t="str">
            <v>LIDO</v>
          </cell>
          <cell r="U86" t="str">
            <v>HIDRÔMETRO PARADO.</v>
          </cell>
          <cell r="V86">
            <v>12799408</v>
          </cell>
          <cell r="W86" t="str">
            <v>ok</v>
          </cell>
          <cell r="X86">
            <v>1</v>
          </cell>
          <cell r="Y86" t="str">
            <v>sim</v>
          </cell>
          <cell r="Z86">
            <v>1</v>
          </cell>
          <cell r="AA86">
            <v>0</v>
          </cell>
          <cell r="AB86">
            <v>0</v>
          </cell>
          <cell r="AC86">
            <v>0</v>
          </cell>
          <cell r="AD86">
            <v>1</v>
          </cell>
        </row>
        <row r="87">
          <cell r="D87" t="str">
            <v>H087</v>
          </cell>
          <cell r="E87">
            <v>13018540</v>
          </cell>
          <cell r="F87">
            <v>45597</v>
          </cell>
          <cell r="G87" t="str">
            <v>UNIVERSIDADE FEDERAL DE SANTA CATARINA</v>
          </cell>
          <cell r="H87">
            <v>1</v>
          </cell>
          <cell r="I87">
            <v>2399</v>
          </cell>
          <cell r="J87">
            <v>2438</v>
          </cell>
          <cell r="K87">
            <v>39</v>
          </cell>
          <cell r="L87">
            <v>625.82000000000005</v>
          </cell>
          <cell r="M87">
            <v>0</v>
          </cell>
          <cell r="N87">
            <v>-59.14</v>
          </cell>
          <cell r="O87">
            <v>0</v>
          </cell>
          <cell r="P87">
            <v>0</v>
          </cell>
          <cell r="Q87">
            <v>566.67999999999995</v>
          </cell>
          <cell r="R87">
            <v>0</v>
          </cell>
          <cell r="S87" t="str">
            <v>ok</v>
          </cell>
          <cell r="T87" t="str">
            <v>LIDO</v>
          </cell>
          <cell r="U87" t="str">
            <v>Sem ocorrência</v>
          </cell>
          <cell r="V87">
            <v>13018540</v>
          </cell>
          <cell r="W87" t="str">
            <v>ok</v>
          </cell>
          <cell r="X87">
            <v>1</v>
          </cell>
          <cell r="Y87" t="str">
            <v>sim</v>
          </cell>
          <cell r="Z87">
            <v>1</v>
          </cell>
          <cell r="AA87">
            <v>0</v>
          </cell>
          <cell r="AB87">
            <v>0</v>
          </cell>
          <cell r="AC87">
            <v>0</v>
          </cell>
          <cell r="AD87">
            <v>1</v>
          </cell>
        </row>
        <row r="88">
          <cell r="D88" t="str">
            <v>H088</v>
          </cell>
          <cell r="E88">
            <v>2294605</v>
          </cell>
          <cell r="F88">
            <v>45597</v>
          </cell>
          <cell r="G88" t="str">
            <v>UFSC - UNIVERSIDADE FEDERAL DE SC</v>
          </cell>
          <cell r="H88">
            <v>1</v>
          </cell>
          <cell r="I88">
            <v>16</v>
          </cell>
          <cell r="J88">
            <v>16</v>
          </cell>
          <cell r="K88">
            <v>0</v>
          </cell>
          <cell r="L88">
            <v>43.31</v>
          </cell>
          <cell r="M88">
            <v>43.31</v>
          </cell>
          <cell r="N88">
            <v>-8.19</v>
          </cell>
          <cell r="O88">
            <v>0</v>
          </cell>
          <cell r="P88">
            <v>0</v>
          </cell>
          <cell r="Q88">
            <v>78.430000000000007</v>
          </cell>
          <cell r="R88">
            <v>0</v>
          </cell>
          <cell r="S88" t="str">
            <v>ok</v>
          </cell>
          <cell r="T88" t="str">
            <v>LIDO</v>
          </cell>
          <cell r="U88" t="str">
            <v>HIDRÔMETRO PARADO.</v>
          </cell>
          <cell r="V88">
            <v>2294605</v>
          </cell>
          <cell r="W88" t="str">
            <v>ok</v>
          </cell>
          <cell r="X88">
            <v>1</v>
          </cell>
          <cell r="Y88" t="str">
            <v>sim</v>
          </cell>
          <cell r="Z88">
            <v>1</v>
          </cell>
          <cell r="AA88">
            <v>0</v>
          </cell>
          <cell r="AB88">
            <v>0</v>
          </cell>
          <cell r="AC88">
            <v>0</v>
          </cell>
          <cell r="AD88">
            <v>1</v>
          </cell>
        </row>
        <row r="89">
          <cell r="D89" t="str">
            <v>H089</v>
          </cell>
          <cell r="E89">
            <v>2347660</v>
          </cell>
          <cell r="F89">
            <v>45597</v>
          </cell>
          <cell r="G89" t="str">
            <v>ESTAÇÃO DE MARICULTURA DA UFSC</v>
          </cell>
          <cell r="H89">
            <v>1</v>
          </cell>
          <cell r="I89">
            <v>3498</v>
          </cell>
          <cell r="J89">
            <v>3560</v>
          </cell>
          <cell r="K89">
            <v>62</v>
          </cell>
          <cell r="L89">
            <v>1037.29</v>
          </cell>
          <cell r="M89">
            <v>1037.29</v>
          </cell>
          <cell r="N89">
            <v>-196.05</v>
          </cell>
          <cell r="O89">
            <v>0</v>
          </cell>
          <cell r="P89">
            <v>0</v>
          </cell>
          <cell r="Q89">
            <v>1878.53</v>
          </cell>
          <cell r="R89">
            <v>0</v>
          </cell>
          <cell r="S89" t="str">
            <v>ok</v>
          </cell>
          <cell r="T89" t="str">
            <v>LIDO/REVISÃO</v>
          </cell>
          <cell r="U89" t="str">
            <v>CONFIRMACAO LEITURA</v>
          </cell>
          <cell r="V89">
            <v>2347660</v>
          </cell>
          <cell r="W89" t="str">
            <v>ok</v>
          </cell>
          <cell r="X89">
            <v>1</v>
          </cell>
          <cell r="Y89" t="str">
            <v>sim</v>
          </cell>
          <cell r="Z89">
            <v>1</v>
          </cell>
          <cell r="AA89">
            <v>0</v>
          </cell>
          <cell r="AB89">
            <v>0</v>
          </cell>
          <cell r="AC89">
            <v>0</v>
          </cell>
          <cell r="AD89">
            <v>1</v>
          </cell>
        </row>
        <row r="90">
          <cell r="D90" t="str">
            <v>H090</v>
          </cell>
          <cell r="E90">
            <v>2347679</v>
          </cell>
          <cell r="F90">
            <v>45597</v>
          </cell>
          <cell r="G90" t="str">
            <v>ESTAÇÃO DE MARICULTURA DA UFSC</v>
          </cell>
          <cell r="H90">
            <v>1</v>
          </cell>
          <cell r="I90">
            <v>673</v>
          </cell>
          <cell r="J90">
            <v>675</v>
          </cell>
          <cell r="K90">
            <v>2</v>
          </cell>
          <cell r="L90">
            <v>56.05</v>
          </cell>
          <cell r="M90">
            <v>56.05</v>
          </cell>
          <cell r="N90">
            <v>-10.59</v>
          </cell>
          <cell r="O90">
            <v>0</v>
          </cell>
          <cell r="P90">
            <v>0</v>
          </cell>
          <cell r="Q90">
            <v>101.51</v>
          </cell>
          <cell r="R90">
            <v>0</v>
          </cell>
          <cell r="S90" t="str">
            <v>ok</v>
          </cell>
          <cell r="T90" t="str">
            <v>LIDO/REVISÃO</v>
          </cell>
          <cell r="U90" t="str">
            <v>CONFIRMACAO LEITURA</v>
          </cell>
          <cell r="V90">
            <v>2347679</v>
          </cell>
          <cell r="W90" t="str">
            <v>ok</v>
          </cell>
          <cell r="X90">
            <v>1</v>
          </cell>
          <cell r="Y90" t="str">
            <v>sim</v>
          </cell>
          <cell r="Z90">
            <v>1</v>
          </cell>
          <cell r="AA90">
            <v>0</v>
          </cell>
          <cell r="AB90">
            <v>0</v>
          </cell>
          <cell r="AC90">
            <v>0</v>
          </cell>
          <cell r="AD90">
            <v>1</v>
          </cell>
        </row>
        <row r="91">
          <cell r="D91" t="str">
            <v>H106</v>
          </cell>
          <cell r="E91">
            <v>14948508</v>
          </cell>
          <cell r="F91">
            <v>45597</v>
          </cell>
          <cell r="G91" t="str">
            <v>UNIVERSIDADE FEDERAL DE SANTA CATARINA</v>
          </cell>
          <cell r="H91">
            <v>1</v>
          </cell>
          <cell r="I91">
            <v>2</v>
          </cell>
          <cell r="J91">
            <v>5</v>
          </cell>
          <cell r="K91">
            <v>3</v>
          </cell>
          <cell r="L91">
            <v>62.42</v>
          </cell>
          <cell r="M91">
            <v>0</v>
          </cell>
          <cell r="N91">
            <v>-5.9</v>
          </cell>
          <cell r="O91">
            <v>0</v>
          </cell>
          <cell r="P91">
            <v>0</v>
          </cell>
          <cell r="Q91">
            <v>56.52</v>
          </cell>
          <cell r="R91">
            <v>0</v>
          </cell>
          <cell r="S91" t="str">
            <v>ok</v>
          </cell>
          <cell r="T91" t="str">
            <v>LIDO</v>
          </cell>
          <cell r="U91" t="str">
            <v>Sem ocorrência</v>
          </cell>
          <cell r="V91">
            <v>14948508</v>
          </cell>
          <cell r="W91" t="str">
            <v>ok</v>
          </cell>
          <cell r="X91">
            <v>1</v>
          </cell>
          <cell r="Y91" t="str">
            <v>sim</v>
          </cell>
          <cell r="Z91">
            <v>1</v>
          </cell>
          <cell r="AA91">
            <v>0</v>
          </cell>
          <cell r="AB91">
            <v>0</v>
          </cell>
          <cell r="AC91">
            <v>0</v>
          </cell>
          <cell r="AD91">
            <v>1</v>
          </cell>
        </row>
        <row r="92">
          <cell r="D92"/>
          <cell r="E92"/>
          <cell r="F92"/>
          <cell r="G92"/>
          <cell r="H92"/>
          <cell r="I92"/>
          <cell r="J92"/>
          <cell r="K92">
            <v>21967</v>
          </cell>
          <cell r="L92">
            <v>396318.37999999983</v>
          </cell>
          <cell r="M92">
            <v>329799.41999999981</v>
          </cell>
          <cell r="N92">
            <v>-68696.639999999999</v>
          </cell>
          <cell r="O92">
            <v>0</v>
          </cell>
          <cell r="P92">
            <v>0</v>
          </cell>
          <cell r="Q92">
            <v>657421.15999999992</v>
          </cell>
          <cell r="R92">
            <v>0</v>
          </cell>
          <cell r="S92" t="str">
            <v>ok</v>
          </cell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</row>
        <row r="93"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 t="str">
            <v>Economias</v>
          </cell>
          <cell r="X93"/>
          <cell r="Y93"/>
          <cell r="Z93"/>
          <cell r="AA93"/>
          <cell r="AB93"/>
          <cell r="AC93"/>
          <cell r="AD93" t="str">
            <v>Volume calculado</v>
          </cell>
        </row>
        <row r="94">
          <cell r="D94" t="str">
            <v>Codigo</v>
          </cell>
          <cell r="E94" t="str">
            <v>Matricula</v>
          </cell>
          <cell r="F94" t="str">
            <v>Mês referencia</v>
          </cell>
          <cell r="G94" t="str">
            <v>Cliente</v>
          </cell>
          <cell r="H94" t="str">
            <v>Economias</v>
          </cell>
          <cell r="I94" t="str">
            <v>Leitura Anterior</v>
          </cell>
          <cell r="J94" t="str">
            <v>Atual</v>
          </cell>
          <cell r="K94" t="str">
            <v>Cons. m3</v>
          </cell>
          <cell r="L94" t="str">
            <v>Valor água (R$)</v>
          </cell>
          <cell r="M94" t="str">
            <v>Valor esgoto (R$)</v>
          </cell>
          <cell r="N94" t="str">
            <v>Valor serviço(R$)</v>
          </cell>
          <cell r="O94" t="str">
            <v>Valor bônus(R$)</v>
          </cell>
          <cell r="P94" t="str">
            <v>Multa/ Juros/ Atual. Monet.</v>
          </cell>
          <cell r="Q94" t="str">
            <v>Valor total(R$)</v>
          </cell>
          <cell r="R94"/>
          <cell r="S94" t="str">
            <v>Situação</v>
          </cell>
          <cell r="T94" t="str">
            <v>Ocorrência</v>
          </cell>
          <cell r="U94" t="str">
            <v>Anormalidade</v>
          </cell>
          <cell r="V94" t="str">
            <v>Matrículas mês anterior</v>
          </cell>
          <cell r="W94" t="str">
            <v>Matrícula</v>
          </cell>
          <cell r="X94" t="str">
            <v>Economias</v>
          </cell>
          <cell r="Y94"/>
          <cell r="Z94" t="str">
            <v>Público</v>
          </cell>
          <cell r="AA94" t="str">
            <v>Residencial</v>
          </cell>
          <cell r="AB94" t="str">
            <v>Comercial</v>
          </cell>
          <cell r="AC94" t="str">
            <v>Industrial</v>
          </cell>
          <cell r="AD94" t="str">
            <v>Economias</v>
          </cell>
        </row>
        <row r="95">
          <cell r="D95" t="str">
            <v>H014</v>
          </cell>
          <cell r="E95">
            <v>2296969</v>
          </cell>
          <cell r="F95"/>
          <cell r="G95" t="str">
            <v>Hospital Universitário  Empresa Brasileira de Serviços Hospitalares  EBSERH CNPJ 15126437/0034-01, mat 17859999</v>
          </cell>
          <cell r="H95">
            <v>58</v>
          </cell>
          <cell r="I95">
            <v>229657</v>
          </cell>
          <cell r="J95">
            <v>235637</v>
          </cell>
          <cell r="K95">
            <v>5980</v>
          </cell>
          <cell r="L95">
            <v>104594.11</v>
          </cell>
          <cell r="M95">
            <v>104594.11</v>
          </cell>
          <cell r="N95">
            <v>-19768.280000000002</v>
          </cell>
          <cell r="O95"/>
          <cell r="P95"/>
          <cell r="Q95">
            <v>189419.94</v>
          </cell>
          <cell r="R95">
            <v>0</v>
          </cell>
          <cell r="S95" t="str">
            <v>ok</v>
          </cell>
          <cell r="T95"/>
          <cell r="U95"/>
          <cell r="V95">
            <v>2296969</v>
          </cell>
          <cell r="W95" t="str">
            <v>ok</v>
          </cell>
          <cell r="X95">
            <v>61</v>
          </cell>
          <cell r="Y95" t="str">
            <v>sim</v>
          </cell>
          <cell r="Z95">
            <v>51</v>
          </cell>
          <cell r="AA95">
            <v>0</v>
          </cell>
          <cell r="AB95">
            <v>9</v>
          </cell>
          <cell r="AC95">
            <v>1</v>
          </cell>
          <cell r="AD95">
            <v>61</v>
          </cell>
        </row>
        <row r="96">
          <cell r="D96" t="str">
            <v>H200</v>
          </cell>
          <cell r="E96">
            <v>15431797</v>
          </cell>
          <cell r="F96"/>
          <cell r="G96" t="str">
            <v>Curitibanos CEDUP</v>
          </cell>
          <cell r="H96">
            <v>1</v>
          </cell>
          <cell r="I96">
            <v>3252</v>
          </cell>
          <cell r="J96">
            <v>3352</v>
          </cell>
          <cell r="K96">
            <v>100</v>
          </cell>
          <cell r="L96">
            <v>1717.11</v>
          </cell>
          <cell r="M96"/>
          <cell r="N96">
            <v>-162.26000000000002</v>
          </cell>
          <cell r="O96"/>
          <cell r="P96"/>
          <cell r="Q96">
            <v>1554.85</v>
          </cell>
          <cell r="R96">
            <v>0</v>
          </cell>
          <cell r="S96" t="str">
            <v>ok</v>
          </cell>
          <cell r="T96"/>
          <cell r="U96"/>
          <cell r="V96">
            <v>15431797</v>
          </cell>
          <cell r="W96" t="str">
            <v>ok</v>
          </cell>
          <cell r="X96">
            <v>1</v>
          </cell>
          <cell r="Y96" t="str">
            <v>sim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</row>
        <row r="97">
          <cell r="D97" t="str">
            <v>H201</v>
          </cell>
          <cell r="E97"/>
          <cell r="F97"/>
          <cell r="G97" t="str">
            <v>Curitibanos SEDE - Água Subterrânea</v>
          </cell>
          <cell r="H97">
            <v>1</v>
          </cell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 t="str">
            <v>ok</v>
          </cell>
          <cell r="X97">
            <v>1</v>
          </cell>
          <cell r="Y97" t="str">
            <v>sim</v>
          </cell>
          <cell r="Z97">
            <v>1</v>
          </cell>
          <cell r="AA97">
            <v>0</v>
          </cell>
          <cell r="AB97">
            <v>0</v>
          </cell>
          <cell r="AC97">
            <v>0</v>
          </cell>
          <cell r="AD97">
            <v>1</v>
          </cell>
        </row>
        <row r="98">
          <cell r="D98" t="str">
            <v>H202</v>
          </cell>
          <cell r="E98"/>
          <cell r="F98"/>
          <cell r="G98" t="str">
            <v>Curitibanos SEDE - ETE</v>
          </cell>
          <cell r="H98">
            <v>1</v>
          </cell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</row>
        <row r="99"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 t="str">
            <v>Economias</v>
          </cell>
          <cell r="X99"/>
          <cell r="Y99"/>
          <cell r="Z99"/>
          <cell r="AA99"/>
          <cell r="AB99"/>
          <cell r="AC99"/>
          <cell r="AD99" t="str">
            <v>Volume calculado</v>
          </cell>
        </row>
        <row r="100">
          <cell r="D100" t="str">
            <v>Codigo</v>
          </cell>
          <cell r="E100" t="str">
            <v>Matricula</v>
          </cell>
          <cell r="F100" t="str">
            <v>Mês referencia</v>
          </cell>
          <cell r="G100" t="str">
            <v>Cliente</v>
          </cell>
          <cell r="H100" t="str">
            <v>Economias</v>
          </cell>
          <cell r="I100" t="str">
            <v>Leitura Anterior</v>
          </cell>
          <cell r="J100" t="str">
            <v>Atual</v>
          </cell>
          <cell r="K100" t="str">
            <v>Cons. m3</v>
          </cell>
          <cell r="L100" t="str">
            <v>Valor água (R$)</v>
          </cell>
          <cell r="M100" t="str">
            <v>Valor esgoto (R$)</v>
          </cell>
          <cell r="N100" t="str">
            <v>Valor serviço(R$)</v>
          </cell>
          <cell r="O100" t="str">
            <v>Valor bônus(R$)</v>
          </cell>
          <cell r="P100" t="str">
            <v>Multa/ Juros/ Atual. Monet.</v>
          </cell>
          <cell r="Q100" t="str">
            <v>Valor total(R$)</v>
          </cell>
          <cell r="R100"/>
          <cell r="S100" t="str">
            <v>Situação</v>
          </cell>
          <cell r="T100" t="str">
            <v>Ocorrência</v>
          </cell>
          <cell r="U100" t="str">
            <v>Anormalidade</v>
          </cell>
          <cell r="V100" t="str">
            <v>Matrículas mês anterior</v>
          </cell>
          <cell r="W100" t="str">
            <v>Matrícula</v>
          </cell>
          <cell r="X100" t="str">
            <v>Economias</v>
          </cell>
          <cell r="Y100"/>
          <cell r="Z100" t="str">
            <v>Público</v>
          </cell>
          <cell r="AA100" t="str">
            <v>Residencial</v>
          </cell>
          <cell r="AB100" t="str">
            <v>Comercial</v>
          </cell>
          <cell r="AC100" t="str">
            <v>Industrial</v>
          </cell>
          <cell r="AD100" t="str">
            <v>Economias</v>
          </cell>
        </row>
        <row r="101">
          <cell r="D101" t="str">
            <v>H300</v>
          </cell>
          <cell r="E101" t="str">
            <v>19691-6</v>
          </cell>
          <cell r="F101"/>
          <cell r="G101" t="str">
            <v>SAMAE Araranguá  Mato Alto</v>
          </cell>
          <cell r="H101">
            <v>1</v>
          </cell>
          <cell r="I101">
            <v>4261</v>
          </cell>
          <cell r="J101">
            <v>4289</v>
          </cell>
          <cell r="K101">
            <v>28</v>
          </cell>
          <cell r="L101">
            <v>332.51</v>
          </cell>
          <cell r="M101"/>
          <cell r="N101"/>
          <cell r="O101"/>
          <cell r="P101"/>
          <cell r="Q101">
            <v>332.51</v>
          </cell>
          <cell r="R101">
            <v>0</v>
          </cell>
          <cell r="S101" t="str">
            <v>ok</v>
          </cell>
          <cell r="T101"/>
          <cell r="U101"/>
          <cell r="V101" t="str">
            <v>19691-6</v>
          </cell>
          <cell r="W101" t="str">
            <v>ok</v>
          </cell>
          <cell r="X101">
            <v>1</v>
          </cell>
          <cell r="Y101" t="str">
            <v>sim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1</v>
          </cell>
        </row>
        <row r="102">
          <cell r="D102" t="str">
            <v>H302</v>
          </cell>
          <cell r="E102" t="str">
            <v>107568-3</v>
          </cell>
          <cell r="F102"/>
          <cell r="G102" t="str">
            <v>SAMAE Araranguá  R. Pedro M. Pacheco (Medicina)</v>
          </cell>
          <cell r="H102">
            <v>1</v>
          </cell>
          <cell r="I102">
            <v>181</v>
          </cell>
          <cell r="J102">
            <v>187</v>
          </cell>
          <cell r="K102">
            <v>10</v>
          </cell>
          <cell r="L102">
            <v>96.81</v>
          </cell>
          <cell r="M102">
            <v>71.06</v>
          </cell>
          <cell r="N102"/>
          <cell r="O102"/>
          <cell r="P102"/>
          <cell r="Q102">
            <v>167.87</v>
          </cell>
          <cell r="R102">
            <v>0</v>
          </cell>
          <cell r="S102" t="str">
            <v>ok</v>
          </cell>
          <cell r="T102"/>
          <cell r="U102"/>
          <cell r="V102" t="str">
            <v>107568-3</v>
          </cell>
          <cell r="W102" t="str">
            <v>ok</v>
          </cell>
          <cell r="X102">
            <v>1</v>
          </cell>
          <cell r="Y102" t="str">
            <v>sim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</row>
        <row r="103"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</row>
        <row r="104"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 t="str">
            <v>Economias</v>
          </cell>
          <cell r="Y104"/>
          <cell r="Z104"/>
          <cell r="AA104"/>
          <cell r="AB104"/>
          <cell r="AC104"/>
          <cell r="AD104"/>
        </row>
        <row r="105">
          <cell r="D105" t="str">
            <v>Codigo</v>
          </cell>
          <cell r="E105" t="str">
            <v>Matricula</v>
          </cell>
          <cell r="F105" t="str">
            <v>Mês referencia</v>
          </cell>
          <cell r="G105" t="str">
            <v>Cliente</v>
          </cell>
          <cell r="H105" t="str">
            <v>Economias</v>
          </cell>
          <cell r="I105" t="str">
            <v>Leitura Anterior</v>
          </cell>
          <cell r="J105" t="str">
            <v>Atual</v>
          </cell>
          <cell r="K105" t="str">
            <v>Cons. m3</v>
          </cell>
          <cell r="L105" t="str">
            <v>Valor água (R$)</v>
          </cell>
          <cell r="M105" t="str">
            <v>Valor esgoto (R$)</v>
          </cell>
          <cell r="N105" t="str">
            <v>Valor serviço(R$)</v>
          </cell>
          <cell r="O105" t="str">
            <v>Valor bônus(R$)</v>
          </cell>
          <cell r="P105" t="str">
            <v>Multa/ Juros/ Atual. Monet.</v>
          </cell>
          <cell r="Q105" t="str">
            <v>Valor total(R$)</v>
          </cell>
          <cell r="R105"/>
          <cell r="S105" t="str">
            <v>Situação</v>
          </cell>
          <cell r="T105" t="str">
            <v>Ocorrência</v>
          </cell>
          <cell r="U105" t="str">
            <v>Anormalidade</v>
          </cell>
          <cell r="V105" t="str">
            <v>Matrículas mês anterior</v>
          </cell>
          <cell r="W105" t="str">
            <v>Matrícula</v>
          </cell>
          <cell r="X105" t="str">
            <v>Economias</v>
          </cell>
          <cell r="Y105"/>
          <cell r="Z105" t="str">
            <v>Público</v>
          </cell>
          <cell r="AA105" t="str">
            <v>Residencial</v>
          </cell>
          <cell r="AB105" t="str">
            <v>Comercial</v>
          </cell>
          <cell r="AC105" t="str">
            <v>Industrial</v>
          </cell>
          <cell r="AD105" t="str">
            <v>Economias</v>
          </cell>
        </row>
        <row r="106">
          <cell r="D106" t="str">
            <v>H401</v>
          </cell>
          <cell r="E106">
            <v>38988</v>
          </cell>
          <cell r="F106"/>
          <cell r="G106" t="str">
            <v>SAMAE Blumenau  Rua João Pessoa, 2750</v>
          </cell>
          <cell r="H106">
            <v>1</v>
          </cell>
          <cell r="I106">
            <v>3581</v>
          </cell>
          <cell r="J106">
            <v>3694</v>
          </cell>
          <cell r="K106">
            <v>113</v>
          </cell>
          <cell r="L106">
            <v>874.14</v>
          </cell>
          <cell r="M106">
            <v>1014.34</v>
          </cell>
          <cell r="N106">
            <v>-95.86</v>
          </cell>
          <cell r="O106"/>
          <cell r="P106"/>
          <cell r="Q106">
            <v>1792.62</v>
          </cell>
          <cell r="R106">
            <v>0</v>
          </cell>
          <cell r="S106" t="str">
            <v>ok</v>
          </cell>
          <cell r="T106"/>
          <cell r="U106"/>
          <cell r="V106">
            <v>38988</v>
          </cell>
          <cell r="W106" t="str">
            <v>ok</v>
          </cell>
          <cell r="X106">
            <v>1</v>
          </cell>
          <cell r="Y106" t="str">
            <v>sim</v>
          </cell>
          <cell r="Z106">
            <v>1</v>
          </cell>
          <cell r="AA106">
            <v>0</v>
          </cell>
          <cell r="AB106">
            <v>0</v>
          </cell>
          <cell r="AC106">
            <v>0</v>
          </cell>
          <cell r="AD106">
            <v>1</v>
          </cell>
        </row>
        <row r="107"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>
            <v>1</v>
          </cell>
          <cell r="Y107" t="str">
            <v>sim</v>
          </cell>
          <cell r="Z107">
            <v>1</v>
          </cell>
          <cell r="AA107">
            <v>0</v>
          </cell>
          <cell r="AB107">
            <v>0</v>
          </cell>
          <cell r="AC107">
            <v>0</v>
          </cell>
          <cell r="AD107">
            <v>1</v>
          </cell>
        </row>
        <row r="108">
          <cell r="D108" t="str">
            <v>H402</v>
          </cell>
          <cell r="E108">
            <v>55308</v>
          </cell>
          <cell r="F108"/>
          <cell r="G108" t="str">
            <v>SAMAE Blumenau  Rua João Pessoa, 2514</v>
          </cell>
          <cell r="H108">
            <v>1</v>
          </cell>
          <cell r="I108">
            <v>2205</v>
          </cell>
          <cell r="J108">
            <v>2206</v>
          </cell>
          <cell r="K108">
            <v>1</v>
          </cell>
          <cell r="L108">
            <v>63.5</v>
          </cell>
          <cell r="M108">
            <v>73.45</v>
          </cell>
          <cell r="N108">
            <v>-6.94</v>
          </cell>
          <cell r="O108"/>
          <cell r="P108"/>
          <cell r="Q108">
            <v>130.01</v>
          </cell>
          <cell r="R108">
            <v>0</v>
          </cell>
          <cell r="S108" t="str">
            <v>ok</v>
          </cell>
          <cell r="T108"/>
          <cell r="U108"/>
          <cell r="V108">
            <v>55308</v>
          </cell>
          <cell r="W108" t="str">
            <v>ok</v>
          </cell>
          <cell r="X108">
            <v>1</v>
          </cell>
          <cell r="Y108" t="str">
            <v>sim</v>
          </cell>
          <cell r="Z108">
            <v>1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</row>
        <row r="109"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>
            <v>1</v>
          </cell>
          <cell r="Y109" t="str">
            <v>sim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1</v>
          </cell>
        </row>
        <row r="110">
          <cell r="D110" t="str">
            <v/>
          </cell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</row>
        <row r="111">
          <cell r="D111" t="str">
            <v>Codigo</v>
          </cell>
          <cell r="E111" t="str">
            <v>Matricula</v>
          </cell>
          <cell r="F111" t="str">
            <v>Mês referencia</v>
          </cell>
          <cell r="G111" t="str">
            <v>Cliente</v>
          </cell>
          <cell r="H111" t="str">
            <v>Economias</v>
          </cell>
          <cell r="I111" t="str">
            <v>Leitura Anterior</v>
          </cell>
          <cell r="J111" t="str">
            <v>Atual</v>
          </cell>
          <cell r="K111" t="str">
            <v>Cons. m3</v>
          </cell>
          <cell r="L111" t="str">
            <v>Valor água (R$)</v>
          </cell>
          <cell r="M111" t="str">
            <v>Valor esgoto (R$)</v>
          </cell>
          <cell r="N111" t="str">
            <v>Valor serviço(R$)</v>
          </cell>
          <cell r="O111" t="str">
            <v>Valor bônus(R$)</v>
          </cell>
          <cell r="P111" t="str">
            <v>Multa/ Juros/ Atual. Monet.</v>
          </cell>
          <cell r="Q111" t="str">
            <v>Valor total(R$)</v>
          </cell>
          <cell r="R111"/>
          <cell r="S111" t="str">
            <v>Situação</v>
          </cell>
          <cell r="T111" t="str">
            <v>Ocorrência</v>
          </cell>
          <cell r="U111" t="str">
            <v>Anormalidade</v>
          </cell>
          <cell r="V111" t="str">
            <v>Matrículas mês anterior</v>
          </cell>
          <cell r="W111" t="str">
            <v>Matrícula</v>
          </cell>
          <cell r="X111" t="str">
            <v>Economias</v>
          </cell>
          <cell r="Y111"/>
          <cell r="Z111" t="str">
            <v>Público</v>
          </cell>
          <cell r="AA111" t="str">
            <v>Residencial</v>
          </cell>
          <cell r="AB111" t="str">
            <v>Comercial</v>
          </cell>
          <cell r="AC111" t="str">
            <v>Industrial</v>
          </cell>
          <cell r="AD111" t="str">
            <v>Economias</v>
          </cell>
        </row>
        <row r="112">
          <cell r="D112" t="str">
            <v>H108</v>
          </cell>
          <cell r="E112"/>
          <cell r="F112"/>
          <cell r="G112" t="str">
            <v>Bloco U - RU LAV</v>
          </cell>
          <cell r="H112">
            <v>1</v>
          </cell>
          <cell r="I112">
            <v>4513.49</v>
          </cell>
          <cell r="J112">
            <v>4582.3900000000003</v>
          </cell>
          <cell r="K112">
            <v>68.900000000000006</v>
          </cell>
          <cell r="L112">
            <v>819.91</v>
          </cell>
          <cell r="M112">
            <v>655.93</v>
          </cell>
          <cell r="N112"/>
          <cell r="O112"/>
          <cell r="P112"/>
          <cell r="Q112">
            <v>1475.84</v>
          </cell>
          <cell r="R112">
            <v>0</v>
          </cell>
          <cell r="S112" t="str">
            <v>ok</v>
          </cell>
          <cell r="T112"/>
          <cell r="U112"/>
          <cell r="V112"/>
          <cell r="W112" t="str">
            <v>ok</v>
          </cell>
          <cell r="X112">
            <v>1</v>
          </cell>
          <cell r="Y112" t="str">
            <v>sim</v>
          </cell>
          <cell r="Z112">
            <v>0</v>
          </cell>
          <cell r="AA112">
            <v>0</v>
          </cell>
          <cell r="AB112">
            <v>1</v>
          </cell>
          <cell r="AC112">
            <v>0</v>
          </cell>
          <cell r="AD112">
            <v>1</v>
          </cell>
        </row>
        <row r="113">
          <cell r="D113" t="str">
            <v>H109</v>
          </cell>
          <cell r="E113"/>
          <cell r="F113"/>
          <cell r="G113" t="str">
            <v>Bloco O - O1</v>
          </cell>
          <cell r="H113">
            <v>1</v>
          </cell>
          <cell r="I113">
            <v>2030.9839999999999</v>
          </cell>
          <cell r="J113">
            <v>2072.6729999999998</v>
          </cell>
          <cell r="K113">
            <v>41.689</v>
          </cell>
          <cell r="L113">
            <v>496.1</v>
          </cell>
          <cell r="M113">
            <v>396.88</v>
          </cell>
          <cell r="N113"/>
          <cell r="O113"/>
          <cell r="P113"/>
          <cell r="Q113">
            <v>892.98</v>
          </cell>
          <cell r="R113">
            <v>0</v>
          </cell>
          <cell r="S113" t="str">
            <v>ok</v>
          </cell>
          <cell r="T113"/>
          <cell r="U113"/>
          <cell r="V113"/>
          <cell r="W113" t="str">
            <v>ok</v>
          </cell>
          <cell r="X113">
            <v>1</v>
          </cell>
          <cell r="Y113" t="str">
            <v>sim</v>
          </cell>
          <cell r="Z113">
            <v>0</v>
          </cell>
          <cell r="AA113">
            <v>0</v>
          </cell>
          <cell r="AB113">
            <v>1</v>
          </cell>
          <cell r="AC113">
            <v>0</v>
          </cell>
          <cell r="AD113">
            <v>1</v>
          </cell>
        </row>
        <row r="114">
          <cell r="D114" t="str">
            <v>H110</v>
          </cell>
          <cell r="E114"/>
          <cell r="F114"/>
          <cell r="G114" t="str">
            <v>Bloco U - RU</v>
          </cell>
          <cell r="H114">
            <v>1</v>
          </cell>
          <cell r="I114">
            <v>6247.37</v>
          </cell>
          <cell r="J114">
            <v>6392.93</v>
          </cell>
          <cell r="K114">
            <v>145.56</v>
          </cell>
          <cell r="L114">
            <v>1732.16</v>
          </cell>
          <cell r="M114">
            <v>1385.73</v>
          </cell>
          <cell r="N114"/>
          <cell r="O114"/>
          <cell r="P114"/>
          <cell r="Q114">
            <v>3117.8900000000003</v>
          </cell>
          <cell r="R114">
            <v>0</v>
          </cell>
          <cell r="S114" t="str">
            <v>ok</v>
          </cell>
          <cell r="T114"/>
          <cell r="U114"/>
          <cell r="V114"/>
          <cell r="W114" t="str">
            <v>ok</v>
          </cell>
          <cell r="X114">
            <v>1</v>
          </cell>
          <cell r="Y114" t="str">
            <v>sim</v>
          </cell>
          <cell r="Z114">
            <v>0</v>
          </cell>
          <cell r="AA114">
            <v>0</v>
          </cell>
          <cell r="AB114">
            <v>1</v>
          </cell>
          <cell r="AC114">
            <v>0</v>
          </cell>
          <cell r="AD114">
            <v>1</v>
          </cell>
        </row>
        <row r="115">
          <cell r="D115" t="str">
            <v>H111</v>
          </cell>
          <cell r="E115"/>
          <cell r="F115"/>
          <cell r="G115" t="str">
            <v>Bloco U - U</v>
          </cell>
          <cell r="H115">
            <v>1</v>
          </cell>
          <cell r="I115">
            <v>5468.1679999999997</v>
          </cell>
          <cell r="J115">
            <v>5890.4620000000004</v>
          </cell>
          <cell r="K115">
            <v>422.29399999999998</v>
          </cell>
          <cell r="L115">
            <v>5025.3</v>
          </cell>
          <cell r="M115">
            <v>4020.24</v>
          </cell>
          <cell r="N115"/>
          <cell r="O115"/>
          <cell r="P115"/>
          <cell r="Q115">
            <v>9045.5400000000009</v>
          </cell>
          <cell r="R115">
            <v>0</v>
          </cell>
          <cell r="S115" t="str">
            <v>ok</v>
          </cell>
          <cell r="T115"/>
          <cell r="U115"/>
          <cell r="V115"/>
          <cell r="W115" t="str">
            <v>ok</v>
          </cell>
          <cell r="X115">
            <v>1</v>
          </cell>
          <cell r="Y115" t="str">
            <v>sim</v>
          </cell>
          <cell r="Z115">
            <v>0</v>
          </cell>
          <cell r="AA115">
            <v>0</v>
          </cell>
          <cell r="AB115">
            <v>1</v>
          </cell>
          <cell r="AC115">
            <v>0</v>
          </cell>
          <cell r="AD115">
            <v>1</v>
          </cell>
        </row>
        <row r="116">
          <cell r="D116" t="str">
            <v>H112</v>
          </cell>
          <cell r="E116"/>
          <cell r="F116"/>
          <cell r="G116" t="str">
            <v>Tunel de Vento - LAB 01</v>
          </cell>
          <cell r="H116">
            <v>1</v>
          </cell>
          <cell r="I116">
            <v>499.07299999999998</v>
          </cell>
          <cell r="J116">
            <v>512.21400000000006</v>
          </cell>
          <cell r="K116">
            <v>13.141</v>
          </cell>
          <cell r="L116">
            <v>156.38</v>
          </cell>
          <cell r="M116">
            <v>125.1</v>
          </cell>
          <cell r="N116"/>
          <cell r="O116"/>
          <cell r="P116"/>
          <cell r="Q116">
            <v>281.48</v>
          </cell>
          <cell r="R116">
            <v>0</v>
          </cell>
          <cell r="S116" t="str">
            <v>ok</v>
          </cell>
          <cell r="T116"/>
          <cell r="U116"/>
          <cell r="V116"/>
          <cell r="W116" t="str">
            <v>ok</v>
          </cell>
          <cell r="X116">
            <v>1</v>
          </cell>
          <cell r="Y116" t="str">
            <v>sim</v>
          </cell>
          <cell r="Z116">
            <v>0</v>
          </cell>
          <cell r="AA116">
            <v>0</v>
          </cell>
          <cell r="AB116">
            <v>1</v>
          </cell>
          <cell r="AC116">
            <v>0</v>
          </cell>
          <cell r="AD116">
            <v>1</v>
          </cell>
        </row>
        <row r="117">
          <cell r="D117" t="str">
            <v>H113</v>
          </cell>
          <cell r="E117"/>
          <cell r="F117"/>
          <cell r="G117" t="str">
            <v>Bloco U - U LAB</v>
          </cell>
          <cell r="H117">
            <v>1</v>
          </cell>
          <cell r="I117">
            <v>9.4960000000000004</v>
          </cell>
          <cell r="J117">
            <v>17.934999999999999</v>
          </cell>
          <cell r="K117">
            <v>8.4390000000000001</v>
          </cell>
          <cell r="L117">
            <v>119</v>
          </cell>
          <cell r="M117">
            <v>95.2</v>
          </cell>
          <cell r="N117"/>
          <cell r="O117"/>
          <cell r="P117"/>
          <cell r="Q117">
            <v>214.2</v>
          </cell>
          <cell r="R117">
            <v>0</v>
          </cell>
          <cell r="S117" t="str">
            <v>ok</v>
          </cell>
          <cell r="T117"/>
          <cell r="U117"/>
          <cell r="V117"/>
          <cell r="W117" t="str">
            <v>ok</v>
          </cell>
          <cell r="X117">
            <v>1</v>
          </cell>
          <cell r="Y117" t="str">
            <v>sim</v>
          </cell>
          <cell r="Z117">
            <v>0</v>
          </cell>
          <cell r="AA117">
            <v>0</v>
          </cell>
          <cell r="AB117">
            <v>1</v>
          </cell>
          <cell r="AC117">
            <v>0</v>
          </cell>
          <cell r="AD117">
            <v>1</v>
          </cell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</row>
        <row r="119">
          <cell r="D119" t="str">
            <v>Codigo</v>
          </cell>
          <cell r="E119" t="str">
            <v>Matricula</v>
          </cell>
          <cell r="F119" t="str">
            <v>Mês referencia</v>
          </cell>
          <cell r="G119" t="str">
            <v>Sapiens Park - INPETU</v>
          </cell>
          <cell r="H119" t="str">
            <v>Economias</v>
          </cell>
          <cell r="I119" t="str">
            <v>Leitura Anterior</v>
          </cell>
          <cell r="J119" t="str">
            <v>Atual</v>
          </cell>
          <cell r="K119" t="str">
            <v>Cons. m3</v>
          </cell>
          <cell r="L119" t="str">
            <v>Valor água (R$)</v>
          </cell>
          <cell r="M119" t="str">
            <v>Valor esgoto (R$)</v>
          </cell>
          <cell r="N119" t="str">
            <v>Valor serviço(R$)</v>
          </cell>
          <cell r="O119" t="str">
            <v>Valor bônus(R$)</v>
          </cell>
          <cell r="P119" t="str">
            <v>Multa/ Juros/ Atual. Monet.</v>
          </cell>
          <cell r="Q119" t="str">
            <v>Valor total(R$)</v>
          </cell>
          <cell r="R119"/>
          <cell r="S119" t="str">
            <v>Situação</v>
          </cell>
          <cell r="T119" t="str">
            <v>Ocorrência</v>
          </cell>
          <cell r="U119" t="str">
            <v>Anormalidade</v>
          </cell>
          <cell r="V119" t="str">
            <v>Matrículas mês anterior</v>
          </cell>
          <cell r="W119" t="str">
            <v>Matrícula</v>
          </cell>
          <cell r="X119" t="str">
            <v>Economias</v>
          </cell>
          <cell r="Y119"/>
          <cell r="Z119">
            <v>0</v>
          </cell>
          <cell r="AA119" t="str">
            <v>Residencial</v>
          </cell>
          <cell r="AB119">
            <v>1</v>
          </cell>
          <cell r="AC119" t="str">
            <v>Industrial</v>
          </cell>
          <cell r="AD119" t="str">
            <v>Economias</v>
          </cell>
        </row>
        <row r="120">
          <cell r="D120" t="str">
            <v>H130</v>
          </cell>
          <cell r="E120"/>
          <cell r="F120"/>
          <cell r="G120" t="str">
            <v>Sapiens Park - INPETU</v>
          </cell>
          <cell r="H120">
            <v>1</v>
          </cell>
          <cell r="I120"/>
          <cell r="J120"/>
          <cell r="K120"/>
          <cell r="L120"/>
          <cell r="M120"/>
          <cell r="N120"/>
          <cell r="O120"/>
          <cell r="P120"/>
          <cell r="Q120"/>
          <cell r="R120">
            <v>0</v>
          </cell>
          <cell r="S120" t="str">
            <v>ok</v>
          </cell>
          <cell r="T120"/>
          <cell r="U120"/>
          <cell r="V120"/>
          <cell r="W120" t="str">
            <v>ok</v>
          </cell>
          <cell r="X120">
            <v>1</v>
          </cell>
          <cell r="Y120" t="str">
            <v>sim</v>
          </cell>
          <cell r="Z120">
            <v>0</v>
          </cell>
          <cell r="AA120">
            <v>0</v>
          </cell>
          <cell r="AB120">
            <v>1</v>
          </cell>
          <cell r="AC120">
            <v>0</v>
          </cell>
          <cell r="AD120">
            <v>1</v>
          </cell>
        </row>
        <row r="121">
          <cell r="D121" t="str">
            <v>H131</v>
          </cell>
          <cell r="E121"/>
          <cell r="F121"/>
          <cell r="G121" t="str">
            <v>Sapiens Park - Fotovoltaica</v>
          </cell>
          <cell r="H121">
            <v>1</v>
          </cell>
          <cell r="I121"/>
          <cell r="J121"/>
          <cell r="K121"/>
          <cell r="L121"/>
          <cell r="M121"/>
          <cell r="N121"/>
          <cell r="O121"/>
          <cell r="P121"/>
          <cell r="Q121"/>
          <cell r="R121">
            <v>0</v>
          </cell>
          <cell r="S121" t="str">
            <v>ok</v>
          </cell>
          <cell r="T121"/>
          <cell r="U121"/>
          <cell r="V121"/>
          <cell r="W121" t="str">
            <v>ok</v>
          </cell>
          <cell r="X121">
            <v>1</v>
          </cell>
          <cell r="Y121" t="str">
            <v>sim</v>
          </cell>
          <cell r="Z121">
            <v>1</v>
          </cell>
          <cell r="AA121">
            <v>0</v>
          </cell>
          <cell r="AB121">
            <v>0</v>
          </cell>
          <cell r="AC121">
            <v>0</v>
          </cell>
          <cell r="AD121">
            <v>1</v>
          </cell>
        </row>
        <row r="122"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</row>
        <row r="123"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</row>
        <row r="124"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</row>
        <row r="125">
          <cell r="D125" t="str">
            <v>Codigo</v>
          </cell>
          <cell r="E125" t="str">
            <v>Matricula</v>
          </cell>
          <cell r="F125" t="str">
            <v>Mês referencia</v>
          </cell>
          <cell r="G125" t="str">
            <v>Cliente</v>
          </cell>
          <cell r="H125" t="str">
            <v>Economias</v>
          </cell>
          <cell r="I125" t="str">
            <v>Leitura Anterior</v>
          </cell>
          <cell r="J125" t="str">
            <v>Atual</v>
          </cell>
          <cell r="K125" t="str">
            <v>Cons. m3</v>
          </cell>
          <cell r="L125" t="str">
            <v>Valor água (R$)</v>
          </cell>
          <cell r="M125" t="str">
            <v>Valor esgoto (R$)</v>
          </cell>
          <cell r="N125" t="str">
            <v>Valor serviço(R$)</v>
          </cell>
          <cell r="O125" t="str">
            <v>Valor bônus(R$)</v>
          </cell>
          <cell r="P125" t="str">
            <v>Multa/ Juros/ Atual. Monet.</v>
          </cell>
          <cell r="Q125" t="str">
            <v>Valor total(R$)</v>
          </cell>
          <cell r="R125"/>
          <cell r="S125" t="str">
            <v>Situação</v>
          </cell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</row>
        <row r="126">
          <cell r="D126" t="str">
            <v>H088</v>
          </cell>
          <cell r="E126">
            <v>2294605</v>
          </cell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</row>
        <row r="127">
          <cell r="D127" t="str">
            <v>H081</v>
          </cell>
          <cell r="E127">
            <v>2295652</v>
          </cell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</row>
        <row r="128">
          <cell r="D128" t="str">
            <v>H053</v>
          </cell>
          <cell r="E128">
            <v>2296713</v>
          </cell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</row>
        <row r="129">
          <cell r="D129" t="str">
            <v>H030</v>
          </cell>
          <cell r="E129">
            <v>2296276</v>
          </cell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/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</row>
        <row r="130">
          <cell r="D130" t="str">
            <v>H032</v>
          </cell>
          <cell r="E130">
            <v>2296659</v>
          </cell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</row>
        <row r="131">
          <cell r="D131" t="str">
            <v>H021</v>
          </cell>
          <cell r="E131">
            <v>2296632</v>
          </cell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</row>
        <row r="132">
          <cell r="D132" t="str">
            <v>H040</v>
          </cell>
          <cell r="E132">
            <v>2296691</v>
          </cell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</row>
        <row r="133">
          <cell r="D133" t="str">
            <v>H033</v>
          </cell>
          <cell r="E133">
            <v>2296667</v>
          </cell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</row>
        <row r="134">
          <cell r="D134" t="str">
            <v>H059</v>
          </cell>
          <cell r="E134">
            <v>2296675</v>
          </cell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  <cell r="S134"/>
          <cell r="T134"/>
          <cell r="U134"/>
          <cell r="V134"/>
          <cell r="W134"/>
          <cell r="X134"/>
          <cell r="Y134"/>
          <cell r="Z134"/>
          <cell r="AA134"/>
          <cell r="AB134"/>
          <cell r="AC134"/>
          <cell r="AD134"/>
        </row>
        <row r="135">
          <cell r="D135" t="str">
            <v>H038</v>
          </cell>
          <cell r="E135">
            <v>2296683</v>
          </cell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</row>
        <row r="136">
          <cell r="D136" t="str">
            <v>H055</v>
          </cell>
          <cell r="E136">
            <v>2296705</v>
          </cell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  <cell r="S136"/>
          <cell r="T136"/>
          <cell r="U136"/>
          <cell r="V136"/>
          <cell r="W136"/>
          <cell r="X136"/>
          <cell r="Y136"/>
          <cell r="Z136"/>
          <cell r="AA136"/>
          <cell r="AB136"/>
          <cell r="AC136"/>
          <cell r="AD136"/>
        </row>
        <row r="137">
          <cell r="D137" t="str">
            <v>H056</v>
          </cell>
          <cell r="E137">
            <v>2296721</v>
          </cell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  <cell r="S137"/>
          <cell r="T137"/>
          <cell r="U137"/>
          <cell r="V137"/>
          <cell r="W137"/>
          <cell r="X137"/>
          <cell r="Y137"/>
          <cell r="Z137"/>
          <cell r="AA137"/>
          <cell r="AB137"/>
          <cell r="AC137"/>
          <cell r="AD137"/>
        </row>
        <row r="138">
          <cell r="D138" t="str">
            <v>H050</v>
          </cell>
          <cell r="E138">
            <v>2296748</v>
          </cell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  <cell r="S138"/>
          <cell r="T138"/>
          <cell r="U138"/>
          <cell r="V138"/>
          <cell r="W138"/>
          <cell r="X138"/>
          <cell r="Y138"/>
          <cell r="Z138"/>
          <cell r="AA138"/>
          <cell r="AB138"/>
          <cell r="AC138"/>
          <cell r="AD138"/>
        </row>
        <row r="139">
          <cell r="D139" t="str">
            <v>H051</v>
          </cell>
          <cell r="E139">
            <v>2296756</v>
          </cell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</row>
        <row r="140">
          <cell r="D140" t="str">
            <v>H048</v>
          </cell>
          <cell r="E140">
            <v>2296764</v>
          </cell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</row>
        <row r="141">
          <cell r="D141" t="str">
            <v>H020</v>
          </cell>
          <cell r="E141">
            <v>2296829</v>
          </cell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  <cell r="Z141"/>
          <cell r="AA141"/>
          <cell r="AB141"/>
          <cell r="AC141"/>
          <cell r="AD141"/>
        </row>
        <row r="142">
          <cell r="D142" t="str">
            <v>H018</v>
          </cell>
          <cell r="E142">
            <v>2296640</v>
          </cell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</row>
        <row r="143">
          <cell r="D143" t="str">
            <v>H045</v>
          </cell>
          <cell r="E143">
            <v>2296772</v>
          </cell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</row>
        <row r="144">
          <cell r="D144" t="str">
            <v>H046</v>
          </cell>
          <cell r="E144">
            <v>2296780</v>
          </cell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  <cell r="S144"/>
          <cell r="T144"/>
          <cell r="U144"/>
          <cell r="V144"/>
          <cell r="W144"/>
          <cell r="X144"/>
          <cell r="Y144"/>
          <cell r="Z144"/>
          <cell r="AA144"/>
          <cell r="AB144"/>
          <cell r="AC144"/>
          <cell r="AD144"/>
        </row>
        <row r="145">
          <cell r="D145" t="str">
            <v>H042</v>
          </cell>
          <cell r="E145">
            <v>2296802</v>
          </cell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  <cell r="S145"/>
          <cell r="T145"/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</row>
        <row r="146">
          <cell r="D146" t="str">
            <v>H041</v>
          </cell>
          <cell r="E146">
            <v>2296810</v>
          </cell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  <cell r="S146"/>
          <cell r="T146"/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</row>
        <row r="147">
          <cell r="D147" t="str">
            <v>H047</v>
          </cell>
          <cell r="E147">
            <v>2296837</v>
          </cell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  <cell r="S147"/>
          <cell r="T147"/>
          <cell r="U147"/>
          <cell r="V147"/>
          <cell r="W147"/>
          <cell r="X147"/>
          <cell r="Y147"/>
          <cell r="Z147"/>
          <cell r="AA147"/>
          <cell r="AB147"/>
          <cell r="AC147"/>
          <cell r="AD147"/>
        </row>
        <row r="148">
          <cell r="D148" t="str">
            <v>H015</v>
          </cell>
          <cell r="E148">
            <v>2296918</v>
          </cell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  <cell r="T148"/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</row>
        <row r="149">
          <cell r="D149" t="str">
            <v>H023</v>
          </cell>
          <cell r="E149">
            <v>2296934</v>
          </cell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  <cell r="S149"/>
          <cell r="T149"/>
          <cell r="U149"/>
          <cell r="V149"/>
          <cell r="W149"/>
          <cell r="X149"/>
          <cell r="Y149"/>
          <cell r="Z149"/>
          <cell r="AA149"/>
          <cell r="AB149"/>
          <cell r="AC149"/>
          <cell r="AD149"/>
        </row>
        <row r="150">
          <cell r="D150" t="str">
            <v>H017</v>
          </cell>
          <cell r="E150">
            <v>2296950</v>
          </cell>
          <cell r="F150"/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</row>
        <row r="151">
          <cell r="D151" t="str">
            <v>H001</v>
          </cell>
          <cell r="E151">
            <v>2297094</v>
          </cell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</row>
        <row r="152">
          <cell r="D152" t="str">
            <v>H002</v>
          </cell>
          <cell r="E152">
            <v>2297116</v>
          </cell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</row>
        <row r="153">
          <cell r="D153" t="str">
            <v>H072</v>
          </cell>
          <cell r="E153">
            <v>2297167</v>
          </cell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  <cell r="T153"/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</row>
        <row r="154">
          <cell r="D154" t="str">
            <v>H073</v>
          </cell>
          <cell r="E154">
            <v>2297175</v>
          </cell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</row>
        <row r="155">
          <cell r="D155" t="str">
            <v>H076</v>
          </cell>
          <cell r="E155">
            <v>2297361</v>
          </cell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  <cell r="T155"/>
          <cell r="U155"/>
          <cell r="V155"/>
          <cell r="W155"/>
          <cell r="X155"/>
          <cell r="Y155"/>
          <cell r="Z155"/>
          <cell r="AA155"/>
          <cell r="AB155"/>
          <cell r="AC155"/>
          <cell r="AD155"/>
        </row>
        <row r="156">
          <cell r="D156" t="str">
            <v>H028</v>
          </cell>
          <cell r="E156">
            <v>6205615</v>
          </cell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  <cell r="V156"/>
          <cell r="W156"/>
          <cell r="X156"/>
          <cell r="Y156"/>
          <cell r="Z156"/>
          <cell r="AA156"/>
          <cell r="AB156"/>
          <cell r="AC156"/>
          <cell r="AD156"/>
        </row>
        <row r="157">
          <cell r="D157" t="str">
            <v>H043</v>
          </cell>
          <cell r="E157">
            <v>6816860</v>
          </cell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  <cell r="S157"/>
          <cell r="T157"/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</row>
        <row r="158">
          <cell r="D158" t="str">
            <v>H054</v>
          </cell>
          <cell r="E158">
            <v>6923020</v>
          </cell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</row>
        <row r="159">
          <cell r="D159" t="str">
            <v>H007</v>
          </cell>
          <cell r="E159">
            <v>9185550</v>
          </cell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  <cell r="U159"/>
          <cell r="V159"/>
          <cell r="W159"/>
          <cell r="X159"/>
          <cell r="Y159"/>
          <cell r="Z159"/>
          <cell r="AA159"/>
          <cell r="AB159"/>
          <cell r="AC159"/>
          <cell r="AD159"/>
        </row>
        <row r="160">
          <cell r="D160" t="str">
            <v>H035</v>
          </cell>
          <cell r="E160">
            <v>2296845</v>
          </cell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  <cell r="T160"/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</row>
        <row r="161">
          <cell r="D161" t="str">
            <v>H061</v>
          </cell>
          <cell r="E161">
            <v>2296870</v>
          </cell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  <cell r="S161"/>
          <cell r="T161"/>
          <cell r="U161"/>
          <cell r="V161"/>
          <cell r="W161"/>
          <cell r="X161"/>
          <cell r="Y161"/>
          <cell r="Z161"/>
          <cell r="AA161"/>
          <cell r="AB161"/>
          <cell r="AC161"/>
          <cell r="AD161"/>
        </row>
        <row r="162">
          <cell r="D162" t="str">
            <v>H025</v>
          </cell>
          <cell r="E162">
            <v>2296900</v>
          </cell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  <cell r="S162"/>
          <cell r="T162"/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</row>
        <row r="163">
          <cell r="D163" t="str">
            <v>H024</v>
          </cell>
          <cell r="E163">
            <v>2296926</v>
          </cell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  <cell r="Z163"/>
          <cell r="AA163"/>
          <cell r="AB163"/>
          <cell r="AC163"/>
          <cell r="AD163"/>
        </row>
        <row r="164">
          <cell r="D164" t="str">
            <v>H060</v>
          </cell>
          <cell r="E164">
            <v>5329663</v>
          </cell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  <cell r="Z164"/>
          <cell r="AA164"/>
          <cell r="AB164"/>
          <cell r="AC164"/>
          <cell r="AD164"/>
        </row>
        <row r="165">
          <cell r="D165" t="str">
            <v>H037</v>
          </cell>
          <cell r="E165">
            <v>6435548</v>
          </cell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  <cell r="S165"/>
          <cell r="T165"/>
          <cell r="U165"/>
          <cell r="V165"/>
          <cell r="W165"/>
          <cell r="X165"/>
          <cell r="Y165"/>
          <cell r="Z165"/>
          <cell r="AA165"/>
          <cell r="AB165"/>
          <cell r="AC165"/>
          <cell r="AD165"/>
        </row>
        <row r="166">
          <cell r="D166" t="str">
            <v>H034</v>
          </cell>
          <cell r="E166">
            <v>8416621</v>
          </cell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  <cell r="S166"/>
          <cell r="T166"/>
          <cell r="U166"/>
          <cell r="V166"/>
          <cell r="W166"/>
          <cell r="X166"/>
          <cell r="Y166"/>
          <cell r="Z166"/>
          <cell r="AA166"/>
          <cell r="AB166"/>
          <cell r="AC166"/>
          <cell r="AD166"/>
        </row>
        <row r="167">
          <cell r="D167" t="str">
            <v>H019</v>
          </cell>
          <cell r="E167">
            <v>9097821</v>
          </cell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  <cell r="T167"/>
          <cell r="U167"/>
          <cell r="V167"/>
          <cell r="W167"/>
          <cell r="X167"/>
          <cell r="Y167"/>
          <cell r="Z167"/>
          <cell r="AA167"/>
          <cell r="AB167"/>
          <cell r="AC167"/>
          <cell r="AD167"/>
        </row>
        <row r="168">
          <cell r="D168" t="str">
            <v>H005</v>
          </cell>
          <cell r="E168">
            <v>2297078</v>
          </cell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  <cell r="S168"/>
          <cell r="T168"/>
          <cell r="U168"/>
          <cell r="V168"/>
          <cell r="W168"/>
          <cell r="X168"/>
          <cell r="Y168"/>
          <cell r="Z168"/>
          <cell r="AA168"/>
          <cell r="AB168"/>
          <cell r="AC168"/>
          <cell r="AD168"/>
        </row>
        <row r="169">
          <cell r="D169" t="str">
            <v>H004</v>
          </cell>
          <cell r="E169">
            <v>2297086</v>
          </cell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  <cell r="Z169"/>
          <cell r="AA169"/>
          <cell r="AB169"/>
          <cell r="AC169"/>
          <cell r="AD169"/>
        </row>
        <row r="170">
          <cell r="D170" t="str">
            <v>H009</v>
          </cell>
          <cell r="E170">
            <v>2297140</v>
          </cell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  <cell r="S170"/>
          <cell r="T170"/>
          <cell r="U170"/>
          <cell r="V170"/>
          <cell r="W170"/>
          <cell r="X170"/>
          <cell r="Y170"/>
          <cell r="Z170"/>
          <cell r="AA170"/>
          <cell r="AB170"/>
          <cell r="AC170"/>
          <cell r="AD170"/>
        </row>
        <row r="171">
          <cell r="D171" t="str">
            <v>H008</v>
          </cell>
          <cell r="E171">
            <v>2297159</v>
          </cell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/>
          <cell r="T171"/>
          <cell r="U171"/>
          <cell r="V171"/>
          <cell r="W171"/>
          <cell r="X171"/>
          <cell r="Y171"/>
          <cell r="Z171"/>
          <cell r="AA171"/>
          <cell r="AB171"/>
          <cell r="AC171"/>
          <cell r="AD171"/>
        </row>
        <row r="172">
          <cell r="D172" t="str">
            <v>H029</v>
          </cell>
          <cell r="E172">
            <v>7297220</v>
          </cell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  <cell r="T172"/>
          <cell r="U172"/>
          <cell r="V172"/>
          <cell r="W172"/>
          <cell r="X172"/>
          <cell r="Y172"/>
          <cell r="Z172"/>
          <cell r="AA172"/>
          <cell r="AB172"/>
          <cell r="AC172"/>
          <cell r="AD172"/>
        </row>
        <row r="173">
          <cell r="D173" t="str">
            <v>H011</v>
          </cell>
          <cell r="E173">
            <v>8149615</v>
          </cell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  <cell r="T173"/>
          <cell r="U173"/>
          <cell r="V173"/>
          <cell r="W173"/>
          <cell r="X173"/>
          <cell r="Y173"/>
          <cell r="Z173"/>
          <cell r="AA173"/>
          <cell r="AB173"/>
          <cell r="AC173"/>
          <cell r="AD173"/>
        </row>
        <row r="174">
          <cell r="D174" t="str">
            <v>H057</v>
          </cell>
          <cell r="E174">
            <v>2297108</v>
          </cell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  <cell r="Z174"/>
          <cell r="AA174"/>
          <cell r="AB174"/>
          <cell r="AC174"/>
          <cell r="AD174"/>
        </row>
        <row r="175">
          <cell r="D175" t="str">
            <v>H003</v>
          </cell>
          <cell r="E175">
            <v>2297124</v>
          </cell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/>
          <cell r="W175"/>
          <cell r="X175"/>
          <cell r="Y175"/>
          <cell r="Z175"/>
          <cell r="AA175"/>
          <cell r="AB175"/>
          <cell r="AC175"/>
          <cell r="AD175"/>
        </row>
        <row r="176">
          <cell r="D176" t="str">
            <v>H010</v>
          </cell>
          <cell r="E176">
            <v>2297132</v>
          </cell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/>
          <cell r="V176"/>
          <cell r="W176"/>
          <cell r="X176"/>
          <cell r="Y176"/>
          <cell r="Z176"/>
          <cell r="AA176"/>
          <cell r="AB176"/>
          <cell r="AC176"/>
          <cell r="AD176"/>
        </row>
        <row r="177">
          <cell r="D177" t="str">
            <v>H074</v>
          </cell>
          <cell r="E177">
            <v>2297183</v>
          </cell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  <cell r="V177"/>
          <cell r="W177"/>
          <cell r="X177"/>
          <cell r="Y177"/>
          <cell r="Z177"/>
          <cell r="AA177"/>
          <cell r="AB177"/>
          <cell r="AC177"/>
          <cell r="AD177"/>
        </row>
        <row r="178">
          <cell r="D178" t="str">
            <v>H083</v>
          </cell>
          <cell r="E178">
            <v>6997937</v>
          </cell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  <cell r="V178"/>
          <cell r="W178"/>
          <cell r="X178"/>
          <cell r="Y178"/>
          <cell r="Z178"/>
          <cell r="AA178"/>
          <cell r="AB178"/>
          <cell r="AC178"/>
          <cell r="AD178"/>
        </row>
        <row r="179">
          <cell r="D179" t="str">
            <v>H006</v>
          </cell>
          <cell r="E179">
            <v>9185569</v>
          </cell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/>
          <cell r="T179"/>
          <cell r="U179"/>
          <cell r="V179"/>
          <cell r="W179"/>
          <cell r="X179"/>
          <cell r="Y179"/>
          <cell r="Z179"/>
          <cell r="AA179"/>
          <cell r="AB179"/>
          <cell r="AC179"/>
          <cell r="AD179"/>
        </row>
        <row r="180">
          <cell r="D180" t="str">
            <v>H049</v>
          </cell>
          <cell r="E180">
            <v>9197478</v>
          </cell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/>
          <cell r="T180"/>
          <cell r="U180"/>
          <cell r="V180"/>
          <cell r="W180"/>
          <cell r="X180"/>
          <cell r="Y180"/>
          <cell r="Z180"/>
          <cell r="AA180"/>
          <cell r="AB180"/>
          <cell r="AC180"/>
          <cell r="AD180"/>
        </row>
        <row r="181">
          <cell r="D181" t="str">
            <v>H106</v>
          </cell>
          <cell r="E181">
            <v>14948508</v>
          </cell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</row>
        <row r="182">
          <cell r="D182" t="str">
            <v>H062</v>
          </cell>
          <cell r="E182">
            <v>15023672</v>
          </cell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/>
          <cell r="T182"/>
          <cell r="U182"/>
          <cell r="V182"/>
          <cell r="W182"/>
          <cell r="X182"/>
          <cell r="Y182"/>
          <cell r="Z182"/>
          <cell r="AA182"/>
          <cell r="AB182"/>
          <cell r="AC182"/>
          <cell r="AD182"/>
        </row>
        <row r="183">
          <cell r="D183" t="str">
            <v>H066</v>
          </cell>
          <cell r="E183">
            <v>17091764</v>
          </cell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  <cell r="T183"/>
          <cell r="U183"/>
          <cell r="V183"/>
          <cell r="W183"/>
          <cell r="X183"/>
          <cell r="Y183"/>
          <cell r="Z183"/>
          <cell r="AA183"/>
          <cell r="AB183"/>
          <cell r="AC183"/>
          <cell r="AD183"/>
        </row>
        <row r="184">
          <cell r="D184" t="str">
            <v>H044</v>
          </cell>
          <cell r="E184">
            <v>2296896</v>
          </cell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/>
          <cell r="T184"/>
          <cell r="U184"/>
          <cell r="V184"/>
          <cell r="W184"/>
          <cell r="X184"/>
          <cell r="Y184"/>
          <cell r="Z184"/>
          <cell r="AA184"/>
          <cell r="AB184"/>
          <cell r="AC184"/>
          <cell r="AD184"/>
        </row>
        <row r="185">
          <cell r="D185" t="str">
            <v>H089</v>
          </cell>
          <cell r="E185">
            <v>2347660</v>
          </cell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  <cell r="Z185"/>
          <cell r="AA185"/>
          <cell r="AB185"/>
          <cell r="AC185"/>
          <cell r="AD185"/>
        </row>
        <row r="186">
          <cell r="D186" t="str">
            <v>H090</v>
          </cell>
          <cell r="E186">
            <v>2347679</v>
          </cell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  <cell r="T186"/>
          <cell r="U186"/>
          <cell r="V186"/>
          <cell r="W186"/>
          <cell r="X186"/>
          <cell r="Y186"/>
          <cell r="Z186"/>
          <cell r="AA186"/>
          <cell r="AB186"/>
          <cell r="AC186"/>
          <cell r="AD186"/>
        </row>
        <row r="187">
          <cell r="D187" t="str">
            <v>H084</v>
          </cell>
          <cell r="E187">
            <v>9197419</v>
          </cell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/>
          <cell r="T187"/>
          <cell r="U187"/>
          <cell r="V187"/>
          <cell r="W187"/>
          <cell r="X187"/>
          <cell r="Y187"/>
          <cell r="Z187"/>
          <cell r="AA187"/>
          <cell r="AB187"/>
          <cell r="AC187"/>
          <cell r="AD187"/>
        </row>
        <row r="188">
          <cell r="D188" t="str">
            <v>H082</v>
          </cell>
          <cell r="E188">
            <v>5716594</v>
          </cell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/>
          <cell r="T188"/>
          <cell r="U188"/>
          <cell r="V188"/>
          <cell r="W188"/>
          <cell r="X188"/>
          <cell r="Y188"/>
          <cell r="Z188"/>
          <cell r="AA188"/>
          <cell r="AB188"/>
          <cell r="AC188"/>
          <cell r="AD188"/>
        </row>
        <row r="189">
          <cell r="D189" t="str">
            <v>H058</v>
          </cell>
          <cell r="E189">
            <v>9611070</v>
          </cell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/>
          <cell r="T189"/>
          <cell r="U189"/>
          <cell r="V189"/>
          <cell r="W189"/>
          <cell r="X189"/>
          <cell r="Y189"/>
          <cell r="Z189"/>
          <cell r="AA189"/>
          <cell r="AB189"/>
          <cell r="AC189"/>
          <cell r="AD189"/>
        </row>
        <row r="190">
          <cell r="D190" t="str">
            <v>H086</v>
          </cell>
          <cell r="E190">
            <v>12799408</v>
          </cell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/>
          <cell r="T190"/>
          <cell r="U190"/>
          <cell r="V190"/>
          <cell r="W190"/>
          <cell r="X190"/>
          <cell r="Y190"/>
          <cell r="Z190"/>
          <cell r="AA190"/>
          <cell r="AB190"/>
          <cell r="AC190"/>
          <cell r="AD190"/>
        </row>
        <row r="191">
          <cell r="D191" t="str">
            <v>H087</v>
          </cell>
          <cell r="E191">
            <v>13018540</v>
          </cell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  <cell r="V191"/>
          <cell r="W191"/>
          <cell r="X191"/>
          <cell r="Y191"/>
          <cell r="Z191"/>
          <cell r="AA191"/>
          <cell r="AB191"/>
          <cell r="AC191"/>
          <cell r="AD191"/>
        </row>
        <row r="192">
          <cell r="D192" t="str">
            <v>H085</v>
          </cell>
          <cell r="E192">
            <v>12791172</v>
          </cell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  <cell r="S192"/>
          <cell r="T192"/>
          <cell r="U192"/>
          <cell r="V192"/>
          <cell r="W192"/>
          <cell r="X192"/>
          <cell r="Y192"/>
          <cell r="Z192"/>
          <cell r="AA192"/>
          <cell r="AB192"/>
          <cell r="AC192"/>
          <cell r="AD192"/>
        </row>
        <row r="193">
          <cell r="D193" t="str">
            <v>H027</v>
          </cell>
          <cell r="E193">
            <v>16701186</v>
          </cell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S193"/>
          <cell r="T193"/>
          <cell r="U193"/>
          <cell r="V193"/>
          <cell r="W193"/>
          <cell r="X193"/>
          <cell r="Y193"/>
          <cell r="Z193"/>
          <cell r="AA193"/>
          <cell r="AB193"/>
          <cell r="AC193"/>
          <cell r="AD193"/>
        </row>
        <row r="194">
          <cell r="D194" t="str">
            <v>H026</v>
          </cell>
          <cell r="E194">
            <v>9912770</v>
          </cell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/>
          <cell r="T194"/>
          <cell r="U194"/>
          <cell r="V194"/>
          <cell r="W194"/>
          <cell r="X194"/>
          <cell r="Y194"/>
          <cell r="Z194"/>
          <cell r="AA194"/>
          <cell r="AB194"/>
          <cell r="AC194"/>
          <cell r="AD194"/>
        </row>
        <row r="195"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  <cell r="S195"/>
          <cell r="T195"/>
          <cell r="U195"/>
          <cell r="V195"/>
          <cell r="W195"/>
          <cell r="X195"/>
          <cell r="Y195"/>
          <cell r="Z195"/>
          <cell r="AA195"/>
          <cell r="AB195"/>
          <cell r="AC195"/>
          <cell r="AD195"/>
        </row>
        <row r="196">
          <cell r="D196"/>
          <cell r="E196"/>
          <cell r="F196"/>
          <cell r="G196"/>
          <cell r="H196">
            <v>1</v>
          </cell>
          <cell r="I196">
            <v>89</v>
          </cell>
          <cell r="J196">
            <v>89</v>
          </cell>
          <cell r="K196"/>
          <cell r="L196"/>
          <cell r="M196"/>
          <cell r="N196"/>
          <cell r="O196"/>
          <cell r="P196"/>
          <cell r="Q196"/>
          <cell r="R196"/>
          <cell r="S196"/>
          <cell r="T196"/>
          <cell r="U196"/>
          <cell r="V196"/>
          <cell r="W196"/>
          <cell r="X196"/>
          <cell r="Y196"/>
          <cell r="Z196"/>
          <cell r="AA196"/>
          <cell r="AB196"/>
          <cell r="AC196"/>
          <cell r="AD196"/>
        </row>
        <row r="197">
          <cell r="D197"/>
          <cell r="E197"/>
          <cell r="H197">
            <v>2</v>
          </cell>
          <cell r="I197">
            <v>4876</v>
          </cell>
          <cell r="J197">
            <v>4940</v>
          </cell>
          <cell r="K197"/>
          <cell r="L197"/>
          <cell r="M197"/>
          <cell r="N197"/>
          <cell r="O197"/>
          <cell r="P197"/>
          <cell r="Q197"/>
          <cell r="R197"/>
          <cell r="S197"/>
          <cell r="T197"/>
          <cell r="U197"/>
          <cell r="V197"/>
          <cell r="W197"/>
          <cell r="X197"/>
          <cell r="Y197"/>
          <cell r="Z197"/>
          <cell r="AA197"/>
          <cell r="AB197"/>
          <cell r="AC197"/>
          <cell r="AD197"/>
        </row>
        <row r="198">
          <cell r="D198"/>
          <cell r="E198"/>
          <cell r="H198">
            <v>3</v>
          </cell>
          <cell r="I198">
            <v>12744</v>
          </cell>
          <cell r="J198">
            <v>12821</v>
          </cell>
          <cell r="K198"/>
          <cell r="L198"/>
          <cell r="M198"/>
          <cell r="N198"/>
          <cell r="O198"/>
          <cell r="P198"/>
          <cell r="Q198"/>
          <cell r="R198"/>
          <cell r="S198"/>
          <cell r="T198"/>
          <cell r="U198"/>
          <cell r="V198"/>
          <cell r="W198"/>
          <cell r="X198"/>
          <cell r="Y198"/>
          <cell r="Z198"/>
          <cell r="AA198"/>
          <cell r="AB198"/>
          <cell r="AC198"/>
          <cell r="AD198"/>
        </row>
        <row r="199">
          <cell r="D199"/>
          <cell r="E199"/>
          <cell r="H199">
            <v>4</v>
          </cell>
          <cell r="I199">
            <v>19799</v>
          </cell>
          <cell r="J199">
            <v>19811</v>
          </cell>
          <cell r="K199"/>
          <cell r="L199"/>
          <cell r="M199"/>
          <cell r="N199"/>
          <cell r="O199"/>
          <cell r="P199"/>
          <cell r="Q199"/>
          <cell r="R199"/>
          <cell r="S199"/>
          <cell r="T199"/>
          <cell r="U199"/>
          <cell r="V199"/>
          <cell r="W199"/>
          <cell r="X199"/>
          <cell r="Y199"/>
          <cell r="Z199"/>
          <cell r="AA199"/>
          <cell r="AB199"/>
          <cell r="AC199"/>
          <cell r="AD199"/>
        </row>
        <row r="200">
          <cell r="D200"/>
          <cell r="E200"/>
          <cell r="G200"/>
          <cell r="H200">
            <v>5</v>
          </cell>
          <cell r="I200">
            <v>14312</v>
          </cell>
          <cell r="J200">
            <v>14398</v>
          </cell>
          <cell r="K200"/>
          <cell r="L200"/>
          <cell r="M200"/>
          <cell r="N200"/>
          <cell r="O200"/>
          <cell r="P200"/>
          <cell r="Q200"/>
          <cell r="R200"/>
          <cell r="S200"/>
          <cell r="T200"/>
          <cell r="U200"/>
          <cell r="V200"/>
          <cell r="W200"/>
          <cell r="X200"/>
          <cell r="Y200"/>
          <cell r="Z200"/>
          <cell r="AA200"/>
          <cell r="AB200"/>
          <cell r="AC200"/>
          <cell r="AD200"/>
        </row>
        <row r="201">
          <cell r="D201"/>
          <cell r="E201"/>
          <cell r="G201"/>
          <cell r="H201">
            <v>6</v>
          </cell>
          <cell r="I201">
            <v>5316</v>
          </cell>
          <cell r="J201">
            <v>5416</v>
          </cell>
          <cell r="K201"/>
          <cell r="L201"/>
          <cell r="M201"/>
          <cell r="N201"/>
          <cell r="O201"/>
          <cell r="P201"/>
          <cell r="Q201"/>
          <cell r="R201"/>
          <cell r="S201"/>
          <cell r="T201"/>
          <cell r="U201"/>
          <cell r="V201"/>
          <cell r="W201"/>
          <cell r="X201"/>
          <cell r="Y201"/>
          <cell r="Z201"/>
          <cell r="AA201"/>
          <cell r="AB201"/>
          <cell r="AC201"/>
          <cell r="AD201"/>
        </row>
        <row r="202">
          <cell r="D202"/>
          <cell r="E202"/>
          <cell r="G202"/>
          <cell r="H202">
            <v>7</v>
          </cell>
          <cell r="I202">
            <v>37753</v>
          </cell>
          <cell r="J202">
            <v>37837</v>
          </cell>
          <cell r="K202"/>
          <cell r="L202"/>
          <cell r="M202"/>
          <cell r="N202"/>
          <cell r="O202"/>
          <cell r="P202"/>
          <cell r="Q202"/>
          <cell r="R202"/>
          <cell r="S202"/>
          <cell r="T202"/>
          <cell r="U202"/>
          <cell r="V202"/>
          <cell r="W202"/>
          <cell r="X202"/>
          <cell r="Y202"/>
          <cell r="Z202"/>
          <cell r="AA202"/>
          <cell r="AB202"/>
          <cell r="AC202"/>
          <cell r="AD202"/>
        </row>
        <row r="203">
          <cell r="D203"/>
          <cell r="E203"/>
          <cell r="G203"/>
          <cell r="H203">
            <v>8</v>
          </cell>
          <cell r="I203">
            <v>1424</v>
          </cell>
          <cell r="J203">
            <v>1454</v>
          </cell>
          <cell r="K203"/>
          <cell r="L203"/>
          <cell r="M203"/>
          <cell r="N203"/>
          <cell r="O203"/>
          <cell r="P203"/>
          <cell r="Q203"/>
          <cell r="R203"/>
          <cell r="S203"/>
          <cell r="T203"/>
          <cell r="U203"/>
          <cell r="V203"/>
          <cell r="W203"/>
          <cell r="X203"/>
          <cell r="Y203"/>
          <cell r="Z203"/>
          <cell r="AA203"/>
          <cell r="AB203"/>
          <cell r="AC203"/>
          <cell r="AD203"/>
        </row>
        <row r="204">
          <cell r="D204"/>
          <cell r="E204"/>
          <cell r="G204"/>
          <cell r="H204">
            <v>9</v>
          </cell>
          <cell r="I204">
            <v>44444</v>
          </cell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  <cell r="Z204"/>
          <cell r="AA204"/>
          <cell r="AB204"/>
          <cell r="AC204"/>
          <cell r="AD204"/>
        </row>
        <row r="205">
          <cell r="D205"/>
          <cell r="E205"/>
          <cell r="G205"/>
          <cell r="H205">
            <v>10</v>
          </cell>
          <cell r="I205">
            <v>5163</v>
          </cell>
          <cell r="J205">
            <v>5265</v>
          </cell>
          <cell r="K205"/>
          <cell r="L205"/>
          <cell r="M205"/>
          <cell r="N205"/>
          <cell r="O205"/>
          <cell r="P205"/>
          <cell r="Q205"/>
          <cell r="R205"/>
          <cell r="S205"/>
          <cell r="T205"/>
          <cell r="U205"/>
          <cell r="V205"/>
          <cell r="W205"/>
          <cell r="X205"/>
          <cell r="Y205"/>
          <cell r="Z205"/>
          <cell r="AA205"/>
          <cell r="AB205"/>
          <cell r="AC205"/>
          <cell r="AD205"/>
        </row>
        <row r="206">
          <cell r="D206"/>
          <cell r="E206"/>
          <cell r="G206"/>
          <cell r="H206">
            <v>11</v>
          </cell>
          <cell r="I206">
            <v>6627</v>
          </cell>
          <cell r="J206">
            <v>7369</v>
          </cell>
          <cell r="K206"/>
          <cell r="L206"/>
          <cell r="M206"/>
          <cell r="N206"/>
          <cell r="O206"/>
          <cell r="P206"/>
          <cell r="Q206"/>
          <cell r="R206"/>
          <cell r="S206"/>
          <cell r="T206"/>
          <cell r="U206"/>
          <cell r="V206"/>
          <cell r="W206"/>
          <cell r="X206"/>
          <cell r="Y206"/>
          <cell r="Z206"/>
          <cell r="AA206"/>
          <cell r="AB206"/>
          <cell r="AC206"/>
          <cell r="AD206"/>
        </row>
        <row r="207">
          <cell r="D207"/>
          <cell r="E207"/>
          <cell r="F207"/>
          <cell r="G207"/>
          <cell r="H207">
            <v>12</v>
          </cell>
          <cell r="I207">
            <v>74017</v>
          </cell>
          <cell r="J207">
            <v>74446</v>
          </cell>
          <cell r="K207"/>
          <cell r="L207"/>
          <cell r="M207"/>
          <cell r="N207"/>
          <cell r="O207"/>
          <cell r="P207"/>
          <cell r="Q207"/>
          <cell r="R207"/>
          <cell r="S207"/>
          <cell r="T207"/>
          <cell r="U207"/>
          <cell r="V207"/>
          <cell r="W207"/>
          <cell r="X207"/>
          <cell r="Y207"/>
          <cell r="Z207"/>
          <cell r="AA207"/>
          <cell r="AB207"/>
          <cell r="AC207"/>
          <cell r="AD207"/>
        </row>
        <row r="208">
          <cell r="D208"/>
          <cell r="E208"/>
          <cell r="F208"/>
          <cell r="G208"/>
          <cell r="H208">
            <v>13</v>
          </cell>
          <cell r="I208">
            <v>2544</v>
          </cell>
          <cell r="J208">
            <v>2965</v>
          </cell>
          <cell r="K208"/>
          <cell r="L208"/>
          <cell r="M208"/>
          <cell r="N208"/>
          <cell r="O208"/>
          <cell r="P208"/>
          <cell r="Q208"/>
          <cell r="R208"/>
          <cell r="S208"/>
          <cell r="T208"/>
          <cell r="U208"/>
          <cell r="V208"/>
          <cell r="W208"/>
          <cell r="X208"/>
          <cell r="Y208"/>
          <cell r="Z208"/>
          <cell r="AA208"/>
          <cell r="AB208"/>
          <cell r="AC208"/>
          <cell r="AD208"/>
        </row>
        <row r="209">
          <cell r="D209"/>
          <cell r="E209"/>
          <cell r="F209"/>
          <cell r="G209"/>
          <cell r="H209">
            <v>14</v>
          </cell>
          <cell r="I209">
            <v>5</v>
          </cell>
          <cell r="J209">
            <v>9</v>
          </cell>
          <cell r="K209">
            <v>2015</v>
          </cell>
          <cell r="L209"/>
          <cell r="M209"/>
          <cell r="N209"/>
          <cell r="O209"/>
          <cell r="P209"/>
          <cell r="Q209"/>
          <cell r="R209"/>
          <cell r="S209"/>
          <cell r="T209"/>
          <cell r="U209"/>
          <cell r="V209"/>
          <cell r="W209"/>
          <cell r="X209"/>
          <cell r="Y209"/>
          <cell r="Z209"/>
          <cell r="AA209"/>
          <cell r="AB209"/>
          <cell r="AC209"/>
          <cell r="AD209"/>
        </row>
        <row r="210">
          <cell r="D210"/>
          <cell r="E210"/>
          <cell r="F210"/>
          <cell r="G210"/>
          <cell r="H210">
            <v>15</v>
          </cell>
          <cell r="I210">
            <v>27690</v>
          </cell>
          <cell r="J210">
            <v>27706</v>
          </cell>
          <cell r="K210"/>
          <cell r="L210"/>
          <cell r="M210"/>
          <cell r="N210"/>
          <cell r="O210"/>
          <cell r="P210"/>
          <cell r="Q210"/>
          <cell r="R210"/>
          <cell r="S210"/>
          <cell r="T210"/>
          <cell r="U210"/>
          <cell r="V210"/>
          <cell r="W210"/>
          <cell r="X210"/>
          <cell r="Y210"/>
          <cell r="Z210"/>
          <cell r="AA210"/>
          <cell r="AB210"/>
          <cell r="AC210"/>
          <cell r="AD210"/>
        </row>
        <row r="211">
          <cell r="D211"/>
          <cell r="E211"/>
          <cell r="F211"/>
          <cell r="G211"/>
          <cell r="H211">
            <v>16</v>
          </cell>
          <cell r="I211">
            <v>9841</v>
          </cell>
          <cell r="J211">
            <v>9852</v>
          </cell>
          <cell r="K211"/>
          <cell r="L211"/>
          <cell r="M211"/>
          <cell r="N211"/>
          <cell r="O211"/>
          <cell r="P211"/>
          <cell r="Q211"/>
          <cell r="R211"/>
          <cell r="S211"/>
          <cell r="T211"/>
          <cell r="U211"/>
          <cell r="V211"/>
          <cell r="W211"/>
          <cell r="X211"/>
          <cell r="Y211"/>
          <cell r="Z211"/>
          <cell r="AA211"/>
          <cell r="AB211"/>
          <cell r="AC211"/>
          <cell r="AD211"/>
        </row>
        <row r="212">
          <cell r="D212"/>
          <cell r="E212"/>
          <cell r="F212"/>
          <cell r="G212"/>
          <cell r="H212">
            <v>17</v>
          </cell>
          <cell r="I212">
            <v>3399</v>
          </cell>
          <cell r="J212">
            <v>3437</v>
          </cell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  <cell r="Z212"/>
          <cell r="AA212"/>
          <cell r="AB212"/>
          <cell r="AC212"/>
          <cell r="AD212"/>
        </row>
        <row r="213">
          <cell r="D213"/>
          <cell r="E213"/>
          <cell r="F213"/>
          <cell r="G213"/>
          <cell r="H213">
            <v>18</v>
          </cell>
          <cell r="I213">
            <v>1297</v>
          </cell>
          <cell r="J213">
            <v>1298</v>
          </cell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  <cell r="Z213"/>
          <cell r="AA213"/>
          <cell r="AB213"/>
          <cell r="AC213"/>
          <cell r="AD213"/>
        </row>
        <row r="214">
          <cell r="D214"/>
          <cell r="E214"/>
          <cell r="F214"/>
          <cell r="G214"/>
          <cell r="H214">
            <v>19</v>
          </cell>
          <cell r="I214">
            <v>251</v>
          </cell>
          <cell r="J214">
            <v>709</v>
          </cell>
          <cell r="K214"/>
          <cell r="L214"/>
          <cell r="M214"/>
          <cell r="N214"/>
          <cell r="O214"/>
          <cell r="P214"/>
          <cell r="Q214"/>
          <cell r="R214"/>
          <cell r="S214"/>
          <cell r="T214"/>
          <cell r="U214"/>
          <cell r="V214"/>
          <cell r="W214"/>
          <cell r="X214"/>
          <cell r="Y214"/>
          <cell r="Z214"/>
          <cell r="AA214"/>
          <cell r="AB214"/>
          <cell r="AC214"/>
          <cell r="AD214"/>
        </row>
        <row r="215">
          <cell r="D215"/>
          <cell r="E215"/>
          <cell r="F215"/>
          <cell r="G215"/>
          <cell r="H215">
            <v>20</v>
          </cell>
          <cell r="I215">
            <v>9288</v>
          </cell>
          <cell r="J215">
            <v>9314</v>
          </cell>
          <cell r="K215"/>
          <cell r="L215"/>
          <cell r="M215"/>
          <cell r="N215"/>
          <cell r="O215"/>
          <cell r="P215"/>
          <cell r="Q215"/>
          <cell r="R215"/>
          <cell r="S215"/>
          <cell r="T215"/>
          <cell r="U215"/>
          <cell r="V215"/>
          <cell r="W215"/>
          <cell r="X215"/>
          <cell r="Y215"/>
          <cell r="Z215"/>
          <cell r="AA215"/>
          <cell r="AB215"/>
          <cell r="AC215"/>
          <cell r="AD215"/>
        </row>
        <row r="216">
          <cell r="D216"/>
          <cell r="E216"/>
          <cell r="F216"/>
          <cell r="G216"/>
          <cell r="H216">
            <v>21</v>
          </cell>
          <cell r="I216">
            <v>13346</v>
          </cell>
          <cell r="J216">
            <v>13346</v>
          </cell>
          <cell r="K216"/>
          <cell r="L216"/>
          <cell r="M216"/>
          <cell r="N216"/>
          <cell r="O216"/>
          <cell r="P216"/>
          <cell r="Q216"/>
          <cell r="R216"/>
          <cell r="S216"/>
          <cell r="T216"/>
          <cell r="U216"/>
          <cell r="V216"/>
          <cell r="W216"/>
          <cell r="X216"/>
          <cell r="Y216"/>
          <cell r="Z216"/>
          <cell r="AA216"/>
          <cell r="AB216"/>
          <cell r="AC216"/>
          <cell r="AD216"/>
        </row>
        <row r="217">
          <cell r="D217"/>
          <cell r="E217"/>
          <cell r="F217"/>
          <cell r="G217"/>
          <cell r="H217">
            <v>22</v>
          </cell>
          <cell r="I217">
            <v>8450</v>
          </cell>
          <cell r="J217">
            <v>8457</v>
          </cell>
          <cell r="K217"/>
          <cell r="L217"/>
          <cell r="M217"/>
          <cell r="N217"/>
          <cell r="O217"/>
          <cell r="P217"/>
          <cell r="Q217"/>
          <cell r="R217"/>
          <cell r="S217"/>
          <cell r="T217"/>
          <cell r="U217"/>
          <cell r="V217"/>
          <cell r="W217"/>
          <cell r="X217"/>
          <cell r="Y217"/>
          <cell r="Z217"/>
          <cell r="AA217"/>
          <cell r="AB217"/>
          <cell r="AC217"/>
          <cell r="AD217"/>
        </row>
        <row r="218">
          <cell r="D218"/>
          <cell r="E218"/>
          <cell r="F218"/>
          <cell r="G218"/>
          <cell r="H218">
            <v>23</v>
          </cell>
          <cell r="I218">
            <v>358</v>
          </cell>
          <cell r="J218">
            <v>376</v>
          </cell>
          <cell r="K218"/>
          <cell r="L218"/>
          <cell r="M218"/>
          <cell r="N218"/>
          <cell r="O218"/>
          <cell r="P218"/>
          <cell r="Q218"/>
          <cell r="R218"/>
          <cell r="S218"/>
          <cell r="T218"/>
          <cell r="U218"/>
          <cell r="V218"/>
          <cell r="W218"/>
          <cell r="X218"/>
          <cell r="Y218"/>
          <cell r="Z218"/>
          <cell r="AA218"/>
          <cell r="AB218"/>
          <cell r="AC218"/>
          <cell r="AD218"/>
        </row>
        <row r="219">
          <cell r="D219"/>
          <cell r="E219"/>
          <cell r="F219"/>
          <cell r="G219"/>
          <cell r="H219">
            <v>24</v>
          </cell>
          <cell r="I219">
            <v>11347</v>
          </cell>
          <cell r="J219">
            <v>11463</v>
          </cell>
          <cell r="K219"/>
          <cell r="L219"/>
          <cell r="M219"/>
          <cell r="N219"/>
          <cell r="O219"/>
          <cell r="P219"/>
          <cell r="Q219"/>
          <cell r="R219"/>
          <cell r="S219"/>
          <cell r="T219"/>
          <cell r="U219"/>
          <cell r="V219"/>
          <cell r="W219"/>
          <cell r="X219"/>
          <cell r="Y219"/>
          <cell r="Z219"/>
          <cell r="AA219"/>
          <cell r="AB219"/>
          <cell r="AC219"/>
          <cell r="AD219"/>
        </row>
        <row r="220">
          <cell r="D220"/>
          <cell r="E220"/>
          <cell r="F220"/>
          <cell r="G220"/>
          <cell r="H220">
            <v>25</v>
          </cell>
          <cell r="I220">
            <v>7651</v>
          </cell>
          <cell r="J220">
            <v>7686</v>
          </cell>
          <cell r="K220"/>
          <cell r="L220"/>
          <cell r="M220"/>
          <cell r="N220"/>
          <cell r="O220"/>
          <cell r="P220"/>
          <cell r="Q220"/>
          <cell r="R220"/>
          <cell r="S220"/>
          <cell r="T220"/>
          <cell r="U220"/>
          <cell r="V220"/>
          <cell r="W220"/>
          <cell r="X220"/>
          <cell r="Y220"/>
          <cell r="Z220"/>
          <cell r="AA220"/>
          <cell r="AB220"/>
          <cell r="AC220"/>
          <cell r="AD220"/>
        </row>
        <row r="221">
          <cell r="D221"/>
          <cell r="E221"/>
          <cell r="F221"/>
          <cell r="G221"/>
          <cell r="H221">
            <v>26</v>
          </cell>
          <cell r="I221">
            <v>13</v>
          </cell>
          <cell r="J221">
            <v>57</v>
          </cell>
          <cell r="K221"/>
          <cell r="L221"/>
          <cell r="M221"/>
          <cell r="N221"/>
          <cell r="O221"/>
          <cell r="P221"/>
          <cell r="Q221"/>
          <cell r="S221"/>
          <cell r="T221"/>
          <cell r="U221"/>
          <cell r="V221"/>
          <cell r="W221"/>
          <cell r="X221"/>
          <cell r="Y221"/>
          <cell r="Z221"/>
          <cell r="AA221"/>
          <cell r="AB221"/>
          <cell r="AC221"/>
          <cell r="AD221"/>
        </row>
        <row r="222">
          <cell r="D222"/>
          <cell r="E222"/>
          <cell r="F222"/>
          <cell r="G222"/>
          <cell r="H222">
            <v>27</v>
          </cell>
          <cell r="I222">
            <v>112</v>
          </cell>
          <cell r="J222">
            <v>162</v>
          </cell>
          <cell r="K222"/>
          <cell r="L222"/>
          <cell r="M222"/>
          <cell r="N222"/>
          <cell r="O222"/>
          <cell r="P222"/>
          <cell r="Q222"/>
          <cell r="R222"/>
          <cell r="S222"/>
          <cell r="T222"/>
          <cell r="U222"/>
          <cell r="V222"/>
          <cell r="W222"/>
          <cell r="X222"/>
          <cell r="Y222"/>
          <cell r="Z222"/>
          <cell r="AA222"/>
          <cell r="AB222"/>
          <cell r="AC222"/>
          <cell r="AD222"/>
        </row>
        <row r="223">
          <cell r="D223"/>
          <cell r="E223"/>
          <cell r="F223"/>
          <cell r="G223"/>
          <cell r="H223">
            <v>28</v>
          </cell>
          <cell r="I223">
            <v>180</v>
          </cell>
          <cell r="J223">
            <v>219</v>
          </cell>
          <cell r="K223"/>
          <cell r="L223"/>
          <cell r="M223"/>
          <cell r="N223"/>
          <cell r="O223"/>
          <cell r="P223"/>
          <cell r="Q223"/>
          <cell r="R223"/>
          <cell r="S223"/>
          <cell r="T223"/>
          <cell r="U223"/>
          <cell r="V223"/>
          <cell r="W223"/>
          <cell r="X223"/>
          <cell r="Y223"/>
          <cell r="Z223"/>
          <cell r="AA223"/>
          <cell r="AB223"/>
          <cell r="AC223"/>
          <cell r="AD223"/>
        </row>
        <row r="224">
          <cell r="D224"/>
          <cell r="E224"/>
          <cell r="F224"/>
          <cell r="G224"/>
          <cell r="H224">
            <v>29</v>
          </cell>
          <cell r="I224">
            <v>740</v>
          </cell>
          <cell r="J224">
            <v>803</v>
          </cell>
          <cell r="K224"/>
          <cell r="L224"/>
          <cell r="M224"/>
          <cell r="N224"/>
          <cell r="O224"/>
          <cell r="P224"/>
          <cell r="Q224"/>
          <cell r="R224"/>
          <cell r="S224"/>
          <cell r="T224"/>
          <cell r="U224"/>
          <cell r="V224"/>
          <cell r="W224"/>
          <cell r="X224"/>
          <cell r="Y224"/>
          <cell r="Z224"/>
          <cell r="AA224"/>
          <cell r="AB224"/>
          <cell r="AC224"/>
          <cell r="AD224"/>
        </row>
        <row r="225">
          <cell r="D225"/>
          <cell r="E225"/>
          <cell r="F225"/>
          <cell r="G225"/>
          <cell r="H225">
            <v>30</v>
          </cell>
          <cell r="I225">
            <v>206</v>
          </cell>
          <cell r="J225">
            <v>359</v>
          </cell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  <cell r="Z225"/>
          <cell r="AA225"/>
          <cell r="AB225"/>
          <cell r="AC225"/>
          <cell r="AD225"/>
        </row>
        <row r="226">
          <cell r="D226"/>
          <cell r="E226"/>
          <cell r="F226"/>
          <cell r="G226"/>
          <cell r="H226">
            <v>31</v>
          </cell>
          <cell r="I226">
            <v>18</v>
          </cell>
          <cell r="J226">
            <v>18</v>
          </cell>
          <cell r="K226"/>
          <cell r="L226"/>
          <cell r="M226"/>
          <cell r="N226"/>
          <cell r="O226"/>
          <cell r="P226"/>
          <cell r="Q226"/>
          <cell r="R226"/>
          <cell r="S226"/>
          <cell r="T226"/>
          <cell r="U226"/>
          <cell r="V226"/>
          <cell r="W226"/>
          <cell r="X226"/>
          <cell r="Y226"/>
          <cell r="Z226"/>
          <cell r="AA226"/>
          <cell r="AB226"/>
          <cell r="AC226"/>
          <cell r="AD226"/>
        </row>
        <row r="227">
          <cell r="D227"/>
          <cell r="E227"/>
          <cell r="F227"/>
          <cell r="G227"/>
          <cell r="H227">
            <v>32</v>
          </cell>
          <cell r="I227">
            <v>0</v>
          </cell>
          <cell r="J227">
            <v>0</v>
          </cell>
          <cell r="K227"/>
          <cell r="L227"/>
          <cell r="M227"/>
          <cell r="N227"/>
          <cell r="O227"/>
          <cell r="P227"/>
          <cell r="Q227"/>
          <cell r="R227"/>
          <cell r="S227"/>
          <cell r="T227"/>
          <cell r="U227"/>
          <cell r="V227"/>
          <cell r="W227"/>
          <cell r="X227"/>
          <cell r="Y227"/>
          <cell r="Z227"/>
          <cell r="AA227"/>
          <cell r="AB227"/>
          <cell r="AC227"/>
          <cell r="AD227"/>
        </row>
        <row r="228">
          <cell r="D228"/>
          <cell r="E228"/>
          <cell r="F228"/>
          <cell r="G228"/>
          <cell r="H228">
            <v>33</v>
          </cell>
          <cell r="I228">
            <v>9759</v>
          </cell>
          <cell r="J228">
            <v>9765</v>
          </cell>
          <cell r="K228"/>
          <cell r="L228"/>
          <cell r="M228"/>
          <cell r="N228"/>
          <cell r="O228"/>
          <cell r="P228"/>
          <cell r="Q228"/>
          <cell r="R228"/>
          <cell r="S228"/>
          <cell r="T228"/>
          <cell r="U228"/>
          <cell r="V228"/>
          <cell r="W228"/>
          <cell r="X228"/>
          <cell r="Y228"/>
          <cell r="Z228"/>
          <cell r="AA228"/>
          <cell r="AB228"/>
          <cell r="AC228"/>
          <cell r="AD228"/>
        </row>
        <row r="229">
          <cell r="D229"/>
          <cell r="E229"/>
          <cell r="F229"/>
          <cell r="G229"/>
          <cell r="H229">
            <v>34</v>
          </cell>
          <cell r="I229">
            <v>2928</v>
          </cell>
          <cell r="J229">
            <v>2972</v>
          </cell>
          <cell r="K229"/>
          <cell r="L229"/>
          <cell r="M229"/>
          <cell r="N229"/>
          <cell r="O229"/>
          <cell r="P229"/>
          <cell r="Q229"/>
          <cell r="R229"/>
          <cell r="S229"/>
          <cell r="T229"/>
          <cell r="U229"/>
          <cell r="V229"/>
          <cell r="W229"/>
          <cell r="X229"/>
          <cell r="Y229"/>
          <cell r="Z229"/>
          <cell r="AA229"/>
          <cell r="AB229"/>
          <cell r="AC229"/>
          <cell r="AD229"/>
        </row>
        <row r="230">
          <cell r="D230"/>
          <cell r="E230"/>
          <cell r="F230"/>
          <cell r="G230"/>
          <cell r="H230">
            <v>35</v>
          </cell>
          <cell r="I230">
            <v>229</v>
          </cell>
          <cell r="J230">
            <v>230</v>
          </cell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  <cell r="Z230"/>
          <cell r="AA230"/>
          <cell r="AB230"/>
          <cell r="AC230"/>
          <cell r="AD230"/>
        </row>
        <row r="231">
          <cell r="D231"/>
          <cell r="E231"/>
          <cell r="F231"/>
          <cell r="G231"/>
          <cell r="H231">
            <v>36</v>
          </cell>
          <cell r="I231">
            <v>1151</v>
          </cell>
          <cell r="J231">
            <v>1184</v>
          </cell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  <cell r="Z231"/>
          <cell r="AA231"/>
          <cell r="AB231"/>
          <cell r="AC231"/>
          <cell r="AD231"/>
        </row>
        <row r="232">
          <cell r="D232"/>
          <cell r="E232"/>
          <cell r="F232"/>
          <cell r="G232"/>
          <cell r="H232">
            <v>37</v>
          </cell>
          <cell r="I232">
            <v>17894</v>
          </cell>
          <cell r="J232">
            <v>18204</v>
          </cell>
          <cell r="K232"/>
          <cell r="L232"/>
          <cell r="M232"/>
          <cell r="N232"/>
          <cell r="O232"/>
          <cell r="P232"/>
          <cell r="Q232"/>
          <cell r="R232"/>
          <cell r="S232"/>
          <cell r="T232"/>
          <cell r="U232"/>
          <cell r="V232"/>
          <cell r="W232"/>
          <cell r="X232"/>
          <cell r="Y232"/>
          <cell r="Z232"/>
          <cell r="AA232"/>
          <cell r="AB232"/>
          <cell r="AC232"/>
          <cell r="AD232"/>
        </row>
        <row r="233">
          <cell r="D233"/>
          <cell r="E233"/>
          <cell r="F233"/>
          <cell r="G233"/>
          <cell r="H233">
            <v>38</v>
          </cell>
          <cell r="I233">
            <v>30</v>
          </cell>
          <cell r="J233">
            <v>40</v>
          </cell>
          <cell r="K233"/>
          <cell r="L233"/>
          <cell r="M233"/>
          <cell r="N233"/>
          <cell r="O233"/>
          <cell r="P233"/>
          <cell r="Q233"/>
          <cell r="R233"/>
          <cell r="S233"/>
          <cell r="T233"/>
          <cell r="U233"/>
          <cell r="V233"/>
          <cell r="W233"/>
          <cell r="X233"/>
          <cell r="Y233"/>
          <cell r="Z233"/>
          <cell r="AA233"/>
          <cell r="AB233"/>
          <cell r="AC233"/>
          <cell r="AD233"/>
        </row>
        <row r="234">
          <cell r="D234"/>
          <cell r="E234"/>
          <cell r="F234"/>
          <cell r="G234"/>
          <cell r="H234">
            <v>39</v>
          </cell>
          <cell r="I234">
            <v>2949</v>
          </cell>
          <cell r="J234">
            <v>2976</v>
          </cell>
          <cell r="K234"/>
          <cell r="L234"/>
          <cell r="M234"/>
          <cell r="N234"/>
          <cell r="O234"/>
          <cell r="P234"/>
          <cell r="Q234"/>
          <cell r="R234"/>
          <cell r="S234"/>
          <cell r="T234"/>
          <cell r="U234"/>
          <cell r="V234"/>
          <cell r="W234"/>
          <cell r="X234"/>
          <cell r="Y234"/>
          <cell r="Z234"/>
          <cell r="AA234"/>
          <cell r="AB234"/>
          <cell r="AC234"/>
          <cell r="AD234"/>
        </row>
        <row r="235">
          <cell r="D235"/>
          <cell r="E235"/>
          <cell r="F235"/>
          <cell r="G235"/>
          <cell r="H235">
            <v>40</v>
          </cell>
          <cell r="I235">
            <v>12</v>
          </cell>
          <cell r="J235">
            <v>32</v>
          </cell>
          <cell r="K235"/>
          <cell r="L235"/>
          <cell r="M235"/>
          <cell r="N235"/>
          <cell r="O235"/>
          <cell r="P235"/>
          <cell r="Q235"/>
          <cell r="R235"/>
          <cell r="S235"/>
          <cell r="T235"/>
          <cell r="U235"/>
          <cell r="V235"/>
          <cell r="W235"/>
          <cell r="X235"/>
          <cell r="Y235"/>
          <cell r="Z235"/>
          <cell r="AA235"/>
          <cell r="AB235"/>
          <cell r="AC235"/>
          <cell r="AD235"/>
        </row>
        <row r="236">
          <cell r="D236"/>
          <cell r="E236"/>
          <cell r="F236"/>
          <cell r="G236"/>
          <cell r="H236">
            <v>41</v>
          </cell>
          <cell r="I236">
            <v>11952</v>
          </cell>
          <cell r="J236">
            <v>12190</v>
          </cell>
          <cell r="K236"/>
          <cell r="L236"/>
          <cell r="M236"/>
          <cell r="N236"/>
          <cell r="O236"/>
          <cell r="P236"/>
          <cell r="Q236"/>
          <cell r="R236"/>
          <cell r="S236"/>
          <cell r="T236"/>
          <cell r="U236"/>
          <cell r="V236"/>
          <cell r="W236"/>
          <cell r="X236"/>
          <cell r="Y236"/>
          <cell r="Z236"/>
          <cell r="AA236"/>
          <cell r="AB236"/>
          <cell r="AC236"/>
          <cell r="AD236"/>
        </row>
        <row r="237">
          <cell r="D237"/>
          <cell r="E237"/>
          <cell r="F237"/>
          <cell r="G237"/>
          <cell r="H237">
            <v>42</v>
          </cell>
          <cell r="I237">
            <v>6000</v>
          </cell>
          <cell r="J237">
            <v>6064</v>
          </cell>
          <cell r="K237"/>
          <cell r="L237"/>
          <cell r="M237"/>
          <cell r="N237"/>
          <cell r="O237"/>
          <cell r="P237"/>
          <cell r="Q237"/>
          <cell r="R237"/>
          <cell r="S237"/>
          <cell r="T237"/>
          <cell r="U237"/>
          <cell r="V237"/>
          <cell r="W237"/>
          <cell r="X237"/>
          <cell r="Y237"/>
          <cell r="Z237"/>
          <cell r="AA237"/>
          <cell r="AB237"/>
          <cell r="AC237"/>
          <cell r="AD237"/>
        </row>
        <row r="238">
          <cell r="D238"/>
          <cell r="E238"/>
          <cell r="F238"/>
          <cell r="G238"/>
          <cell r="H238">
            <v>43</v>
          </cell>
          <cell r="I238">
            <v>54</v>
          </cell>
          <cell r="J238">
            <v>141</v>
          </cell>
          <cell r="K238"/>
          <cell r="L238"/>
          <cell r="M238"/>
          <cell r="N238"/>
          <cell r="O238"/>
          <cell r="P238"/>
          <cell r="Q238"/>
          <cell r="R238"/>
          <cell r="S238"/>
          <cell r="T238"/>
          <cell r="U238"/>
          <cell r="V238"/>
          <cell r="W238"/>
          <cell r="X238"/>
          <cell r="Y238"/>
          <cell r="Z238"/>
          <cell r="AA238"/>
          <cell r="AB238"/>
          <cell r="AC238"/>
          <cell r="AD238"/>
        </row>
        <row r="239">
          <cell r="D239"/>
          <cell r="E239"/>
          <cell r="F239"/>
          <cell r="G239"/>
          <cell r="H239">
            <v>44</v>
          </cell>
          <cell r="I239">
            <v>3453</v>
          </cell>
          <cell r="J239">
            <v>3600</v>
          </cell>
          <cell r="K239"/>
          <cell r="L239"/>
          <cell r="M239"/>
          <cell r="N239"/>
          <cell r="O239"/>
          <cell r="P239"/>
          <cell r="Q239"/>
          <cell r="R239"/>
          <cell r="S239"/>
          <cell r="T239"/>
          <cell r="U239"/>
          <cell r="V239"/>
          <cell r="W239"/>
          <cell r="X239"/>
          <cell r="Y239"/>
          <cell r="Z239"/>
          <cell r="AA239"/>
          <cell r="AB239"/>
          <cell r="AC239"/>
          <cell r="AD239"/>
        </row>
        <row r="240">
          <cell r="D240"/>
          <cell r="E240"/>
          <cell r="F240"/>
          <cell r="G240"/>
          <cell r="H240">
            <v>45</v>
          </cell>
          <cell r="I240">
            <v>66</v>
          </cell>
          <cell r="J240">
            <v>67</v>
          </cell>
          <cell r="K240"/>
          <cell r="L240"/>
          <cell r="M240"/>
          <cell r="N240"/>
          <cell r="O240"/>
          <cell r="P240"/>
          <cell r="Q240"/>
          <cell r="R240"/>
          <cell r="S240"/>
          <cell r="T240"/>
          <cell r="U240"/>
          <cell r="V240"/>
          <cell r="W240"/>
          <cell r="X240"/>
          <cell r="Y240"/>
          <cell r="Z240"/>
          <cell r="AA240"/>
          <cell r="AB240"/>
          <cell r="AC240"/>
          <cell r="AD240"/>
        </row>
        <row r="241">
          <cell r="D241"/>
          <cell r="E241"/>
          <cell r="F241"/>
          <cell r="G241"/>
          <cell r="H241">
            <v>46</v>
          </cell>
          <cell r="I241">
            <v>33919</v>
          </cell>
          <cell r="J241">
            <v>34222</v>
          </cell>
          <cell r="K241"/>
          <cell r="L241"/>
          <cell r="M241"/>
          <cell r="N241"/>
          <cell r="O241"/>
          <cell r="P241"/>
          <cell r="Q241"/>
          <cell r="R241"/>
          <cell r="S241"/>
          <cell r="T241"/>
          <cell r="U241"/>
          <cell r="V241"/>
          <cell r="W241"/>
          <cell r="X241"/>
          <cell r="Y241"/>
          <cell r="Z241"/>
          <cell r="AA241"/>
          <cell r="AB241"/>
          <cell r="AC241"/>
          <cell r="AD241"/>
        </row>
        <row r="242">
          <cell r="D242"/>
          <cell r="E242"/>
          <cell r="F242"/>
          <cell r="G242"/>
          <cell r="H242">
            <v>47</v>
          </cell>
          <cell r="I242">
            <v>2100</v>
          </cell>
          <cell r="J242">
            <v>2103</v>
          </cell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  <cell r="Z242"/>
          <cell r="AA242"/>
          <cell r="AB242"/>
          <cell r="AC242"/>
          <cell r="AD242"/>
        </row>
        <row r="243">
          <cell r="D243"/>
          <cell r="E243"/>
          <cell r="F243"/>
          <cell r="G243"/>
          <cell r="H243">
            <v>48</v>
          </cell>
          <cell r="I243">
            <v>36527</v>
          </cell>
          <cell r="J243">
            <v>36588</v>
          </cell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  <cell r="Z243"/>
          <cell r="AA243"/>
          <cell r="AB243"/>
          <cell r="AC243"/>
          <cell r="AD243"/>
        </row>
        <row r="244">
          <cell r="D244"/>
          <cell r="E244"/>
          <cell r="F244"/>
          <cell r="G244"/>
          <cell r="H244">
            <v>49</v>
          </cell>
          <cell r="I244">
            <v>704</v>
          </cell>
          <cell r="J244">
            <v>728</v>
          </cell>
          <cell r="K244"/>
          <cell r="L244"/>
          <cell r="M244"/>
          <cell r="N244"/>
          <cell r="O244"/>
          <cell r="P244"/>
          <cell r="Q244"/>
          <cell r="R244"/>
          <cell r="S244"/>
          <cell r="T244"/>
          <cell r="U244"/>
          <cell r="V244"/>
          <cell r="W244"/>
          <cell r="X244"/>
          <cell r="Y244"/>
          <cell r="Z244"/>
          <cell r="AA244"/>
          <cell r="AB244"/>
          <cell r="AC244"/>
          <cell r="AD244"/>
        </row>
        <row r="245">
          <cell r="D245"/>
          <cell r="E245"/>
          <cell r="F245"/>
          <cell r="G245"/>
          <cell r="H245">
            <v>50</v>
          </cell>
          <cell r="I245">
            <v>22906</v>
          </cell>
          <cell r="J245">
            <v>23122</v>
          </cell>
          <cell r="K245"/>
          <cell r="L245"/>
          <cell r="M245"/>
          <cell r="N245"/>
          <cell r="O245"/>
          <cell r="P245"/>
          <cell r="Q245"/>
          <cell r="R245"/>
          <cell r="S245"/>
          <cell r="T245"/>
          <cell r="U245"/>
          <cell r="V245"/>
          <cell r="W245"/>
          <cell r="X245"/>
          <cell r="Y245"/>
          <cell r="Z245"/>
          <cell r="AA245"/>
          <cell r="AB245"/>
          <cell r="AC245"/>
          <cell r="AD245"/>
        </row>
        <row r="246">
          <cell r="D246"/>
          <cell r="E246"/>
          <cell r="F246"/>
          <cell r="G246"/>
          <cell r="H246">
            <v>51</v>
          </cell>
          <cell r="I246">
            <v>1700</v>
          </cell>
          <cell r="J246">
            <v>1701</v>
          </cell>
          <cell r="K246"/>
          <cell r="L246"/>
          <cell r="M246"/>
          <cell r="N246"/>
          <cell r="O246"/>
          <cell r="P246"/>
          <cell r="Q246"/>
          <cell r="R246"/>
          <cell r="S246"/>
          <cell r="T246"/>
          <cell r="U246"/>
          <cell r="V246"/>
          <cell r="W246"/>
          <cell r="X246"/>
          <cell r="Y246"/>
          <cell r="Z246"/>
          <cell r="AA246"/>
          <cell r="AB246"/>
          <cell r="AC246"/>
          <cell r="AD246"/>
        </row>
        <row r="247">
          <cell r="D247"/>
          <cell r="E247"/>
          <cell r="F247"/>
          <cell r="G247"/>
          <cell r="H247">
            <v>52</v>
          </cell>
          <cell r="I247">
            <v>20694</v>
          </cell>
          <cell r="J247">
            <v>21769</v>
          </cell>
          <cell r="K247"/>
          <cell r="L247"/>
          <cell r="M247"/>
          <cell r="N247"/>
          <cell r="O247"/>
          <cell r="P247"/>
          <cell r="Q247"/>
          <cell r="R247"/>
          <cell r="S247"/>
          <cell r="T247"/>
          <cell r="U247"/>
          <cell r="V247"/>
          <cell r="W247"/>
          <cell r="X247"/>
          <cell r="Y247"/>
          <cell r="Z247"/>
          <cell r="AA247"/>
          <cell r="AB247"/>
          <cell r="AC247"/>
          <cell r="AD247"/>
        </row>
        <row r="248">
          <cell r="D248"/>
          <cell r="E248"/>
          <cell r="F248"/>
          <cell r="G248"/>
          <cell r="H248">
            <v>53</v>
          </cell>
          <cell r="I248">
            <v>252</v>
          </cell>
          <cell r="J248">
            <v>256</v>
          </cell>
          <cell r="K248"/>
          <cell r="L248"/>
          <cell r="M248"/>
          <cell r="N248"/>
          <cell r="O248"/>
          <cell r="P248"/>
          <cell r="Q248"/>
          <cell r="R248"/>
          <cell r="S248"/>
          <cell r="T248"/>
          <cell r="U248"/>
          <cell r="V248"/>
          <cell r="W248"/>
          <cell r="X248"/>
          <cell r="Y248"/>
          <cell r="Z248"/>
          <cell r="AA248"/>
          <cell r="AB248"/>
          <cell r="AC248"/>
          <cell r="AD248"/>
        </row>
        <row r="249">
          <cell r="D249"/>
          <cell r="E249"/>
          <cell r="F249"/>
          <cell r="G249"/>
          <cell r="H249">
            <v>54</v>
          </cell>
          <cell r="I249">
            <v>9</v>
          </cell>
          <cell r="J249">
            <v>9</v>
          </cell>
          <cell r="K249"/>
          <cell r="L249"/>
          <cell r="M249"/>
          <cell r="N249"/>
          <cell r="O249"/>
          <cell r="P249"/>
          <cell r="Q249"/>
          <cell r="R249"/>
          <cell r="S249"/>
          <cell r="T249"/>
          <cell r="U249"/>
          <cell r="V249"/>
          <cell r="W249"/>
          <cell r="X249"/>
          <cell r="Y249"/>
          <cell r="Z249"/>
          <cell r="AA249"/>
          <cell r="AB249"/>
          <cell r="AC249"/>
          <cell r="AD249"/>
        </row>
        <row r="250">
          <cell r="D250"/>
          <cell r="E250"/>
          <cell r="F250"/>
          <cell r="G250"/>
          <cell r="H250">
            <v>55</v>
          </cell>
          <cell r="I250">
            <v>2957</v>
          </cell>
          <cell r="J250">
            <v>2551</v>
          </cell>
          <cell r="K250"/>
          <cell r="L250"/>
          <cell r="M250"/>
          <cell r="N250"/>
          <cell r="O250"/>
          <cell r="P250"/>
          <cell r="Q250"/>
          <cell r="R250"/>
          <cell r="S250"/>
          <cell r="T250"/>
          <cell r="U250"/>
          <cell r="V250"/>
          <cell r="W250"/>
          <cell r="X250"/>
          <cell r="Y250"/>
          <cell r="Z250"/>
          <cell r="AA250"/>
          <cell r="AB250"/>
          <cell r="AC250"/>
          <cell r="AD250"/>
        </row>
        <row r="251">
          <cell r="D251"/>
          <cell r="E251"/>
          <cell r="F251"/>
          <cell r="G251"/>
          <cell r="H251">
            <v>56</v>
          </cell>
          <cell r="I251">
            <v>2529</v>
          </cell>
          <cell r="J251">
            <v>2540</v>
          </cell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  <cell r="Z251"/>
          <cell r="AA251"/>
          <cell r="AB251"/>
          <cell r="AC251"/>
          <cell r="AD251"/>
        </row>
        <row r="252">
          <cell r="D252"/>
          <cell r="E252"/>
          <cell r="F252"/>
          <cell r="G252"/>
          <cell r="H252">
            <v>57</v>
          </cell>
          <cell r="I252">
            <v>11751</v>
          </cell>
          <cell r="J252">
            <v>11991</v>
          </cell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  <cell r="Z252"/>
          <cell r="AA252"/>
          <cell r="AB252"/>
          <cell r="AC252"/>
          <cell r="AD252"/>
        </row>
        <row r="253">
          <cell r="D253"/>
          <cell r="E253"/>
          <cell r="F253"/>
          <cell r="G253"/>
          <cell r="H253">
            <v>58</v>
          </cell>
          <cell r="I253">
            <v>3489</v>
          </cell>
          <cell r="J253">
            <v>3498</v>
          </cell>
          <cell r="K253"/>
          <cell r="L253"/>
          <cell r="M253"/>
          <cell r="N253"/>
          <cell r="O253"/>
          <cell r="P253"/>
          <cell r="Q253"/>
          <cell r="R253"/>
          <cell r="S253"/>
          <cell r="T253"/>
          <cell r="U253"/>
          <cell r="V253"/>
          <cell r="W253"/>
          <cell r="X253"/>
          <cell r="Y253"/>
          <cell r="Z253"/>
          <cell r="AA253"/>
          <cell r="AB253"/>
          <cell r="AC253"/>
          <cell r="AD253"/>
        </row>
        <row r="254">
          <cell r="D254"/>
          <cell r="E254"/>
          <cell r="F254"/>
          <cell r="G254"/>
          <cell r="H254">
            <v>59</v>
          </cell>
          <cell r="I254">
            <v>4245</v>
          </cell>
          <cell r="J254">
            <v>4293</v>
          </cell>
          <cell r="K254"/>
          <cell r="L254"/>
          <cell r="M254"/>
          <cell r="N254"/>
          <cell r="O254"/>
          <cell r="P254"/>
          <cell r="Q254"/>
          <cell r="R254"/>
          <cell r="S254"/>
          <cell r="T254"/>
          <cell r="U254"/>
          <cell r="V254"/>
          <cell r="W254"/>
          <cell r="X254"/>
          <cell r="Y254"/>
          <cell r="Z254"/>
          <cell r="AA254"/>
          <cell r="AB254"/>
          <cell r="AC254"/>
          <cell r="AD254"/>
        </row>
        <row r="255">
          <cell r="D255"/>
          <cell r="E255"/>
          <cell r="F255"/>
          <cell r="G255"/>
          <cell r="H255">
            <v>60</v>
          </cell>
          <cell r="I255">
            <v>2038</v>
          </cell>
          <cell r="J255">
            <v>2163</v>
          </cell>
          <cell r="K255"/>
          <cell r="L255"/>
          <cell r="M255"/>
          <cell r="N255"/>
          <cell r="O255"/>
          <cell r="P255"/>
          <cell r="Q255"/>
          <cell r="R255"/>
          <cell r="S255"/>
          <cell r="T255"/>
          <cell r="U255"/>
          <cell r="V255"/>
          <cell r="W255"/>
          <cell r="X255"/>
          <cell r="Y255"/>
          <cell r="Z255"/>
          <cell r="AA255"/>
          <cell r="AB255"/>
          <cell r="AC255"/>
          <cell r="AD255"/>
        </row>
        <row r="256">
          <cell r="D256"/>
          <cell r="E256"/>
          <cell r="F256"/>
          <cell r="G256"/>
          <cell r="H256">
            <v>61</v>
          </cell>
          <cell r="I256">
            <v>122</v>
          </cell>
          <cell r="J256">
            <v>130</v>
          </cell>
          <cell r="K256"/>
          <cell r="L256"/>
          <cell r="M256"/>
          <cell r="N256"/>
          <cell r="O256"/>
          <cell r="P256"/>
          <cell r="Q256"/>
          <cell r="R256"/>
          <cell r="S256"/>
          <cell r="T256"/>
          <cell r="U256"/>
          <cell r="V256"/>
          <cell r="W256"/>
          <cell r="X256"/>
          <cell r="Y256"/>
          <cell r="Z256"/>
          <cell r="AA256"/>
          <cell r="AB256"/>
          <cell r="AC256"/>
          <cell r="AD256"/>
        </row>
        <row r="257">
          <cell r="D257"/>
          <cell r="E257"/>
          <cell r="F257"/>
          <cell r="G257"/>
          <cell r="H257">
            <v>62</v>
          </cell>
          <cell r="I257">
            <v>1307</v>
          </cell>
          <cell r="J257">
            <v>1462</v>
          </cell>
          <cell r="K257"/>
          <cell r="L257"/>
          <cell r="M257"/>
          <cell r="N257"/>
          <cell r="O257"/>
          <cell r="P257"/>
          <cell r="Q257"/>
          <cell r="R257"/>
          <cell r="S257"/>
          <cell r="T257"/>
          <cell r="U257"/>
          <cell r="V257"/>
          <cell r="W257"/>
          <cell r="X257"/>
          <cell r="Y257"/>
          <cell r="Z257"/>
          <cell r="AA257"/>
          <cell r="AB257"/>
          <cell r="AC257"/>
          <cell r="AD257"/>
        </row>
        <row r="258">
          <cell r="D258"/>
          <cell r="E258"/>
          <cell r="F258"/>
          <cell r="G258"/>
          <cell r="H258">
            <v>63</v>
          </cell>
          <cell r="I258">
            <v>13257</v>
          </cell>
          <cell r="J258">
            <v>13672</v>
          </cell>
          <cell r="K258"/>
          <cell r="L258"/>
          <cell r="M258"/>
          <cell r="N258"/>
          <cell r="O258"/>
          <cell r="P258"/>
          <cell r="Q258"/>
          <cell r="R258"/>
          <cell r="S258"/>
          <cell r="T258"/>
          <cell r="U258"/>
          <cell r="V258"/>
          <cell r="W258"/>
          <cell r="X258"/>
          <cell r="Y258"/>
          <cell r="Z258"/>
          <cell r="AA258"/>
          <cell r="AB258"/>
          <cell r="AC258"/>
          <cell r="AD258"/>
        </row>
        <row r="259">
          <cell r="D259"/>
          <cell r="E259"/>
          <cell r="F259"/>
          <cell r="G259"/>
          <cell r="H259">
            <v>64</v>
          </cell>
          <cell r="I259">
            <v>3269</v>
          </cell>
          <cell r="J259">
            <v>3373</v>
          </cell>
          <cell r="K259"/>
          <cell r="L259"/>
          <cell r="M259"/>
          <cell r="N259"/>
          <cell r="O259"/>
          <cell r="P259"/>
          <cell r="Q259"/>
          <cell r="R259"/>
          <cell r="S259"/>
          <cell r="T259"/>
          <cell r="U259"/>
          <cell r="V259"/>
          <cell r="W259"/>
          <cell r="X259"/>
          <cell r="Y259"/>
          <cell r="Z259"/>
          <cell r="AA259"/>
          <cell r="AB259"/>
          <cell r="AC259"/>
          <cell r="AD259"/>
        </row>
        <row r="260">
          <cell r="D260"/>
          <cell r="E260"/>
          <cell r="F260"/>
          <cell r="G260"/>
          <cell r="H260">
            <v>65</v>
          </cell>
          <cell r="I260">
            <v>244</v>
          </cell>
          <cell r="J260">
            <v>251</v>
          </cell>
          <cell r="K260"/>
          <cell r="L260"/>
          <cell r="M260"/>
          <cell r="N260"/>
          <cell r="O260"/>
          <cell r="P260"/>
          <cell r="Q260"/>
          <cell r="R260"/>
          <cell r="S260"/>
          <cell r="T260"/>
          <cell r="U260"/>
          <cell r="V260"/>
          <cell r="W260"/>
          <cell r="X260"/>
          <cell r="Y260"/>
          <cell r="Z260"/>
          <cell r="AA260"/>
          <cell r="AB260"/>
          <cell r="AC260"/>
          <cell r="AD260"/>
        </row>
        <row r="261">
          <cell r="D261"/>
          <cell r="E261"/>
          <cell r="F261"/>
          <cell r="G261"/>
          <cell r="H261">
            <v>66</v>
          </cell>
          <cell r="I261">
            <v>586</v>
          </cell>
          <cell r="J261">
            <v>625</v>
          </cell>
          <cell r="K261"/>
          <cell r="L261"/>
          <cell r="M261"/>
          <cell r="N261"/>
          <cell r="O261"/>
          <cell r="P261"/>
          <cell r="Q261"/>
          <cell r="R261"/>
          <cell r="S261"/>
          <cell r="T261"/>
          <cell r="U261"/>
          <cell r="V261"/>
          <cell r="W261"/>
          <cell r="X261"/>
          <cell r="Y261"/>
          <cell r="Z261"/>
          <cell r="AA261"/>
          <cell r="AB261"/>
          <cell r="AC261"/>
          <cell r="AD261"/>
        </row>
        <row r="262">
          <cell r="D262"/>
          <cell r="E262"/>
          <cell r="F262"/>
          <cell r="G262"/>
          <cell r="H262">
            <v>67</v>
          </cell>
          <cell r="I262">
            <v>824</v>
          </cell>
          <cell r="J262">
            <v>836</v>
          </cell>
          <cell r="K262"/>
          <cell r="L262"/>
          <cell r="M262"/>
          <cell r="N262"/>
          <cell r="O262"/>
          <cell r="P262"/>
          <cell r="Q262"/>
          <cell r="R262"/>
          <cell r="U262"/>
          <cell r="V262"/>
          <cell r="W262"/>
          <cell r="X262"/>
          <cell r="Y262"/>
          <cell r="Z262"/>
          <cell r="AA262"/>
          <cell r="AB262"/>
          <cell r="AC262"/>
          <cell r="AD262"/>
        </row>
        <row r="263">
          <cell r="D263"/>
          <cell r="E263"/>
          <cell r="F263"/>
          <cell r="G263"/>
          <cell r="H263">
            <v>68</v>
          </cell>
          <cell r="I263">
            <v>52333</v>
          </cell>
          <cell r="J263">
            <v>52577</v>
          </cell>
          <cell r="K263"/>
          <cell r="L263"/>
          <cell r="M263"/>
          <cell r="N263"/>
          <cell r="O263"/>
          <cell r="P263"/>
          <cell r="Q263"/>
          <cell r="R263"/>
          <cell r="T263"/>
          <cell r="U263"/>
          <cell r="V263"/>
          <cell r="W263"/>
          <cell r="X263"/>
          <cell r="Y263"/>
          <cell r="Z263"/>
          <cell r="AA263"/>
          <cell r="AB263"/>
          <cell r="AC263"/>
          <cell r="AD263"/>
        </row>
        <row r="264">
          <cell r="D264"/>
          <cell r="E264"/>
          <cell r="F264"/>
          <cell r="G264"/>
          <cell r="H264">
            <v>69</v>
          </cell>
          <cell r="I264">
            <v>1611</v>
          </cell>
          <cell r="J264">
            <v>1664</v>
          </cell>
          <cell r="K264"/>
          <cell r="L264"/>
          <cell r="M264"/>
          <cell r="N264"/>
          <cell r="O264"/>
          <cell r="P264"/>
          <cell r="Q264"/>
          <cell r="R264"/>
          <cell r="T264"/>
          <cell r="U264"/>
          <cell r="V264"/>
          <cell r="W264"/>
          <cell r="X264"/>
          <cell r="Y264"/>
          <cell r="Z264"/>
          <cell r="AA264"/>
          <cell r="AB264"/>
          <cell r="AC264"/>
          <cell r="AD264"/>
        </row>
        <row r="265"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T265"/>
          <cell r="U265"/>
          <cell r="V265"/>
          <cell r="W265"/>
          <cell r="X265"/>
          <cell r="Y265"/>
          <cell r="Z265"/>
          <cell r="AA265"/>
          <cell r="AB265"/>
          <cell r="AC265"/>
          <cell r="AD265"/>
        </row>
        <row r="266"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/>
          <cell r="T266"/>
          <cell r="U266"/>
          <cell r="V266"/>
          <cell r="W266"/>
          <cell r="X266"/>
          <cell r="Y266"/>
          <cell r="Z266"/>
          <cell r="AA266"/>
          <cell r="AB266"/>
          <cell r="AC266"/>
          <cell r="AD266"/>
        </row>
        <row r="267"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T267"/>
          <cell r="U267"/>
          <cell r="V267"/>
          <cell r="W267"/>
          <cell r="X267"/>
          <cell r="Y267"/>
          <cell r="Z267"/>
          <cell r="AA267"/>
          <cell r="AB267"/>
          <cell r="AC267"/>
          <cell r="AD267"/>
        </row>
        <row r="268"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  <cell r="V268"/>
          <cell r="W268"/>
          <cell r="X268"/>
          <cell r="Y268"/>
          <cell r="Z268"/>
          <cell r="AA268"/>
          <cell r="AB268"/>
          <cell r="AC268"/>
          <cell r="AD268"/>
        </row>
        <row r="269"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/>
          <cell r="T269"/>
          <cell r="U269"/>
          <cell r="V269"/>
          <cell r="W269"/>
          <cell r="X269"/>
          <cell r="Y269"/>
          <cell r="Z269"/>
          <cell r="AA269"/>
          <cell r="AB269"/>
          <cell r="AC269"/>
          <cell r="AD269"/>
        </row>
        <row r="270"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  <cell r="Z270"/>
          <cell r="AA270"/>
          <cell r="AB270"/>
          <cell r="AC270"/>
          <cell r="AD270"/>
        </row>
        <row r="271"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  <cell r="T271"/>
          <cell r="U271"/>
          <cell r="V271"/>
          <cell r="W271"/>
          <cell r="X271"/>
          <cell r="Y271"/>
          <cell r="Z271"/>
          <cell r="AA271"/>
          <cell r="AB271"/>
          <cell r="AC271"/>
          <cell r="AD271"/>
        </row>
        <row r="272"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/>
          <cell r="W272"/>
          <cell r="X272"/>
          <cell r="Y272"/>
          <cell r="Z272"/>
          <cell r="AA272"/>
          <cell r="AB272"/>
          <cell r="AC272"/>
          <cell r="AD272"/>
        </row>
        <row r="273"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/>
          <cell r="T273"/>
          <cell r="U273"/>
          <cell r="V273"/>
          <cell r="W273"/>
          <cell r="X273"/>
          <cell r="Y273"/>
          <cell r="Z273"/>
          <cell r="AA273"/>
          <cell r="AB273"/>
          <cell r="AC273"/>
          <cell r="AD273"/>
        </row>
        <row r="274"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/>
          <cell r="T274"/>
          <cell r="U274"/>
          <cell r="V274"/>
          <cell r="W274"/>
          <cell r="X274"/>
          <cell r="Y274"/>
          <cell r="Z274"/>
          <cell r="AA274"/>
          <cell r="AB274"/>
          <cell r="AC274"/>
          <cell r="AD274"/>
        </row>
        <row r="275"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/>
          <cell r="T275"/>
          <cell r="U275"/>
          <cell r="V275"/>
          <cell r="W275"/>
          <cell r="X275"/>
          <cell r="Y275"/>
          <cell r="Z275"/>
          <cell r="AA275"/>
          <cell r="AB275"/>
          <cell r="AC275"/>
          <cell r="AD275"/>
        </row>
        <row r="276"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  <cell r="S276"/>
          <cell r="T276"/>
          <cell r="U276"/>
          <cell r="V276"/>
          <cell r="W276"/>
          <cell r="X276"/>
          <cell r="Y276"/>
          <cell r="Z276"/>
          <cell r="AA276"/>
          <cell r="AB276"/>
          <cell r="AC276"/>
          <cell r="AD276"/>
        </row>
        <row r="277"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  <cell r="S277"/>
          <cell r="T277"/>
          <cell r="U277"/>
          <cell r="V277"/>
          <cell r="W277"/>
          <cell r="X277"/>
          <cell r="Y277"/>
          <cell r="Z277"/>
          <cell r="AA277"/>
          <cell r="AB277"/>
          <cell r="AC277"/>
          <cell r="AD277"/>
        </row>
        <row r="278"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  <cell r="T278"/>
          <cell r="U278"/>
          <cell r="V278"/>
          <cell r="W278"/>
          <cell r="X278"/>
          <cell r="Y278"/>
          <cell r="Z278"/>
          <cell r="AA278"/>
          <cell r="AB278"/>
          <cell r="AC278"/>
          <cell r="AD278"/>
        </row>
        <row r="279"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/>
          <cell r="T279"/>
          <cell r="U279"/>
          <cell r="V279"/>
          <cell r="W279"/>
          <cell r="X279"/>
          <cell r="Y279"/>
          <cell r="Z279"/>
          <cell r="AA279"/>
          <cell r="AB279"/>
          <cell r="AC279"/>
          <cell r="AD279"/>
        </row>
        <row r="280"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  <cell r="Z280"/>
          <cell r="AA280"/>
          <cell r="AB280"/>
          <cell r="AC280"/>
          <cell r="AD280"/>
        </row>
        <row r="281"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  <cell r="T281"/>
          <cell r="U281"/>
          <cell r="V281"/>
          <cell r="W281"/>
          <cell r="X281"/>
          <cell r="Y281"/>
          <cell r="Z281"/>
          <cell r="AA281"/>
          <cell r="AB281"/>
          <cell r="AC281"/>
          <cell r="AD281"/>
        </row>
        <row r="282"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/>
          <cell r="T282"/>
          <cell r="U282"/>
          <cell r="V282"/>
          <cell r="W282"/>
          <cell r="X282"/>
          <cell r="Y282"/>
          <cell r="Z282"/>
          <cell r="AA282"/>
          <cell r="AB282"/>
          <cell r="AC282"/>
          <cell r="AD282"/>
        </row>
        <row r="283"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  <cell r="T283"/>
          <cell r="U283"/>
          <cell r="V283"/>
          <cell r="W283"/>
          <cell r="X283"/>
          <cell r="Y283"/>
          <cell r="Z283"/>
          <cell r="AA283"/>
          <cell r="AB283"/>
          <cell r="AC283"/>
          <cell r="AD283"/>
        </row>
        <row r="284"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  <cell r="T284"/>
          <cell r="U284"/>
          <cell r="V284"/>
          <cell r="W284"/>
          <cell r="X284"/>
          <cell r="Y284"/>
          <cell r="Z284"/>
          <cell r="AA284"/>
          <cell r="AB284"/>
          <cell r="AC284"/>
          <cell r="AD284"/>
        </row>
        <row r="285"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  <cell r="T285"/>
          <cell r="U285"/>
          <cell r="V285"/>
          <cell r="W285"/>
          <cell r="X285"/>
          <cell r="Y285"/>
          <cell r="Z285"/>
          <cell r="AA285"/>
          <cell r="AB285"/>
          <cell r="AC285"/>
          <cell r="AD285"/>
        </row>
        <row r="286"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  <cell r="Z286"/>
          <cell r="AA286"/>
          <cell r="AB286"/>
          <cell r="AC286"/>
          <cell r="AD286"/>
        </row>
        <row r="287"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/>
          <cell r="T287"/>
          <cell r="U287"/>
          <cell r="V287"/>
          <cell r="W287"/>
          <cell r="X287"/>
          <cell r="Y287"/>
          <cell r="Z287"/>
          <cell r="AA287"/>
          <cell r="AB287"/>
          <cell r="AC287"/>
          <cell r="AD287"/>
        </row>
        <row r="288"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/>
          <cell r="T288"/>
          <cell r="U288"/>
          <cell r="V288"/>
          <cell r="W288"/>
          <cell r="X288"/>
          <cell r="Y288"/>
          <cell r="Z288"/>
          <cell r="AA288"/>
          <cell r="AB288"/>
          <cell r="AC288"/>
          <cell r="AD288"/>
        </row>
        <row r="289"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/>
          <cell r="T289"/>
          <cell r="U289"/>
          <cell r="V289"/>
          <cell r="W289"/>
          <cell r="X289"/>
          <cell r="Y289"/>
          <cell r="Z289"/>
          <cell r="AA289"/>
          <cell r="AB289"/>
          <cell r="AC289"/>
          <cell r="AD289"/>
        </row>
        <row r="290"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/>
          <cell r="T290"/>
          <cell r="U290"/>
          <cell r="V290"/>
          <cell r="W290"/>
          <cell r="X290"/>
          <cell r="Y290"/>
          <cell r="Z290"/>
          <cell r="AA290"/>
          <cell r="AB290"/>
          <cell r="AC290"/>
          <cell r="AD290"/>
        </row>
        <row r="291"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/>
          <cell r="T291"/>
          <cell r="U291"/>
          <cell r="V291"/>
          <cell r="W291"/>
          <cell r="X291"/>
          <cell r="Y291"/>
          <cell r="Z291"/>
          <cell r="AA291"/>
          <cell r="AB291"/>
          <cell r="AC291"/>
          <cell r="AD291"/>
        </row>
        <row r="292"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  <cell r="Z292"/>
          <cell r="AA292"/>
          <cell r="AB292"/>
          <cell r="AC292"/>
          <cell r="AD292"/>
        </row>
        <row r="293"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  <cell r="S293"/>
          <cell r="T293"/>
          <cell r="U293"/>
          <cell r="V293"/>
          <cell r="W293"/>
          <cell r="X293"/>
          <cell r="Y293"/>
          <cell r="Z293"/>
          <cell r="AA293"/>
          <cell r="AB293"/>
          <cell r="AC293"/>
          <cell r="AD293"/>
        </row>
        <row r="294"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  <cell r="S294"/>
          <cell r="T294"/>
          <cell r="U294"/>
          <cell r="V294"/>
          <cell r="W294"/>
          <cell r="X294"/>
          <cell r="Y294"/>
          <cell r="Z294"/>
          <cell r="AA294"/>
          <cell r="AB294"/>
          <cell r="AC294"/>
          <cell r="AD294"/>
        </row>
        <row r="295"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/>
          <cell r="T295"/>
          <cell r="U295"/>
          <cell r="V295"/>
          <cell r="W295"/>
          <cell r="X295"/>
          <cell r="Y295"/>
          <cell r="Z295"/>
          <cell r="AA295"/>
          <cell r="AB295"/>
          <cell r="AC295"/>
          <cell r="AD295"/>
        </row>
        <row r="296"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/>
          <cell r="T296"/>
          <cell r="U296"/>
          <cell r="V296"/>
          <cell r="W296"/>
          <cell r="X296"/>
          <cell r="Y296"/>
          <cell r="Z296"/>
          <cell r="AA296"/>
          <cell r="AB296"/>
          <cell r="AC296"/>
          <cell r="AD296"/>
        </row>
        <row r="297"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/>
          <cell r="T297"/>
          <cell r="U297"/>
          <cell r="V297"/>
          <cell r="W297"/>
          <cell r="X297"/>
          <cell r="Y297"/>
          <cell r="Z297"/>
          <cell r="AA297"/>
          <cell r="AB297"/>
          <cell r="AC297"/>
          <cell r="AD297"/>
        </row>
        <row r="298"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  <cell r="Z298"/>
          <cell r="AA298"/>
          <cell r="AB298"/>
          <cell r="AC298"/>
          <cell r="AD298"/>
        </row>
        <row r="299"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  <cell r="Z299"/>
          <cell r="AA299"/>
          <cell r="AB299"/>
          <cell r="AC299"/>
          <cell r="AD299"/>
        </row>
        <row r="300"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/>
          <cell r="T300"/>
          <cell r="U300"/>
          <cell r="V300"/>
          <cell r="W300"/>
          <cell r="X300"/>
          <cell r="Y300"/>
          <cell r="Z300"/>
          <cell r="AA300"/>
          <cell r="AB300"/>
          <cell r="AC300"/>
          <cell r="AD300"/>
        </row>
        <row r="301"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/>
          <cell r="T301"/>
          <cell r="U301"/>
          <cell r="V301"/>
          <cell r="W301"/>
          <cell r="X301"/>
          <cell r="Y301"/>
          <cell r="Z301"/>
          <cell r="AA301"/>
          <cell r="AB301"/>
          <cell r="AC301"/>
          <cell r="AD301"/>
        </row>
        <row r="302"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/>
          <cell r="T302"/>
          <cell r="U302"/>
          <cell r="V302"/>
          <cell r="W302"/>
          <cell r="X302"/>
          <cell r="Y302"/>
          <cell r="Z302"/>
          <cell r="AA302"/>
          <cell r="AB302"/>
          <cell r="AC302"/>
          <cell r="AD302"/>
        </row>
        <row r="303"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/>
          <cell r="T303"/>
          <cell r="U303"/>
          <cell r="V303"/>
          <cell r="W303"/>
          <cell r="X303"/>
          <cell r="Y303"/>
          <cell r="Z303"/>
          <cell r="AA303"/>
          <cell r="AB303"/>
          <cell r="AC303"/>
          <cell r="AD303"/>
        </row>
        <row r="304"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  <cell r="Z304"/>
          <cell r="AA304"/>
          <cell r="AB304"/>
          <cell r="AC304"/>
          <cell r="AD304"/>
        </row>
        <row r="305"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/>
          <cell r="T305"/>
          <cell r="U305"/>
          <cell r="V305"/>
          <cell r="W305"/>
          <cell r="X305"/>
          <cell r="Y305"/>
          <cell r="Z305"/>
          <cell r="AA305"/>
          <cell r="AB305"/>
          <cell r="AC305"/>
          <cell r="AD305"/>
        </row>
        <row r="306"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/>
          <cell r="T306"/>
          <cell r="U306"/>
          <cell r="V306"/>
          <cell r="W306"/>
          <cell r="X306"/>
          <cell r="Y306"/>
          <cell r="Z306"/>
          <cell r="AA306"/>
          <cell r="AB306"/>
          <cell r="AC306"/>
          <cell r="AD306"/>
        </row>
        <row r="307"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/>
          <cell r="T307"/>
          <cell r="U307"/>
          <cell r="V307"/>
          <cell r="W307"/>
          <cell r="X307"/>
          <cell r="Y307"/>
          <cell r="Z307"/>
          <cell r="AA307"/>
          <cell r="AB307"/>
          <cell r="AC307"/>
          <cell r="AD307"/>
        </row>
        <row r="308"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  <cell r="Z308"/>
          <cell r="AA308"/>
          <cell r="AB308"/>
          <cell r="AC308"/>
          <cell r="AD308"/>
        </row>
        <row r="309"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  <cell r="Z309"/>
          <cell r="AA309"/>
          <cell r="AB309"/>
          <cell r="AC309"/>
          <cell r="AD309"/>
        </row>
        <row r="310"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/>
          <cell r="T310"/>
          <cell r="U310"/>
          <cell r="V310"/>
          <cell r="W310"/>
          <cell r="X310"/>
          <cell r="Y310"/>
          <cell r="Z310"/>
          <cell r="AA310"/>
          <cell r="AB310"/>
          <cell r="AC310"/>
          <cell r="AD310"/>
        </row>
        <row r="311"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  <cell r="S311"/>
          <cell r="T311"/>
          <cell r="U311"/>
          <cell r="V311"/>
          <cell r="W311"/>
          <cell r="X311"/>
          <cell r="Y311"/>
          <cell r="Z311"/>
          <cell r="AA311"/>
          <cell r="AB311"/>
          <cell r="AC311"/>
          <cell r="AD311"/>
        </row>
        <row r="312"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/>
          <cell r="T312"/>
          <cell r="U312"/>
          <cell r="V312"/>
          <cell r="W312"/>
          <cell r="X312"/>
          <cell r="Y312"/>
          <cell r="Z312"/>
          <cell r="AA312"/>
          <cell r="AB312"/>
          <cell r="AC312"/>
          <cell r="AD312"/>
        </row>
        <row r="313"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  <cell r="Z313"/>
          <cell r="AA313"/>
          <cell r="AB313"/>
          <cell r="AC313"/>
          <cell r="AD313"/>
        </row>
        <row r="314"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/>
          <cell r="T314"/>
          <cell r="U314"/>
          <cell r="V314"/>
          <cell r="W314"/>
          <cell r="X314"/>
          <cell r="Y314"/>
          <cell r="Z314"/>
          <cell r="AA314"/>
          <cell r="AB314"/>
          <cell r="AC314"/>
          <cell r="AD314"/>
        </row>
        <row r="315"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  <cell r="R315"/>
          <cell r="S315"/>
          <cell r="T315"/>
          <cell r="U315"/>
          <cell r="V315"/>
          <cell r="W315"/>
          <cell r="X315"/>
          <cell r="Y315"/>
          <cell r="Z315"/>
          <cell r="AA315"/>
          <cell r="AB315"/>
          <cell r="AC315"/>
          <cell r="AD315"/>
        </row>
        <row r="316"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  <cell r="S316"/>
          <cell r="T316"/>
          <cell r="U316"/>
          <cell r="V316"/>
          <cell r="W316"/>
          <cell r="X316"/>
          <cell r="Y316"/>
          <cell r="Z316"/>
          <cell r="AA316"/>
          <cell r="AB316"/>
          <cell r="AC316"/>
          <cell r="AD316"/>
        </row>
        <row r="317"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  <cell r="S317"/>
          <cell r="T317"/>
          <cell r="U317"/>
          <cell r="V317"/>
          <cell r="W317"/>
          <cell r="X317"/>
          <cell r="Y317"/>
          <cell r="Z317"/>
          <cell r="AA317"/>
          <cell r="AB317"/>
          <cell r="AC317"/>
          <cell r="AD317"/>
        </row>
        <row r="318"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  <cell r="S318"/>
          <cell r="T318"/>
          <cell r="U318"/>
          <cell r="V318"/>
          <cell r="W318"/>
          <cell r="X318"/>
          <cell r="Y318"/>
          <cell r="Z318"/>
          <cell r="AA318"/>
          <cell r="AB318"/>
          <cell r="AC318"/>
          <cell r="AD318"/>
        </row>
        <row r="319"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  <cell r="Z319"/>
          <cell r="AA319"/>
          <cell r="AB319"/>
          <cell r="AC319"/>
          <cell r="AD319"/>
        </row>
        <row r="320"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  <cell r="S320"/>
          <cell r="T320"/>
          <cell r="U320"/>
          <cell r="V320"/>
          <cell r="W320"/>
          <cell r="X320"/>
          <cell r="Y320"/>
          <cell r="Z320"/>
          <cell r="AA320"/>
          <cell r="AB320"/>
          <cell r="AC320"/>
          <cell r="AD320"/>
        </row>
        <row r="321"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  <cell r="T321"/>
          <cell r="U321"/>
          <cell r="V321"/>
          <cell r="W321"/>
          <cell r="X321"/>
          <cell r="Y321"/>
          <cell r="Z321"/>
          <cell r="AA321"/>
          <cell r="AB321"/>
          <cell r="AC321"/>
          <cell r="AD321"/>
        </row>
        <row r="322"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/>
          <cell r="Y322"/>
          <cell r="Z322"/>
          <cell r="AA322"/>
          <cell r="AB322"/>
          <cell r="AC322"/>
          <cell r="AD322"/>
        </row>
        <row r="323"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  <cell r="Z323"/>
          <cell r="AA323"/>
          <cell r="AB323"/>
          <cell r="AC323"/>
          <cell r="AD323"/>
        </row>
        <row r="324"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  <cell r="Z324"/>
          <cell r="AA324"/>
          <cell r="AB324"/>
          <cell r="AC324"/>
          <cell r="AD324"/>
        </row>
        <row r="325"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</row>
        <row r="326"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  <cell r="S326"/>
          <cell r="T326"/>
          <cell r="U326"/>
          <cell r="V326"/>
          <cell r="W326"/>
          <cell r="X326"/>
          <cell r="Y326"/>
          <cell r="Z326"/>
          <cell r="AA326"/>
          <cell r="AB326"/>
          <cell r="AC326"/>
          <cell r="AD326"/>
        </row>
        <row r="327"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  <cell r="S327"/>
          <cell r="T327"/>
          <cell r="U327"/>
          <cell r="V327"/>
          <cell r="W327"/>
          <cell r="X327"/>
          <cell r="Y327"/>
          <cell r="Z327"/>
          <cell r="AA327"/>
          <cell r="AB327"/>
          <cell r="AC327"/>
          <cell r="AD327"/>
        </row>
        <row r="328"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  <cell r="S328"/>
          <cell r="T328"/>
          <cell r="U328"/>
          <cell r="V328"/>
          <cell r="W328"/>
          <cell r="X328"/>
          <cell r="Y328"/>
          <cell r="Z328"/>
          <cell r="AA328"/>
          <cell r="AB328"/>
          <cell r="AC328"/>
          <cell r="AD328"/>
        </row>
        <row r="329"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  <cell r="S329"/>
          <cell r="T329"/>
          <cell r="U329"/>
          <cell r="V329"/>
          <cell r="W329"/>
          <cell r="X329"/>
          <cell r="Y329"/>
          <cell r="Z329"/>
          <cell r="AA329"/>
          <cell r="AB329"/>
          <cell r="AC329"/>
          <cell r="AD329"/>
        </row>
        <row r="330"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</row>
        <row r="331"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  <cell r="S331"/>
          <cell r="T331"/>
          <cell r="U331"/>
          <cell r="V331"/>
          <cell r="W331"/>
          <cell r="X331"/>
          <cell r="Y331"/>
          <cell r="Z331"/>
          <cell r="AA331"/>
          <cell r="AB331"/>
          <cell r="AC331"/>
          <cell r="AD331"/>
        </row>
        <row r="332"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</row>
        <row r="333"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  <cell r="S333"/>
          <cell r="T333"/>
          <cell r="U333"/>
          <cell r="V333"/>
          <cell r="W333"/>
          <cell r="X333"/>
          <cell r="Y333"/>
          <cell r="Z333"/>
          <cell r="AA333"/>
          <cell r="AB333"/>
          <cell r="AC333"/>
          <cell r="AD333"/>
        </row>
        <row r="334"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  <cell r="S334"/>
          <cell r="T334"/>
          <cell r="U334"/>
          <cell r="V334"/>
          <cell r="W334"/>
          <cell r="X334"/>
          <cell r="Y334"/>
          <cell r="Z334"/>
          <cell r="AA334"/>
          <cell r="AB334"/>
          <cell r="AC334"/>
          <cell r="AD334"/>
        </row>
        <row r="335"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  <cell r="S335"/>
          <cell r="T335"/>
          <cell r="U335"/>
          <cell r="V335"/>
          <cell r="W335"/>
          <cell r="X335"/>
          <cell r="Y335"/>
          <cell r="Z335"/>
          <cell r="AA335"/>
          <cell r="AB335"/>
          <cell r="AC335"/>
          <cell r="AD335"/>
        </row>
        <row r="336"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  <cell r="S336"/>
          <cell r="T336"/>
          <cell r="U336"/>
          <cell r="V336"/>
          <cell r="W336"/>
          <cell r="X336"/>
          <cell r="Y336"/>
          <cell r="Z336"/>
          <cell r="AA336"/>
          <cell r="AB336"/>
          <cell r="AC336"/>
          <cell r="AD336"/>
        </row>
        <row r="337"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  <cell r="S337"/>
          <cell r="T337"/>
          <cell r="U337"/>
          <cell r="V337"/>
          <cell r="W337"/>
          <cell r="X337"/>
          <cell r="Y337"/>
          <cell r="Z337"/>
          <cell r="AA337"/>
          <cell r="AB337"/>
          <cell r="AC337"/>
          <cell r="AD337"/>
        </row>
        <row r="338"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</row>
        <row r="339"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  <cell r="S339"/>
          <cell r="T339"/>
          <cell r="U339"/>
          <cell r="V339"/>
          <cell r="W339"/>
          <cell r="X339"/>
          <cell r="Y339"/>
          <cell r="Z339"/>
          <cell r="AA339"/>
          <cell r="AB339"/>
          <cell r="AC339"/>
          <cell r="AD339"/>
        </row>
        <row r="340"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  <cell r="Z340"/>
          <cell r="AA340"/>
          <cell r="AB340"/>
          <cell r="AC340"/>
          <cell r="AD340"/>
        </row>
        <row r="341"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  <cell r="S341"/>
          <cell r="T341"/>
          <cell r="U341"/>
          <cell r="V341"/>
          <cell r="W341"/>
          <cell r="X341"/>
          <cell r="Y341"/>
          <cell r="Z341"/>
          <cell r="AA341"/>
          <cell r="AB341"/>
          <cell r="AC341"/>
          <cell r="AD341"/>
        </row>
        <row r="342"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  <cell r="S342"/>
          <cell r="T342"/>
          <cell r="U342"/>
          <cell r="V342"/>
          <cell r="W342"/>
          <cell r="X342"/>
          <cell r="Y342"/>
          <cell r="Z342"/>
          <cell r="AA342"/>
          <cell r="AB342"/>
          <cell r="AC342"/>
          <cell r="AD342"/>
        </row>
        <row r="343"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</row>
        <row r="344"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  <cell r="S344"/>
          <cell r="T344"/>
          <cell r="U344"/>
          <cell r="V344"/>
          <cell r="W344"/>
          <cell r="X344"/>
          <cell r="Y344"/>
          <cell r="Z344"/>
          <cell r="AA344"/>
          <cell r="AB344"/>
          <cell r="AC344"/>
          <cell r="AD344"/>
        </row>
        <row r="345"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</row>
        <row r="346"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  <cell r="S346"/>
          <cell r="T346"/>
          <cell r="U346"/>
          <cell r="V346"/>
          <cell r="W346"/>
          <cell r="X346"/>
          <cell r="Y346"/>
          <cell r="Z346"/>
          <cell r="AA346"/>
          <cell r="AB346"/>
          <cell r="AC346"/>
          <cell r="AD346"/>
        </row>
        <row r="347"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  <cell r="S347"/>
          <cell r="T347"/>
          <cell r="U347"/>
          <cell r="V347"/>
          <cell r="W347"/>
          <cell r="X347"/>
          <cell r="Y347"/>
          <cell r="Z347"/>
          <cell r="AA347"/>
          <cell r="AB347"/>
          <cell r="AC347"/>
          <cell r="AD347"/>
        </row>
        <row r="348"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  <cell r="S348"/>
          <cell r="T348"/>
          <cell r="U348"/>
          <cell r="V348"/>
          <cell r="W348"/>
          <cell r="X348"/>
          <cell r="Y348"/>
          <cell r="Z348"/>
          <cell r="AA348"/>
          <cell r="AB348"/>
          <cell r="AC348"/>
          <cell r="AD348"/>
        </row>
        <row r="349"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  <cell r="S349"/>
          <cell r="T349"/>
          <cell r="U349"/>
          <cell r="V349"/>
          <cell r="W349"/>
          <cell r="X349"/>
          <cell r="Y349"/>
          <cell r="Z349"/>
          <cell r="AA349"/>
          <cell r="AB349"/>
          <cell r="AC349"/>
          <cell r="AD349"/>
        </row>
        <row r="350"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  <cell r="S350"/>
          <cell r="T350"/>
          <cell r="U350"/>
          <cell r="V350"/>
          <cell r="W350"/>
          <cell r="X350"/>
          <cell r="Y350"/>
          <cell r="Z350"/>
          <cell r="AA350"/>
          <cell r="AB350"/>
          <cell r="AC350"/>
          <cell r="AD350"/>
        </row>
        <row r="351"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</row>
        <row r="352"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  <cell r="S352"/>
          <cell r="T352"/>
          <cell r="U352"/>
          <cell r="V352"/>
          <cell r="W352"/>
          <cell r="X352"/>
          <cell r="Y352"/>
          <cell r="Z352"/>
          <cell r="AA352"/>
          <cell r="AB352"/>
          <cell r="AC352"/>
          <cell r="AD352"/>
        </row>
        <row r="353"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  <cell r="S353"/>
          <cell r="T353"/>
          <cell r="U353"/>
          <cell r="V353"/>
          <cell r="W353"/>
          <cell r="X353"/>
          <cell r="Y353"/>
          <cell r="Z353"/>
          <cell r="AA353"/>
          <cell r="AB353"/>
          <cell r="AC353"/>
          <cell r="AD353"/>
        </row>
        <row r="354"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  <cell r="S354"/>
          <cell r="T354"/>
          <cell r="U354"/>
          <cell r="V354"/>
          <cell r="W354"/>
          <cell r="X354"/>
          <cell r="Y354"/>
          <cell r="Z354"/>
          <cell r="AA354"/>
          <cell r="AB354"/>
          <cell r="AC354"/>
          <cell r="AD354"/>
        </row>
        <row r="355"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  <cell r="S355"/>
          <cell r="T355"/>
          <cell r="U355"/>
          <cell r="V355"/>
          <cell r="W355"/>
          <cell r="X355"/>
          <cell r="Y355"/>
          <cell r="Z355"/>
          <cell r="AA355"/>
          <cell r="AB355"/>
          <cell r="AC355"/>
          <cell r="AD355"/>
        </row>
        <row r="356"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  <cell r="Z356"/>
          <cell r="AA356"/>
          <cell r="AB356"/>
          <cell r="AC356"/>
          <cell r="AD356"/>
        </row>
        <row r="357"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  <cell r="Z357"/>
          <cell r="AA357"/>
          <cell r="AB357"/>
          <cell r="AC357"/>
          <cell r="AD357"/>
        </row>
        <row r="358"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  <cell r="V358"/>
          <cell r="W358"/>
          <cell r="X358"/>
          <cell r="Y358"/>
          <cell r="Z358"/>
          <cell r="AA358"/>
          <cell r="AB358"/>
          <cell r="AC358"/>
          <cell r="AD358"/>
        </row>
        <row r="359"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  <cell r="S359"/>
          <cell r="T359"/>
          <cell r="U359"/>
          <cell r="V359"/>
          <cell r="W359"/>
          <cell r="X359"/>
          <cell r="Y359"/>
          <cell r="Z359"/>
          <cell r="AA359"/>
          <cell r="AB359"/>
          <cell r="AC359"/>
          <cell r="AD359"/>
        </row>
        <row r="360"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  <cell r="S360"/>
          <cell r="T360"/>
          <cell r="U360"/>
          <cell r="V360"/>
          <cell r="W360"/>
          <cell r="X360"/>
          <cell r="Y360"/>
          <cell r="Z360"/>
          <cell r="AA360"/>
          <cell r="AB360"/>
          <cell r="AC360"/>
          <cell r="AD360"/>
        </row>
        <row r="361"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  <cell r="S361"/>
          <cell r="T361"/>
          <cell r="U361"/>
          <cell r="V361"/>
          <cell r="W361"/>
          <cell r="X361"/>
          <cell r="Y361"/>
          <cell r="Z361"/>
          <cell r="AA361"/>
          <cell r="AB361"/>
          <cell r="AC361"/>
          <cell r="AD361"/>
        </row>
        <row r="362"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  <cell r="Z362"/>
          <cell r="AA362"/>
          <cell r="AB362"/>
          <cell r="AC362"/>
          <cell r="AD362"/>
        </row>
        <row r="363"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  <cell r="S363"/>
          <cell r="T363"/>
          <cell r="U363"/>
          <cell r="V363"/>
          <cell r="W363"/>
          <cell r="X363"/>
          <cell r="Y363"/>
          <cell r="Z363"/>
          <cell r="AA363"/>
          <cell r="AB363"/>
          <cell r="AC363"/>
          <cell r="AD363"/>
        </row>
        <row r="364"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  <cell r="S364"/>
          <cell r="T364"/>
          <cell r="U364"/>
          <cell r="V364"/>
          <cell r="W364"/>
          <cell r="X364"/>
          <cell r="Y364"/>
          <cell r="Z364"/>
          <cell r="AA364"/>
          <cell r="AB364"/>
          <cell r="AC364"/>
          <cell r="AD364"/>
        </row>
        <row r="365"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  <cell r="S365"/>
          <cell r="T365"/>
          <cell r="U365"/>
          <cell r="V365"/>
          <cell r="W365"/>
          <cell r="X365"/>
          <cell r="Y365"/>
          <cell r="Z365"/>
          <cell r="AA365"/>
          <cell r="AB365"/>
          <cell r="AC365"/>
          <cell r="AD365"/>
        </row>
        <row r="366"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  <cell r="S366"/>
          <cell r="T366"/>
          <cell r="U366"/>
          <cell r="V366"/>
          <cell r="W366"/>
          <cell r="X366"/>
          <cell r="Y366"/>
          <cell r="Z366"/>
          <cell r="AA366"/>
          <cell r="AB366"/>
          <cell r="AC366"/>
          <cell r="AD366"/>
        </row>
        <row r="367"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  <cell r="S367"/>
          <cell r="T367"/>
          <cell r="U367"/>
          <cell r="V367"/>
          <cell r="W367"/>
          <cell r="X367"/>
          <cell r="Y367"/>
          <cell r="Z367"/>
          <cell r="AA367"/>
          <cell r="AB367"/>
          <cell r="AC367"/>
          <cell r="AD367"/>
        </row>
        <row r="368"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  <cell r="Z368"/>
          <cell r="AA368"/>
          <cell r="AB368"/>
          <cell r="AC368"/>
          <cell r="AD368"/>
        </row>
        <row r="369"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</row>
        <row r="370"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  <cell r="S370"/>
          <cell r="T370"/>
          <cell r="U370"/>
          <cell r="V370"/>
          <cell r="W370"/>
          <cell r="X370"/>
          <cell r="Y370"/>
          <cell r="Z370"/>
          <cell r="AA370"/>
          <cell r="AB370"/>
          <cell r="AC370"/>
          <cell r="AD370"/>
        </row>
        <row r="371"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  <cell r="S371"/>
          <cell r="T371"/>
          <cell r="U371"/>
          <cell r="V371"/>
          <cell r="W371"/>
          <cell r="X371"/>
          <cell r="Y371"/>
          <cell r="Z371"/>
          <cell r="AA371"/>
          <cell r="AB371"/>
          <cell r="AC371"/>
          <cell r="AD371"/>
        </row>
        <row r="372"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  <cell r="S372"/>
          <cell r="T372"/>
          <cell r="U372"/>
          <cell r="V372"/>
          <cell r="W372"/>
          <cell r="X372"/>
          <cell r="Y372"/>
          <cell r="Z372"/>
          <cell r="AA372"/>
          <cell r="AB372"/>
          <cell r="AC372"/>
          <cell r="AD372"/>
        </row>
        <row r="373"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  <cell r="S373"/>
          <cell r="T373"/>
          <cell r="U373"/>
          <cell r="V373"/>
          <cell r="W373"/>
          <cell r="X373"/>
          <cell r="Y373"/>
          <cell r="Z373"/>
          <cell r="AA373"/>
          <cell r="AB373"/>
          <cell r="AC373"/>
          <cell r="AD373"/>
        </row>
        <row r="374"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  <cell r="S374"/>
          <cell r="T374"/>
          <cell r="U374"/>
          <cell r="V374"/>
          <cell r="W374"/>
          <cell r="X374"/>
          <cell r="Y374"/>
          <cell r="Z374"/>
          <cell r="AA374"/>
          <cell r="AB374"/>
          <cell r="AC374"/>
          <cell r="AD374"/>
        </row>
        <row r="375"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  <cell r="S375"/>
          <cell r="T375"/>
          <cell r="U375"/>
          <cell r="V375"/>
          <cell r="W375"/>
          <cell r="X375"/>
          <cell r="Y375"/>
          <cell r="Z375"/>
          <cell r="AA375"/>
          <cell r="AB375"/>
          <cell r="AC375"/>
          <cell r="AD375"/>
        </row>
        <row r="376"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  <cell r="Z376"/>
          <cell r="AA376"/>
          <cell r="AB376"/>
          <cell r="AC376"/>
          <cell r="AD376"/>
        </row>
        <row r="377"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  <cell r="S377"/>
          <cell r="T377"/>
          <cell r="U377"/>
          <cell r="V377"/>
          <cell r="W377"/>
          <cell r="X377"/>
          <cell r="Y377"/>
          <cell r="Z377"/>
          <cell r="AA377"/>
          <cell r="AB377"/>
          <cell r="AC377"/>
          <cell r="AD377"/>
        </row>
        <row r="378"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  <cell r="S378"/>
          <cell r="T378"/>
          <cell r="U378"/>
          <cell r="V378"/>
          <cell r="W378"/>
          <cell r="X378"/>
          <cell r="Y378"/>
          <cell r="Z378"/>
          <cell r="AA378"/>
          <cell r="AB378"/>
          <cell r="AC378"/>
          <cell r="AD378"/>
        </row>
        <row r="379"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  <cell r="S379"/>
          <cell r="T379"/>
          <cell r="U379"/>
          <cell r="V379"/>
          <cell r="W379"/>
          <cell r="X379"/>
          <cell r="Y379"/>
          <cell r="Z379"/>
          <cell r="AA379"/>
          <cell r="AB379"/>
          <cell r="AC379"/>
          <cell r="AD379"/>
        </row>
        <row r="380"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  <cell r="S380"/>
          <cell r="T380"/>
          <cell r="U380"/>
          <cell r="V380"/>
          <cell r="W380"/>
          <cell r="X380"/>
          <cell r="Y380"/>
          <cell r="Z380"/>
          <cell r="AA380"/>
          <cell r="AB380"/>
          <cell r="AC380"/>
          <cell r="AD380"/>
        </row>
        <row r="381"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  <cell r="Z381"/>
          <cell r="AA381"/>
          <cell r="AB381"/>
          <cell r="AC381"/>
          <cell r="AD381"/>
        </row>
        <row r="382"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  <cell r="Z382"/>
          <cell r="AA382"/>
          <cell r="AB382"/>
          <cell r="AC382"/>
          <cell r="AD382"/>
        </row>
        <row r="383"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  <cell r="Z383"/>
          <cell r="AA383"/>
          <cell r="AB383"/>
          <cell r="AC383"/>
          <cell r="AD383"/>
        </row>
        <row r="384"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  <cell r="S384"/>
          <cell r="T384"/>
          <cell r="U384"/>
          <cell r="V384"/>
          <cell r="W384"/>
          <cell r="X384"/>
          <cell r="Y384"/>
          <cell r="Z384"/>
          <cell r="AA384"/>
          <cell r="AB384"/>
          <cell r="AC384"/>
          <cell r="AD384"/>
        </row>
        <row r="385"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  <cell r="S385"/>
          <cell r="T385"/>
          <cell r="U385"/>
          <cell r="V385"/>
          <cell r="W385"/>
          <cell r="X385"/>
          <cell r="Y385"/>
          <cell r="Z385"/>
          <cell r="AA385"/>
          <cell r="AB385"/>
          <cell r="AC385"/>
          <cell r="AD385"/>
        </row>
        <row r="386"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/>
          <cell r="P386"/>
          <cell r="Q386"/>
          <cell r="R386"/>
          <cell r="S386"/>
          <cell r="T386"/>
          <cell r="U386"/>
          <cell r="V386"/>
          <cell r="W386"/>
          <cell r="X386"/>
          <cell r="Y386"/>
          <cell r="Z386"/>
          <cell r="AA386"/>
          <cell r="AB386"/>
          <cell r="AC386"/>
          <cell r="AD386"/>
        </row>
        <row r="387"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/>
          <cell r="P387"/>
          <cell r="Q387"/>
          <cell r="R387"/>
          <cell r="S387"/>
          <cell r="T387"/>
          <cell r="U387"/>
          <cell r="V387"/>
          <cell r="W387"/>
          <cell r="X387"/>
          <cell r="Y387"/>
          <cell r="Z387"/>
          <cell r="AA387"/>
          <cell r="AB387"/>
          <cell r="AC387"/>
          <cell r="AD387"/>
        </row>
        <row r="388"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  <cell r="Z388"/>
          <cell r="AA388"/>
          <cell r="AB388"/>
          <cell r="AC388"/>
          <cell r="AD388"/>
        </row>
        <row r="389"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  <cell r="S389"/>
          <cell r="T389"/>
          <cell r="U389"/>
          <cell r="V389"/>
          <cell r="W389"/>
          <cell r="X389"/>
          <cell r="Y389"/>
          <cell r="Z389"/>
          <cell r="AA389"/>
          <cell r="AB389"/>
          <cell r="AC389"/>
          <cell r="AD389"/>
        </row>
        <row r="390"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  <cell r="S390"/>
          <cell r="T390"/>
          <cell r="U390"/>
          <cell r="V390"/>
          <cell r="W390"/>
          <cell r="X390"/>
          <cell r="Y390"/>
          <cell r="Z390"/>
          <cell r="AA390"/>
          <cell r="AB390"/>
          <cell r="AC390"/>
          <cell r="AD390"/>
        </row>
        <row r="391"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  <cell r="S391"/>
          <cell r="T391"/>
          <cell r="U391"/>
          <cell r="V391"/>
          <cell r="W391"/>
          <cell r="X391"/>
          <cell r="Y391"/>
          <cell r="Z391"/>
          <cell r="AA391"/>
          <cell r="AB391"/>
          <cell r="AC391"/>
          <cell r="AD391"/>
        </row>
        <row r="392"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  <cell r="Q392"/>
          <cell r="R392"/>
          <cell r="S392"/>
          <cell r="T392"/>
          <cell r="U392"/>
          <cell r="V392"/>
          <cell r="W392"/>
          <cell r="X392"/>
          <cell r="Y392"/>
          <cell r="Z392"/>
          <cell r="AA392"/>
          <cell r="AB392"/>
          <cell r="AC392"/>
          <cell r="AD392"/>
        </row>
        <row r="393"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  <cell r="S393"/>
          <cell r="T393"/>
          <cell r="U393"/>
          <cell r="V393"/>
          <cell r="W393"/>
          <cell r="X393"/>
          <cell r="Y393"/>
          <cell r="Z393"/>
          <cell r="AA393"/>
          <cell r="AB393"/>
          <cell r="AC393"/>
          <cell r="AD393"/>
        </row>
        <row r="394"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  <cell r="S394"/>
          <cell r="T394"/>
          <cell r="U394"/>
          <cell r="V394"/>
          <cell r="W394"/>
          <cell r="X394"/>
          <cell r="Y394"/>
          <cell r="Z394"/>
          <cell r="AA394"/>
          <cell r="AB394"/>
          <cell r="AC394"/>
          <cell r="AD394"/>
        </row>
        <row r="395"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  <cell r="S395"/>
          <cell r="T395"/>
          <cell r="U395"/>
          <cell r="V395"/>
          <cell r="W395"/>
          <cell r="X395"/>
          <cell r="Y395"/>
          <cell r="Z395"/>
          <cell r="AA395"/>
          <cell r="AB395"/>
          <cell r="AC395"/>
          <cell r="AD395"/>
        </row>
        <row r="396"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  <cell r="S396"/>
          <cell r="T396"/>
          <cell r="U396"/>
          <cell r="V396"/>
          <cell r="W396"/>
          <cell r="X396"/>
          <cell r="Y396"/>
          <cell r="Z396"/>
          <cell r="AA396"/>
          <cell r="AB396"/>
          <cell r="AC396"/>
          <cell r="AD396"/>
        </row>
        <row r="397"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  <cell r="S397"/>
          <cell r="T397"/>
          <cell r="U397"/>
          <cell r="V397"/>
          <cell r="W397"/>
          <cell r="X397"/>
          <cell r="Y397"/>
          <cell r="Z397"/>
          <cell r="AA397"/>
          <cell r="AB397"/>
          <cell r="AC397"/>
          <cell r="AD397"/>
        </row>
        <row r="398"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  <cell r="S398"/>
          <cell r="T398"/>
          <cell r="U398"/>
          <cell r="V398"/>
          <cell r="W398"/>
          <cell r="X398"/>
          <cell r="Y398"/>
          <cell r="Z398"/>
          <cell r="AA398"/>
          <cell r="AB398"/>
          <cell r="AC398"/>
          <cell r="AD398"/>
        </row>
        <row r="399"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  <cell r="S399"/>
          <cell r="T399"/>
          <cell r="U399"/>
          <cell r="V399"/>
          <cell r="W399"/>
          <cell r="X399"/>
          <cell r="Y399"/>
          <cell r="Z399"/>
          <cell r="AA399"/>
          <cell r="AB399"/>
          <cell r="AC399"/>
          <cell r="AD399"/>
        </row>
        <row r="400"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  <cell r="S400"/>
          <cell r="T400"/>
          <cell r="U400"/>
          <cell r="V400"/>
          <cell r="W400"/>
          <cell r="X400"/>
          <cell r="Y400"/>
          <cell r="Z400"/>
          <cell r="AA400"/>
          <cell r="AB400"/>
          <cell r="AC400"/>
          <cell r="AD400"/>
        </row>
        <row r="401"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  <cell r="S401"/>
          <cell r="T401"/>
          <cell r="U401"/>
          <cell r="V401"/>
          <cell r="W401"/>
          <cell r="X401"/>
          <cell r="Y401"/>
          <cell r="Z401"/>
          <cell r="AA401"/>
          <cell r="AB401"/>
          <cell r="AC401"/>
          <cell r="AD401"/>
        </row>
        <row r="402"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  <cell r="S402"/>
          <cell r="T402"/>
          <cell r="U402"/>
          <cell r="V402"/>
          <cell r="W402"/>
          <cell r="X402"/>
          <cell r="Y402"/>
          <cell r="Z402"/>
          <cell r="AA402"/>
          <cell r="AB402"/>
          <cell r="AC402"/>
          <cell r="AD402"/>
        </row>
        <row r="403"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  <cell r="S403"/>
          <cell r="T403"/>
          <cell r="U403"/>
          <cell r="V403"/>
          <cell r="W403"/>
          <cell r="X403"/>
          <cell r="Y403"/>
          <cell r="Z403"/>
          <cell r="AA403"/>
          <cell r="AB403"/>
          <cell r="AC403"/>
          <cell r="AD403"/>
        </row>
        <row r="404"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  <cell r="S404"/>
          <cell r="T404"/>
          <cell r="U404"/>
          <cell r="V404"/>
          <cell r="W404"/>
          <cell r="X404"/>
          <cell r="Y404"/>
          <cell r="Z404"/>
          <cell r="AA404"/>
          <cell r="AB404"/>
          <cell r="AC404"/>
          <cell r="AD404"/>
        </row>
        <row r="405"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  <cell r="S405"/>
          <cell r="T405"/>
          <cell r="U405"/>
          <cell r="V405"/>
          <cell r="W405"/>
          <cell r="X405"/>
          <cell r="Y405"/>
          <cell r="Z405"/>
          <cell r="AA405"/>
          <cell r="AB405"/>
          <cell r="AC405"/>
          <cell r="AD405"/>
        </row>
        <row r="406"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  <cell r="S406"/>
          <cell r="T406"/>
          <cell r="U406"/>
          <cell r="V406"/>
          <cell r="W406"/>
          <cell r="X406"/>
          <cell r="Y406"/>
          <cell r="Z406"/>
          <cell r="AA406"/>
          <cell r="AB406"/>
          <cell r="AC406"/>
          <cell r="AD406"/>
        </row>
        <row r="407"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  <cell r="S407"/>
          <cell r="T407"/>
          <cell r="U407"/>
          <cell r="V407"/>
          <cell r="W407"/>
          <cell r="X407"/>
          <cell r="Y407"/>
          <cell r="Z407"/>
          <cell r="AA407"/>
          <cell r="AB407"/>
          <cell r="AC407"/>
          <cell r="AD407"/>
        </row>
        <row r="408"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  <cell r="S408"/>
          <cell r="T408"/>
          <cell r="U408"/>
          <cell r="V408"/>
          <cell r="W408"/>
          <cell r="X408"/>
          <cell r="Y408"/>
          <cell r="Z408"/>
          <cell r="AA408"/>
          <cell r="AB408"/>
          <cell r="AC408"/>
          <cell r="AD408"/>
        </row>
        <row r="409"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  <cell r="S409"/>
          <cell r="T409"/>
          <cell r="U409"/>
          <cell r="V409"/>
          <cell r="W409"/>
          <cell r="X409"/>
          <cell r="Y409"/>
          <cell r="Z409"/>
          <cell r="AA409"/>
          <cell r="AB409"/>
          <cell r="AC409"/>
          <cell r="AD409"/>
        </row>
        <row r="410"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  <cell r="S410"/>
          <cell r="T410"/>
          <cell r="U410"/>
          <cell r="V410"/>
          <cell r="W410"/>
          <cell r="X410"/>
          <cell r="Y410"/>
          <cell r="Z410"/>
          <cell r="AA410"/>
          <cell r="AB410"/>
          <cell r="AC410"/>
          <cell r="AD410"/>
        </row>
        <row r="411"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  <cell r="S411"/>
          <cell r="T411"/>
          <cell r="U411"/>
          <cell r="V411"/>
          <cell r="W411"/>
          <cell r="X411"/>
          <cell r="Y411"/>
          <cell r="Z411"/>
          <cell r="AA411"/>
          <cell r="AB411"/>
          <cell r="AC411"/>
          <cell r="AD411"/>
        </row>
        <row r="412"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  <cell r="S412"/>
          <cell r="T412"/>
          <cell r="U412"/>
          <cell r="V412"/>
          <cell r="W412"/>
          <cell r="X412"/>
          <cell r="Y412"/>
          <cell r="Z412"/>
          <cell r="AA412"/>
          <cell r="AB412"/>
          <cell r="AC412"/>
          <cell r="AD412"/>
        </row>
        <row r="413"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  <cell r="S413"/>
          <cell r="T413"/>
          <cell r="U413"/>
          <cell r="V413"/>
          <cell r="W413"/>
          <cell r="X413"/>
          <cell r="Y413"/>
          <cell r="Z413"/>
          <cell r="AA413"/>
          <cell r="AB413"/>
          <cell r="AC413"/>
          <cell r="AD413"/>
        </row>
        <row r="414"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  <cell r="Z414"/>
          <cell r="AA414"/>
          <cell r="AB414"/>
          <cell r="AC414"/>
          <cell r="AD414"/>
        </row>
        <row r="415"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  <cell r="S415"/>
          <cell r="T415"/>
          <cell r="U415"/>
          <cell r="V415"/>
          <cell r="W415"/>
          <cell r="X415"/>
          <cell r="Y415"/>
          <cell r="Z415"/>
          <cell r="AA415"/>
          <cell r="AB415"/>
          <cell r="AC415"/>
          <cell r="AD415"/>
        </row>
        <row r="416"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  <cell r="S416"/>
          <cell r="T416"/>
          <cell r="U416"/>
          <cell r="V416"/>
          <cell r="W416"/>
          <cell r="X416"/>
          <cell r="Y416"/>
          <cell r="Z416"/>
          <cell r="AA416"/>
          <cell r="AB416"/>
          <cell r="AC416"/>
          <cell r="AD416"/>
        </row>
        <row r="417"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  <cell r="S417"/>
          <cell r="T417"/>
          <cell r="U417"/>
          <cell r="V417"/>
          <cell r="W417"/>
          <cell r="X417"/>
          <cell r="Y417"/>
          <cell r="Z417"/>
          <cell r="AA417"/>
          <cell r="AB417"/>
          <cell r="AC417"/>
          <cell r="AD417"/>
        </row>
        <row r="418"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  <cell r="S418"/>
          <cell r="T418"/>
          <cell r="U418"/>
          <cell r="V418"/>
          <cell r="W418"/>
          <cell r="X418"/>
          <cell r="Y418"/>
          <cell r="Z418"/>
          <cell r="AA418"/>
          <cell r="AB418"/>
          <cell r="AC418"/>
          <cell r="AD418"/>
        </row>
        <row r="419"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  <cell r="Z419"/>
          <cell r="AA419"/>
          <cell r="AB419"/>
          <cell r="AC419"/>
          <cell r="AD419"/>
        </row>
        <row r="420"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  <cell r="S420"/>
          <cell r="T420"/>
          <cell r="U420"/>
          <cell r="V420"/>
          <cell r="W420"/>
          <cell r="X420"/>
          <cell r="Y420"/>
          <cell r="Z420"/>
          <cell r="AA420"/>
          <cell r="AB420"/>
          <cell r="AC420"/>
          <cell r="AD420"/>
        </row>
        <row r="421"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  <cell r="S421"/>
          <cell r="T421"/>
          <cell r="U421"/>
          <cell r="V421"/>
          <cell r="W421"/>
          <cell r="X421"/>
          <cell r="Y421"/>
          <cell r="Z421"/>
          <cell r="AA421"/>
          <cell r="AB421"/>
          <cell r="AC421"/>
          <cell r="AD421"/>
        </row>
        <row r="422"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  <cell r="S422"/>
          <cell r="T422"/>
          <cell r="U422"/>
          <cell r="V422"/>
          <cell r="W422"/>
          <cell r="X422"/>
          <cell r="Y422"/>
          <cell r="Z422"/>
          <cell r="AA422"/>
          <cell r="AB422"/>
          <cell r="AC422"/>
          <cell r="AD422"/>
        </row>
        <row r="423"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  <cell r="S423"/>
          <cell r="T423"/>
          <cell r="U423"/>
          <cell r="V423"/>
          <cell r="W423"/>
          <cell r="X423"/>
          <cell r="Y423"/>
          <cell r="Z423"/>
          <cell r="AA423"/>
          <cell r="AB423"/>
          <cell r="AC423"/>
          <cell r="AD423"/>
        </row>
        <row r="424"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  <cell r="S424"/>
          <cell r="T424"/>
          <cell r="U424"/>
          <cell r="V424"/>
          <cell r="W424"/>
          <cell r="X424"/>
          <cell r="Y424"/>
          <cell r="Z424"/>
          <cell r="AA424"/>
          <cell r="AB424"/>
          <cell r="AC424"/>
          <cell r="AD424"/>
        </row>
        <row r="425"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  <cell r="Z425"/>
          <cell r="AA425"/>
          <cell r="AB425"/>
          <cell r="AC425"/>
          <cell r="AD425"/>
        </row>
        <row r="426"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  <cell r="Z426"/>
          <cell r="AA426"/>
          <cell r="AB426"/>
          <cell r="AC426"/>
          <cell r="AD426"/>
        </row>
        <row r="427"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  <cell r="Q427"/>
          <cell r="R427"/>
          <cell r="S427"/>
          <cell r="T427"/>
          <cell r="U427"/>
          <cell r="V427"/>
          <cell r="W427"/>
          <cell r="X427"/>
          <cell r="Y427"/>
          <cell r="Z427"/>
          <cell r="AA427"/>
          <cell r="AB427"/>
          <cell r="AC427"/>
          <cell r="AD427"/>
        </row>
        <row r="428"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  <cell r="Q428"/>
          <cell r="R428"/>
          <cell r="S428"/>
          <cell r="T428"/>
          <cell r="U428"/>
          <cell r="V428"/>
          <cell r="W428"/>
          <cell r="X428"/>
          <cell r="Y428"/>
          <cell r="Z428"/>
          <cell r="AA428"/>
          <cell r="AB428"/>
          <cell r="AC428"/>
          <cell r="AD428"/>
        </row>
        <row r="429"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  <cell r="Q429"/>
          <cell r="R429"/>
          <cell r="S429"/>
          <cell r="T429"/>
          <cell r="U429"/>
          <cell r="V429"/>
          <cell r="W429"/>
          <cell r="X429"/>
          <cell r="Y429"/>
          <cell r="Z429"/>
          <cell r="AA429"/>
          <cell r="AB429"/>
          <cell r="AC429"/>
          <cell r="AD429"/>
        </row>
        <row r="430"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  <cell r="Z430"/>
          <cell r="AA430"/>
          <cell r="AB430"/>
          <cell r="AC430"/>
          <cell r="AD430"/>
        </row>
        <row r="431"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  <cell r="S431"/>
          <cell r="T431"/>
          <cell r="U431"/>
          <cell r="V431"/>
          <cell r="W431"/>
          <cell r="X431"/>
          <cell r="Y431"/>
          <cell r="Z431"/>
          <cell r="AA431"/>
          <cell r="AB431"/>
          <cell r="AC431"/>
          <cell r="AD431"/>
        </row>
        <row r="432"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  <cell r="S432"/>
          <cell r="T432"/>
          <cell r="U432"/>
          <cell r="V432"/>
          <cell r="W432"/>
          <cell r="X432"/>
          <cell r="Y432"/>
          <cell r="Z432"/>
          <cell r="AA432"/>
          <cell r="AB432"/>
          <cell r="AC432"/>
          <cell r="AD432"/>
        </row>
        <row r="433"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  <cell r="S433"/>
          <cell r="T433"/>
          <cell r="U433"/>
          <cell r="V433"/>
          <cell r="W433"/>
          <cell r="X433"/>
          <cell r="Y433"/>
          <cell r="Z433"/>
          <cell r="AA433"/>
          <cell r="AB433"/>
          <cell r="AC433"/>
          <cell r="AD433"/>
        </row>
        <row r="434"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  <cell r="S434"/>
          <cell r="T434"/>
          <cell r="U434"/>
          <cell r="V434"/>
          <cell r="W434"/>
          <cell r="X434"/>
          <cell r="Y434"/>
          <cell r="Z434"/>
          <cell r="AA434"/>
          <cell r="AB434"/>
          <cell r="AC434"/>
          <cell r="AD434"/>
        </row>
        <row r="435"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  <cell r="S435"/>
          <cell r="T435"/>
          <cell r="U435"/>
          <cell r="V435"/>
          <cell r="W435"/>
          <cell r="X435"/>
          <cell r="Y435"/>
          <cell r="Z435"/>
          <cell r="AA435"/>
          <cell r="AB435"/>
          <cell r="AC435"/>
          <cell r="AD435"/>
        </row>
        <row r="436"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  <cell r="S436"/>
          <cell r="T436"/>
          <cell r="U436"/>
          <cell r="V436"/>
          <cell r="W436"/>
          <cell r="X436"/>
          <cell r="Y436"/>
          <cell r="Z436"/>
          <cell r="AA436"/>
          <cell r="AB436"/>
          <cell r="AC436"/>
          <cell r="AD436"/>
        </row>
        <row r="437"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  <cell r="S437"/>
          <cell r="T437"/>
          <cell r="U437"/>
          <cell r="V437"/>
          <cell r="W437"/>
          <cell r="X437"/>
          <cell r="Y437"/>
          <cell r="Z437"/>
          <cell r="AA437"/>
          <cell r="AB437"/>
          <cell r="AC437"/>
          <cell r="AD437"/>
        </row>
        <row r="438"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  <cell r="S438"/>
          <cell r="T438"/>
          <cell r="U438"/>
          <cell r="V438"/>
          <cell r="W438"/>
          <cell r="X438"/>
          <cell r="Y438"/>
          <cell r="Z438"/>
          <cell r="AA438"/>
          <cell r="AB438"/>
          <cell r="AC438"/>
          <cell r="AD438"/>
        </row>
        <row r="439"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  <cell r="S439"/>
          <cell r="T439"/>
          <cell r="U439"/>
          <cell r="V439"/>
          <cell r="W439"/>
          <cell r="X439"/>
          <cell r="Y439"/>
          <cell r="Z439"/>
          <cell r="AA439"/>
          <cell r="AB439"/>
          <cell r="AC439"/>
          <cell r="AD439"/>
        </row>
        <row r="440"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  <cell r="S440"/>
          <cell r="T440"/>
          <cell r="U440"/>
          <cell r="V440"/>
          <cell r="W440"/>
          <cell r="X440"/>
          <cell r="Y440"/>
          <cell r="Z440"/>
          <cell r="AA440"/>
          <cell r="AB440"/>
          <cell r="AC440"/>
          <cell r="AD440"/>
        </row>
        <row r="441"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  <cell r="Z441"/>
          <cell r="AA441"/>
          <cell r="AB441"/>
          <cell r="AC441"/>
          <cell r="AD441"/>
        </row>
        <row r="442"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  <cell r="S442"/>
          <cell r="T442"/>
          <cell r="U442"/>
          <cell r="V442"/>
          <cell r="W442"/>
          <cell r="X442"/>
          <cell r="Y442"/>
          <cell r="Z442"/>
          <cell r="AA442"/>
          <cell r="AB442"/>
          <cell r="AC442"/>
          <cell r="AD442"/>
        </row>
        <row r="443"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  <cell r="S443"/>
          <cell r="T443"/>
          <cell r="U443"/>
          <cell r="V443"/>
          <cell r="W443"/>
          <cell r="X443"/>
          <cell r="Y443"/>
          <cell r="Z443"/>
          <cell r="AA443"/>
          <cell r="AB443"/>
          <cell r="AC443"/>
          <cell r="AD443"/>
        </row>
        <row r="444"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  <cell r="S444"/>
          <cell r="T444"/>
          <cell r="U444"/>
          <cell r="V444"/>
          <cell r="W444"/>
          <cell r="X444"/>
          <cell r="Y444"/>
          <cell r="Z444"/>
          <cell r="AA444"/>
          <cell r="AB444"/>
          <cell r="AC444"/>
          <cell r="AD444"/>
        </row>
        <row r="445"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  <cell r="Z445"/>
          <cell r="AA445"/>
          <cell r="AB445"/>
          <cell r="AC445"/>
          <cell r="AD445"/>
        </row>
        <row r="446"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  <cell r="S446"/>
          <cell r="T446"/>
          <cell r="U446"/>
          <cell r="V446"/>
          <cell r="W446"/>
          <cell r="X446"/>
          <cell r="Y446"/>
          <cell r="Z446"/>
          <cell r="AA446"/>
          <cell r="AB446"/>
          <cell r="AC446"/>
          <cell r="AD446"/>
        </row>
        <row r="447"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  <cell r="S447"/>
          <cell r="T447"/>
          <cell r="U447"/>
          <cell r="V447"/>
          <cell r="W447"/>
          <cell r="X447"/>
          <cell r="Y447"/>
          <cell r="Z447"/>
          <cell r="AA447"/>
          <cell r="AB447"/>
          <cell r="AC447"/>
          <cell r="AD447"/>
        </row>
        <row r="448"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  <cell r="S448"/>
          <cell r="T448"/>
          <cell r="U448"/>
          <cell r="V448"/>
          <cell r="W448"/>
          <cell r="X448"/>
          <cell r="Y448"/>
          <cell r="Z448"/>
          <cell r="AA448"/>
          <cell r="AB448"/>
          <cell r="AC448"/>
          <cell r="AD448"/>
        </row>
        <row r="449"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  <cell r="Z449"/>
          <cell r="AA449"/>
          <cell r="AB449"/>
          <cell r="AC449"/>
          <cell r="AD449"/>
        </row>
      </sheetData>
      <sheetData sheetId="16">
        <row r="1"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</row>
        <row r="2">
          <cell r="D2"/>
          <cell r="E2"/>
          <cell r="F2"/>
          <cell r="G2"/>
          <cell r="H2">
            <v>2</v>
          </cell>
          <cell r="I2">
            <v>3</v>
          </cell>
          <cell r="J2">
            <v>4</v>
          </cell>
          <cell r="K2">
            <v>5</v>
          </cell>
          <cell r="L2">
            <v>6</v>
          </cell>
          <cell r="M2">
            <v>7</v>
          </cell>
          <cell r="N2"/>
          <cell r="O2"/>
          <cell r="P2"/>
          <cell r="Q2"/>
          <cell r="R2"/>
          <cell r="S2"/>
          <cell r="T2"/>
          <cell r="U2"/>
          <cell r="V2"/>
          <cell r="W2"/>
          <cell r="X2"/>
          <cell r="Y2"/>
          <cell r="Z2"/>
          <cell r="AA2"/>
          <cell r="AB2"/>
          <cell r="AC2"/>
          <cell r="AD2"/>
        </row>
        <row r="3">
          <cell r="D3" t="str">
            <v>Ano</v>
          </cell>
          <cell r="E3" t="str">
            <v>Companhia</v>
          </cell>
          <cell r="F3" t="str">
            <v>Categoria</v>
          </cell>
          <cell r="G3" t="str">
            <v>Categoria</v>
          </cell>
          <cell r="H3" t="str">
            <v>Faixa 0</v>
          </cell>
          <cell r="I3" t="str">
            <v>Faixa 1</v>
          </cell>
          <cell r="J3" t="str">
            <v>Faixa 2</v>
          </cell>
          <cell r="K3" t="str">
            <v>Faixa 3</v>
          </cell>
          <cell r="L3" t="str">
            <v>Faixa 4</v>
          </cell>
          <cell r="M3" t="str">
            <v>Faixa 5</v>
          </cell>
          <cell r="N3"/>
          <cell r="O3" t="str">
            <v>Companhia</v>
          </cell>
          <cell r="P3" t="str">
            <v>TR</v>
          </cell>
          <cell r="Q3"/>
          <cell r="R3"/>
          <cell r="S3"/>
          <cell r="T3"/>
          <cell r="U3"/>
          <cell r="V3"/>
          <cell r="W3"/>
          <cell r="X3"/>
          <cell r="Y3"/>
          <cell r="Z3"/>
          <cell r="AA3"/>
          <cell r="AB3"/>
          <cell r="AC3"/>
          <cell r="AD3"/>
        </row>
        <row r="4">
          <cell r="D4">
            <v>2024</v>
          </cell>
          <cell r="E4" t="str">
            <v>Casan</v>
          </cell>
          <cell r="F4" t="str">
            <v>Pública</v>
          </cell>
          <cell r="G4" t="str">
            <v>2024 Casan Pública</v>
          </cell>
          <cell r="H4">
            <v>43.31</v>
          </cell>
          <cell r="I4">
            <v>6.37</v>
          </cell>
          <cell r="J4">
            <v>17.89</v>
          </cell>
          <cell r="K4">
            <v>17.89</v>
          </cell>
          <cell r="L4">
            <v>17.89</v>
          </cell>
          <cell r="M4">
            <v>0</v>
          </cell>
          <cell r="N4"/>
          <cell r="O4" t="str">
            <v>Casan</v>
          </cell>
          <cell r="P4">
            <v>1</v>
          </cell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</row>
        <row r="5">
          <cell r="D5">
            <v>2024</v>
          </cell>
          <cell r="E5" t="str">
            <v>Casan</v>
          </cell>
          <cell r="F5" t="str">
            <v>Residencial B</v>
          </cell>
          <cell r="G5" t="str">
            <v>2024 Casan Residencial B</v>
          </cell>
          <cell r="H5">
            <v>43.31</v>
          </cell>
          <cell r="I5">
            <v>2.88</v>
          </cell>
          <cell r="J5">
            <v>13.38</v>
          </cell>
          <cell r="K5">
            <v>17.89</v>
          </cell>
          <cell r="L5">
            <v>22.51</v>
          </cell>
          <cell r="M5">
            <v>0</v>
          </cell>
          <cell r="N5"/>
          <cell r="O5" t="str">
            <v>Blumenau</v>
          </cell>
          <cell r="P5">
            <v>0</v>
          </cell>
          <cell r="Q5" t="str">
            <v>Não se aplica ao cálculo, mas é 110%</v>
          </cell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</row>
        <row r="6">
          <cell r="D6">
            <v>2024</v>
          </cell>
          <cell r="E6" t="str">
            <v>Casan</v>
          </cell>
          <cell r="F6" t="str">
            <v>Comercial</v>
          </cell>
          <cell r="G6" t="str">
            <v>2024 Casan Comercial</v>
          </cell>
          <cell r="H6">
            <v>43.31</v>
          </cell>
          <cell r="I6">
            <v>6.37</v>
          </cell>
          <cell r="J6">
            <v>17.89</v>
          </cell>
          <cell r="K6">
            <v>17.89</v>
          </cell>
          <cell r="L6">
            <v>22.51</v>
          </cell>
          <cell r="M6">
            <v>0</v>
          </cell>
          <cell r="N6"/>
          <cell r="O6" t="str">
            <v>Araranguá</v>
          </cell>
          <cell r="P6">
            <v>0.73399999999999999</v>
          </cell>
          <cell r="Q6"/>
          <cell r="R6"/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</row>
        <row r="7">
          <cell r="D7">
            <v>2024</v>
          </cell>
          <cell r="E7" t="str">
            <v>Casan</v>
          </cell>
          <cell r="F7" t="str">
            <v>Industrial</v>
          </cell>
          <cell r="G7" t="str">
            <v>2024 Casan Industrial</v>
          </cell>
          <cell r="H7">
            <v>43.31</v>
          </cell>
          <cell r="I7">
            <v>6.37</v>
          </cell>
          <cell r="J7">
            <v>17.89</v>
          </cell>
          <cell r="K7">
            <v>17.89</v>
          </cell>
          <cell r="L7">
            <v>17.89</v>
          </cell>
          <cell r="M7">
            <v>0</v>
          </cell>
          <cell r="N7"/>
          <cell r="O7" t="str">
            <v>Joinville</v>
          </cell>
          <cell r="P7">
            <v>0.8</v>
          </cell>
          <cell r="Q7"/>
          <cell r="R7"/>
          <cell r="S7"/>
          <cell r="T7"/>
          <cell r="U7"/>
          <cell r="V7"/>
          <cell r="W7"/>
          <cell r="X7"/>
          <cell r="Y7"/>
          <cell r="Z7"/>
          <cell r="AA7"/>
          <cell r="AB7"/>
          <cell r="AC7"/>
          <cell r="AD7"/>
        </row>
        <row r="8"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 t="str">
            <v>Sapiens</v>
          </cell>
          <cell r="P8">
            <v>1</v>
          </cell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</row>
        <row r="9">
          <cell r="D9">
            <v>2024</v>
          </cell>
          <cell r="E9" t="str">
            <v>SAMAE BNU - Água</v>
          </cell>
          <cell r="F9" t="str">
            <v>Pública</v>
          </cell>
          <cell r="G9" t="str">
            <v>2024 SAMAE BNU - Água Pública</v>
          </cell>
          <cell r="H9">
            <v>0</v>
          </cell>
          <cell r="I9">
            <v>4.1899999999999995</v>
          </cell>
          <cell r="J9">
            <v>8.08</v>
          </cell>
          <cell r="K9">
            <v>14.59</v>
          </cell>
          <cell r="L9">
            <v>0</v>
          </cell>
          <cell r="M9">
            <v>0</v>
          </cell>
          <cell r="N9"/>
          <cell r="O9"/>
          <cell r="P9"/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</row>
        <row r="10">
          <cell r="D10">
            <v>2024</v>
          </cell>
          <cell r="E10" t="str">
            <v>Sapiens</v>
          </cell>
          <cell r="F10" t="str">
            <v>Comercial</v>
          </cell>
          <cell r="G10" t="str">
            <v>2024 Sapiens Comercial</v>
          </cell>
          <cell r="H10">
            <v>0</v>
          </cell>
          <cell r="I10">
            <v>20.79</v>
          </cell>
          <cell r="J10">
            <v>20.79</v>
          </cell>
          <cell r="K10">
            <v>20.79</v>
          </cell>
          <cell r="L10">
            <v>20.79</v>
          </cell>
          <cell r="M10">
            <v>0</v>
          </cell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</row>
        <row r="11"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</row>
        <row r="12">
          <cell r="D12">
            <v>2024</v>
          </cell>
          <cell r="E12" t="str">
            <v>Samae ARA - Água</v>
          </cell>
          <cell r="F12" t="str">
            <v>Pública</v>
          </cell>
          <cell r="G12" t="str">
            <v>2024 Samae ARA - Água Pública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</row>
        <row r="13">
          <cell r="D13">
            <v>2024</v>
          </cell>
          <cell r="E13" t="str">
            <v>SAMAE BNU - Esgoto BRK</v>
          </cell>
          <cell r="F13" t="str">
            <v>Pública</v>
          </cell>
          <cell r="G13" t="str">
            <v>2024 SAMAE BNU - Esgoto BRK Pública</v>
          </cell>
          <cell r="H13">
            <v>0</v>
          </cell>
          <cell r="I13">
            <v>4.83</v>
          </cell>
          <cell r="J13">
            <v>9.3789999999999996</v>
          </cell>
          <cell r="K13">
            <v>16.905000000000001</v>
          </cell>
          <cell r="L13">
            <v>0</v>
          </cell>
          <cell r="M13">
            <v>0</v>
          </cell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</row>
        <row r="14">
          <cell r="D14">
            <v>2024</v>
          </cell>
          <cell r="E14" t="str">
            <v>SAMAE BNU - Esgoto BRK</v>
          </cell>
          <cell r="F14" t="str">
            <v>Pública</v>
          </cell>
          <cell r="G14" t="str">
            <v>2024 SAMAE BNU - Esgoto BRK Pública</v>
          </cell>
          <cell r="H14">
            <v>0</v>
          </cell>
          <cell r="I14">
            <v>4.83</v>
          </cell>
          <cell r="J14">
            <v>9.3789999999999996</v>
          </cell>
          <cell r="K14">
            <v>16.905000000000001</v>
          </cell>
          <cell r="L14">
            <v>0</v>
          </cell>
          <cell r="M14">
            <v>0</v>
          </cell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</row>
        <row r="15">
          <cell r="D15">
            <v>2024</v>
          </cell>
          <cell r="E15" t="str">
            <v>Joinville Perini</v>
          </cell>
          <cell r="F15" t="str">
            <v>Comercial</v>
          </cell>
          <cell r="G15" t="str">
            <v>2024 Joinville Perini Comercial</v>
          </cell>
          <cell r="H15">
            <v>0</v>
          </cell>
          <cell r="I15">
            <v>11.9</v>
          </cell>
          <cell r="J15">
            <v>11.9</v>
          </cell>
          <cell r="K15">
            <v>11.9</v>
          </cell>
          <cell r="L15">
            <v>11.9</v>
          </cell>
          <cell r="M15">
            <v>0</v>
          </cell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</row>
        <row r="16"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</row>
        <row r="17"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</row>
        <row r="18"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</row>
        <row r="19">
          <cell r="D19">
            <v>1</v>
          </cell>
          <cell r="E19">
            <v>2</v>
          </cell>
          <cell r="F19">
            <v>3</v>
          </cell>
          <cell r="G19">
            <v>4</v>
          </cell>
          <cell r="H19">
            <v>5</v>
          </cell>
          <cell r="I19">
            <v>6</v>
          </cell>
          <cell r="J19">
            <v>7</v>
          </cell>
          <cell r="K19">
            <v>8</v>
          </cell>
          <cell r="L19">
            <v>9</v>
          </cell>
          <cell r="M19">
            <v>10</v>
          </cell>
          <cell r="N19">
            <v>11</v>
          </cell>
          <cell r="O19">
            <v>12</v>
          </cell>
          <cell r="P19">
            <v>13</v>
          </cell>
          <cell r="Q19">
            <v>14</v>
          </cell>
          <cell r="R19">
            <v>15</v>
          </cell>
          <cell r="S19">
            <v>16</v>
          </cell>
          <cell r="T19">
            <v>17</v>
          </cell>
          <cell r="U19">
            <v>18</v>
          </cell>
          <cell r="V19">
            <v>19</v>
          </cell>
          <cell r="W19">
            <v>20</v>
          </cell>
          <cell r="X19">
            <v>21</v>
          </cell>
          <cell r="Y19">
            <v>22</v>
          </cell>
          <cell r="Z19">
            <v>23</v>
          </cell>
          <cell r="AA19">
            <v>24</v>
          </cell>
          <cell r="AB19">
            <v>25</v>
          </cell>
          <cell r="AC19">
            <v>26</v>
          </cell>
          <cell r="AD19">
            <v>27</v>
          </cell>
        </row>
        <row r="20">
          <cell r="D20"/>
          <cell r="E20" t="str">
            <v>COMPANHIA CATARINENSE DE ÁGUAS E SANEAMENTO                                                                                                                             FATURA CENTRALIZADA DETALHADA
EMÍLIO BLUM, 83  CENTRO C.N.P.J. 82.508.433/000117</v>
          </cell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</row>
        <row r="21">
          <cell r="D21"/>
          <cell r="E21" t="str">
            <v>ÓRGÃO CENTRAL: U.F.S.C. UNIV.FEDERAL DE SC                                                                                                                                                          SEQÜENCIAL: 216340701807</v>
          </cell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 t="str">
            <v>Economias</v>
          </cell>
          <cell r="Y21"/>
          <cell r="Z21"/>
          <cell r="AA21"/>
          <cell r="AB21"/>
          <cell r="AC21"/>
          <cell r="AD21"/>
        </row>
        <row r="22">
          <cell r="D22" t="str">
            <v>Codigo</v>
          </cell>
          <cell r="E22" t="str">
            <v>Matricula</v>
          </cell>
          <cell r="F22" t="str">
            <v>Mês referencia</v>
          </cell>
          <cell r="G22" t="str">
            <v>Cliente</v>
          </cell>
          <cell r="H22" t="str">
            <v>Economias</v>
          </cell>
          <cell r="I22" t="str">
            <v>Leitura Anterior</v>
          </cell>
          <cell r="J22" t="str">
            <v>Atual</v>
          </cell>
          <cell r="K22" t="str">
            <v>Cons. m3</v>
          </cell>
          <cell r="L22" t="str">
            <v>Valor água (R$)</v>
          </cell>
          <cell r="M22" t="str">
            <v>Valor esgoto (R$)</v>
          </cell>
          <cell r="N22" t="str">
            <v>Valor serviço(R$)</v>
          </cell>
          <cell r="O22" t="str">
            <v>Valor bônus(R$)</v>
          </cell>
          <cell r="P22" t="str">
            <v>Multa/ Juros/ Atual. Monet.</v>
          </cell>
          <cell r="Q22" t="str">
            <v>Valor total(R$)</v>
          </cell>
          <cell r="R22"/>
          <cell r="S22" t="str">
            <v>Situação</v>
          </cell>
          <cell r="T22" t="str">
            <v>Ocorrência</v>
          </cell>
          <cell r="U22" t="str">
            <v>Anormalidade</v>
          </cell>
          <cell r="V22" t="str">
            <v>Matrículas mês anterior</v>
          </cell>
          <cell r="W22" t="str">
            <v>Matrícula</v>
          </cell>
          <cell r="X22" t="str">
            <v>Informação das faturas</v>
          </cell>
          <cell r="Y22" t="str">
            <v>Informado e total anterior =?</v>
          </cell>
          <cell r="Z22" t="str">
            <v>Público</v>
          </cell>
          <cell r="AA22" t="str">
            <v>Residencial</v>
          </cell>
          <cell r="AB22" t="str">
            <v>Comercial</v>
          </cell>
          <cell r="AC22" t="str">
            <v>Industrial</v>
          </cell>
          <cell r="AD22" t="str">
            <v>Total</v>
          </cell>
        </row>
        <row r="23">
          <cell r="D23" t="str">
            <v>H001</v>
          </cell>
          <cell r="E23">
            <v>2297094</v>
          </cell>
          <cell r="F23">
            <v>45566</v>
          </cell>
          <cell r="G23" t="str">
            <v>UNIVERSIDADE FEDERAL DE SANTA CATARINA</v>
          </cell>
          <cell r="H23">
            <v>1</v>
          </cell>
          <cell r="I23">
            <v>1376</v>
          </cell>
          <cell r="J23">
            <v>1404</v>
          </cell>
          <cell r="K23">
            <v>28</v>
          </cell>
          <cell r="L23">
            <v>429.03</v>
          </cell>
          <cell r="M23">
            <v>429.03</v>
          </cell>
          <cell r="N23">
            <v>-84.08</v>
          </cell>
          <cell r="O23">
            <v>0</v>
          </cell>
          <cell r="P23">
            <v>31.74</v>
          </cell>
          <cell r="Q23">
            <v>805.72</v>
          </cell>
          <cell r="R23">
            <v>0</v>
          </cell>
          <cell r="S23" t="str">
            <v>ok</v>
          </cell>
          <cell r="T23" t="str">
            <v>LIDO</v>
          </cell>
          <cell r="U23" t="str">
            <v>Sem ocorrência</v>
          </cell>
          <cell r="V23">
            <v>2297094</v>
          </cell>
          <cell r="W23" t="str">
            <v>ok</v>
          </cell>
          <cell r="X23">
            <v>1</v>
          </cell>
          <cell r="Y23" t="str">
            <v>sim</v>
          </cell>
          <cell r="Z23">
            <v>1</v>
          </cell>
          <cell r="AA23">
            <v>0</v>
          </cell>
          <cell r="AB23">
            <v>0</v>
          </cell>
          <cell r="AC23">
            <v>0</v>
          </cell>
          <cell r="AD23">
            <v>1</v>
          </cell>
        </row>
        <row r="24">
          <cell r="D24" t="str">
            <v>H002</v>
          </cell>
          <cell r="E24">
            <v>2297116</v>
          </cell>
          <cell r="F24">
            <v>45566</v>
          </cell>
          <cell r="G24" t="str">
            <v>UNIVERSIDADE FEDERAL DE SANTA CATARINA</v>
          </cell>
          <cell r="H24">
            <v>2</v>
          </cell>
          <cell r="I24">
            <v>3062</v>
          </cell>
          <cell r="J24">
            <v>3116</v>
          </cell>
          <cell r="K24">
            <v>54</v>
          </cell>
          <cell r="L24">
            <v>822.28</v>
          </cell>
          <cell r="M24">
            <v>822.28</v>
          </cell>
          <cell r="N24">
            <v>-157.69</v>
          </cell>
          <cell r="O24">
            <v>0</v>
          </cell>
          <cell r="P24">
            <v>23.95</v>
          </cell>
          <cell r="Q24">
            <v>1510.82</v>
          </cell>
          <cell r="R24">
            <v>0</v>
          </cell>
          <cell r="S24" t="str">
            <v>ok</v>
          </cell>
          <cell r="T24" t="str">
            <v>LIDO</v>
          </cell>
          <cell r="U24" t="str">
            <v>Sem ocorrência</v>
          </cell>
          <cell r="V24">
            <v>2297116</v>
          </cell>
          <cell r="W24" t="str">
            <v>ok</v>
          </cell>
          <cell r="X24">
            <v>2</v>
          </cell>
          <cell r="Y24" t="str">
            <v>sim</v>
          </cell>
          <cell r="Z24">
            <v>2</v>
          </cell>
          <cell r="AA24">
            <v>0</v>
          </cell>
          <cell r="AB24">
            <v>0</v>
          </cell>
          <cell r="AC24">
            <v>0</v>
          </cell>
          <cell r="AD24">
            <v>2</v>
          </cell>
        </row>
        <row r="25">
          <cell r="D25" t="str">
            <v>H003</v>
          </cell>
          <cell r="E25">
            <v>2297124</v>
          </cell>
          <cell r="F25">
            <v>45566</v>
          </cell>
          <cell r="G25" t="str">
            <v>BIOTERIO CENTRAL ALMOXARIFADO</v>
          </cell>
          <cell r="H25">
            <v>1</v>
          </cell>
          <cell r="I25">
            <v>10922</v>
          </cell>
          <cell r="J25">
            <v>11197</v>
          </cell>
          <cell r="K25">
            <v>275</v>
          </cell>
          <cell r="L25">
            <v>4847.8599999999997</v>
          </cell>
          <cell r="M25">
            <v>4847.8599999999997</v>
          </cell>
          <cell r="N25">
            <v>-949.13</v>
          </cell>
          <cell r="O25">
            <v>0</v>
          </cell>
          <cell r="P25">
            <v>347.95</v>
          </cell>
          <cell r="Q25">
            <v>9094.5400000000009</v>
          </cell>
          <cell r="R25">
            <v>0</v>
          </cell>
          <cell r="S25" t="str">
            <v>ok</v>
          </cell>
          <cell r="T25" t="str">
            <v>LIDO/REVISÃO</v>
          </cell>
          <cell r="U25" t="str">
            <v>CONFIRMACAO LEITURA</v>
          </cell>
          <cell r="V25">
            <v>2297124</v>
          </cell>
          <cell r="W25" t="str">
            <v>ok</v>
          </cell>
          <cell r="X25">
            <v>1</v>
          </cell>
          <cell r="Y25" t="str">
            <v>sim</v>
          </cell>
          <cell r="Z25">
            <v>1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</row>
        <row r="26">
          <cell r="D26" t="str">
            <v>H004</v>
          </cell>
          <cell r="E26">
            <v>2297086</v>
          </cell>
          <cell r="F26">
            <v>45566</v>
          </cell>
          <cell r="G26" t="str">
            <v>CENTRO DE CIENCIAS FISICAS E MATEMATICA</v>
          </cell>
          <cell r="H26">
            <v>1</v>
          </cell>
          <cell r="I26">
            <v>2312</v>
          </cell>
          <cell r="J26">
            <v>2502</v>
          </cell>
          <cell r="K26">
            <v>190</v>
          </cell>
          <cell r="L26">
            <v>3327.21</v>
          </cell>
          <cell r="M26">
            <v>3327.21</v>
          </cell>
          <cell r="N26">
            <v>-639</v>
          </cell>
          <cell r="O26">
            <v>0</v>
          </cell>
          <cell r="P26">
            <v>107.55</v>
          </cell>
          <cell r="Q26">
            <v>6122.97</v>
          </cell>
          <cell r="R26">
            <v>0</v>
          </cell>
          <cell r="S26" t="str">
            <v>ok</v>
          </cell>
          <cell r="T26" t="str">
            <v>LIDO</v>
          </cell>
          <cell r="U26" t="str">
            <v>Sem ocorrência</v>
          </cell>
          <cell r="V26">
            <v>2297086</v>
          </cell>
          <cell r="W26" t="str">
            <v>ok</v>
          </cell>
          <cell r="X26">
            <v>1</v>
          </cell>
          <cell r="Y26" t="str">
            <v>sim</v>
          </cell>
          <cell r="Z26">
            <v>1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</row>
        <row r="27">
          <cell r="D27" t="str">
            <v>H005</v>
          </cell>
          <cell r="E27">
            <v>2297078</v>
          </cell>
          <cell r="F27">
            <v>45566</v>
          </cell>
          <cell r="G27" t="str">
            <v>CENTRO DE CIENCIAS FISICAS E MATEMATICA</v>
          </cell>
          <cell r="H27">
            <v>1</v>
          </cell>
          <cell r="I27">
            <v>944</v>
          </cell>
          <cell r="J27">
            <v>1096</v>
          </cell>
          <cell r="K27">
            <v>152</v>
          </cell>
          <cell r="L27">
            <v>2647.39</v>
          </cell>
          <cell r="M27">
            <v>2647.39</v>
          </cell>
          <cell r="N27">
            <v>-504.34</v>
          </cell>
          <cell r="O27">
            <v>0</v>
          </cell>
          <cell r="P27">
            <v>42.11</v>
          </cell>
          <cell r="Q27">
            <v>4832.55</v>
          </cell>
          <cell r="R27">
            <v>0</v>
          </cell>
          <cell r="S27" t="str">
            <v>ok</v>
          </cell>
          <cell r="T27" t="str">
            <v>LIDO</v>
          </cell>
          <cell r="U27" t="str">
            <v>Alto Consumo</v>
          </cell>
          <cell r="V27">
            <v>2297078</v>
          </cell>
          <cell r="W27" t="str">
            <v>ok</v>
          </cell>
          <cell r="X27">
            <v>1</v>
          </cell>
          <cell r="Y27" t="str">
            <v>sim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</row>
        <row r="28">
          <cell r="D28" t="str">
            <v>H006</v>
          </cell>
          <cell r="E28">
            <v>9185569</v>
          </cell>
          <cell r="F28">
            <v>45566</v>
          </cell>
          <cell r="G28" t="str">
            <v>ENGENHARIA CIVIL BL T</v>
          </cell>
          <cell r="H28">
            <v>1</v>
          </cell>
          <cell r="I28">
            <v>249</v>
          </cell>
          <cell r="J28">
            <v>262</v>
          </cell>
          <cell r="K28">
            <v>13</v>
          </cell>
          <cell r="L28">
            <v>160.68</v>
          </cell>
          <cell r="M28">
            <v>160.68</v>
          </cell>
          <cell r="N28">
            <v>-30.63</v>
          </cell>
          <cell r="O28">
            <v>0</v>
          </cell>
          <cell r="P28">
            <v>2.72</v>
          </cell>
          <cell r="Q28">
            <v>293.45</v>
          </cell>
          <cell r="R28">
            <v>0</v>
          </cell>
          <cell r="S28" t="str">
            <v>ok</v>
          </cell>
          <cell r="T28" t="str">
            <v>LIDO</v>
          </cell>
          <cell r="U28" t="str">
            <v>Alto Consumo</v>
          </cell>
          <cell r="V28">
            <v>9185569</v>
          </cell>
          <cell r="W28" t="str">
            <v>ok</v>
          </cell>
          <cell r="X28">
            <v>1</v>
          </cell>
          <cell r="Y28" t="str">
            <v>sim</v>
          </cell>
          <cell r="Z28">
            <v>1</v>
          </cell>
          <cell r="AA28">
            <v>0</v>
          </cell>
          <cell r="AB28">
            <v>0</v>
          </cell>
          <cell r="AC28">
            <v>0</v>
          </cell>
          <cell r="AD28">
            <v>1</v>
          </cell>
        </row>
        <row r="29">
          <cell r="D29" t="str">
            <v>H007</v>
          </cell>
          <cell r="E29">
            <v>9185550</v>
          </cell>
          <cell r="F29">
            <v>45566</v>
          </cell>
          <cell r="G29" t="str">
            <v>ENGENHARIA CIVIL BL V</v>
          </cell>
          <cell r="H29">
            <v>1</v>
          </cell>
          <cell r="I29">
            <v>7002</v>
          </cell>
          <cell r="J29">
            <v>7094</v>
          </cell>
          <cell r="K29">
            <v>92</v>
          </cell>
          <cell r="L29">
            <v>1573.99</v>
          </cell>
          <cell r="M29">
            <v>1573.99</v>
          </cell>
          <cell r="N29">
            <v>-300.79000000000002</v>
          </cell>
          <cell r="O29">
            <v>0</v>
          </cell>
          <cell r="P29">
            <v>34.979999999999997</v>
          </cell>
          <cell r="Q29">
            <v>2882.17</v>
          </cell>
          <cell r="R29">
            <v>0</v>
          </cell>
          <cell r="S29" t="str">
            <v>ok</v>
          </cell>
          <cell r="T29" t="str">
            <v>LIDO/REVISÃO</v>
          </cell>
          <cell r="U29" t="str">
            <v>CONFIRMACAO LEITURA</v>
          </cell>
          <cell r="V29">
            <v>9185550</v>
          </cell>
          <cell r="W29" t="str">
            <v>ok</v>
          </cell>
          <cell r="X29">
            <v>1</v>
          </cell>
          <cell r="Y29" t="str">
            <v>sim</v>
          </cell>
          <cell r="Z29">
            <v>1</v>
          </cell>
          <cell r="AA29">
            <v>0</v>
          </cell>
          <cell r="AB29">
            <v>0</v>
          </cell>
          <cell r="AC29">
            <v>0</v>
          </cell>
          <cell r="AD29">
            <v>1</v>
          </cell>
        </row>
        <row r="30">
          <cell r="D30" t="str">
            <v>H008</v>
          </cell>
          <cell r="E30">
            <v>2297159</v>
          </cell>
          <cell r="F30">
            <v>45566</v>
          </cell>
          <cell r="G30" t="str">
            <v>UNIVERSIDADE FEDERAL DE SANTA CATARINA</v>
          </cell>
          <cell r="H30">
            <v>1</v>
          </cell>
          <cell r="I30">
            <v>3031</v>
          </cell>
          <cell r="J30">
            <v>3376</v>
          </cell>
          <cell r="K30">
            <v>345</v>
          </cell>
          <cell r="L30">
            <v>6100.16</v>
          </cell>
          <cell r="M30">
            <v>6100.16</v>
          </cell>
          <cell r="N30">
            <v>-1166.52</v>
          </cell>
          <cell r="O30">
            <v>0</v>
          </cell>
          <cell r="P30">
            <v>143.84</v>
          </cell>
          <cell r="Q30">
            <v>11177.64</v>
          </cell>
          <cell r="R30">
            <v>0</v>
          </cell>
          <cell r="S30" t="str">
            <v>ok</v>
          </cell>
          <cell r="T30" t="str">
            <v>LIDO</v>
          </cell>
          <cell r="U30" t="str">
            <v>Sem ocorrência</v>
          </cell>
          <cell r="V30">
            <v>2297159</v>
          </cell>
          <cell r="W30" t="str">
            <v>ok</v>
          </cell>
          <cell r="X30">
            <v>1</v>
          </cell>
          <cell r="Y30" t="str">
            <v>sim</v>
          </cell>
          <cell r="Z30">
            <v>1</v>
          </cell>
          <cell r="AA30">
            <v>0</v>
          </cell>
          <cell r="AB30">
            <v>0</v>
          </cell>
          <cell r="AC30">
            <v>0</v>
          </cell>
          <cell r="AD30">
            <v>1</v>
          </cell>
        </row>
        <row r="31">
          <cell r="D31" t="str">
            <v>H009</v>
          </cell>
          <cell r="E31">
            <v>2297140</v>
          </cell>
          <cell r="F31">
            <v>45566</v>
          </cell>
          <cell r="G31" t="str">
            <v>UNIVERSIDADE FEDERAL DE SANTA CATARINA</v>
          </cell>
          <cell r="H31">
            <v>1</v>
          </cell>
          <cell r="I31">
            <v>27</v>
          </cell>
          <cell r="J31">
            <v>28</v>
          </cell>
          <cell r="K31">
            <v>1</v>
          </cell>
          <cell r="L31">
            <v>49.68</v>
          </cell>
          <cell r="M31">
            <v>49.68</v>
          </cell>
          <cell r="N31">
            <v>-9.5399999999999991</v>
          </cell>
          <cell r="O31">
            <v>0</v>
          </cell>
          <cell r="P31">
            <v>1.57</v>
          </cell>
          <cell r="Q31">
            <v>91.39</v>
          </cell>
          <cell r="R31">
            <v>0</v>
          </cell>
          <cell r="S31" t="str">
            <v>ok</v>
          </cell>
          <cell r="T31" t="str">
            <v>LIDO</v>
          </cell>
          <cell r="U31" t="str">
            <v>Alto Consumo</v>
          </cell>
          <cell r="V31">
            <v>2297140</v>
          </cell>
          <cell r="W31" t="str">
            <v>ok</v>
          </cell>
          <cell r="X31">
            <v>1</v>
          </cell>
          <cell r="Y31" t="str">
            <v>sim</v>
          </cell>
          <cell r="Z31">
            <v>1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</row>
        <row r="32">
          <cell r="D32" t="str">
            <v>H010</v>
          </cell>
          <cell r="E32">
            <v>2297132</v>
          </cell>
          <cell r="F32">
            <v>45566</v>
          </cell>
          <cell r="G32" t="str">
            <v>NUCLEO DE INSTRUÇÃO MODELO</v>
          </cell>
          <cell r="H32">
            <v>1</v>
          </cell>
          <cell r="I32">
            <v>2708</v>
          </cell>
          <cell r="J32">
            <v>2734</v>
          </cell>
          <cell r="K32">
            <v>26</v>
          </cell>
          <cell r="L32">
            <v>393.25</v>
          </cell>
          <cell r="M32">
            <v>393.25</v>
          </cell>
          <cell r="N32">
            <v>-75.540000000000006</v>
          </cell>
          <cell r="O32">
            <v>0</v>
          </cell>
          <cell r="P32">
            <v>12.95</v>
          </cell>
          <cell r="Q32">
            <v>723.91</v>
          </cell>
          <cell r="R32">
            <v>0</v>
          </cell>
          <cell r="S32" t="str">
            <v>ok</v>
          </cell>
          <cell r="T32" t="str">
            <v>LIDO/REVISÃO</v>
          </cell>
          <cell r="U32" t="str">
            <v>Média</v>
          </cell>
          <cell r="V32">
            <v>2297132</v>
          </cell>
          <cell r="W32" t="str">
            <v>ok</v>
          </cell>
          <cell r="X32">
            <v>1</v>
          </cell>
          <cell r="Y32" t="str">
            <v>sim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1</v>
          </cell>
        </row>
        <row r="33">
          <cell r="D33" t="str">
            <v>H011</v>
          </cell>
          <cell r="E33">
            <v>8149615</v>
          </cell>
          <cell r="F33">
            <v>45566</v>
          </cell>
          <cell r="G33" t="str">
            <v>DEPTO MICROBIOLOGIA UFSC</v>
          </cell>
          <cell r="H33">
            <v>1</v>
          </cell>
          <cell r="I33">
            <v>46220</v>
          </cell>
          <cell r="J33">
            <v>46266</v>
          </cell>
          <cell r="K33">
            <v>46</v>
          </cell>
          <cell r="L33">
            <v>751.05</v>
          </cell>
          <cell r="M33">
            <v>751.05</v>
          </cell>
          <cell r="N33">
            <v>-144.38999999999999</v>
          </cell>
          <cell r="O33">
            <v>0</v>
          </cell>
          <cell r="P33">
            <v>25.91</v>
          </cell>
          <cell r="Q33">
            <v>1383.62</v>
          </cell>
          <cell r="R33">
            <v>0</v>
          </cell>
          <cell r="S33" t="str">
            <v>ok</v>
          </cell>
          <cell r="T33" t="str">
            <v>LIDO/REVISÃO</v>
          </cell>
          <cell r="U33" t="str">
            <v>CONFIRMACAO LEITURA</v>
          </cell>
          <cell r="V33">
            <v>8149615</v>
          </cell>
          <cell r="W33" t="str">
            <v>ok</v>
          </cell>
          <cell r="X33">
            <v>1</v>
          </cell>
          <cell r="Y33" t="str">
            <v>sim</v>
          </cell>
          <cell r="Z33">
            <v>1</v>
          </cell>
          <cell r="AA33">
            <v>0</v>
          </cell>
          <cell r="AB33">
            <v>0</v>
          </cell>
          <cell r="AC33">
            <v>0</v>
          </cell>
          <cell r="AD33">
            <v>1</v>
          </cell>
        </row>
        <row r="34">
          <cell r="D34" t="str">
            <v>H015</v>
          </cell>
          <cell r="E34">
            <v>2296918</v>
          </cell>
          <cell r="F34">
            <v>45566</v>
          </cell>
          <cell r="G34" t="str">
            <v>UNIV FEDERAL DO ESTADO DE SC</v>
          </cell>
          <cell r="H34">
            <v>1</v>
          </cell>
          <cell r="I34">
            <v>212</v>
          </cell>
          <cell r="J34">
            <v>212</v>
          </cell>
          <cell r="K34">
            <v>0</v>
          </cell>
          <cell r="L34">
            <v>43.31</v>
          </cell>
          <cell r="M34">
            <v>43.31</v>
          </cell>
          <cell r="N34">
            <v>-8.33</v>
          </cell>
          <cell r="O34">
            <v>0</v>
          </cell>
          <cell r="P34">
            <v>1.57</v>
          </cell>
          <cell r="Q34">
            <v>79.86</v>
          </cell>
          <cell r="R34">
            <v>0</v>
          </cell>
          <cell r="S34" t="str">
            <v>ok</v>
          </cell>
          <cell r="T34" t="str">
            <v>MÉDIO</v>
          </cell>
          <cell r="U34" t="str">
            <v>VIDRO DO HIDROMETRO SUADO</v>
          </cell>
          <cell r="V34">
            <v>2296918</v>
          </cell>
          <cell r="W34" t="str">
            <v>ok</v>
          </cell>
          <cell r="X34">
            <v>1</v>
          </cell>
          <cell r="Y34" t="str">
            <v>sim</v>
          </cell>
          <cell r="Z34">
            <v>1</v>
          </cell>
          <cell r="AA34">
            <v>0</v>
          </cell>
          <cell r="AB34">
            <v>0</v>
          </cell>
          <cell r="AC34">
            <v>0</v>
          </cell>
          <cell r="AD34">
            <v>1</v>
          </cell>
        </row>
        <row r="35">
          <cell r="D35" t="str">
            <v>H017</v>
          </cell>
          <cell r="E35">
            <v>2296950</v>
          </cell>
          <cell r="F35">
            <v>45566</v>
          </cell>
          <cell r="G35" t="str">
            <v>UNIVERSIDADE FEDERAL DE SANTA CATARINA</v>
          </cell>
          <cell r="H35">
            <v>2</v>
          </cell>
          <cell r="I35">
            <v>9255</v>
          </cell>
          <cell r="J35">
            <v>9772</v>
          </cell>
          <cell r="K35">
            <v>517</v>
          </cell>
          <cell r="L35">
            <v>10068.629999999999</v>
          </cell>
          <cell r="M35">
            <v>10068.629999999999</v>
          </cell>
          <cell r="N35">
            <v>-1931.42</v>
          </cell>
          <cell r="O35">
            <v>0</v>
          </cell>
          <cell r="P35">
            <v>301.02999999999997</v>
          </cell>
          <cell r="Q35">
            <v>18506.87</v>
          </cell>
          <cell r="R35">
            <v>0</v>
          </cell>
          <cell r="S35" t="str">
            <v>ok</v>
          </cell>
          <cell r="T35" t="str">
            <v>LIDO/REVISÃO</v>
          </cell>
          <cell r="U35" t="str">
            <v>CONFIRMACAO LEITURA</v>
          </cell>
          <cell r="V35">
            <v>2296950</v>
          </cell>
          <cell r="W35" t="str">
            <v>ok</v>
          </cell>
          <cell r="X35">
            <v>2</v>
          </cell>
          <cell r="Y35" t="str">
            <v>sim</v>
          </cell>
          <cell r="Z35">
            <v>1</v>
          </cell>
          <cell r="AA35">
            <v>0</v>
          </cell>
          <cell r="AB35">
            <v>1</v>
          </cell>
          <cell r="AC35">
            <v>0</v>
          </cell>
          <cell r="AD35">
            <v>2</v>
          </cell>
        </row>
        <row r="36">
          <cell r="D36" t="str">
            <v>H018</v>
          </cell>
          <cell r="E36">
            <v>2296640</v>
          </cell>
          <cell r="F36">
            <v>45566</v>
          </cell>
          <cell r="G36" t="str">
            <v>D A E</v>
          </cell>
          <cell r="H36">
            <v>1</v>
          </cell>
          <cell r="I36">
            <v>333</v>
          </cell>
          <cell r="J36">
            <v>362</v>
          </cell>
          <cell r="K36">
            <v>29</v>
          </cell>
          <cell r="L36">
            <v>446.92</v>
          </cell>
          <cell r="M36">
            <v>446.92</v>
          </cell>
          <cell r="N36">
            <v>-86.79</v>
          </cell>
          <cell r="O36">
            <v>0</v>
          </cell>
          <cell r="P36">
            <v>24.61</v>
          </cell>
          <cell r="Q36">
            <v>831.66</v>
          </cell>
          <cell r="R36">
            <v>0</v>
          </cell>
          <cell r="S36" t="str">
            <v>ok</v>
          </cell>
          <cell r="T36" t="str">
            <v>LIDO</v>
          </cell>
          <cell r="U36" t="str">
            <v>Sem ocorrência</v>
          </cell>
          <cell r="V36">
            <v>2296640</v>
          </cell>
          <cell r="W36" t="str">
            <v>ok</v>
          </cell>
          <cell r="X36">
            <v>1</v>
          </cell>
          <cell r="Y36" t="str">
            <v>sim</v>
          </cell>
          <cell r="Z36">
            <v>1</v>
          </cell>
          <cell r="AA36">
            <v>0</v>
          </cell>
          <cell r="AB36">
            <v>0</v>
          </cell>
          <cell r="AC36">
            <v>0</v>
          </cell>
          <cell r="AD36">
            <v>1</v>
          </cell>
        </row>
        <row r="37">
          <cell r="D37" t="str">
            <v>H019</v>
          </cell>
          <cell r="E37">
            <v>9097821</v>
          </cell>
          <cell r="F37">
            <v>45566</v>
          </cell>
          <cell r="G37" t="str">
            <v>CENTRO ACAD SOCIO ECONOMICO UFSC</v>
          </cell>
          <cell r="H37">
            <v>3</v>
          </cell>
          <cell r="I37">
            <v>13797</v>
          </cell>
          <cell r="J37">
            <v>14232</v>
          </cell>
          <cell r="K37">
            <v>435</v>
          </cell>
          <cell r="L37">
            <v>8005.38</v>
          </cell>
          <cell r="M37">
            <v>8005.38</v>
          </cell>
          <cell r="N37">
            <v>-1518.22</v>
          </cell>
          <cell r="O37">
            <v>0</v>
          </cell>
          <cell r="P37">
            <v>55.04</v>
          </cell>
          <cell r="Q37">
            <v>14547.58</v>
          </cell>
          <cell r="R37">
            <v>0</v>
          </cell>
          <cell r="S37" t="str">
            <v>ok</v>
          </cell>
          <cell r="T37" t="str">
            <v>LIDO/REVISÃO</v>
          </cell>
          <cell r="U37" t="str">
            <v>Alto Consumo</v>
          </cell>
          <cell r="V37">
            <v>9097821</v>
          </cell>
          <cell r="W37" t="str">
            <v>ok</v>
          </cell>
          <cell r="X37">
            <v>3</v>
          </cell>
          <cell r="Y37" t="str">
            <v>sim</v>
          </cell>
          <cell r="Z37">
            <v>1</v>
          </cell>
          <cell r="AA37">
            <v>0</v>
          </cell>
          <cell r="AB37">
            <v>1</v>
          </cell>
          <cell r="AC37">
            <v>1</v>
          </cell>
          <cell r="AD37">
            <v>3</v>
          </cell>
        </row>
        <row r="38">
          <cell r="D38" t="str">
            <v>H020</v>
          </cell>
          <cell r="E38">
            <v>2296829</v>
          </cell>
          <cell r="F38">
            <v>45566</v>
          </cell>
          <cell r="G38" t="str">
            <v>CENTRO SOCIO ECONOMICO-UFSC</v>
          </cell>
          <cell r="H38">
            <v>1</v>
          </cell>
          <cell r="I38">
            <v>2312</v>
          </cell>
          <cell r="J38">
            <v>2313</v>
          </cell>
          <cell r="K38">
            <v>1</v>
          </cell>
          <cell r="L38">
            <v>49.68</v>
          </cell>
          <cell r="M38">
            <v>49.68</v>
          </cell>
          <cell r="N38">
            <v>-9.39</v>
          </cell>
          <cell r="O38">
            <v>-89.97</v>
          </cell>
          <cell r="P38">
            <v>0</v>
          </cell>
          <cell r="Q38">
            <v>0</v>
          </cell>
          <cell r="R38">
            <v>0</v>
          </cell>
          <cell r="S38" t="str">
            <v>ok</v>
          </cell>
          <cell r="T38" t="str">
            <v>LIDO/REVISÃO</v>
          </cell>
          <cell r="U38" t="str">
            <v>CONFIRMACAO LEITURA</v>
          </cell>
          <cell r="V38">
            <v>2296829</v>
          </cell>
          <cell r="W38" t="str">
            <v>ok</v>
          </cell>
          <cell r="X38">
            <v>1</v>
          </cell>
          <cell r="Y38" t="str">
            <v>sim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</row>
        <row r="39">
          <cell r="D39" t="str">
            <v>H021</v>
          </cell>
          <cell r="E39">
            <v>2296632</v>
          </cell>
          <cell r="F39">
            <v>45566</v>
          </cell>
          <cell r="G39" t="str">
            <v>IGREJA UFSC</v>
          </cell>
          <cell r="H39">
            <v>2</v>
          </cell>
          <cell r="I39">
            <v>807</v>
          </cell>
          <cell r="J39">
            <v>1035</v>
          </cell>
          <cell r="K39">
            <v>228</v>
          </cell>
          <cell r="L39">
            <v>3935.14</v>
          </cell>
          <cell r="M39">
            <v>3935.14</v>
          </cell>
          <cell r="N39">
            <v>-747.71</v>
          </cell>
          <cell r="O39">
            <v>0</v>
          </cell>
          <cell r="P39">
            <v>42.09</v>
          </cell>
          <cell r="Q39">
            <v>7164.66</v>
          </cell>
          <cell r="R39">
            <v>0</v>
          </cell>
          <cell r="S39" t="str">
            <v>ok</v>
          </cell>
          <cell r="T39" t="str">
            <v>LIDO/REVISÃO</v>
          </cell>
          <cell r="U39" t="str">
            <v>Alto Consumo</v>
          </cell>
          <cell r="V39">
            <v>2296632</v>
          </cell>
          <cell r="W39" t="str">
            <v>ok</v>
          </cell>
          <cell r="X39">
            <v>2</v>
          </cell>
          <cell r="Y39" t="str">
            <v>sim</v>
          </cell>
          <cell r="Z39">
            <v>2</v>
          </cell>
          <cell r="AA39">
            <v>0</v>
          </cell>
          <cell r="AB39">
            <v>0</v>
          </cell>
          <cell r="AC39">
            <v>0</v>
          </cell>
          <cell r="AD39">
            <v>2</v>
          </cell>
        </row>
        <row r="40">
          <cell r="D40" t="str">
            <v>H023</v>
          </cell>
          <cell r="E40">
            <v>2296934</v>
          </cell>
          <cell r="F40">
            <v>45566</v>
          </cell>
          <cell r="G40" t="str">
            <v>UNIVERSIDADE FEDERAL DE SANTA CATARINA</v>
          </cell>
          <cell r="H40">
            <v>2</v>
          </cell>
          <cell r="I40">
            <v>16904</v>
          </cell>
          <cell r="J40">
            <v>17057</v>
          </cell>
          <cell r="K40">
            <v>153</v>
          </cell>
          <cell r="L40">
            <v>2715.83</v>
          </cell>
          <cell r="M40">
            <v>2715.83</v>
          </cell>
          <cell r="N40">
            <v>-517.32000000000005</v>
          </cell>
          <cell r="O40">
            <v>0</v>
          </cell>
          <cell r="P40">
            <v>42.74</v>
          </cell>
          <cell r="Q40">
            <v>4957.08</v>
          </cell>
          <cell r="R40">
            <v>0</v>
          </cell>
          <cell r="S40" t="str">
            <v>ok</v>
          </cell>
          <cell r="T40" t="str">
            <v>LIDO</v>
          </cell>
          <cell r="U40" t="str">
            <v>Alto Consumo</v>
          </cell>
          <cell r="V40">
            <v>2296934</v>
          </cell>
          <cell r="W40" t="str">
            <v>ok</v>
          </cell>
          <cell r="X40">
            <v>2</v>
          </cell>
          <cell r="Y40" t="str">
            <v>sim</v>
          </cell>
          <cell r="Z40">
            <v>1</v>
          </cell>
          <cell r="AA40">
            <v>0</v>
          </cell>
          <cell r="AB40">
            <v>1</v>
          </cell>
          <cell r="AC40">
            <v>0</v>
          </cell>
          <cell r="AD40">
            <v>2</v>
          </cell>
        </row>
        <row r="41">
          <cell r="D41" t="str">
            <v>H024</v>
          </cell>
          <cell r="E41">
            <v>2296926</v>
          </cell>
          <cell r="F41">
            <v>45566</v>
          </cell>
          <cell r="G41" t="str">
            <v>UNIVERSIDADE FEDERAL DE SANTA CATARINA</v>
          </cell>
          <cell r="H41">
            <v>3</v>
          </cell>
          <cell r="I41">
            <v>25</v>
          </cell>
          <cell r="J41">
            <v>25</v>
          </cell>
          <cell r="K41">
            <v>0</v>
          </cell>
          <cell r="L41">
            <v>129.93</v>
          </cell>
          <cell r="M41">
            <v>129.93</v>
          </cell>
          <cell r="N41">
            <v>-25.01</v>
          </cell>
          <cell r="O41">
            <v>0</v>
          </cell>
          <cell r="P41">
            <v>4.71</v>
          </cell>
          <cell r="Q41">
            <v>239.56</v>
          </cell>
          <cell r="R41">
            <v>0</v>
          </cell>
          <cell r="S41" t="str">
            <v>ok</v>
          </cell>
          <cell r="T41" t="str">
            <v>LIDO</v>
          </cell>
          <cell r="U41" t="str">
            <v>HIDRÔMETRO PARADO.</v>
          </cell>
          <cell r="V41">
            <v>2296926</v>
          </cell>
          <cell r="W41" t="str">
            <v>ok</v>
          </cell>
          <cell r="X41">
            <v>3</v>
          </cell>
          <cell r="Y41" t="str">
            <v>sim</v>
          </cell>
          <cell r="Z41">
            <v>1</v>
          </cell>
          <cell r="AA41">
            <v>0</v>
          </cell>
          <cell r="AB41">
            <v>2</v>
          </cell>
          <cell r="AC41">
            <v>0</v>
          </cell>
          <cell r="AD41">
            <v>3</v>
          </cell>
        </row>
        <row r="42">
          <cell r="D42" t="str">
            <v>H025</v>
          </cell>
          <cell r="E42">
            <v>2296900</v>
          </cell>
          <cell r="F42">
            <v>45566</v>
          </cell>
          <cell r="G42" t="str">
            <v>CENTRO DE C FISICAS E MAT BL A UFSC</v>
          </cell>
          <cell r="H42">
            <v>1</v>
          </cell>
          <cell r="I42">
            <v>26210</v>
          </cell>
          <cell r="J42">
            <v>26341</v>
          </cell>
          <cell r="K42">
            <v>131</v>
          </cell>
          <cell r="L42">
            <v>2271.6999999999998</v>
          </cell>
          <cell r="M42">
            <v>2271.6999999999998</v>
          </cell>
          <cell r="N42">
            <v>-467.13</v>
          </cell>
          <cell r="O42">
            <v>0</v>
          </cell>
          <cell r="P42">
            <v>399.79</v>
          </cell>
          <cell r="Q42">
            <v>4476.0600000000004</v>
          </cell>
          <cell r="R42">
            <v>0</v>
          </cell>
          <cell r="S42" t="str">
            <v>ok</v>
          </cell>
          <cell r="T42" t="str">
            <v>LIDO/REVISÃO</v>
          </cell>
          <cell r="U42" t="str">
            <v>CONFIRMACAO LEITURA</v>
          </cell>
          <cell r="V42">
            <v>2296900</v>
          </cell>
          <cell r="W42" t="str">
            <v>ok</v>
          </cell>
          <cell r="X42">
            <v>1</v>
          </cell>
          <cell r="Y42" t="str">
            <v>sim</v>
          </cell>
          <cell r="Z42">
            <v>1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</row>
        <row r="43">
          <cell r="D43" t="str">
            <v>H026</v>
          </cell>
          <cell r="E43">
            <v>9912770</v>
          </cell>
          <cell r="F43">
            <v>45566</v>
          </cell>
          <cell r="G43" t="str">
            <v>CTRO DE CIENCIA FIS E MAT BL B UFSC</v>
          </cell>
          <cell r="H43">
            <v>1</v>
          </cell>
          <cell r="I43">
            <v>3335</v>
          </cell>
          <cell r="J43">
            <v>3538</v>
          </cell>
          <cell r="K43">
            <v>203</v>
          </cell>
          <cell r="L43">
            <v>3559.78</v>
          </cell>
          <cell r="M43">
            <v>3559.78</v>
          </cell>
          <cell r="N43">
            <v>-674.63</v>
          </cell>
          <cell r="O43">
            <v>0</v>
          </cell>
          <cell r="P43">
            <v>19.43</v>
          </cell>
          <cell r="Q43">
            <v>6464.36</v>
          </cell>
          <cell r="R43">
            <v>0</v>
          </cell>
          <cell r="S43" t="str">
            <v>ok</v>
          </cell>
          <cell r="T43" t="str">
            <v>LIDO/REVISÃO</v>
          </cell>
          <cell r="U43" t="str">
            <v>Alto Consumo</v>
          </cell>
          <cell r="V43">
            <v>9912770</v>
          </cell>
          <cell r="W43" t="str">
            <v>ok</v>
          </cell>
          <cell r="X43">
            <v>1</v>
          </cell>
          <cell r="Y43" t="str">
            <v>sim</v>
          </cell>
          <cell r="Z43">
            <v>1</v>
          </cell>
          <cell r="AA43">
            <v>0</v>
          </cell>
          <cell r="AB43">
            <v>0</v>
          </cell>
          <cell r="AC43">
            <v>0</v>
          </cell>
          <cell r="AD43">
            <v>1</v>
          </cell>
        </row>
        <row r="44">
          <cell r="D44" t="str">
            <v>H027</v>
          </cell>
          <cell r="E44">
            <v>16701186</v>
          </cell>
          <cell r="F44">
            <v>45566</v>
          </cell>
          <cell r="G44" t="str">
            <v>UFSC COLÉGIO DE APLICAÇÃO</v>
          </cell>
          <cell r="H44">
            <v>1</v>
          </cell>
          <cell r="I44">
            <v>68540</v>
          </cell>
          <cell r="J44">
            <v>68776</v>
          </cell>
          <cell r="K44">
            <v>236</v>
          </cell>
          <cell r="L44">
            <v>4150.1499999999996</v>
          </cell>
          <cell r="M44">
            <v>4150.1499999999996</v>
          </cell>
          <cell r="N44">
            <v>-796.14</v>
          </cell>
          <cell r="O44">
            <v>0</v>
          </cell>
          <cell r="P44">
            <v>124.4</v>
          </cell>
          <cell r="Q44">
            <v>7628.56</v>
          </cell>
          <cell r="R44">
            <v>0</v>
          </cell>
          <cell r="S44" t="str">
            <v>ok</v>
          </cell>
          <cell r="T44" t="str">
            <v>LIDO</v>
          </cell>
          <cell r="U44" t="str">
            <v>Sem ocorrência</v>
          </cell>
          <cell r="V44">
            <v>16701186</v>
          </cell>
          <cell r="W44" t="str">
            <v>ok</v>
          </cell>
          <cell r="X44">
            <v>1</v>
          </cell>
          <cell r="Y44" t="str">
            <v>sim</v>
          </cell>
          <cell r="Z44">
            <v>1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</row>
        <row r="45">
          <cell r="D45" t="str">
            <v>H028</v>
          </cell>
          <cell r="E45">
            <v>6205615</v>
          </cell>
          <cell r="F45">
            <v>45566</v>
          </cell>
          <cell r="G45" t="str">
            <v>NATIVAS DO HORTO BOTANICO UFSC</v>
          </cell>
          <cell r="H45">
            <v>1</v>
          </cell>
          <cell r="I45">
            <v>2073</v>
          </cell>
          <cell r="J45">
            <v>2107</v>
          </cell>
          <cell r="K45">
            <v>34</v>
          </cell>
          <cell r="L45">
            <v>536.37</v>
          </cell>
          <cell r="M45">
            <v>536.37</v>
          </cell>
          <cell r="N45">
            <v>-103.21</v>
          </cell>
          <cell r="O45">
            <v>0</v>
          </cell>
          <cell r="P45">
            <v>19.43</v>
          </cell>
          <cell r="Q45">
            <v>988.96</v>
          </cell>
          <cell r="R45">
            <v>0</v>
          </cell>
          <cell r="S45" t="str">
            <v>ok</v>
          </cell>
          <cell r="T45" t="str">
            <v>LIDO/REVISÃO</v>
          </cell>
          <cell r="U45" t="str">
            <v>HIDRÔMETRO RETIRADO.</v>
          </cell>
          <cell r="V45">
            <v>6205615</v>
          </cell>
          <cell r="W45" t="str">
            <v>ok</v>
          </cell>
          <cell r="X45">
            <v>1</v>
          </cell>
          <cell r="Y45" t="str">
            <v>sim</v>
          </cell>
          <cell r="Z45">
            <v>1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</row>
        <row r="46">
          <cell r="D46" t="str">
            <v>H029</v>
          </cell>
          <cell r="E46">
            <v>7297220</v>
          </cell>
          <cell r="F46">
            <v>45566</v>
          </cell>
          <cell r="G46" t="str">
            <v>MORADIA ESTUDANTIL UFSC</v>
          </cell>
          <cell r="H46">
            <v>1</v>
          </cell>
          <cell r="I46">
            <v>313</v>
          </cell>
          <cell r="J46">
            <v>317</v>
          </cell>
          <cell r="K46">
            <v>4</v>
          </cell>
          <cell r="L46">
            <v>68.790000000000006</v>
          </cell>
          <cell r="M46">
            <v>68.790000000000006</v>
          </cell>
          <cell r="N46">
            <v>-13.25</v>
          </cell>
          <cell r="O46">
            <v>0</v>
          </cell>
          <cell r="P46">
            <v>2.72</v>
          </cell>
          <cell r="Q46">
            <v>127.05</v>
          </cell>
          <cell r="R46">
            <v>0</v>
          </cell>
          <cell r="S46" t="str">
            <v>ok</v>
          </cell>
          <cell r="T46" t="str">
            <v>LIDO</v>
          </cell>
          <cell r="U46" t="str">
            <v>Sem ocorrência</v>
          </cell>
          <cell r="V46">
            <v>7297220</v>
          </cell>
          <cell r="W46" t="str">
            <v>ok</v>
          </cell>
          <cell r="X46">
            <v>1</v>
          </cell>
          <cell r="Y46" t="str">
            <v>sim</v>
          </cell>
          <cell r="Z46">
            <v>1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</row>
        <row r="47">
          <cell r="D47" t="str">
            <v>H030</v>
          </cell>
          <cell r="E47">
            <v>2296276</v>
          </cell>
          <cell r="F47">
            <v>45566</v>
          </cell>
          <cell r="G47" t="str">
            <v>UNIV FED DO ESTADO DE STA CAT</v>
          </cell>
          <cell r="H47">
            <v>30</v>
          </cell>
          <cell r="I47">
            <v>8362</v>
          </cell>
          <cell r="J47">
            <v>10014</v>
          </cell>
          <cell r="K47">
            <v>1652</v>
          </cell>
          <cell r="L47">
            <v>25023.32</v>
          </cell>
          <cell r="M47">
            <v>25023.32</v>
          </cell>
          <cell r="N47">
            <v>-4839.41</v>
          </cell>
          <cell r="O47">
            <v>0</v>
          </cell>
          <cell r="P47">
            <v>1163.98</v>
          </cell>
          <cell r="Q47">
            <v>46371.21</v>
          </cell>
          <cell r="R47">
            <v>0</v>
          </cell>
          <cell r="S47" t="str">
            <v>ok</v>
          </cell>
          <cell r="T47" t="str">
            <v>MÉDIO</v>
          </cell>
          <cell r="U47" t="str">
            <v>VIDRO DO HIDROMETRO SUADO</v>
          </cell>
          <cell r="V47">
            <v>2296276</v>
          </cell>
          <cell r="W47" t="str">
            <v>ok</v>
          </cell>
          <cell r="X47">
            <v>30</v>
          </cell>
          <cell r="Y47" t="str">
            <v>sim</v>
          </cell>
          <cell r="Z47">
            <v>0</v>
          </cell>
          <cell r="AA47">
            <v>30</v>
          </cell>
          <cell r="AB47">
            <v>0</v>
          </cell>
          <cell r="AC47">
            <v>0</v>
          </cell>
          <cell r="AD47">
            <v>30</v>
          </cell>
        </row>
        <row r="48">
          <cell r="D48" t="str">
            <v>H032</v>
          </cell>
          <cell r="E48">
            <v>2296659</v>
          </cell>
          <cell r="F48">
            <v>45566</v>
          </cell>
          <cell r="G48" t="str">
            <v>BIBLIOTECA CENTRAL</v>
          </cell>
          <cell r="H48">
            <v>1</v>
          </cell>
          <cell r="I48">
            <v>1999</v>
          </cell>
          <cell r="J48">
            <v>2204</v>
          </cell>
          <cell r="K48">
            <v>205</v>
          </cell>
          <cell r="L48">
            <v>3595.56</v>
          </cell>
          <cell r="M48">
            <v>3595.56</v>
          </cell>
          <cell r="N48">
            <v>-696.27</v>
          </cell>
          <cell r="O48">
            <v>0</v>
          </cell>
          <cell r="P48">
            <v>176.89</v>
          </cell>
          <cell r="Q48">
            <v>6671.74</v>
          </cell>
          <cell r="R48">
            <v>0</v>
          </cell>
          <cell r="S48" t="str">
            <v>ok</v>
          </cell>
          <cell r="T48" t="str">
            <v>MÉDIO</v>
          </cell>
          <cell r="U48" t="str">
            <v>VIDRO DO HIDROMETRO SUADO</v>
          </cell>
          <cell r="V48">
            <v>2296659</v>
          </cell>
          <cell r="W48" t="str">
            <v>ok</v>
          </cell>
          <cell r="X48">
            <v>1</v>
          </cell>
          <cell r="Y48" t="str">
            <v>sim</v>
          </cell>
          <cell r="Z48">
            <v>1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</row>
        <row r="49">
          <cell r="D49" t="str">
            <v>H033</v>
          </cell>
          <cell r="E49">
            <v>2296667</v>
          </cell>
          <cell r="F49">
            <v>45566</v>
          </cell>
          <cell r="G49" t="str">
            <v>CENTRO TECNOLOGICO-UFSC</v>
          </cell>
          <cell r="H49">
            <v>2</v>
          </cell>
          <cell r="I49">
            <v>4882</v>
          </cell>
          <cell r="J49">
            <v>5055</v>
          </cell>
          <cell r="K49">
            <v>173</v>
          </cell>
          <cell r="L49">
            <v>3119.83</v>
          </cell>
          <cell r="M49">
            <v>3119.83</v>
          </cell>
          <cell r="N49">
            <v>-595.28</v>
          </cell>
          <cell r="O49">
            <v>0</v>
          </cell>
          <cell r="P49">
            <v>59.59</v>
          </cell>
          <cell r="Q49">
            <v>5703.97</v>
          </cell>
          <cell r="R49">
            <v>0</v>
          </cell>
          <cell r="S49" t="str">
            <v>ok</v>
          </cell>
          <cell r="T49" t="str">
            <v>MÉDIO</v>
          </cell>
          <cell r="U49" t="str">
            <v>Média</v>
          </cell>
          <cell r="V49">
            <v>2296667</v>
          </cell>
          <cell r="W49" t="str">
            <v>ok</v>
          </cell>
          <cell r="X49">
            <v>2</v>
          </cell>
          <cell r="Y49" t="str">
            <v>sim</v>
          </cell>
          <cell r="Z49">
            <v>1</v>
          </cell>
          <cell r="AA49">
            <v>0</v>
          </cell>
          <cell r="AB49">
            <v>1</v>
          </cell>
          <cell r="AC49">
            <v>0</v>
          </cell>
          <cell r="AD49">
            <v>2</v>
          </cell>
        </row>
        <row r="50">
          <cell r="D50" t="str">
            <v>H034</v>
          </cell>
          <cell r="E50">
            <v>8416621</v>
          </cell>
          <cell r="F50">
            <v>45566</v>
          </cell>
          <cell r="G50" t="str">
            <v>CENTRO TECNOLOGICO BLOCO L UFSC</v>
          </cell>
          <cell r="H50">
            <v>1</v>
          </cell>
          <cell r="I50">
            <v>6140</v>
          </cell>
          <cell r="J50">
            <v>6327</v>
          </cell>
          <cell r="K50">
            <v>187</v>
          </cell>
          <cell r="L50">
            <v>3273.54</v>
          </cell>
          <cell r="M50">
            <v>3273.54</v>
          </cell>
          <cell r="N50">
            <v>-623.66999999999996</v>
          </cell>
          <cell r="O50">
            <v>0</v>
          </cell>
          <cell r="P50">
            <v>52.47</v>
          </cell>
          <cell r="Q50">
            <v>5975.88</v>
          </cell>
          <cell r="R50">
            <v>0</v>
          </cell>
          <cell r="S50" t="str">
            <v>ok</v>
          </cell>
          <cell r="T50" t="str">
            <v>MÉDIO</v>
          </cell>
          <cell r="U50" t="str">
            <v>Média</v>
          </cell>
          <cell r="V50">
            <v>8416621</v>
          </cell>
          <cell r="W50" t="str">
            <v>ok</v>
          </cell>
          <cell r="X50">
            <v>1</v>
          </cell>
          <cell r="Y50" t="str">
            <v>sim</v>
          </cell>
          <cell r="Z50">
            <v>1</v>
          </cell>
          <cell r="AA50">
            <v>0</v>
          </cell>
          <cell r="AB50">
            <v>0</v>
          </cell>
          <cell r="AC50">
            <v>0</v>
          </cell>
          <cell r="AD50">
            <v>1</v>
          </cell>
        </row>
        <row r="51">
          <cell r="D51" t="str">
            <v>H035</v>
          </cell>
          <cell r="E51">
            <v>2296845</v>
          </cell>
          <cell r="F51">
            <v>45566</v>
          </cell>
          <cell r="G51" t="str">
            <v>CENTRO TECNOLOGICO UFSC</v>
          </cell>
          <cell r="H51">
            <v>1</v>
          </cell>
          <cell r="I51">
            <v>633</v>
          </cell>
          <cell r="J51">
            <v>645</v>
          </cell>
          <cell r="K51">
            <v>12</v>
          </cell>
          <cell r="L51">
            <v>142.79</v>
          </cell>
          <cell r="M51">
            <v>142.79</v>
          </cell>
          <cell r="N51">
            <v>-27.85</v>
          </cell>
          <cell r="O51">
            <v>0</v>
          </cell>
          <cell r="P51">
            <v>9.06</v>
          </cell>
          <cell r="Q51">
            <v>266.79000000000002</v>
          </cell>
          <cell r="R51">
            <v>0</v>
          </cell>
          <cell r="S51" t="str">
            <v>ok</v>
          </cell>
          <cell r="T51" t="str">
            <v>MÉDIO</v>
          </cell>
          <cell r="U51" t="str">
            <v>Média</v>
          </cell>
          <cell r="V51">
            <v>2296845</v>
          </cell>
          <cell r="W51" t="str">
            <v>ok</v>
          </cell>
          <cell r="X51">
            <v>1</v>
          </cell>
          <cell r="Y51" t="str">
            <v>sim</v>
          </cell>
          <cell r="Z51">
            <v>1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D52" t="str">
            <v>H037</v>
          </cell>
          <cell r="E52">
            <v>6435548</v>
          </cell>
          <cell r="F52">
            <v>45566</v>
          </cell>
          <cell r="G52" t="str">
            <v>CENTRO TECNOLOGICO (BL-A) UFSC</v>
          </cell>
          <cell r="H52">
            <v>1</v>
          </cell>
          <cell r="I52">
            <v>4171</v>
          </cell>
          <cell r="J52">
            <v>4436</v>
          </cell>
          <cell r="K52">
            <v>265</v>
          </cell>
          <cell r="L52">
            <v>4668.96</v>
          </cell>
          <cell r="M52">
            <v>4668.96</v>
          </cell>
          <cell r="N52">
            <v>-892.05</v>
          </cell>
          <cell r="O52">
            <v>0</v>
          </cell>
          <cell r="P52">
            <v>101.72</v>
          </cell>
          <cell r="Q52">
            <v>8547.59</v>
          </cell>
          <cell r="R52">
            <v>0</v>
          </cell>
          <cell r="S52" t="str">
            <v>ok</v>
          </cell>
          <cell r="T52" t="str">
            <v>LIDO/REVISÃO</v>
          </cell>
          <cell r="U52" t="str">
            <v>CONFIRMACAO LEITURA</v>
          </cell>
          <cell r="V52">
            <v>6435548</v>
          </cell>
          <cell r="W52" t="str">
            <v>ok</v>
          </cell>
          <cell r="X52">
            <v>1</v>
          </cell>
          <cell r="Y52" t="str">
            <v>sim</v>
          </cell>
          <cell r="Z52">
            <v>1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</row>
        <row r="53">
          <cell r="D53" t="str">
            <v>H038</v>
          </cell>
          <cell r="E53">
            <v>2296683</v>
          </cell>
          <cell r="F53">
            <v>45566</v>
          </cell>
          <cell r="G53" t="str">
            <v>PAV DE MECANICA BL MODULADOS</v>
          </cell>
          <cell r="H53">
            <v>1</v>
          </cell>
          <cell r="I53">
            <v>183</v>
          </cell>
          <cell r="J53">
            <v>353</v>
          </cell>
          <cell r="K53">
            <v>170</v>
          </cell>
          <cell r="L53">
            <v>2969.41</v>
          </cell>
          <cell r="M53">
            <v>2969.41</v>
          </cell>
          <cell r="N53">
            <v>-573.22</v>
          </cell>
          <cell r="O53">
            <v>0</v>
          </cell>
          <cell r="P53">
            <v>126.99</v>
          </cell>
          <cell r="Q53">
            <v>5492.59</v>
          </cell>
          <cell r="R53">
            <v>0</v>
          </cell>
          <cell r="S53" t="str">
            <v>ok</v>
          </cell>
          <cell r="T53" t="str">
            <v>LIDO</v>
          </cell>
          <cell r="U53" t="str">
            <v>Sem ocorrência</v>
          </cell>
          <cell r="V53">
            <v>2296683</v>
          </cell>
          <cell r="W53" t="str">
            <v>ok</v>
          </cell>
          <cell r="X53">
            <v>1</v>
          </cell>
          <cell r="Y53" t="str">
            <v>sim</v>
          </cell>
          <cell r="Z53">
            <v>1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D54" t="str">
            <v>H040</v>
          </cell>
          <cell r="E54">
            <v>2296691</v>
          </cell>
          <cell r="F54">
            <v>45566</v>
          </cell>
          <cell r="G54" t="str">
            <v>REITORIA UFSC</v>
          </cell>
          <cell r="H54">
            <v>2</v>
          </cell>
          <cell r="I54">
            <v>49541</v>
          </cell>
          <cell r="J54">
            <v>49949</v>
          </cell>
          <cell r="K54">
            <v>408</v>
          </cell>
          <cell r="L54">
            <v>7155.34</v>
          </cell>
          <cell r="M54">
            <v>7155.34</v>
          </cell>
          <cell r="N54">
            <v>-1357.87</v>
          </cell>
          <cell r="O54">
            <v>0</v>
          </cell>
          <cell r="P54">
            <v>58.29</v>
          </cell>
          <cell r="Q54">
            <v>13011.1</v>
          </cell>
          <cell r="R54">
            <v>0</v>
          </cell>
          <cell r="S54" t="str">
            <v>ok</v>
          </cell>
          <cell r="T54" t="str">
            <v>LIDO/REVISÃO</v>
          </cell>
          <cell r="U54" t="str">
            <v>Alto Consumo</v>
          </cell>
          <cell r="V54">
            <v>2296691</v>
          </cell>
          <cell r="W54" t="str">
            <v>ok</v>
          </cell>
          <cell r="X54">
            <v>2</v>
          </cell>
          <cell r="Y54" t="str">
            <v>sim</v>
          </cell>
          <cell r="Z54">
            <v>1</v>
          </cell>
          <cell r="AA54">
            <v>0</v>
          </cell>
          <cell r="AB54">
            <v>0</v>
          </cell>
          <cell r="AC54">
            <v>1</v>
          </cell>
          <cell r="AD54">
            <v>2</v>
          </cell>
        </row>
        <row r="55">
          <cell r="D55" t="str">
            <v>H041</v>
          </cell>
          <cell r="E55">
            <v>2296810</v>
          </cell>
          <cell r="F55">
            <v>45566</v>
          </cell>
          <cell r="G55" t="str">
            <v>CENTRO DE E BASICOS UFSC</v>
          </cell>
          <cell r="H55">
            <v>2</v>
          </cell>
          <cell r="I55">
            <v>5119</v>
          </cell>
          <cell r="J55">
            <v>5526</v>
          </cell>
          <cell r="K55">
            <v>407</v>
          </cell>
          <cell r="L55">
            <v>7846.63</v>
          </cell>
          <cell r="M55">
            <v>7846.63</v>
          </cell>
          <cell r="N55">
            <v>-1486.45</v>
          </cell>
          <cell r="O55">
            <v>0</v>
          </cell>
          <cell r="P55">
            <v>36.26</v>
          </cell>
          <cell r="Q55">
            <v>14243.07</v>
          </cell>
          <cell r="R55">
            <v>0</v>
          </cell>
          <cell r="S55" t="str">
            <v>ok</v>
          </cell>
          <cell r="T55" t="str">
            <v>LIDO</v>
          </cell>
          <cell r="U55" t="str">
            <v>Alto Consumo</v>
          </cell>
          <cell r="V55">
            <v>2296810</v>
          </cell>
          <cell r="W55" t="str">
            <v>ok</v>
          </cell>
          <cell r="X55">
            <v>2</v>
          </cell>
          <cell r="Y55" t="str">
            <v>sim</v>
          </cell>
          <cell r="Z55">
            <v>1</v>
          </cell>
          <cell r="AA55">
            <v>0</v>
          </cell>
          <cell r="AB55">
            <v>1</v>
          </cell>
          <cell r="AC55">
            <v>0</v>
          </cell>
          <cell r="AD55">
            <v>2</v>
          </cell>
        </row>
        <row r="56">
          <cell r="D56" t="str">
            <v>H042</v>
          </cell>
          <cell r="E56">
            <v>2296802</v>
          </cell>
          <cell r="F56">
            <v>45566</v>
          </cell>
          <cell r="G56" t="str">
            <v>CENTRO DE ESTUDO BASICO UFSC</v>
          </cell>
          <cell r="H56">
            <v>1</v>
          </cell>
          <cell r="I56">
            <v>3355</v>
          </cell>
          <cell r="J56">
            <v>4188</v>
          </cell>
          <cell r="K56">
            <v>833</v>
          </cell>
          <cell r="L56">
            <v>14830.48</v>
          </cell>
          <cell r="M56">
            <v>14830.48</v>
          </cell>
          <cell r="N56">
            <v>-2869.4</v>
          </cell>
          <cell r="O56">
            <v>0</v>
          </cell>
          <cell r="P56">
            <v>703.04</v>
          </cell>
          <cell r="Q56">
            <v>27494.6</v>
          </cell>
          <cell r="R56">
            <v>0</v>
          </cell>
          <cell r="S56" t="str">
            <v>ok</v>
          </cell>
          <cell r="T56" t="str">
            <v>LIDO/REVISÃO</v>
          </cell>
          <cell r="U56" t="str">
            <v>Alto Consumo</v>
          </cell>
          <cell r="V56">
            <v>2296802</v>
          </cell>
          <cell r="W56" t="str">
            <v>ok</v>
          </cell>
          <cell r="X56">
            <v>1</v>
          </cell>
          <cell r="Y56" t="str">
            <v>sim</v>
          </cell>
          <cell r="Z56">
            <v>1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</row>
        <row r="57">
          <cell r="D57" t="str">
            <v>H043</v>
          </cell>
          <cell r="E57">
            <v>6816860</v>
          </cell>
          <cell r="F57">
            <v>45566</v>
          </cell>
          <cell r="G57" t="str">
            <v>CASA VEG DPTO MICRO UFSC</v>
          </cell>
          <cell r="H57">
            <v>1</v>
          </cell>
          <cell r="I57">
            <v>109</v>
          </cell>
          <cell r="J57">
            <v>111</v>
          </cell>
          <cell r="K57">
            <v>2</v>
          </cell>
          <cell r="L57">
            <v>56.05</v>
          </cell>
          <cell r="M57">
            <v>56.05</v>
          </cell>
          <cell r="N57">
            <v>-10.87</v>
          </cell>
          <cell r="O57">
            <v>0</v>
          </cell>
          <cell r="P57">
            <v>2.95</v>
          </cell>
          <cell r="Q57">
            <v>104.18</v>
          </cell>
          <cell r="R57">
            <v>0</v>
          </cell>
          <cell r="S57" t="str">
            <v>ok</v>
          </cell>
          <cell r="T57" t="str">
            <v>LIDO</v>
          </cell>
          <cell r="U57" t="str">
            <v>Sem ocorrência</v>
          </cell>
          <cell r="V57">
            <v>6816860</v>
          </cell>
          <cell r="W57" t="str">
            <v>ok</v>
          </cell>
          <cell r="X57">
            <v>1</v>
          </cell>
          <cell r="Y57" t="str">
            <v>sim</v>
          </cell>
          <cell r="Z57">
            <v>1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</row>
        <row r="58">
          <cell r="D58" t="str">
            <v>H044</v>
          </cell>
          <cell r="E58">
            <v>2296896</v>
          </cell>
          <cell r="F58">
            <v>45566</v>
          </cell>
          <cell r="G58" t="str">
            <v>LAB DE ENSINO E PESQUISA UFSC</v>
          </cell>
          <cell r="H58">
            <v>1</v>
          </cell>
          <cell r="I58">
            <v>1089</v>
          </cell>
          <cell r="J58">
            <v>1209</v>
          </cell>
          <cell r="K58">
            <v>120</v>
          </cell>
          <cell r="L58">
            <v>2074.91</v>
          </cell>
          <cell r="M58">
            <v>2074.91</v>
          </cell>
          <cell r="N58">
            <v>-394.25</v>
          </cell>
          <cell r="O58">
            <v>0</v>
          </cell>
          <cell r="P58">
            <v>22.02</v>
          </cell>
          <cell r="Q58">
            <v>3777.59</v>
          </cell>
          <cell r="R58">
            <v>0</v>
          </cell>
          <cell r="S58" t="str">
            <v>ok</v>
          </cell>
          <cell r="T58" t="str">
            <v>LIDO</v>
          </cell>
          <cell r="U58" t="str">
            <v>Alto Consumo</v>
          </cell>
          <cell r="V58">
            <v>2296896</v>
          </cell>
          <cell r="W58" t="str">
            <v>ok</v>
          </cell>
          <cell r="X58">
            <v>1</v>
          </cell>
          <cell r="Y58" t="str">
            <v>sim</v>
          </cell>
          <cell r="Z58">
            <v>1</v>
          </cell>
          <cell r="AA58">
            <v>0</v>
          </cell>
          <cell r="AB58">
            <v>0</v>
          </cell>
          <cell r="AC58">
            <v>0</v>
          </cell>
          <cell r="AD58">
            <v>1</v>
          </cell>
        </row>
        <row r="59">
          <cell r="D59" t="str">
            <v>H045</v>
          </cell>
          <cell r="E59">
            <v>2296772</v>
          </cell>
          <cell r="F59">
            <v>45566</v>
          </cell>
          <cell r="G59" t="str">
            <v>MUSEU DE ANTROPOLOGIA UFSC</v>
          </cell>
          <cell r="H59">
            <v>1</v>
          </cell>
          <cell r="I59">
            <v>5456</v>
          </cell>
          <cell r="J59">
            <v>5693</v>
          </cell>
          <cell r="K59">
            <v>237</v>
          </cell>
          <cell r="L59">
            <v>4168.04</v>
          </cell>
          <cell r="M59">
            <v>4168.04</v>
          </cell>
          <cell r="N59">
            <v>-801.77</v>
          </cell>
          <cell r="O59">
            <v>0</v>
          </cell>
          <cell r="P59">
            <v>148.37</v>
          </cell>
          <cell r="Q59">
            <v>7682.68</v>
          </cell>
          <cell r="R59">
            <v>0</v>
          </cell>
          <cell r="S59" t="str">
            <v>ok</v>
          </cell>
          <cell r="T59" t="str">
            <v>LIDO</v>
          </cell>
          <cell r="U59" t="str">
            <v>Sem ocorrência</v>
          </cell>
          <cell r="V59">
            <v>2296772</v>
          </cell>
          <cell r="W59" t="str">
            <v>ok</v>
          </cell>
          <cell r="X59">
            <v>1</v>
          </cell>
          <cell r="Y59" t="str">
            <v>sim</v>
          </cell>
          <cell r="Z59">
            <v>1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</row>
        <row r="60">
          <cell r="D60" t="str">
            <v>H046</v>
          </cell>
          <cell r="E60">
            <v>2296780</v>
          </cell>
          <cell r="F60">
            <v>45566</v>
          </cell>
          <cell r="G60" t="str">
            <v>HORTO BOTANICO UFSC</v>
          </cell>
          <cell r="H60">
            <v>1</v>
          </cell>
          <cell r="I60">
            <v>2631</v>
          </cell>
          <cell r="J60">
            <v>2729</v>
          </cell>
          <cell r="K60">
            <v>98</v>
          </cell>
          <cell r="L60">
            <v>1681.33</v>
          </cell>
          <cell r="M60">
            <v>1681.33</v>
          </cell>
          <cell r="N60">
            <v>-329.27</v>
          </cell>
          <cell r="O60">
            <v>0</v>
          </cell>
          <cell r="P60">
            <v>121.81</v>
          </cell>
          <cell r="Q60">
            <v>3155.2</v>
          </cell>
          <cell r="R60">
            <v>0</v>
          </cell>
          <cell r="S60" t="str">
            <v>ok</v>
          </cell>
          <cell r="T60" t="str">
            <v>LIDO</v>
          </cell>
          <cell r="U60" t="str">
            <v>Sem ocorrência</v>
          </cell>
          <cell r="V60">
            <v>2296780</v>
          </cell>
          <cell r="W60" t="str">
            <v>ok</v>
          </cell>
          <cell r="X60">
            <v>1</v>
          </cell>
          <cell r="Y60" t="str">
            <v>sim</v>
          </cell>
          <cell r="Z60">
            <v>1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</row>
        <row r="61">
          <cell r="D61" t="str">
            <v>H047</v>
          </cell>
          <cell r="E61">
            <v>2296837</v>
          </cell>
          <cell r="F61">
            <v>45566</v>
          </cell>
          <cell r="G61" t="str">
            <v>CRECHE UFSC</v>
          </cell>
          <cell r="H61">
            <v>1</v>
          </cell>
          <cell r="I61">
            <v>17567</v>
          </cell>
          <cell r="J61">
            <v>18050</v>
          </cell>
          <cell r="K61">
            <v>483</v>
          </cell>
          <cell r="L61">
            <v>8568.98</v>
          </cell>
          <cell r="M61">
            <v>8568.98</v>
          </cell>
          <cell r="N61">
            <v>-1625.48</v>
          </cell>
          <cell r="O61">
            <v>0</v>
          </cell>
          <cell r="P61">
            <v>62.84</v>
          </cell>
          <cell r="Q61">
            <v>15575.32</v>
          </cell>
          <cell r="R61">
            <v>0</v>
          </cell>
          <cell r="S61" t="str">
            <v>ok</v>
          </cell>
          <cell r="T61" t="str">
            <v>LIDO/REVISÃO</v>
          </cell>
          <cell r="U61" t="str">
            <v>Alto Consumo</v>
          </cell>
          <cell r="V61">
            <v>2296837</v>
          </cell>
          <cell r="W61" t="str">
            <v>ok</v>
          </cell>
          <cell r="X61">
            <v>1</v>
          </cell>
          <cell r="Y61" t="str">
            <v>sim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</row>
        <row r="62">
          <cell r="D62" t="str">
            <v>H048</v>
          </cell>
          <cell r="E62">
            <v>2296764</v>
          </cell>
          <cell r="F62">
            <v>45566</v>
          </cell>
          <cell r="G62" t="str">
            <v>CENTRO DE CIENCIAS HUMANAS UFSC</v>
          </cell>
          <cell r="H62">
            <v>1</v>
          </cell>
          <cell r="I62">
            <v>41095</v>
          </cell>
          <cell r="J62">
            <v>42083</v>
          </cell>
          <cell r="K62">
            <v>988</v>
          </cell>
          <cell r="L62">
            <v>17603.43</v>
          </cell>
          <cell r="M62">
            <v>17603.43</v>
          </cell>
          <cell r="N62">
            <v>-3363.85</v>
          </cell>
          <cell r="O62">
            <v>0</v>
          </cell>
          <cell r="P62">
            <v>389.42</v>
          </cell>
          <cell r="Q62">
            <v>32232.43</v>
          </cell>
          <cell r="R62">
            <v>0</v>
          </cell>
          <cell r="S62" t="str">
            <v>ok</v>
          </cell>
          <cell r="T62" t="str">
            <v>LIDO/REVISÃO</v>
          </cell>
          <cell r="U62" t="str">
            <v>Alto Consumo</v>
          </cell>
          <cell r="V62">
            <v>2296764</v>
          </cell>
          <cell r="W62" t="str">
            <v>ok</v>
          </cell>
          <cell r="X62">
            <v>1</v>
          </cell>
          <cell r="Y62" t="str">
            <v>sim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D63" t="str">
            <v>H049</v>
          </cell>
          <cell r="E63">
            <v>9197478</v>
          </cell>
          <cell r="F63">
            <v>45566</v>
          </cell>
          <cell r="G63" t="str">
            <v>CENTRO DE EDUCACAO UFSC</v>
          </cell>
          <cell r="H63">
            <v>1</v>
          </cell>
          <cell r="I63">
            <v>3148</v>
          </cell>
          <cell r="J63">
            <v>3232</v>
          </cell>
          <cell r="K63">
            <v>84</v>
          </cell>
          <cell r="L63">
            <v>1430.87</v>
          </cell>
          <cell r="M63">
            <v>1430.87</v>
          </cell>
          <cell r="N63">
            <v>-275.94</v>
          </cell>
          <cell r="O63">
            <v>0</v>
          </cell>
          <cell r="P63">
            <v>58.31</v>
          </cell>
          <cell r="Q63">
            <v>2644.11</v>
          </cell>
          <cell r="R63">
            <v>0</v>
          </cell>
          <cell r="S63" t="str">
            <v>ok</v>
          </cell>
          <cell r="T63" t="str">
            <v>MÉDIO</v>
          </cell>
          <cell r="U63" t="str">
            <v>Média</v>
          </cell>
          <cell r="V63">
            <v>9197478</v>
          </cell>
          <cell r="W63" t="str">
            <v>ok</v>
          </cell>
          <cell r="X63">
            <v>1</v>
          </cell>
          <cell r="Y63" t="str">
            <v>sim</v>
          </cell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1</v>
          </cell>
        </row>
        <row r="64">
          <cell r="D64" t="str">
            <v>H050</v>
          </cell>
          <cell r="E64">
            <v>2296748</v>
          </cell>
          <cell r="F64">
            <v>45566</v>
          </cell>
          <cell r="G64" t="str">
            <v>CENTRO DE EDUCACAO UFSC</v>
          </cell>
          <cell r="H64">
            <v>1</v>
          </cell>
          <cell r="I64">
            <v>7960</v>
          </cell>
          <cell r="J64">
            <v>8245</v>
          </cell>
          <cell r="K64">
            <v>285</v>
          </cell>
          <cell r="L64">
            <v>5026.76</v>
          </cell>
          <cell r="M64">
            <v>5026.76</v>
          </cell>
          <cell r="N64">
            <v>-964.32</v>
          </cell>
          <cell r="O64">
            <v>0</v>
          </cell>
          <cell r="P64">
            <v>150.97</v>
          </cell>
          <cell r="Q64">
            <v>9240.17</v>
          </cell>
          <cell r="R64">
            <v>0</v>
          </cell>
          <cell r="S64" t="str">
            <v>ok</v>
          </cell>
          <cell r="T64" t="str">
            <v>MÉDIO</v>
          </cell>
          <cell r="U64" t="str">
            <v>Média</v>
          </cell>
          <cell r="V64">
            <v>2296748</v>
          </cell>
          <cell r="W64" t="str">
            <v>ok</v>
          </cell>
          <cell r="X64">
            <v>1</v>
          </cell>
          <cell r="Y64" t="str">
            <v>sim</v>
          </cell>
          <cell r="Z64">
            <v>1</v>
          </cell>
          <cell r="AA64">
            <v>0</v>
          </cell>
          <cell r="AB64">
            <v>0</v>
          </cell>
          <cell r="AC64">
            <v>0</v>
          </cell>
          <cell r="AD64">
            <v>1</v>
          </cell>
        </row>
        <row r="65">
          <cell r="D65" t="str">
            <v>H051</v>
          </cell>
          <cell r="E65">
            <v>2296756</v>
          </cell>
          <cell r="F65">
            <v>45566</v>
          </cell>
          <cell r="G65" t="str">
            <v>CENTRO DE CONVIVENCIA UFSC</v>
          </cell>
          <cell r="H65">
            <v>5</v>
          </cell>
          <cell r="I65">
            <v>730</v>
          </cell>
          <cell r="J65">
            <v>730</v>
          </cell>
          <cell r="K65">
            <v>0</v>
          </cell>
          <cell r="L65">
            <v>216.55</v>
          </cell>
          <cell r="M65">
            <v>216.55</v>
          </cell>
          <cell r="N65">
            <v>-41.68</v>
          </cell>
          <cell r="O65">
            <v>0</v>
          </cell>
          <cell r="P65">
            <v>7.84</v>
          </cell>
          <cell r="Q65">
            <v>399.26</v>
          </cell>
          <cell r="R65">
            <v>0</v>
          </cell>
          <cell r="S65" t="str">
            <v>ok</v>
          </cell>
          <cell r="T65" t="str">
            <v>LIDO</v>
          </cell>
          <cell r="U65" t="str">
            <v>HIDRÔMETRO PARADO.</v>
          </cell>
          <cell r="V65">
            <v>2296756</v>
          </cell>
          <cell r="W65" t="str">
            <v>ok</v>
          </cell>
          <cell r="X65">
            <v>5</v>
          </cell>
          <cell r="Y65" t="str">
            <v>sim</v>
          </cell>
          <cell r="Z65">
            <v>4</v>
          </cell>
          <cell r="AA65">
            <v>0</v>
          </cell>
          <cell r="AB65">
            <v>1</v>
          </cell>
          <cell r="AC65">
            <v>0</v>
          </cell>
          <cell r="AD65">
            <v>5</v>
          </cell>
        </row>
        <row r="66">
          <cell r="D66" t="str">
            <v>H053</v>
          </cell>
          <cell r="E66">
            <v>2296713</v>
          </cell>
          <cell r="F66">
            <v>45566</v>
          </cell>
          <cell r="G66" t="str">
            <v>IMPRENSA UNIVERSITARIA</v>
          </cell>
          <cell r="H66">
            <v>1</v>
          </cell>
          <cell r="I66">
            <v>33494</v>
          </cell>
          <cell r="J66">
            <v>33807</v>
          </cell>
          <cell r="K66">
            <v>313</v>
          </cell>
          <cell r="L66">
            <v>5527.68</v>
          </cell>
          <cell r="M66">
            <v>5527.68</v>
          </cell>
          <cell r="N66">
            <v>-1059.31</v>
          </cell>
          <cell r="O66">
            <v>0</v>
          </cell>
          <cell r="P66">
            <v>154.21</v>
          </cell>
          <cell r="Q66">
            <v>10150.26</v>
          </cell>
          <cell r="R66">
            <v>0</v>
          </cell>
          <cell r="S66" t="str">
            <v>ok</v>
          </cell>
          <cell r="T66" t="str">
            <v>MÉDIO</v>
          </cell>
          <cell r="U66" t="str">
            <v>Média</v>
          </cell>
          <cell r="V66">
            <v>2296713</v>
          </cell>
          <cell r="W66" t="str">
            <v>ok</v>
          </cell>
          <cell r="X66">
            <v>1</v>
          </cell>
          <cell r="Y66" t="str">
            <v>sim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</row>
        <row r="67">
          <cell r="D67" t="str">
            <v>H054</v>
          </cell>
          <cell r="E67">
            <v>6923020</v>
          </cell>
          <cell r="F67">
            <v>45566</v>
          </cell>
          <cell r="G67" t="str">
            <v>ESPACO DO DEP DE AQUIT E URBAN UFSC</v>
          </cell>
          <cell r="H67">
            <v>1</v>
          </cell>
          <cell r="I67">
            <v>7480</v>
          </cell>
          <cell r="J67">
            <v>7731</v>
          </cell>
          <cell r="K67">
            <v>251</v>
          </cell>
          <cell r="L67">
            <v>4418.5</v>
          </cell>
          <cell r="M67">
            <v>4418.5</v>
          </cell>
          <cell r="N67">
            <v>-840.74</v>
          </cell>
          <cell r="O67">
            <v>0</v>
          </cell>
          <cell r="P67">
            <v>59.6</v>
          </cell>
          <cell r="Q67">
            <v>8055.86</v>
          </cell>
          <cell r="R67">
            <v>0</v>
          </cell>
          <cell r="S67" t="str">
            <v>ok</v>
          </cell>
          <cell r="T67" t="str">
            <v>MÉDIO</v>
          </cell>
          <cell r="U67" t="str">
            <v>Média</v>
          </cell>
          <cell r="V67">
            <v>6923020</v>
          </cell>
          <cell r="W67" t="str">
            <v>ok</v>
          </cell>
          <cell r="X67">
            <v>1</v>
          </cell>
          <cell r="Y67" t="str">
            <v>sim</v>
          </cell>
          <cell r="Z67">
            <v>1</v>
          </cell>
          <cell r="AA67">
            <v>0</v>
          </cell>
          <cell r="AB67">
            <v>0</v>
          </cell>
          <cell r="AC67">
            <v>0</v>
          </cell>
          <cell r="AD67">
            <v>1</v>
          </cell>
        </row>
        <row r="68">
          <cell r="D68" t="str">
            <v>H055</v>
          </cell>
          <cell r="E68">
            <v>2296705</v>
          </cell>
          <cell r="F68">
            <v>45566</v>
          </cell>
          <cell r="G68" t="str">
            <v>CENTRO DE ESPORTE</v>
          </cell>
          <cell r="H68">
            <v>2</v>
          </cell>
          <cell r="I68">
            <v>52574</v>
          </cell>
          <cell r="J68">
            <v>54100</v>
          </cell>
          <cell r="K68">
            <v>1526</v>
          </cell>
          <cell r="L68">
            <v>30450.42</v>
          </cell>
          <cell r="M68">
            <v>30450.42</v>
          </cell>
          <cell r="N68">
            <v>-5835.09</v>
          </cell>
          <cell r="O68">
            <v>0</v>
          </cell>
          <cell r="P68">
            <v>846.11</v>
          </cell>
          <cell r="Q68">
            <v>55911.86</v>
          </cell>
          <cell r="R68">
            <v>0</v>
          </cell>
          <cell r="S68" t="str">
            <v>ok</v>
          </cell>
          <cell r="T68" t="str">
            <v>LIDO</v>
          </cell>
          <cell r="U68" t="str">
            <v>Sem ocorrência</v>
          </cell>
          <cell r="V68">
            <v>2296705</v>
          </cell>
          <cell r="W68" t="str">
            <v>ok</v>
          </cell>
          <cell r="X68">
            <v>2</v>
          </cell>
          <cell r="Y68" t="str">
            <v>sim</v>
          </cell>
          <cell r="Z68">
            <v>1</v>
          </cell>
          <cell r="AA68">
            <v>0</v>
          </cell>
          <cell r="AB68">
            <v>1</v>
          </cell>
          <cell r="AC68">
            <v>0</v>
          </cell>
          <cell r="AD68">
            <v>2</v>
          </cell>
        </row>
        <row r="69">
          <cell r="D69" t="str">
            <v>H056</v>
          </cell>
          <cell r="E69">
            <v>2296721</v>
          </cell>
          <cell r="F69">
            <v>45566</v>
          </cell>
          <cell r="G69" t="str">
            <v>RESTAURANTE UNIVERSITARIO</v>
          </cell>
          <cell r="H69">
            <v>2</v>
          </cell>
          <cell r="I69">
            <v>138031</v>
          </cell>
          <cell r="J69">
            <v>92947</v>
          </cell>
          <cell r="K69">
            <v>1897</v>
          </cell>
          <cell r="L69">
            <v>37944.629999999997</v>
          </cell>
          <cell r="M69">
            <v>37944.629999999997</v>
          </cell>
          <cell r="N69">
            <v>-7344.76</v>
          </cell>
          <cell r="O69">
            <v>0</v>
          </cell>
          <cell r="P69">
            <v>1833.1</v>
          </cell>
          <cell r="Q69">
            <v>70377.600000000006</v>
          </cell>
          <cell r="R69">
            <v>0</v>
          </cell>
          <cell r="S69" t="str">
            <v>ok</v>
          </cell>
          <cell r="T69" t="str">
            <v>LIDO/REVISÃO</v>
          </cell>
          <cell r="U69" t="str">
            <v>CONFIRMACAO LEITURA</v>
          </cell>
          <cell r="V69">
            <v>2296721</v>
          </cell>
          <cell r="W69" t="str">
            <v>ok</v>
          </cell>
          <cell r="X69">
            <v>2</v>
          </cell>
          <cell r="Y69" t="str">
            <v>sim</v>
          </cell>
          <cell r="Z69">
            <v>1</v>
          </cell>
          <cell r="AA69">
            <v>0</v>
          </cell>
          <cell r="AB69">
            <v>1</v>
          </cell>
          <cell r="AC69">
            <v>0</v>
          </cell>
          <cell r="AD69">
            <v>2</v>
          </cell>
        </row>
        <row r="70">
          <cell r="D70" t="str">
            <v>H057</v>
          </cell>
          <cell r="E70">
            <v>2297108</v>
          </cell>
          <cell r="F70">
            <v>45566</v>
          </cell>
          <cell r="G70" t="str">
            <v>UNIVERSIDADE FEDERAL DE SANTA CATARINA</v>
          </cell>
          <cell r="H70">
            <v>1</v>
          </cell>
          <cell r="I70">
            <v>2540</v>
          </cell>
          <cell r="J70">
            <v>2601</v>
          </cell>
          <cell r="K70">
            <v>61</v>
          </cell>
          <cell r="L70">
            <v>1019.4</v>
          </cell>
          <cell r="M70">
            <v>1019.4</v>
          </cell>
          <cell r="N70">
            <v>-200.88</v>
          </cell>
          <cell r="O70">
            <v>0</v>
          </cell>
          <cell r="P70">
            <v>86.82</v>
          </cell>
          <cell r="Q70">
            <v>1924.74</v>
          </cell>
          <cell r="R70">
            <v>0</v>
          </cell>
          <cell r="S70" t="str">
            <v>ok</v>
          </cell>
          <cell r="T70" t="str">
            <v>LIDO</v>
          </cell>
          <cell r="U70" t="str">
            <v>Sem ocorrência</v>
          </cell>
          <cell r="V70">
            <v>2297108</v>
          </cell>
          <cell r="W70" t="str">
            <v>ok</v>
          </cell>
          <cell r="X70">
            <v>1</v>
          </cell>
          <cell r="Y70" t="str">
            <v>sim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</row>
        <row r="71">
          <cell r="D71" t="str">
            <v>H058</v>
          </cell>
          <cell r="E71">
            <v>9611070</v>
          </cell>
          <cell r="F71">
            <v>45566</v>
          </cell>
          <cell r="G71" t="str">
            <v>CENTRO CIENCIAS BIOLOGICAS BL B</v>
          </cell>
          <cell r="H71">
            <v>1</v>
          </cell>
          <cell r="I71">
            <v>20690</v>
          </cell>
          <cell r="J71">
            <v>21296</v>
          </cell>
          <cell r="K71">
            <v>606</v>
          </cell>
          <cell r="L71">
            <v>10769.45</v>
          </cell>
          <cell r="M71">
            <v>10769.45</v>
          </cell>
          <cell r="N71">
            <v>-2068.06</v>
          </cell>
          <cell r="O71">
            <v>0</v>
          </cell>
          <cell r="P71">
            <v>345.36</v>
          </cell>
          <cell r="Q71">
            <v>19816.2</v>
          </cell>
          <cell r="R71">
            <v>0</v>
          </cell>
          <cell r="S71" t="str">
            <v>ok</v>
          </cell>
          <cell r="T71" t="str">
            <v>LIDO</v>
          </cell>
          <cell r="U71" t="str">
            <v>Sem ocorrência</v>
          </cell>
          <cell r="V71">
            <v>9611070</v>
          </cell>
          <cell r="W71" t="str">
            <v>ok</v>
          </cell>
          <cell r="X71">
            <v>1</v>
          </cell>
          <cell r="Y71" t="str">
            <v>sim</v>
          </cell>
          <cell r="Z71">
            <v>1</v>
          </cell>
          <cell r="AA71">
            <v>0</v>
          </cell>
          <cell r="AB71">
            <v>0</v>
          </cell>
          <cell r="AC71">
            <v>0</v>
          </cell>
          <cell r="AD71">
            <v>1</v>
          </cell>
        </row>
        <row r="72">
          <cell r="D72" t="str">
            <v>H059</v>
          </cell>
          <cell r="E72">
            <v>2296675</v>
          </cell>
          <cell r="F72">
            <v>45566</v>
          </cell>
          <cell r="G72" t="str">
            <v>CENTRO TECNOLOGICO</v>
          </cell>
          <cell r="H72">
            <v>1</v>
          </cell>
          <cell r="I72">
            <v>22</v>
          </cell>
          <cell r="J72">
            <v>34</v>
          </cell>
          <cell r="K72">
            <v>12</v>
          </cell>
          <cell r="L72">
            <v>142.79</v>
          </cell>
          <cell r="M72">
            <v>142.79</v>
          </cell>
          <cell r="N72">
            <v>-27.53</v>
          </cell>
          <cell r="O72">
            <v>0</v>
          </cell>
          <cell r="P72">
            <v>5.82</v>
          </cell>
          <cell r="Q72">
            <v>263.87</v>
          </cell>
          <cell r="R72">
            <v>0</v>
          </cell>
          <cell r="S72" t="str">
            <v>ok</v>
          </cell>
          <cell r="T72" t="str">
            <v>LIDO</v>
          </cell>
          <cell r="U72" t="str">
            <v>Sem ocorrência</v>
          </cell>
          <cell r="V72">
            <v>2296675</v>
          </cell>
          <cell r="W72" t="str">
            <v>ok</v>
          </cell>
          <cell r="X72">
            <v>1</v>
          </cell>
          <cell r="Y72" t="str">
            <v>sim</v>
          </cell>
          <cell r="Z72">
            <v>1</v>
          </cell>
          <cell r="AA72">
            <v>0</v>
          </cell>
          <cell r="AB72">
            <v>0</v>
          </cell>
          <cell r="AC72">
            <v>0</v>
          </cell>
          <cell r="AD72">
            <v>1</v>
          </cell>
        </row>
        <row r="73">
          <cell r="D73" t="str">
            <v>H060</v>
          </cell>
          <cell r="E73">
            <v>5329663</v>
          </cell>
          <cell r="F73">
            <v>45566</v>
          </cell>
          <cell r="G73" t="str">
            <v>UNIVERSIDADE FEDERAL DE SANTA CATARINA</v>
          </cell>
          <cell r="H73">
            <v>1</v>
          </cell>
          <cell r="I73">
            <v>3581</v>
          </cell>
          <cell r="J73">
            <v>3688</v>
          </cell>
          <cell r="K73">
            <v>107</v>
          </cell>
          <cell r="L73">
            <v>1842.34</v>
          </cell>
          <cell r="M73">
            <v>1842.34</v>
          </cell>
          <cell r="N73">
            <v>-360.39</v>
          </cell>
          <cell r="O73">
            <v>0</v>
          </cell>
          <cell r="P73">
            <v>128.94</v>
          </cell>
          <cell r="Q73">
            <v>3453.23</v>
          </cell>
          <cell r="R73">
            <v>0</v>
          </cell>
          <cell r="S73" t="str">
            <v>ok</v>
          </cell>
          <cell r="T73" t="str">
            <v>LIDO</v>
          </cell>
          <cell r="U73" t="str">
            <v>Sem ocorrência</v>
          </cell>
          <cell r="V73">
            <v>5329663</v>
          </cell>
          <cell r="W73" t="str">
            <v>ok</v>
          </cell>
          <cell r="X73">
            <v>1</v>
          </cell>
          <cell r="Y73" t="str">
            <v>sim</v>
          </cell>
          <cell r="Z73">
            <v>1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</row>
        <row r="74">
          <cell r="D74" t="str">
            <v>H061</v>
          </cell>
          <cell r="E74">
            <v>2296870</v>
          </cell>
          <cell r="F74">
            <v>45566</v>
          </cell>
          <cell r="G74" t="str">
            <v>CENTRO ANATOMICO UFSC</v>
          </cell>
          <cell r="H74">
            <v>2</v>
          </cell>
          <cell r="I74">
            <v>434</v>
          </cell>
          <cell r="J74">
            <v>480</v>
          </cell>
          <cell r="K74">
            <v>46</v>
          </cell>
          <cell r="L74">
            <v>679.16</v>
          </cell>
          <cell r="M74">
            <v>679.16</v>
          </cell>
          <cell r="N74">
            <v>-129.21</v>
          </cell>
          <cell r="O74">
            <v>0</v>
          </cell>
          <cell r="P74">
            <v>9.0500000000000007</v>
          </cell>
          <cell r="Q74">
            <v>1238.1600000000001</v>
          </cell>
          <cell r="R74">
            <v>0</v>
          </cell>
          <cell r="S74" t="str">
            <v>ok</v>
          </cell>
          <cell r="T74" t="str">
            <v>LIDO</v>
          </cell>
          <cell r="U74" t="str">
            <v>Sem ocorrência</v>
          </cell>
          <cell r="V74">
            <v>2296870</v>
          </cell>
          <cell r="W74" t="str">
            <v>ok</v>
          </cell>
          <cell r="X74">
            <v>2</v>
          </cell>
          <cell r="Y74" t="str">
            <v>sim</v>
          </cell>
          <cell r="Z74">
            <v>1</v>
          </cell>
          <cell r="AA74">
            <v>0</v>
          </cell>
          <cell r="AB74">
            <v>1</v>
          </cell>
          <cell r="AC74">
            <v>0</v>
          </cell>
          <cell r="AD74">
            <v>2</v>
          </cell>
        </row>
        <row r="75">
          <cell r="D75" t="str">
            <v>H062</v>
          </cell>
          <cell r="E75">
            <v>15023672</v>
          </cell>
          <cell r="F75">
            <v>45566</v>
          </cell>
          <cell r="G75" t="str">
            <v>CENTRO DE CIENCIAS FISICAS E MATEMATICA</v>
          </cell>
          <cell r="H75">
            <v>1</v>
          </cell>
          <cell r="I75">
            <v>17716</v>
          </cell>
          <cell r="J75">
            <v>17809</v>
          </cell>
          <cell r="K75">
            <v>93</v>
          </cell>
          <cell r="L75">
            <v>1591.88</v>
          </cell>
          <cell r="M75">
            <v>1591.88</v>
          </cell>
          <cell r="N75">
            <v>-316.92</v>
          </cell>
          <cell r="O75">
            <v>0</v>
          </cell>
          <cell r="P75">
            <v>169.76</v>
          </cell>
          <cell r="Q75">
            <v>3036.6</v>
          </cell>
          <cell r="R75">
            <v>0</v>
          </cell>
          <cell r="S75" t="str">
            <v>ok</v>
          </cell>
          <cell r="T75" t="str">
            <v>LIDO/REVISÃO</v>
          </cell>
          <cell r="U75" t="str">
            <v>CONFIRMACAO LEITURA</v>
          </cell>
          <cell r="V75">
            <v>15023672</v>
          </cell>
          <cell r="W75" t="str">
            <v>ok</v>
          </cell>
          <cell r="X75">
            <v>1</v>
          </cell>
          <cell r="Y75" t="str">
            <v>sim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1</v>
          </cell>
        </row>
        <row r="76">
          <cell r="D76" t="str">
            <v>H066</v>
          </cell>
          <cell r="E76">
            <v>17091764</v>
          </cell>
          <cell r="F76">
            <v>45566</v>
          </cell>
          <cell r="G76" t="str">
            <v>UNIV FED DO ESTADO DE STA CAT</v>
          </cell>
          <cell r="H76">
            <v>1</v>
          </cell>
          <cell r="I76">
            <v>25815</v>
          </cell>
          <cell r="J76">
            <v>26488</v>
          </cell>
          <cell r="K76">
            <v>673</v>
          </cell>
          <cell r="L76">
            <v>11968.08</v>
          </cell>
          <cell r="M76">
            <v>11968.08</v>
          </cell>
          <cell r="N76">
            <v>-2289.5700000000002</v>
          </cell>
          <cell r="O76">
            <v>0</v>
          </cell>
          <cell r="P76">
            <v>292.23</v>
          </cell>
          <cell r="Q76">
            <v>21938.82</v>
          </cell>
          <cell r="R76">
            <v>0</v>
          </cell>
          <cell r="S76" t="str">
            <v>ok</v>
          </cell>
          <cell r="T76" t="str">
            <v>LIDO/REVISÃO</v>
          </cell>
          <cell r="U76" t="str">
            <v>Alto Consumo</v>
          </cell>
          <cell r="V76">
            <v>17091764</v>
          </cell>
          <cell r="W76" t="str">
            <v>ok</v>
          </cell>
          <cell r="X76">
            <v>1</v>
          </cell>
          <cell r="Y76" t="str">
            <v>sim</v>
          </cell>
          <cell r="Z76">
            <v>1</v>
          </cell>
          <cell r="AA76">
            <v>0</v>
          </cell>
          <cell r="AB76">
            <v>0</v>
          </cell>
          <cell r="AC76">
            <v>0</v>
          </cell>
          <cell r="AD76">
            <v>1</v>
          </cell>
        </row>
        <row r="77">
          <cell r="D77" t="str">
            <v>H072</v>
          </cell>
          <cell r="E77">
            <v>2297167</v>
          </cell>
          <cell r="F77">
            <v>45566</v>
          </cell>
          <cell r="G77" t="str">
            <v>UNIVERSIDADE FEDERAL DE SANTA CATARINA</v>
          </cell>
          <cell r="H77">
            <v>1</v>
          </cell>
          <cell r="I77">
            <v>5023</v>
          </cell>
          <cell r="J77">
            <v>7304</v>
          </cell>
          <cell r="K77">
            <v>2281</v>
          </cell>
          <cell r="L77">
            <v>40735.199999999997</v>
          </cell>
          <cell r="M77">
            <v>0</v>
          </cell>
          <cell r="N77">
            <v>-3878.19</v>
          </cell>
          <cell r="O77">
            <v>0</v>
          </cell>
          <cell r="P77">
            <v>303.89999999999998</v>
          </cell>
          <cell r="Q77">
            <v>37160.910000000003</v>
          </cell>
          <cell r="R77">
            <v>0</v>
          </cell>
          <cell r="S77" t="str">
            <v>ok</v>
          </cell>
          <cell r="T77" t="str">
            <v>LIDO/REVISÃO</v>
          </cell>
          <cell r="U77" t="str">
            <v>Alto Consumo</v>
          </cell>
          <cell r="V77">
            <v>2297167</v>
          </cell>
          <cell r="W77" t="str">
            <v>ok</v>
          </cell>
          <cell r="X77">
            <v>1</v>
          </cell>
          <cell r="Y77" t="str">
            <v>sim</v>
          </cell>
          <cell r="Z77">
            <v>1</v>
          </cell>
          <cell r="AA77">
            <v>0</v>
          </cell>
          <cell r="AB77">
            <v>0</v>
          </cell>
          <cell r="AC77">
            <v>0</v>
          </cell>
          <cell r="AD77">
            <v>1</v>
          </cell>
        </row>
        <row r="78">
          <cell r="D78" t="str">
            <v>H073</v>
          </cell>
          <cell r="E78">
            <v>2297175</v>
          </cell>
          <cell r="F78">
            <v>45566</v>
          </cell>
          <cell r="G78" t="str">
            <v>UNIVERSIDADE FEDERAL DE SANTA CATARINA</v>
          </cell>
          <cell r="H78">
            <v>1</v>
          </cell>
          <cell r="I78">
            <v>4669</v>
          </cell>
          <cell r="J78">
            <v>4689</v>
          </cell>
          <cell r="K78">
            <v>20</v>
          </cell>
          <cell r="L78">
            <v>285.91000000000003</v>
          </cell>
          <cell r="M78">
            <v>0</v>
          </cell>
          <cell r="N78">
            <v>-28.52</v>
          </cell>
          <cell r="O78">
            <v>0</v>
          </cell>
          <cell r="P78">
            <v>15.87</v>
          </cell>
          <cell r="Q78">
            <v>273.26</v>
          </cell>
          <cell r="R78">
            <v>0</v>
          </cell>
          <cell r="S78" t="str">
            <v>ok</v>
          </cell>
          <cell r="T78" t="str">
            <v>LIDO/REVISÃO</v>
          </cell>
          <cell r="U78" t="str">
            <v>CONFIRMACAO LEITURA</v>
          </cell>
          <cell r="V78">
            <v>2297175</v>
          </cell>
          <cell r="W78" t="str">
            <v>ok</v>
          </cell>
          <cell r="X78">
            <v>1</v>
          </cell>
          <cell r="Y78" t="str">
            <v>sim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</row>
        <row r="79">
          <cell r="D79" t="str">
            <v>H074</v>
          </cell>
          <cell r="E79">
            <v>2297183</v>
          </cell>
          <cell r="F79">
            <v>45566</v>
          </cell>
          <cell r="G79" t="str">
            <v>UNIVERSIDADE FEDERAL DE SANTA CATARINA</v>
          </cell>
          <cell r="H79">
            <v>1</v>
          </cell>
          <cell r="I79">
            <v>12122</v>
          </cell>
          <cell r="J79">
            <v>13737</v>
          </cell>
          <cell r="K79">
            <v>1615</v>
          </cell>
          <cell r="L79">
            <v>28820.46</v>
          </cell>
          <cell r="M79">
            <v>0</v>
          </cell>
          <cell r="N79">
            <v>-2751.3</v>
          </cell>
          <cell r="O79">
            <v>0</v>
          </cell>
          <cell r="P79">
            <v>293.85000000000002</v>
          </cell>
          <cell r="Q79">
            <v>26363.01</v>
          </cell>
          <cell r="R79">
            <v>0</v>
          </cell>
          <cell r="S79" t="str">
            <v>ok</v>
          </cell>
          <cell r="T79" t="str">
            <v>LIDO/REVISÃO</v>
          </cell>
          <cell r="U79" t="str">
            <v>Alto Consumo</v>
          </cell>
          <cell r="V79">
            <v>2297183</v>
          </cell>
          <cell r="W79" t="str">
            <v>ok</v>
          </cell>
          <cell r="X79">
            <v>1</v>
          </cell>
          <cell r="Y79" t="str">
            <v>sim</v>
          </cell>
          <cell r="Z79">
            <v>1</v>
          </cell>
          <cell r="AA79">
            <v>0</v>
          </cell>
          <cell r="AB79">
            <v>0</v>
          </cell>
          <cell r="AC79">
            <v>0</v>
          </cell>
          <cell r="AD79">
            <v>1</v>
          </cell>
        </row>
        <row r="80">
          <cell r="D80" t="str">
            <v>H076</v>
          </cell>
          <cell r="E80">
            <v>2297361</v>
          </cell>
          <cell r="F80">
            <v>45566</v>
          </cell>
          <cell r="G80" t="str">
            <v>UFSC - UNIVERSIDADE FEDERAL DE SC</v>
          </cell>
          <cell r="H80">
            <v>1</v>
          </cell>
          <cell r="I80">
            <v>1292</v>
          </cell>
          <cell r="J80">
            <v>1324</v>
          </cell>
          <cell r="K80">
            <v>32</v>
          </cell>
          <cell r="L80">
            <v>500.59</v>
          </cell>
          <cell r="M80">
            <v>0</v>
          </cell>
          <cell r="N80">
            <v>-48.63</v>
          </cell>
          <cell r="O80">
            <v>0</v>
          </cell>
          <cell r="P80">
            <v>13.93</v>
          </cell>
          <cell r="Q80">
            <v>465.89</v>
          </cell>
          <cell r="R80">
            <v>0</v>
          </cell>
          <cell r="S80" t="str">
            <v>ok</v>
          </cell>
          <cell r="T80" t="str">
            <v>MÉDIO</v>
          </cell>
          <cell r="U80" t="str">
            <v>Média</v>
          </cell>
          <cell r="V80">
            <v>2297361</v>
          </cell>
          <cell r="W80" t="str">
            <v>ok</v>
          </cell>
          <cell r="X80">
            <v>1</v>
          </cell>
          <cell r="Y80" t="str">
            <v>sim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1</v>
          </cell>
        </row>
        <row r="81">
          <cell r="D81" t="str">
            <v>H081</v>
          </cell>
          <cell r="E81">
            <v>2295652</v>
          </cell>
          <cell r="F81">
            <v>45566</v>
          </cell>
          <cell r="G81" t="str">
            <v>UNIVERSIDADE FEDERAL DE SANTA CATARINA</v>
          </cell>
          <cell r="H81">
            <v>1</v>
          </cell>
          <cell r="I81">
            <v>3159</v>
          </cell>
          <cell r="J81">
            <v>3224</v>
          </cell>
          <cell r="K81">
            <v>65</v>
          </cell>
          <cell r="L81">
            <v>1090.96</v>
          </cell>
          <cell r="M81">
            <v>1090.96</v>
          </cell>
          <cell r="N81">
            <v>-209.12</v>
          </cell>
          <cell r="O81">
            <v>0</v>
          </cell>
          <cell r="P81">
            <v>31.09</v>
          </cell>
          <cell r="Q81">
            <v>2003.89</v>
          </cell>
          <cell r="R81">
            <v>0</v>
          </cell>
          <cell r="S81" t="str">
            <v>ok</v>
          </cell>
          <cell r="T81" t="str">
            <v>LIDO</v>
          </cell>
          <cell r="U81" t="str">
            <v>Sem ocorrência</v>
          </cell>
          <cell r="V81">
            <v>2295652</v>
          </cell>
          <cell r="W81" t="str">
            <v>ok</v>
          </cell>
          <cell r="X81">
            <v>1</v>
          </cell>
          <cell r="Y81" t="str">
            <v>sim</v>
          </cell>
          <cell r="Z81">
            <v>1</v>
          </cell>
          <cell r="AA81">
            <v>0</v>
          </cell>
          <cell r="AB81">
            <v>0</v>
          </cell>
          <cell r="AC81">
            <v>0</v>
          </cell>
          <cell r="AD81">
            <v>1</v>
          </cell>
        </row>
        <row r="82">
          <cell r="D82" t="str">
            <v>H082</v>
          </cell>
          <cell r="E82">
            <v>5716594</v>
          </cell>
          <cell r="F82">
            <v>45566</v>
          </cell>
          <cell r="G82" t="str">
            <v>UNIVERSIDADE FEDERAL DE SANTA CATARINA</v>
          </cell>
          <cell r="H82">
            <v>1</v>
          </cell>
          <cell r="I82">
            <v>30041</v>
          </cell>
          <cell r="J82">
            <v>30506</v>
          </cell>
          <cell r="K82">
            <v>465</v>
          </cell>
          <cell r="L82">
            <v>8246.9599999999991</v>
          </cell>
          <cell r="M82">
            <v>0</v>
          </cell>
          <cell r="N82">
            <v>-793.26</v>
          </cell>
          <cell r="O82">
            <v>0</v>
          </cell>
          <cell r="P82">
            <v>147.41</v>
          </cell>
          <cell r="Q82">
            <v>7601.11</v>
          </cell>
          <cell r="R82">
            <v>0</v>
          </cell>
          <cell r="S82" t="str">
            <v>ok</v>
          </cell>
          <cell r="T82" t="str">
            <v>MÉDIO</v>
          </cell>
          <cell r="U82" t="str">
            <v>Média</v>
          </cell>
          <cell r="V82">
            <v>5716594</v>
          </cell>
          <cell r="W82" t="str">
            <v>ok</v>
          </cell>
          <cell r="X82">
            <v>1</v>
          </cell>
          <cell r="Y82" t="str">
            <v>sim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1</v>
          </cell>
        </row>
        <row r="83">
          <cell r="D83" t="str">
            <v>H083</v>
          </cell>
          <cell r="E83">
            <v>6997937</v>
          </cell>
          <cell r="F83">
            <v>45566</v>
          </cell>
          <cell r="G83" t="str">
            <v>CASA DA ARTE</v>
          </cell>
          <cell r="H83">
            <v>1</v>
          </cell>
          <cell r="I83">
            <v>520</v>
          </cell>
          <cell r="J83">
            <v>596</v>
          </cell>
          <cell r="K83">
            <v>76</v>
          </cell>
          <cell r="L83">
            <v>1407.87</v>
          </cell>
          <cell r="M83">
            <v>1407.87</v>
          </cell>
          <cell r="N83">
            <v>-266.33999999999997</v>
          </cell>
          <cell r="O83">
            <v>0</v>
          </cell>
          <cell r="P83">
            <v>2.72</v>
          </cell>
          <cell r="Q83">
            <v>2552.12</v>
          </cell>
          <cell r="R83">
            <v>0</v>
          </cell>
          <cell r="S83" t="str">
            <v>ok</v>
          </cell>
          <cell r="T83" t="str">
            <v>LIDO/REVISÃO</v>
          </cell>
          <cell r="U83" t="str">
            <v>Alto Consumo</v>
          </cell>
          <cell r="V83">
            <v>6997937</v>
          </cell>
          <cell r="W83" t="str">
            <v>ok</v>
          </cell>
          <cell r="X83">
            <v>1</v>
          </cell>
          <cell r="Y83" t="str">
            <v>sim</v>
          </cell>
          <cell r="Z83">
            <v>0</v>
          </cell>
          <cell r="AA83">
            <v>0</v>
          </cell>
          <cell r="AB83">
            <v>1</v>
          </cell>
          <cell r="AC83">
            <v>0</v>
          </cell>
          <cell r="AD83">
            <v>1</v>
          </cell>
        </row>
        <row r="84">
          <cell r="D84" t="str">
            <v>H084</v>
          </cell>
          <cell r="E84">
            <v>9197419</v>
          </cell>
          <cell r="F84">
            <v>45566</v>
          </cell>
          <cell r="G84" t="str">
            <v>CENTRO DE PESQUISA UFSC</v>
          </cell>
          <cell r="H84">
            <v>1</v>
          </cell>
          <cell r="I84">
            <v>3764</v>
          </cell>
          <cell r="J84">
            <v>3689</v>
          </cell>
          <cell r="K84">
            <v>0</v>
          </cell>
          <cell r="L84">
            <v>43.31</v>
          </cell>
          <cell r="M84">
            <v>43.31</v>
          </cell>
          <cell r="N84">
            <v>-17.36</v>
          </cell>
          <cell r="O84">
            <v>0</v>
          </cell>
          <cell r="P84">
            <v>97.18</v>
          </cell>
          <cell r="Q84">
            <v>166.44</v>
          </cell>
          <cell r="R84">
            <v>0</v>
          </cell>
          <cell r="S84" t="str">
            <v>ok</v>
          </cell>
          <cell r="T84" t="str">
            <v>LIDO/REVISÃO</v>
          </cell>
          <cell r="U84" t="str">
            <v>CONFIRMACAO LEITURA</v>
          </cell>
          <cell r="V84">
            <v>9197419</v>
          </cell>
          <cell r="W84" t="str">
            <v>ok</v>
          </cell>
          <cell r="X84">
            <v>1</v>
          </cell>
          <cell r="Y84" t="str">
            <v>sim</v>
          </cell>
          <cell r="Z84">
            <v>1</v>
          </cell>
          <cell r="AA84">
            <v>0</v>
          </cell>
          <cell r="AB84">
            <v>0</v>
          </cell>
          <cell r="AC84">
            <v>0</v>
          </cell>
          <cell r="AD84">
            <v>1</v>
          </cell>
        </row>
        <row r="85">
          <cell r="D85" t="str">
            <v>H085</v>
          </cell>
          <cell r="E85">
            <v>12791172</v>
          </cell>
          <cell r="F85">
            <v>45566</v>
          </cell>
          <cell r="G85" t="str">
            <v>UNIVERSIDADE FEDERAL DE SANTA CATARINA</v>
          </cell>
          <cell r="H85">
            <v>1</v>
          </cell>
          <cell r="I85">
            <v>362</v>
          </cell>
          <cell r="J85">
            <v>389</v>
          </cell>
          <cell r="K85">
            <v>27</v>
          </cell>
          <cell r="L85">
            <v>411.14</v>
          </cell>
          <cell r="M85">
            <v>0</v>
          </cell>
          <cell r="N85">
            <v>-39.25</v>
          </cell>
          <cell r="O85">
            <v>0</v>
          </cell>
          <cell r="P85">
            <v>4.21</v>
          </cell>
          <cell r="Q85">
            <v>376.1</v>
          </cell>
          <cell r="R85">
            <v>0</v>
          </cell>
          <cell r="S85" t="str">
            <v>ok</v>
          </cell>
          <cell r="T85" t="str">
            <v>LIDO</v>
          </cell>
          <cell r="U85" t="str">
            <v>Sem ocorrência</v>
          </cell>
          <cell r="V85">
            <v>12791172</v>
          </cell>
          <cell r="W85" t="str">
            <v>ok</v>
          </cell>
          <cell r="X85">
            <v>1</v>
          </cell>
          <cell r="Y85" t="str">
            <v>sim</v>
          </cell>
          <cell r="Z85">
            <v>1</v>
          </cell>
          <cell r="AA85">
            <v>0</v>
          </cell>
          <cell r="AB85">
            <v>0</v>
          </cell>
          <cell r="AC85">
            <v>0</v>
          </cell>
          <cell r="AD85">
            <v>1</v>
          </cell>
        </row>
        <row r="86">
          <cell r="D86" t="str">
            <v>H086</v>
          </cell>
          <cell r="E86">
            <v>12799408</v>
          </cell>
          <cell r="F86">
            <v>45566</v>
          </cell>
          <cell r="G86" t="str">
            <v>UNIVERSIDADE FEDERAL DE SANTA CATARINA</v>
          </cell>
          <cell r="H86">
            <v>1</v>
          </cell>
          <cell r="I86">
            <v>523</v>
          </cell>
          <cell r="J86">
            <v>521</v>
          </cell>
          <cell r="K86">
            <v>0</v>
          </cell>
          <cell r="L86">
            <v>43.31</v>
          </cell>
          <cell r="M86">
            <v>0</v>
          </cell>
          <cell r="N86">
            <v>-4.1900000000000004</v>
          </cell>
          <cell r="O86">
            <v>0</v>
          </cell>
          <cell r="P86">
            <v>1.1299999999999999</v>
          </cell>
          <cell r="Q86">
            <v>40.25</v>
          </cell>
          <cell r="R86">
            <v>0</v>
          </cell>
          <cell r="S86" t="str">
            <v>ok</v>
          </cell>
          <cell r="T86" t="str">
            <v>LIDO/REVISÃO</v>
          </cell>
          <cell r="U86" t="str">
            <v>CONFIRMACAO LEITURA</v>
          </cell>
          <cell r="V86">
            <v>12799408</v>
          </cell>
          <cell r="W86" t="str">
            <v>ok</v>
          </cell>
          <cell r="X86">
            <v>1</v>
          </cell>
          <cell r="Y86" t="str">
            <v>sim</v>
          </cell>
          <cell r="Z86">
            <v>1</v>
          </cell>
          <cell r="AA86">
            <v>0</v>
          </cell>
          <cell r="AB86">
            <v>0</v>
          </cell>
          <cell r="AC86">
            <v>0</v>
          </cell>
          <cell r="AD86">
            <v>1</v>
          </cell>
        </row>
        <row r="87">
          <cell r="D87" t="str">
            <v>H087</v>
          </cell>
          <cell r="E87">
            <v>13018540</v>
          </cell>
          <cell r="F87">
            <v>45566</v>
          </cell>
          <cell r="G87" t="str">
            <v>UNIVERSIDADE FEDERAL DE SANTA CATARINA</v>
          </cell>
          <cell r="H87">
            <v>1</v>
          </cell>
          <cell r="I87">
            <v>2356</v>
          </cell>
          <cell r="J87">
            <v>2399</v>
          </cell>
          <cell r="K87">
            <v>43</v>
          </cell>
          <cell r="L87">
            <v>697.38</v>
          </cell>
          <cell r="M87">
            <v>0</v>
          </cell>
          <cell r="N87">
            <v>-67.260000000000005</v>
          </cell>
          <cell r="O87">
            <v>0</v>
          </cell>
          <cell r="P87">
            <v>14.25</v>
          </cell>
          <cell r="Q87">
            <v>644.37</v>
          </cell>
          <cell r="R87">
            <v>0</v>
          </cell>
          <cell r="S87" t="str">
            <v>ok</v>
          </cell>
          <cell r="T87" t="str">
            <v>LIDO</v>
          </cell>
          <cell r="U87" t="str">
            <v>Sem ocorrência</v>
          </cell>
          <cell r="V87">
            <v>13018540</v>
          </cell>
          <cell r="W87" t="str">
            <v>ok</v>
          </cell>
          <cell r="X87">
            <v>1</v>
          </cell>
          <cell r="Y87" t="str">
            <v>sim</v>
          </cell>
          <cell r="Z87">
            <v>1</v>
          </cell>
          <cell r="AA87">
            <v>0</v>
          </cell>
          <cell r="AB87">
            <v>0</v>
          </cell>
          <cell r="AC87">
            <v>0</v>
          </cell>
          <cell r="AD87">
            <v>1</v>
          </cell>
        </row>
        <row r="88">
          <cell r="D88" t="str">
            <v>H088</v>
          </cell>
          <cell r="E88">
            <v>2294605</v>
          </cell>
          <cell r="F88">
            <v>45566</v>
          </cell>
          <cell r="G88" t="str">
            <v>UFSC - UNIVERSIDADE FEDERAL DE SC</v>
          </cell>
          <cell r="H88">
            <v>1</v>
          </cell>
          <cell r="I88">
            <v>15</v>
          </cell>
          <cell r="J88">
            <v>16</v>
          </cell>
          <cell r="K88">
            <v>1</v>
          </cell>
          <cell r="L88">
            <v>49.68</v>
          </cell>
          <cell r="M88">
            <v>49.68</v>
          </cell>
          <cell r="N88">
            <v>-9.5399999999999991</v>
          </cell>
          <cell r="O88">
            <v>0</v>
          </cell>
          <cell r="P88">
            <v>1.57</v>
          </cell>
          <cell r="Q88">
            <v>91.39</v>
          </cell>
          <cell r="R88">
            <v>0</v>
          </cell>
          <cell r="S88" t="str">
            <v>ok</v>
          </cell>
          <cell r="T88" t="str">
            <v>LIDO</v>
          </cell>
          <cell r="U88" t="str">
            <v>Alto Consumo</v>
          </cell>
          <cell r="V88">
            <v>2294605</v>
          </cell>
          <cell r="W88" t="str">
            <v>ok</v>
          </cell>
          <cell r="X88">
            <v>1</v>
          </cell>
          <cell r="Y88" t="str">
            <v>sim</v>
          </cell>
          <cell r="Z88">
            <v>1</v>
          </cell>
          <cell r="AA88">
            <v>0</v>
          </cell>
          <cell r="AB88">
            <v>0</v>
          </cell>
          <cell r="AC88">
            <v>0</v>
          </cell>
          <cell r="AD88">
            <v>1</v>
          </cell>
        </row>
        <row r="89">
          <cell r="D89" t="str">
            <v>H089</v>
          </cell>
          <cell r="E89">
            <v>2347660</v>
          </cell>
          <cell r="F89">
            <v>45566</v>
          </cell>
          <cell r="G89" t="str">
            <v>ESTAÇÃO DE MARICULTURA DA UFSC</v>
          </cell>
          <cell r="H89">
            <v>1</v>
          </cell>
          <cell r="I89">
            <v>3528</v>
          </cell>
          <cell r="J89">
            <v>3498</v>
          </cell>
          <cell r="K89">
            <v>0</v>
          </cell>
          <cell r="L89">
            <v>43.31</v>
          </cell>
          <cell r="M89">
            <v>43.31</v>
          </cell>
          <cell r="N89">
            <v>-15.97</v>
          </cell>
          <cell r="O89">
            <v>0</v>
          </cell>
          <cell r="P89">
            <v>82.28</v>
          </cell>
          <cell r="Q89">
            <v>152.93</v>
          </cell>
          <cell r="R89">
            <v>0</v>
          </cell>
          <cell r="S89" t="str">
            <v>ok</v>
          </cell>
          <cell r="T89" t="str">
            <v>LIDO/REVISÃO</v>
          </cell>
          <cell r="U89" t="str">
            <v>CONFIRMACAO LEITURA</v>
          </cell>
          <cell r="V89">
            <v>2347660</v>
          </cell>
          <cell r="W89" t="str">
            <v>ok</v>
          </cell>
          <cell r="X89">
            <v>1</v>
          </cell>
          <cell r="Y89" t="str">
            <v>sim</v>
          </cell>
          <cell r="Z89">
            <v>1</v>
          </cell>
          <cell r="AA89">
            <v>0</v>
          </cell>
          <cell r="AB89">
            <v>0</v>
          </cell>
          <cell r="AC89">
            <v>0</v>
          </cell>
          <cell r="AD89">
            <v>1</v>
          </cell>
        </row>
        <row r="90">
          <cell r="D90" t="str">
            <v>H090</v>
          </cell>
          <cell r="E90">
            <v>2347679</v>
          </cell>
          <cell r="F90">
            <v>45566</v>
          </cell>
          <cell r="G90" t="str">
            <v>ESTAÇÃO DE MARICULTURA DA UFSC</v>
          </cell>
          <cell r="H90">
            <v>1</v>
          </cell>
          <cell r="I90">
            <v>663</v>
          </cell>
          <cell r="J90">
            <v>673</v>
          </cell>
          <cell r="K90">
            <v>10</v>
          </cell>
          <cell r="L90">
            <v>107.01</v>
          </cell>
          <cell r="M90">
            <v>107.01</v>
          </cell>
          <cell r="N90">
            <v>-25.79</v>
          </cell>
          <cell r="O90">
            <v>0</v>
          </cell>
          <cell r="P90">
            <v>58.95</v>
          </cell>
          <cell r="Q90">
            <v>247.18</v>
          </cell>
          <cell r="R90">
            <v>0</v>
          </cell>
          <cell r="S90" t="str">
            <v>ok</v>
          </cell>
          <cell r="T90" t="str">
            <v>LIDO</v>
          </cell>
          <cell r="U90" t="str">
            <v>Sem ocorrência</v>
          </cell>
          <cell r="V90">
            <v>2347679</v>
          </cell>
          <cell r="W90" t="str">
            <v>ok</v>
          </cell>
          <cell r="X90">
            <v>1</v>
          </cell>
          <cell r="Y90" t="str">
            <v>sim</v>
          </cell>
          <cell r="Z90">
            <v>1</v>
          </cell>
          <cell r="AA90">
            <v>0</v>
          </cell>
          <cell r="AB90">
            <v>0</v>
          </cell>
          <cell r="AC90">
            <v>0</v>
          </cell>
          <cell r="AD90">
            <v>1</v>
          </cell>
        </row>
        <row r="91">
          <cell r="D91" t="str">
            <v>H106</v>
          </cell>
          <cell r="E91">
            <v>14948508</v>
          </cell>
          <cell r="F91">
            <v>45566</v>
          </cell>
          <cell r="G91" t="str">
            <v>UNIVERSIDADE FEDERAL DE SANTA CATARINA</v>
          </cell>
          <cell r="H91">
            <v>1</v>
          </cell>
          <cell r="I91">
            <v>3670</v>
          </cell>
          <cell r="J91">
            <v>2</v>
          </cell>
          <cell r="K91">
            <v>2</v>
          </cell>
          <cell r="L91">
            <v>56.05</v>
          </cell>
          <cell r="M91">
            <v>0</v>
          </cell>
          <cell r="N91">
            <v>-5.48</v>
          </cell>
          <cell r="O91">
            <v>0</v>
          </cell>
          <cell r="P91">
            <v>1.94</v>
          </cell>
          <cell r="Q91">
            <v>52.51</v>
          </cell>
          <cell r="R91">
            <v>0</v>
          </cell>
          <cell r="S91" t="str">
            <v>ok</v>
          </cell>
          <cell r="T91" t="str">
            <v>LIDO</v>
          </cell>
          <cell r="U91" t="str">
            <v>Sem ocorrência</v>
          </cell>
          <cell r="V91">
            <v>14948508</v>
          </cell>
          <cell r="W91" t="str">
            <v>ok</v>
          </cell>
          <cell r="X91">
            <v>1</v>
          </cell>
          <cell r="Y91" t="str">
            <v>sim</v>
          </cell>
          <cell r="Z91">
            <v>1</v>
          </cell>
          <cell r="AA91">
            <v>0</v>
          </cell>
          <cell r="AB91">
            <v>0</v>
          </cell>
          <cell r="AC91">
            <v>0</v>
          </cell>
          <cell r="AD91">
            <v>1</v>
          </cell>
        </row>
        <row r="92">
          <cell r="D92"/>
          <cell r="E92"/>
          <cell r="F92"/>
          <cell r="G92"/>
          <cell r="H92"/>
          <cell r="I92"/>
          <cell r="J92"/>
          <cell r="K92">
            <v>20024</v>
          </cell>
          <cell r="L92">
            <v>359430.44000000006</v>
          </cell>
          <cell r="M92">
            <v>279633.44</v>
          </cell>
          <cell r="N92">
            <v>-61361.759999999995</v>
          </cell>
          <cell r="O92">
            <v>-89.97</v>
          </cell>
          <cell r="P92">
            <v>10266.930000000002</v>
          </cell>
          <cell r="Q92">
            <v>587879.07999999996</v>
          </cell>
          <cell r="R92">
            <v>0</v>
          </cell>
          <cell r="S92" t="str">
            <v>ok</v>
          </cell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</row>
        <row r="93"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 t="str">
            <v>Economias</v>
          </cell>
          <cell r="X93"/>
          <cell r="Y93"/>
          <cell r="Z93"/>
          <cell r="AA93"/>
          <cell r="AB93"/>
          <cell r="AC93"/>
          <cell r="AD93" t="str">
            <v>Volume calculado</v>
          </cell>
        </row>
        <row r="94">
          <cell r="D94" t="str">
            <v>Codigo</v>
          </cell>
          <cell r="E94" t="str">
            <v>Matricula</v>
          </cell>
          <cell r="F94" t="str">
            <v>Mês referencia</v>
          </cell>
          <cell r="G94" t="str">
            <v>Cliente</v>
          </cell>
          <cell r="H94" t="str">
            <v>Economias</v>
          </cell>
          <cell r="I94" t="str">
            <v>Leitura Anterior</v>
          </cell>
          <cell r="J94" t="str">
            <v>Atual</v>
          </cell>
          <cell r="K94" t="str">
            <v>Cons. m3</v>
          </cell>
          <cell r="L94" t="str">
            <v>Valor água (R$)</v>
          </cell>
          <cell r="M94" t="str">
            <v>Valor esgoto (R$)</v>
          </cell>
          <cell r="N94" t="str">
            <v>Valor serviço(R$)</v>
          </cell>
          <cell r="O94" t="str">
            <v>Valor bônus(R$)</v>
          </cell>
          <cell r="P94" t="str">
            <v>Multa/ Juros/ Atual. Monet.</v>
          </cell>
          <cell r="Q94" t="str">
            <v>Valor total(R$)</v>
          </cell>
          <cell r="R94"/>
          <cell r="S94" t="str">
            <v>Situação</v>
          </cell>
          <cell r="T94" t="str">
            <v>Ocorrência</v>
          </cell>
          <cell r="U94" t="str">
            <v>Anormalidade</v>
          </cell>
          <cell r="V94" t="str">
            <v>Matrículas mês anterior</v>
          </cell>
          <cell r="W94" t="str">
            <v>Matrícula</v>
          </cell>
          <cell r="X94" t="str">
            <v>Economias</v>
          </cell>
          <cell r="Y94"/>
          <cell r="Z94" t="str">
            <v>Público</v>
          </cell>
          <cell r="AA94" t="str">
            <v>Residencial</v>
          </cell>
          <cell r="AB94" t="str">
            <v>Comercial</v>
          </cell>
          <cell r="AC94" t="str">
            <v>Industrial</v>
          </cell>
          <cell r="AD94" t="str">
            <v>Economias</v>
          </cell>
        </row>
        <row r="95">
          <cell r="D95" t="str">
            <v>H014</v>
          </cell>
          <cell r="E95">
            <v>2296969</v>
          </cell>
          <cell r="F95"/>
          <cell r="G95" t="str">
            <v>Hospital Universitário  Empresa Brasileira de Serviços Hospitalares  EBSERH CNPJ 15126437/0034-01, mat 17859999</v>
          </cell>
          <cell r="H95">
            <v>58</v>
          </cell>
          <cell r="I95">
            <v>223485</v>
          </cell>
          <cell r="J95">
            <v>229657</v>
          </cell>
          <cell r="K95">
            <v>6172</v>
          </cell>
          <cell r="L95">
            <v>108159.87000000001</v>
          </cell>
          <cell r="M95">
            <v>108159.87000000001</v>
          </cell>
          <cell r="N95">
            <v>-20442.22</v>
          </cell>
          <cell r="O95"/>
          <cell r="P95"/>
          <cell r="Q95">
            <v>195877.52</v>
          </cell>
          <cell r="R95">
            <v>0</v>
          </cell>
          <cell r="S95" t="str">
            <v>ok</v>
          </cell>
          <cell r="T95"/>
          <cell r="U95"/>
          <cell r="V95">
            <v>2296969</v>
          </cell>
          <cell r="W95" t="str">
            <v>ok</v>
          </cell>
          <cell r="X95">
            <v>61</v>
          </cell>
          <cell r="Y95" t="str">
            <v>sim</v>
          </cell>
          <cell r="Z95">
            <v>51</v>
          </cell>
          <cell r="AA95">
            <v>0</v>
          </cell>
          <cell r="AB95">
            <v>9</v>
          </cell>
          <cell r="AC95">
            <v>1</v>
          </cell>
          <cell r="AD95">
            <v>61</v>
          </cell>
        </row>
        <row r="96">
          <cell r="D96" t="str">
            <v>H200</v>
          </cell>
          <cell r="E96">
            <v>15431797</v>
          </cell>
          <cell r="F96"/>
          <cell r="G96" t="str">
            <v>Curitibanos CEDUP</v>
          </cell>
          <cell r="H96">
            <v>1</v>
          </cell>
          <cell r="I96">
            <v>3142</v>
          </cell>
          <cell r="J96">
            <v>3252</v>
          </cell>
          <cell r="K96">
            <v>110</v>
          </cell>
          <cell r="L96">
            <v>1896.01</v>
          </cell>
          <cell r="M96"/>
          <cell r="N96">
            <v>-182.01000000000002</v>
          </cell>
          <cell r="O96"/>
          <cell r="P96">
            <v>30.13</v>
          </cell>
          <cell r="Q96">
            <v>1744.13</v>
          </cell>
          <cell r="R96">
            <v>0</v>
          </cell>
          <cell r="S96" t="str">
            <v>ok</v>
          </cell>
          <cell r="T96"/>
          <cell r="U96"/>
          <cell r="V96">
            <v>15431797</v>
          </cell>
          <cell r="W96" t="str">
            <v>ok</v>
          </cell>
          <cell r="X96">
            <v>1</v>
          </cell>
          <cell r="Y96" t="str">
            <v>sim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</row>
        <row r="97">
          <cell r="D97" t="str">
            <v>H201</v>
          </cell>
          <cell r="E97"/>
          <cell r="F97"/>
          <cell r="G97" t="str">
            <v>Curitibanos SEDE - Água Subterrânea</v>
          </cell>
          <cell r="H97">
            <v>1</v>
          </cell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 t="str">
            <v>ok</v>
          </cell>
          <cell r="X97">
            <v>1</v>
          </cell>
          <cell r="Y97" t="str">
            <v>sim</v>
          </cell>
          <cell r="Z97">
            <v>1</v>
          </cell>
          <cell r="AA97">
            <v>0</v>
          </cell>
          <cell r="AB97">
            <v>0</v>
          </cell>
          <cell r="AC97">
            <v>0</v>
          </cell>
          <cell r="AD97">
            <v>1</v>
          </cell>
        </row>
        <row r="98">
          <cell r="D98" t="str">
            <v>H202</v>
          </cell>
          <cell r="E98"/>
          <cell r="F98"/>
          <cell r="G98" t="str">
            <v>Curitibanos SEDE - ETE</v>
          </cell>
          <cell r="H98">
            <v>1</v>
          </cell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</row>
        <row r="99"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 t="str">
            <v>Economias</v>
          </cell>
          <cell r="X99"/>
          <cell r="Y99"/>
          <cell r="Z99"/>
          <cell r="AA99"/>
          <cell r="AB99"/>
          <cell r="AC99"/>
          <cell r="AD99" t="str">
            <v>Volume calculado</v>
          </cell>
        </row>
        <row r="100">
          <cell r="D100" t="str">
            <v>Codigo</v>
          </cell>
          <cell r="E100" t="str">
            <v>Matricula</v>
          </cell>
          <cell r="F100" t="str">
            <v>Mês referencia</v>
          </cell>
          <cell r="G100" t="str">
            <v>Cliente</v>
          </cell>
          <cell r="H100" t="str">
            <v>Economias</v>
          </cell>
          <cell r="I100" t="str">
            <v>Leitura Anterior</v>
          </cell>
          <cell r="J100" t="str">
            <v>Atual</v>
          </cell>
          <cell r="K100" t="str">
            <v>Cons. m3</v>
          </cell>
          <cell r="L100" t="str">
            <v>Valor água (R$)</v>
          </cell>
          <cell r="M100" t="str">
            <v>Valor esgoto (R$)</v>
          </cell>
          <cell r="N100" t="str">
            <v>Valor serviço(R$)</v>
          </cell>
          <cell r="O100" t="str">
            <v>Valor bônus(R$)</v>
          </cell>
          <cell r="P100" t="str">
            <v>Multa/ Juros/ Atual. Monet.</v>
          </cell>
          <cell r="Q100" t="str">
            <v>Valor total(R$)</v>
          </cell>
          <cell r="R100"/>
          <cell r="S100" t="str">
            <v>Situação</v>
          </cell>
          <cell r="T100" t="str">
            <v>Ocorrência</v>
          </cell>
          <cell r="U100" t="str">
            <v>Anormalidade</v>
          </cell>
          <cell r="V100" t="str">
            <v>Matrículas mês anterior</v>
          </cell>
          <cell r="W100" t="str">
            <v>Matrícula</v>
          </cell>
          <cell r="X100" t="str">
            <v>Economias</v>
          </cell>
          <cell r="Y100"/>
          <cell r="Z100" t="str">
            <v>Público</v>
          </cell>
          <cell r="AA100" t="str">
            <v>Residencial</v>
          </cell>
          <cell r="AB100" t="str">
            <v>Comercial</v>
          </cell>
          <cell r="AC100" t="str">
            <v>Industrial</v>
          </cell>
          <cell r="AD100" t="str">
            <v>Economias</v>
          </cell>
        </row>
        <row r="101">
          <cell r="D101" t="str">
            <v>H300</v>
          </cell>
          <cell r="E101" t="str">
            <v>19691-6</v>
          </cell>
          <cell r="F101"/>
          <cell r="G101" t="str">
            <v>SAMAE Araranguá  Mato Alto</v>
          </cell>
          <cell r="H101">
            <v>1</v>
          </cell>
          <cell r="I101">
            <v>4236</v>
          </cell>
          <cell r="J101">
            <v>4261</v>
          </cell>
          <cell r="K101">
            <v>25</v>
          </cell>
          <cell r="L101">
            <v>291.11</v>
          </cell>
          <cell r="M101"/>
          <cell r="N101"/>
          <cell r="O101"/>
          <cell r="P101"/>
          <cell r="Q101">
            <v>291.11</v>
          </cell>
          <cell r="R101">
            <v>0</v>
          </cell>
          <cell r="S101" t="str">
            <v>ok</v>
          </cell>
          <cell r="T101"/>
          <cell r="U101"/>
          <cell r="V101" t="str">
            <v>19691-6</v>
          </cell>
          <cell r="W101" t="str">
            <v>ok</v>
          </cell>
          <cell r="X101">
            <v>1</v>
          </cell>
          <cell r="Y101" t="str">
            <v>sim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1</v>
          </cell>
        </row>
        <row r="102">
          <cell r="D102" t="str">
            <v>H302</v>
          </cell>
          <cell r="E102" t="str">
            <v>107568-3</v>
          </cell>
          <cell r="F102"/>
          <cell r="G102" t="str">
            <v>SAMAE Araranguá  R. Pedro M. Pacheco (Medicina)</v>
          </cell>
          <cell r="H102">
            <v>1</v>
          </cell>
          <cell r="I102">
            <v>179</v>
          </cell>
          <cell r="J102">
            <v>181</v>
          </cell>
          <cell r="K102">
            <v>10</v>
          </cell>
          <cell r="L102">
            <v>96.81</v>
          </cell>
          <cell r="M102">
            <v>71.06</v>
          </cell>
          <cell r="N102"/>
          <cell r="O102"/>
          <cell r="P102"/>
          <cell r="Q102">
            <v>167.87</v>
          </cell>
          <cell r="R102">
            <v>0</v>
          </cell>
          <cell r="S102" t="str">
            <v>ok</v>
          </cell>
          <cell r="T102"/>
          <cell r="U102"/>
          <cell r="V102" t="str">
            <v>107568-3</v>
          </cell>
          <cell r="W102" t="str">
            <v>ok</v>
          </cell>
          <cell r="X102">
            <v>1</v>
          </cell>
          <cell r="Y102" t="str">
            <v>sim</v>
          </cell>
          <cell r="Z102">
            <v>1</v>
          </cell>
          <cell r="AA102">
            <v>0</v>
          </cell>
          <cell r="AB102">
            <v>0</v>
          </cell>
          <cell r="AC102">
            <v>0</v>
          </cell>
          <cell r="AD102">
            <v>1</v>
          </cell>
        </row>
        <row r="103"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</row>
        <row r="104"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 t="str">
            <v>Economias</v>
          </cell>
          <cell r="Y104"/>
          <cell r="Z104"/>
          <cell r="AA104"/>
          <cell r="AB104"/>
          <cell r="AC104"/>
          <cell r="AD104"/>
        </row>
        <row r="105">
          <cell r="D105" t="str">
            <v>Codigo</v>
          </cell>
          <cell r="E105" t="str">
            <v>Matricula</v>
          </cell>
          <cell r="F105" t="str">
            <v>Mês referencia</v>
          </cell>
          <cell r="G105" t="str">
            <v>Cliente</v>
          </cell>
          <cell r="H105" t="str">
            <v>Economias</v>
          </cell>
          <cell r="I105" t="str">
            <v>Leitura Anterior</v>
          </cell>
          <cell r="J105" t="str">
            <v>Atual</v>
          </cell>
          <cell r="K105" t="str">
            <v>Cons. m3</v>
          </cell>
          <cell r="L105" t="str">
            <v>Valor água (R$)</v>
          </cell>
          <cell r="M105" t="str">
            <v>Valor esgoto (R$)</v>
          </cell>
          <cell r="N105" t="str">
            <v>Valor serviço(R$)</v>
          </cell>
          <cell r="O105" t="str">
            <v>Valor bônus(R$)</v>
          </cell>
          <cell r="P105" t="str">
            <v>Multa/ Juros/ Atual. Monet.</v>
          </cell>
          <cell r="Q105" t="str">
            <v>Valor total(R$)</v>
          </cell>
          <cell r="R105"/>
          <cell r="S105" t="str">
            <v>Situação</v>
          </cell>
          <cell r="T105" t="str">
            <v>Ocorrência</v>
          </cell>
          <cell r="U105" t="str">
            <v>Anormalidade</v>
          </cell>
          <cell r="V105" t="str">
            <v>Matrículas mês anterior</v>
          </cell>
          <cell r="W105" t="str">
            <v>Matrícula</v>
          </cell>
          <cell r="X105" t="str">
            <v>Economias</v>
          </cell>
          <cell r="Y105"/>
          <cell r="Z105" t="str">
            <v>Público</v>
          </cell>
          <cell r="AA105" t="str">
            <v>Residencial</v>
          </cell>
          <cell r="AB105" t="str">
            <v>Comercial</v>
          </cell>
          <cell r="AC105" t="str">
            <v>Industrial</v>
          </cell>
          <cell r="AD105" t="str">
            <v>Economias</v>
          </cell>
        </row>
        <row r="106">
          <cell r="D106" t="str">
            <v>H401</v>
          </cell>
          <cell r="E106">
            <v>38988</v>
          </cell>
          <cell r="F106"/>
          <cell r="G106" t="str">
            <v>SAMAE Blumenau  Rua João Pessoa, 2750</v>
          </cell>
          <cell r="H106">
            <v>1</v>
          </cell>
          <cell r="I106">
            <v>3494</v>
          </cell>
          <cell r="J106">
            <v>3581</v>
          </cell>
          <cell r="K106">
            <v>87</v>
          </cell>
          <cell r="L106">
            <v>664.06</v>
          </cell>
          <cell r="M106">
            <v>770.48</v>
          </cell>
          <cell r="N106">
            <v>-72.81</v>
          </cell>
          <cell r="O106"/>
          <cell r="P106"/>
          <cell r="Q106">
            <v>1361.73</v>
          </cell>
          <cell r="R106">
            <v>0</v>
          </cell>
          <cell r="S106" t="str">
            <v>ok</v>
          </cell>
          <cell r="T106"/>
          <cell r="U106"/>
          <cell r="V106">
            <v>38988</v>
          </cell>
          <cell r="W106" t="str">
            <v>ok</v>
          </cell>
          <cell r="X106">
            <v>1</v>
          </cell>
          <cell r="Y106" t="str">
            <v>sim</v>
          </cell>
          <cell r="Z106">
            <v>1</v>
          </cell>
          <cell r="AA106">
            <v>0</v>
          </cell>
          <cell r="AB106">
            <v>0</v>
          </cell>
          <cell r="AC106">
            <v>0</v>
          </cell>
          <cell r="AD106">
            <v>1</v>
          </cell>
        </row>
        <row r="107"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>
            <v>1</v>
          </cell>
          <cell r="Y107" t="str">
            <v>sim</v>
          </cell>
          <cell r="Z107">
            <v>1</v>
          </cell>
          <cell r="AA107">
            <v>0</v>
          </cell>
          <cell r="AB107">
            <v>0</v>
          </cell>
          <cell r="AC107">
            <v>0</v>
          </cell>
          <cell r="AD107">
            <v>1</v>
          </cell>
        </row>
        <row r="108">
          <cell r="D108" t="str">
            <v>H402</v>
          </cell>
          <cell r="E108">
            <v>55308</v>
          </cell>
          <cell r="F108"/>
          <cell r="G108" t="str">
            <v>SAMAE Blumenau  Rua João Pessoa, 2514</v>
          </cell>
          <cell r="H108">
            <v>1</v>
          </cell>
          <cell r="I108"/>
          <cell r="J108"/>
          <cell r="K108"/>
          <cell r="L108"/>
          <cell r="M108"/>
          <cell r="N108"/>
          <cell r="O108"/>
          <cell r="P108"/>
          <cell r="Q108"/>
          <cell r="R108">
            <v>0</v>
          </cell>
          <cell r="S108" t="str">
            <v>ok</v>
          </cell>
          <cell r="T108"/>
          <cell r="U108"/>
          <cell r="V108">
            <v>55308</v>
          </cell>
          <cell r="W108" t="str">
            <v>ok</v>
          </cell>
          <cell r="X108">
            <v>1</v>
          </cell>
          <cell r="Y108" t="str">
            <v>sim</v>
          </cell>
          <cell r="Z108">
            <v>1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</row>
        <row r="109"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>
            <v>1</v>
          </cell>
          <cell r="Y109" t="str">
            <v>sim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1</v>
          </cell>
        </row>
        <row r="110">
          <cell r="D110" t="str">
            <v/>
          </cell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</row>
        <row r="111">
          <cell r="D111" t="str">
            <v>Codigo</v>
          </cell>
          <cell r="E111" t="str">
            <v>Matricula</v>
          </cell>
          <cell r="F111" t="str">
            <v>Mês referencia</v>
          </cell>
          <cell r="G111" t="str">
            <v>Cliente</v>
          </cell>
          <cell r="H111" t="str">
            <v>Economias</v>
          </cell>
          <cell r="I111" t="str">
            <v>Leitura Anterior</v>
          </cell>
          <cell r="J111" t="str">
            <v>Atual</v>
          </cell>
          <cell r="K111" t="str">
            <v>Cons. m3</v>
          </cell>
          <cell r="L111" t="str">
            <v>Valor água (R$)</v>
          </cell>
          <cell r="M111" t="str">
            <v>Valor esgoto (R$)</v>
          </cell>
          <cell r="N111" t="str">
            <v>Valor serviço(R$)</v>
          </cell>
          <cell r="O111" t="str">
            <v>Valor bônus(R$)</v>
          </cell>
          <cell r="P111" t="str">
            <v>Multa/ Juros/ Atual. Monet.</v>
          </cell>
          <cell r="Q111" t="str">
            <v>Valor total(R$)</v>
          </cell>
          <cell r="R111"/>
          <cell r="S111" t="str">
            <v>Situação</v>
          </cell>
          <cell r="T111" t="str">
            <v>Ocorrência</v>
          </cell>
          <cell r="U111" t="str">
            <v>Anormalidade</v>
          </cell>
          <cell r="V111" t="str">
            <v>Matrículas mês anterior</v>
          </cell>
          <cell r="W111" t="str">
            <v>Matrícula</v>
          </cell>
          <cell r="X111" t="str">
            <v>Economias</v>
          </cell>
          <cell r="Y111"/>
          <cell r="Z111" t="str">
            <v>Público</v>
          </cell>
          <cell r="AA111" t="str">
            <v>Residencial</v>
          </cell>
          <cell r="AB111" t="str">
            <v>Comercial</v>
          </cell>
          <cell r="AC111" t="str">
            <v>Industrial</v>
          </cell>
          <cell r="AD111" t="str">
            <v>Economias</v>
          </cell>
        </row>
        <row r="112">
          <cell r="D112" t="str">
            <v>H108</v>
          </cell>
          <cell r="E112"/>
          <cell r="F112"/>
          <cell r="G112" t="str">
            <v>Bloco U - RU LAV</v>
          </cell>
          <cell r="H112">
            <v>1</v>
          </cell>
          <cell r="I112">
            <v>4483.12</v>
          </cell>
          <cell r="J112">
            <v>4513.49</v>
          </cell>
          <cell r="K112">
            <v>30.37</v>
          </cell>
          <cell r="L112">
            <v>361.4</v>
          </cell>
          <cell r="M112">
            <v>289.12</v>
          </cell>
          <cell r="N112"/>
          <cell r="O112"/>
          <cell r="P112"/>
          <cell r="Q112">
            <v>650.52</v>
          </cell>
          <cell r="R112">
            <v>0</v>
          </cell>
          <cell r="S112" t="str">
            <v>ok</v>
          </cell>
          <cell r="T112"/>
          <cell r="U112"/>
          <cell r="V112"/>
          <cell r="W112" t="str">
            <v>ok</v>
          </cell>
          <cell r="X112">
            <v>1</v>
          </cell>
          <cell r="Y112" t="str">
            <v>sim</v>
          </cell>
          <cell r="Z112">
            <v>0</v>
          </cell>
          <cell r="AA112">
            <v>0</v>
          </cell>
          <cell r="AB112">
            <v>1</v>
          </cell>
          <cell r="AC112">
            <v>0</v>
          </cell>
          <cell r="AD112">
            <v>1</v>
          </cell>
        </row>
        <row r="113">
          <cell r="D113" t="str">
            <v>H109</v>
          </cell>
          <cell r="E113"/>
          <cell r="F113"/>
          <cell r="G113" t="str">
            <v>Bloco O - O1</v>
          </cell>
          <cell r="H113">
            <v>1</v>
          </cell>
          <cell r="I113">
            <v>1990.5309999999999</v>
          </cell>
          <cell r="J113">
            <v>2030.9839999999999</v>
          </cell>
          <cell r="K113">
            <v>40.453000000000003</v>
          </cell>
          <cell r="L113">
            <v>481.39</v>
          </cell>
          <cell r="M113">
            <v>385.11</v>
          </cell>
          <cell r="N113"/>
          <cell r="O113"/>
          <cell r="P113"/>
          <cell r="Q113">
            <v>866.5</v>
          </cell>
          <cell r="R113">
            <v>0</v>
          </cell>
          <cell r="S113" t="str">
            <v>ok</v>
          </cell>
          <cell r="T113"/>
          <cell r="U113"/>
          <cell r="V113"/>
          <cell r="W113" t="str">
            <v>ok</v>
          </cell>
          <cell r="X113">
            <v>1</v>
          </cell>
          <cell r="Y113" t="str">
            <v>sim</v>
          </cell>
          <cell r="Z113">
            <v>0</v>
          </cell>
          <cell r="AA113">
            <v>0</v>
          </cell>
          <cell r="AB113">
            <v>1</v>
          </cell>
          <cell r="AC113">
            <v>0</v>
          </cell>
          <cell r="AD113">
            <v>1</v>
          </cell>
        </row>
        <row r="114">
          <cell r="D114" t="str">
            <v>H110</v>
          </cell>
          <cell r="E114"/>
          <cell r="F114"/>
          <cell r="G114" t="str">
            <v>Bloco U - RU</v>
          </cell>
          <cell r="H114">
            <v>1</v>
          </cell>
          <cell r="I114">
            <v>6151.72</v>
          </cell>
          <cell r="J114">
            <v>6247.37</v>
          </cell>
          <cell r="K114">
            <v>95.65</v>
          </cell>
          <cell r="L114">
            <v>1138.24</v>
          </cell>
          <cell r="M114">
            <v>910.59</v>
          </cell>
          <cell r="N114"/>
          <cell r="O114"/>
          <cell r="P114"/>
          <cell r="Q114">
            <v>2048.83</v>
          </cell>
          <cell r="R114">
            <v>0</v>
          </cell>
          <cell r="S114" t="str">
            <v>ok</v>
          </cell>
          <cell r="T114"/>
          <cell r="U114"/>
          <cell r="V114"/>
          <cell r="W114" t="str">
            <v>ok</v>
          </cell>
          <cell r="X114">
            <v>1</v>
          </cell>
          <cell r="Y114" t="str">
            <v>sim</v>
          </cell>
          <cell r="Z114">
            <v>0</v>
          </cell>
          <cell r="AA114">
            <v>0</v>
          </cell>
          <cell r="AB114">
            <v>1</v>
          </cell>
          <cell r="AC114">
            <v>0</v>
          </cell>
          <cell r="AD114">
            <v>1</v>
          </cell>
        </row>
        <row r="115">
          <cell r="D115" t="str">
            <v>H111</v>
          </cell>
          <cell r="E115"/>
          <cell r="F115"/>
          <cell r="G115" t="str">
            <v>Bloco U - U</v>
          </cell>
          <cell r="H115">
            <v>1</v>
          </cell>
          <cell r="I115">
            <v>5241.143</v>
          </cell>
          <cell r="J115">
            <v>5468.1679999999997</v>
          </cell>
          <cell r="K115">
            <v>227.02500000000001</v>
          </cell>
          <cell r="L115">
            <v>2701.6</v>
          </cell>
          <cell r="M115">
            <v>2161.2800000000002</v>
          </cell>
          <cell r="N115"/>
          <cell r="O115"/>
          <cell r="P115"/>
          <cell r="Q115">
            <v>4862.88</v>
          </cell>
          <cell r="R115">
            <v>0</v>
          </cell>
          <cell r="S115" t="str">
            <v>ok</v>
          </cell>
          <cell r="T115"/>
          <cell r="U115"/>
          <cell r="V115"/>
          <cell r="W115" t="str">
            <v>ok</v>
          </cell>
          <cell r="X115">
            <v>1</v>
          </cell>
          <cell r="Y115" t="str">
            <v>sim</v>
          </cell>
          <cell r="Z115">
            <v>0</v>
          </cell>
          <cell r="AA115">
            <v>0</v>
          </cell>
          <cell r="AB115">
            <v>1</v>
          </cell>
          <cell r="AC115">
            <v>0</v>
          </cell>
          <cell r="AD115">
            <v>1</v>
          </cell>
        </row>
        <row r="116">
          <cell r="D116" t="str">
            <v>H112</v>
          </cell>
          <cell r="E116"/>
          <cell r="F116"/>
          <cell r="G116" t="str">
            <v>Tunel de Vento - LAB 01</v>
          </cell>
          <cell r="H116">
            <v>1</v>
          </cell>
          <cell r="I116">
            <v>497.15699999999998</v>
          </cell>
          <cell r="J116">
            <v>499.07299999999998</v>
          </cell>
          <cell r="K116">
            <v>1.9159999999999999</v>
          </cell>
          <cell r="L116">
            <v>119</v>
          </cell>
          <cell r="M116">
            <v>95.2</v>
          </cell>
          <cell r="N116"/>
          <cell r="O116"/>
          <cell r="P116"/>
          <cell r="Q116">
            <v>214.2</v>
          </cell>
          <cell r="R116">
            <v>0</v>
          </cell>
          <cell r="S116" t="str">
            <v>ok</v>
          </cell>
          <cell r="T116"/>
          <cell r="U116"/>
          <cell r="V116"/>
          <cell r="W116" t="str">
            <v>ok</v>
          </cell>
          <cell r="X116">
            <v>1</v>
          </cell>
          <cell r="Y116" t="str">
            <v>sim</v>
          </cell>
          <cell r="Z116">
            <v>0</v>
          </cell>
          <cell r="AA116">
            <v>0</v>
          </cell>
          <cell r="AB116">
            <v>1</v>
          </cell>
          <cell r="AC116">
            <v>0</v>
          </cell>
          <cell r="AD116">
            <v>1</v>
          </cell>
        </row>
        <row r="117">
          <cell r="D117" t="str">
            <v>H113</v>
          </cell>
          <cell r="E117"/>
          <cell r="F117"/>
          <cell r="G117" t="str">
            <v>Bloco U - U LAB</v>
          </cell>
          <cell r="H117">
            <v>1</v>
          </cell>
          <cell r="I117">
            <v>4.3680000000000003</v>
          </cell>
          <cell r="J117">
            <v>9.4960000000000004</v>
          </cell>
          <cell r="K117">
            <v>5.1280000000000001</v>
          </cell>
          <cell r="L117">
            <v>119</v>
          </cell>
          <cell r="M117">
            <v>95.2</v>
          </cell>
          <cell r="N117"/>
          <cell r="O117"/>
          <cell r="P117"/>
          <cell r="Q117">
            <v>214.2</v>
          </cell>
          <cell r="R117">
            <v>0</v>
          </cell>
          <cell r="S117" t="str">
            <v>ok</v>
          </cell>
          <cell r="T117"/>
          <cell r="U117"/>
          <cell r="V117"/>
          <cell r="W117" t="str">
            <v>ok</v>
          </cell>
          <cell r="X117">
            <v>1</v>
          </cell>
          <cell r="Y117" t="str">
            <v>sim</v>
          </cell>
          <cell r="Z117">
            <v>0</v>
          </cell>
          <cell r="AA117">
            <v>0</v>
          </cell>
          <cell r="AB117">
            <v>1</v>
          </cell>
          <cell r="AC117">
            <v>0</v>
          </cell>
          <cell r="AD117">
            <v>1</v>
          </cell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</row>
        <row r="119">
          <cell r="D119" t="str">
            <v>Codigo</v>
          </cell>
          <cell r="E119" t="str">
            <v>Matricula</v>
          </cell>
          <cell r="F119" t="str">
            <v>Mês referencia</v>
          </cell>
          <cell r="G119" t="str">
            <v>Sapiens Park - INPETU</v>
          </cell>
          <cell r="H119" t="str">
            <v>Economias</v>
          </cell>
          <cell r="I119" t="str">
            <v>Leitura Anterior</v>
          </cell>
          <cell r="J119" t="str">
            <v>Atual</v>
          </cell>
          <cell r="K119" t="str">
            <v>Cons. m3</v>
          </cell>
          <cell r="L119" t="str">
            <v>Valor água (R$)</v>
          </cell>
          <cell r="M119" t="str">
            <v>Valor esgoto (R$)</v>
          </cell>
          <cell r="N119" t="str">
            <v>Valor serviço(R$)</v>
          </cell>
          <cell r="O119" t="str">
            <v>Valor bônus(R$)</v>
          </cell>
          <cell r="P119" t="str">
            <v>Multa/ Juros/ Atual. Monet.</v>
          </cell>
          <cell r="Q119" t="str">
            <v>Valor total(R$)</v>
          </cell>
          <cell r="R119"/>
          <cell r="S119" t="str">
            <v>Situação</v>
          </cell>
          <cell r="T119" t="str">
            <v>Ocorrência</v>
          </cell>
          <cell r="U119" t="str">
            <v>Anormalidade</v>
          </cell>
          <cell r="V119" t="str">
            <v>Matrículas mês anterior</v>
          </cell>
          <cell r="W119" t="str">
            <v>Matrícula</v>
          </cell>
          <cell r="X119" t="str">
            <v>Economias</v>
          </cell>
          <cell r="Y119"/>
          <cell r="Z119">
            <v>0</v>
          </cell>
          <cell r="AA119" t="str">
            <v>Residencial</v>
          </cell>
          <cell r="AB119">
            <v>1</v>
          </cell>
          <cell r="AC119" t="str">
            <v>Industrial</v>
          </cell>
          <cell r="AD119" t="str">
            <v>Economias</v>
          </cell>
        </row>
        <row r="120">
          <cell r="D120" t="str">
            <v>H130</v>
          </cell>
          <cell r="E120"/>
          <cell r="F120"/>
          <cell r="G120" t="str">
            <v>Sapiens Park - INPETU</v>
          </cell>
          <cell r="H120">
            <v>1</v>
          </cell>
          <cell r="I120"/>
          <cell r="J120"/>
          <cell r="K120"/>
          <cell r="L120"/>
          <cell r="M120"/>
          <cell r="N120"/>
          <cell r="O120"/>
          <cell r="P120"/>
          <cell r="Q120"/>
          <cell r="R120">
            <v>0</v>
          </cell>
          <cell r="S120" t="str">
            <v>ok</v>
          </cell>
          <cell r="T120"/>
          <cell r="U120"/>
          <cell r="V120"/>
          <cell r="W120" t="str">
            <v>ok</v>
          </cell>
          <cell r="X120">
            <v>1</v>
          </cell>
          <cell r="Y120" t="str">
            <v>sim</v>
          </cell>
          <cell r="Z120">
            <v>0</v>
          </cell>
          <cell r="AA120">
            <v>0</v>
          </cell>
          <cell r="AB120">
            <v>1</v>
          </cell>
          <cell r="AC120">
            <v>0</v>
          </cell>
          <cell r="AD120">
            <v>1</v>
          </cell>
        </row>
        <row r="121">
          <cell r="D121" t="str">
            <v>H131</v>
          </cell>
          <cell r="E121"/>
          <cell r="F121"/>
          <cell r="G121" t="str">
            <v>Sapiens Park - Fotovoltaica</v>
          </cell>
          <cell r="H121">
            <v>1</v>
          </cell>
          <cell r="I121"/>
          <cell r="J121"/>
          <cell r="K121"/>
          <cell r="L121"/>
          <cell r="M121"/>
          <cell r="N121"/>
          <cell r="O121"/>
          <cell r="P121"/>
          <cell r="Q121"/>
          <cell r="R121">
            <v>0</v>
          </cell>
          <cell r="S121" t="str">
            <v>ok</v>
          </cell>
          <cell r="T121"/>
          <cell r="U121"/>
          <cell r="V121"/>
          <cell r="W121" t="str">
            <v>ok</v>
          </cell>
          <cell r="X121">
            <v>1</v>
          </cell>
          <cell r="Y121" t="str">
            <v>sim</v>
          </cell>
          <cell r="Z121">
            <v>1</v>
          </cell>
          <cell r="AA121">
            <v>0</v>
          </cell>
          <cell r="AB121">
            <v>0</v>
          </cell>
          <cell r="AC121">
            <v>0</v>
          </cell>
          <cell r="AD121">
            <v>1</v>
          </cell>
        </row>
        <row r="122"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</row>
        <row r="123"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</row>
        <row r="124"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</row>
        <row r="125">
          <cell r="D125" t="str">
            <v>Codigo</v>
          </cell>
          <cell r="E125" t="str">
            <v>Matricula</v>
          </cell>
          <cell r="F125" t="str">
            <v>Mês referencia</v>
          </cell>
          <cell r="G125" t="str">
            <v>Cliente</v>
          </cell>
          <cell r="H125" t="str">
            <v>Economias</v>
          </cell>
          <cell r="I125" t="str">
            <v>Leitura Anterior</v>
          </cell>
          <cell r="J125" t="str">
            <v>Atual</v>
          </cell>
          <cell r="K125" t="str">
            <v>Cons. m3</v>
          </cell>
          <cell r="L125" t="str">
            <v>Valor água (R$)</v>
          </cell>
          <cell r="M125" t="str">
            <v>Valor esgoto (R$)</v>
          </cell>
          <cell r="N125" t="str">
            <v>Valor serviço(R$)</v>
          </cell>
          <cell r="O125" t="str">
            <v>Valor bônus(R$)</v>
          </cell>
          <cell r="P125" t="str">
            <v>Multa/ Juros/ Atual. Monet.</v>
          </cell>
          <cell r="Q125" t="str">
            <v>Valor total(R$)</v>
          </cell>
          <cell r="R125"/>
          <cell r="S125" t="str">
            <v>Situação</v>
          </cell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</row>
        <row r="126">
          <cell r="D126" t="str">
            <v>H088</v>
          </cell>
          <cell r="E126">
            <v>2294605</v>
          </cell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</row>
        <row r="127">
          <cell r="D127" t="str">
            <v>H081</v>
          </cell>
          <cell r="E127">
            <v>2295652</v>
          </cell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</row>
        <row r="128">
          <cell r="D128" t="str">
            <v>H053</v>
          </cell>
          <cell r="E128">
            <v>2296713</v>
          </cell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</row>
        <row r="129">
          <cell r="D129" t="str">
            <v>H030</v>
          </cell>
          <cell r="E129">
            <v>2296276</v>
          </cell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/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</row>
        <row r="130">
          <cell r="D130" t="str">
            <v>H032</v>
          </cell>
          <cell r="E130">
            <v>2296659</v>
          </cell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</row>
        <row r="131">
          <cell r="D131" t="str">
            <v>H021</v>
          </cell>
          <cell r="E131">
            <v>2296632</v>
          </cell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</row>
        <row r="132">
          <cell r="D132" t="str">
            <v>H040</v>
          </cell>
          <cell r="E132">
            <v>2296691</v>
          </cell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</row>
        <row r="133">
          <cell r="D133" t="str">
            <v>H033</v>
          </cell>
          <cell r="E133">
            <v>2296667</v>
          </cell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</row>
        <row r="134">
          <cell r="D134" t="str">
            <v>H059</v>
          </cell>
          <cell r="E134">
            <v>2296675</v>
          </cell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  <cell r="S134"/>
          <cell r="T134"/>
          <cell r="U134"/>
          <cell r="V134"/>
          <cell r="W134"/>
          <cell r="X134"/>
          <cell r="Y134"/>
          <cell r="Z134"/>
          <cell r="AA134"/>
          <cell r="AB134"/>
          <cell r="AC134"/>
          <cell r="AD134"/>
        </row>
        <row r="135">
          <cell r="D135" t="str">
            <v>H038</v>
          </cell>
          <cell r="E135">
            <v>2296683</v>
          </cell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</row>
        <row r="136">
          <cell r="D136" t="str">
            <v>H055</v>
          </cell>
          <cell r="E136">
            <v>2296705</v>
          </cell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  <cell r="S136"/>
          <cell r="T136"/>
          <cell r="U136"/>
          <cell r="V136"/>
          <cell r="W136"/>
          <cell r="X136"/>
          <cell r="Y136"/>
          <cell r="Z136"/>
          <cell r="AA136"/>
          <cell r="AB136"/>
          <cell r="AC136"/>
          <cell r="AD136"/>
        </row>
        <row r="137">
          <cell r="D137" t="str">
            <v>H056</v>
          </cell>
          <cell r="E137">
            <v>2296721</v>
          </cell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  <cell r="S137"/>
          <cell r="T137"/>
          <cell r="U137"/>
          <cell r="V137"/>
          <cell r="W137"/>
          <cell r="X137"/>
          <cell r="Y137"/>
          <cell r="Z137"/>
          <cell r="AA137"/>
          <cell r="AB137"/>
          <cell r="AC137"/>
          <cell r="AD137"/>
        </row>
        <row r="138">
          <cell r="D138" t="str">
            <v>H050</v>
          </cell>
          <cell r="E138">
            <v>2296748</v>
          </cell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  <cell r="S138"/>
          <cell r="T138"/>
          <cell r="U138"/>
          <cell r="V138"/>
          <cell r="W138"/>
          <cell r="X138"/>
          <cell r="Y138"/>
          <cell r="Z138"/>
          <cell r="AA138"/>
          <cell r="AB138"/>
          <cell r="AC138"/>
          <cell r="AD138"/>
        </row>
        <row r="139">
          <cell r="D139" t="str">
            <v>H051</v>
          </cell>
          <cell r="E139">
            <v>2296756</v>
          </cell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</row>
        <row r="140">
          <cell r="D140" t="str">
            <v>H048</v>
          </cell>
          <cell r="E140">
            <v>2296764</v>
          </cell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</row>
        <row r="141">
          <cell r="D141" t="str">
            <v>H020</v>
          </cell>
          <cell r="E141">
            <v>2296829</v>
          </cell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  <cell r="Z141"/>
          <cell r="AA141"/>
          <cell r="AB141"/>
          <cell r="AC141"/>
          <cell r="AD141"/>
        </row>
        <row r="142">
          <cell r="D142" t="str">
            <v>H018</v>
          </cell>
          <cell r="E142">
            <v>2296640</v>
          </cell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</row>
        <row r="143">
          <cell r="D143" t="str">
            <v>H045</v>
          </cell>
          <cell r="E143">
            <v>2296772</v>
          </cell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</row>
        <row r="144">
          <cell r="D144" t="str">
            <v>H046</v>
          </cell>
          <cell r="E144">
            <v>2296780</v>
          </cell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  <cell r="S144"/>
          <cell r="T144"/>
          <cell r="U144"/>
          <cell r="V144"/>
          <cell r="W144"/>
          <cell r="X144"/>
          <cell r="Y144"/>
          <cell r="Z144"/>
          <cell r="AA144"/>
          <cell r="AB144"/>
          <cell r="AC144"/>
          <cell r="AD144"/>
        </row>
        <row r="145">
          <cell r="D145" t="str">
            <v>H042</v>
          </cell>
          <cell r="E145">
            <v>2296802</v>
          </cell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  <cell r="S145"/>
          <cell r="T145"/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</row>
        <row r="146">
          <cell r="D146" t="str">
            <v>H041</v>
          </cell>
          <cell r="E146">
            <v>2296810</v>
          </cell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  <cell r="S146"/>
          <cell r="T146"/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</row>
        <row r="147">
          <cell r="D147" t="str">
            <v>H047</v>
          </cell>
          <cell r="E147">
            <v>2296837</v>
          </cell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  <cell r="S147"/>
          <cell r="T147"/>
          <cell r="U147"/>
          <cell r="V147"/>
          <cell r="W147"/>
          <cell r="X147"/>
          <cell r="Y147"/>
          <cell r="Z147"/>
          <cell r="AA147"/>
          <cell r="AB147"/>
          <cell r="AC147"/>
          <cell r="AD147"/>
        </row>
        <row r="148">
          <cell r="D148" t="str">
            <v>H015</v>
          </cell>
          <cell r="E148">
            <v>2296918</v>
          </cell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  <cell r="T148"/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</row>
        <row r="149">
          <cell r="D149" t="str">
            <v>H023</v>
          </cell>
          <cell r="E149">
            <v>2296934</v>
          </cell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  <cell r="S149"/>
          <cell r="T149"/>
          <cell r="U149"/>
          <cell r="V149"/>
          <cell r="W149"/>
          <cell r="X149"/>
          <cell r="Y149"/>
          <cell r="Z149"/>
          <cell r="AA149"/>
          <cell r="AB149"/>
          <cell r="AC149"/>
          <cell r="AD149"/>
        </row>
        <row r="150">
          <cell r="D150" t="str">
            <v>H017</v>
          </cell>
          <cell r="E150">
            <v>2296950</v>
          </cell>
          <cell r="F150"/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</row>
        <row r="151">
          <cell r="D151" t="str">
            <v>H001</v>
          </cell>
          <cell r="E151">
            <v>2297094</v>
          </cell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</row>
        <row r="152">
          <cell r="D152" t="str">
            <v>H002</v>
          </cell>
          <cell r="E152">
            <v>2297116</v>
          </cell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</row>
        <row r="153">
          <cell r="D153" t="str">
            <v>H072</v>
          </cell>
          <cell r="E153">
            <v>2297167</v>
          </cell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  <cell r="T153"/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</row>
        <row r="154">
          <cell r="D154" t="str">
            <v>H073</v>
          </cell>
          <cell r="E154">
            <v>2297175</v>
          </cell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</row>
        <row r="155">
          <cell r="D155" t="str">
            <v>H076</v>
          </cell>
          <cell r="E155">
            <v>2297361</v>
          </cell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  <cell r="T155"/>
          <cell r="U155"/>
          <cell r="V155"/>
          <cell r="W155"/>
          <cell r="X155"/>
          <cell r="Y155"/>
          <cell r="Z155"/>
          <cell r="AA155"/>
          <cell r="AB155"/>
          <cell r="AC155"/>
          <cell r="AD155"/>
        </row>
        <row r="156">
          <cell r="D156" t="str">
            <v>H028</v>
          </cell>
          <cell r="E156">
            <v>6205615</v>
          </cell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  <cell r="V156"/>
          <cell r="W156"/>
          <cell r="X156"/>
          <cell r="Y156"/>
          <cell r="Z156"/>
          <cell r="AA156"/>
          <cell r="AB156"/>
          <cell r="AC156"/>
          <cell r="AD156"/>
        </row>
        <row r="157">
          <cell r="D157" t="str">
            <v>H043</v>
          </cell>
          <cell r="E157">
            <v>6816860</v>
          </cell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  <cell r="S157"/>
          <cell r="T157"/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</row>
        <row r="158">
          <cell r="D158" t="str">
            <v>H054</v>
          </cell>
          <cell r="E158">
            <v>6923020</v>
          </cell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</row>
        <row r="159">
          <cell r="D159" t="str">
            <v>H007</v>
          </cell>
          <cell r="E159">
            <v>9185550</v>
          </cell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  <cell r="U159"/>
          <cell r="V159"/>
          <cell r="W159"/>
          <cell r="X159"/>
          <cell r="Y159"/>
          <cell r="Z159"/>
          <cell r="AA159"/>
          <cell r="AB159"/>
          <cell r="AC159"/>
          <cell r="AD159"/>
        </row>
        <row r="160">
          <cell r="D160" t="str">
            <v>H035</v>
          </cell>
          <cell r="E160">
            <v>2296845</v>
          </cell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  <cell r="T160"/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</row>
        <row r="161">
          <cell r="D161" t="str">
            <v>H061</v>
          </cell>
          <cell r="E161">
            <v>2296870</v>
          </cell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  <cell r="S161"/>
          <cell r="T161"/>
          <cell r="U161"/>
          <cell r="V161"/>
          <cell r="W161"/>
          <cell r="X161"/>
          <cell r="Y161"/>
          <cell r="Z161"/>
          <cell r="AA161"/>
          <cell r="AB161"/>
          <cell r="AC161"/>
          <cell r="AD161"/>
        </row>
        <row r="162">
          <cell r="D162" t="str">
            <v>H025</v>
          </cell>
          <cell r="E162">
            <v>2296900</v>
          </cell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  <cell r="S162"/>
          <cell r="T162"/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</row>
        <row r="163">
          <cell r="D163" t="str">
            <v>H024</v>
          </cell>
          <cell r="E163">
            <v>2296926</v>
          </cell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  <cell r="Z163"/>
          <cell r="AA163"/>
          <cell r="AB163"/>
          <cell r="AC163"/>
          <cell r="AD163"/>
        </row>
        <row r="164">
          <cell r="D164" t="str">
            <v>H060</v>
          </cell>
          <cell r="E164">
            <v>5329663</v>
          </cell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  <cell r="Z164"/>
          <cell r="AA164"/>
          <cell r="AB164"/>
          <cell r="AC164"/>
          <cell r="AD164"/>
        </row>
        <row r="165">
          <cell r="D165" t="str">
            <v>H037</v>
          </cell>
          <cell r="E165">
            <v>6435548</v>
          </cell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  <cell r="S165"/>
          <cell r="T165"/>
          <cell r="U165"/>
          <cell r="V165"/>
          <cell r="W165"/>
          <cell r="X165"/>
          <cell r="Y165"/>
          <cell r="Z165"/>
          <cell r="AA165"/>
          <cell r="AB165"/>
          <cell r="AC165"/>
          <cell r="AD165"/>
        </row>
        <row r="166">
          <cell r="D166" t="str">
            <v>H034</v>
          </cell>
          <cell r="E166">
            <v>8416621</v>
          </cell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  <cell r="S166"/>
          <cell r="T166"/>
          <cell r="U166"/>
          <cell r="V166"/>
          <cell r="W166"/>
          <cell r="X166"/>
          <cell r="Y166"/>
          <cell r="Z166"/>
          <cell r="AA166"/>
          <cell r="AB166"/>
          <cell r="AC166"/>
          <cell r="AD166"/>
        </row>
        <row r="167">
          <cell r="D167" t="str">
            <v>H019</v>
          </cell>
          <cell r="E167">
            <v>9097821</v>
          </cell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  <cell r="T167"/>
          <cell r="U167"/>
          <cell r="V167"/>
          <cell r="W167"/>
          <cell r="X167"/>
          <cell r="Y167"/>
          <cell r="Z167"/>
          <cell r="AA167"/>
          <cell r="AB167"/>
          <cell r="AC167"/>
          <cell r="AD167"/>
        </row>
        <row r="168">
          <cell r="D168" t="str">
            <v>H005</v>
          </cell>
          <cell r="E168">
            <v>2297078</v>
          </cell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  <cell r="S168"/>
          <cell r="T168"/>
          <cell r="U168"/>
          <cell r="V168"/>
          <cell r="W168"/>
          <cell r="X168"/>
          <cell r="Y168"/>
          <cell r="Z168"/>
          <cell r="AA168"/>
          <cell r="AB168"/>
          <cell r="AC168"/>
          <cell r="AD168"/>
        </row>
        <row r="169">
          <cell r="D169" t="str">
            <v>H004</v>
          </cell>
          <cell r="E169">
            <v>2297086</v>
          </cell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  <cell r="Z169"/>
          <cell r="AA169"/>
          <cell r="AB169"/>
          <cell r="AC169"/>
          <cell r="AD169"/>
        </row>
        <row r="170">
          <cell r="D170" t="str">
            <v>H009</v>
          </cell>
          <cell r="E170">
            <v>2297140</v>
          </cell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  <cell r="S170"/>
          <cell r="T170"/>
          <cell r="U170"/>
          <cell r="V170"/>
          <cell r="W170"/>
          <cell r="X170"/>
          <cell r="Y170"/>
          <cell r="Z170"/>
          <cell r="AA170"/>
          <cell r="AB170"/>
          <cell r="AC170"/>
          <cell r="AD170"/>
        </row>
        <row r="171">
          <cell r="D171" t="str">
            <v>H008</v>
          </cell>
          <cell r="E171">
            <v>2297159</v>
          </cell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/>
          <cell r="T171"/>
          <cell r="U171"/>
          <cell r="V171"/>
          <cell r="W171"/>
          <cell r="X171"/>
          <cell r="Y171"/>
          <cell r="Z171"/>
          <cell r="AA171"/>
          <cell r="AB171"/>
          <cell r="AC171"/>
          <cell r="AD171"/>
        </row>
        <row r="172">
          <cell r="D172" t="str">
            <v>H029</v>
          </cell>
          <cell r="E172">
            <v>7297220</v>
          </cell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  <cell r="T172"/>
          <cell r="U172"/>
          <cell r="V172"/>
          <cell r="W172"/>
          <cell r="X172"/>
          <cell r="Y172"/>
          <cell r="Z172"/>
          <cell r="AA172"/>
          <cell r="AB172"/>
          <cell r="AC172"/>
          <cell r="AD172"/>
        </row>
        <row r="173">
          <cell r="D173" t="str">
            <v>H011</v>
          </cell>
          <cell r="E173">
            <v>8149615</v>
          </cell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  <cell r="T173"/>
          <cell r="U173"/>
          <cell r="V173"/>
          <cell r="W173"/>
          <cell r="X173"/>
          <cell r="Y173"/>
          <cell r="Z173"/>
          <cell r="AA173"/>
          <cell r="AB173"/>
          <cell r="AC173"/>
          <cell r="AD173"/>
        </row>
        <row r="174">
          <cell r="D174" t="str">
            <v>H057</v>
          </cell>
          <cell r="E174">
            <v>2297108</v>
          </cell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  <cell r="Z174"/>
          <cell r="AA174"/>
          <cell r="AB174"/>
          <cell r="AC174"/>
          <cell r="AD174"/>
        </row>
        <row r="175">
          <cell r="D175" t="str">
            <v>H003</v>
          </cell>
          <cell r="E175">
            <v>2297124</v>
          </cell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/>
          <cell r="W175"/>
          <cell r="X175"/>
          <cell r="Y175"/>
          <cell r="Z175"/>
          <cell r="AA175"/>
          <cell r="AB175"/>
          <cell r="AC175"/>
          <cell r="AD175"/>
        </row>
        <row r="176">
          <cell r="D176" t="str">
            <v>H010</v>
          </cell>
          <cell r="E176">
            <v>2297132</v>
          </cell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/>
          <cell r="V176"/>
          <cell r="W176"/>
          <cell r="X176"/>
          <cell r="Y176"/>
          <cell r="Z176"/>
          <cell r="AA176"/>
          <cell r="AB176"/>
          <cell r="AC176"/>
          <cell r="AD176"/>
        </row>
        <row r="177">
          <cell r="D177" t="str">
            <v>H074</v>
          </cell>
          <cell r="E177">
            <v>2297183</v>
          </cell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  <cell r="V177"/>
          <cell r="W177"/>
          <cell r="X177"/>
          <cell r="Y177"/>
          <cell r="Z177"/>
          <cell r="AA177"/>
          <cell r="AB177"/>
          <cell r="AC177"/>
          <cell r="AD177"/>
        </row>
        <row r="178">
          <cell r="D178" t="str">
            <v>H083</v>
          </cell>
          <cell r="E178">
            <v>6997937</v>
          </cell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  <cell r="V178"/>
          <cell r="W178"/>
          <cell r="X178"/>
          <cell r="Y178"/>
          <cell r="Z178"/>
          <cell r="AA178"/>
          <cell r="AB178"/>
          <cell r="AC178"/>
          <cell r="AD178"/>
        </row>
        <row r="179">
          <cell r="D179" t="str">
            <v>H006</v>
          </cell>
          <cell r="E179">
            <v>9185569</v>
          </cell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/>
          <cell r="T179"/>
          <cell r="U179"/>
          <cell r="V179"/>
          <cell r="W179"/>
          <cell r="X179"/>
          <cell r="Y179"/>
          <cell r="Z179"/>
          <cell r="AA179"/>
          <cell r="AB179"/>
          <cell r="AC179"/>
          <cell r="AD179"/>
        </row>
        <row r="180">
          <cell r="D180" t="str">
            <v>H049</v>
          </cell>
          <cell r="E180">
            <v>9197478</v>
          </cell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/>
          <cell r="T180"/>
          <cell r="U180"/>
          <cell r="V180"/>
          <cell r="W180"/>
          <cell r="X180"/>
          <cell r="Y180"/>
          <cell r="Z180"/>
          <cell r="AA180"/>
          <cell r="AB180"/>
          <cell r="AC180"/>
          <cell r="AD180"/>
        </row>
        <row r="181">
          <cell r="D181" t="str">
            <v>H106</v>
          </cell>
          <cell r="E181">
            <v>14948508</v>
          </cell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</row>
        <row r="182">
          <cell r="D182" t="str">
            <v>H062</v>
          </cell>
          <cell r="E182">
            <v>15023672</v>
          </cell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/>
          <cell r="T182"/>
          <cell r="U182"/>
          <cell r="V182"/>
          <cell r="W182"/>
          <cell r="X182"/>
          <cell r="Y182"/>
          <cell r="Z182"/>
          <cell r="AA182"/>
          <cell r="AB182"/>
          <cell r="AC182"/>
          <cell r="AD182"/>
        </row>
        <row r="183">
          <cell r="D183" t="str">
            <v>H066</v>
          </cell>
          <cell r="E183">
            <v>17091764</v>
          </cell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  <cell r="T183"/>
          <cell r="U183"/>
          <cell r="V183"/>
          <cell r="W183"/>
          <cell r="X183"/>
          <cell r="Y183"/>
          <cell r="Z183"/>
          <cell r="AA183"/>
          <cell r="AB183"/>
          <cell r="AC183"/>
          <cell r="AD183"/>
        </row>
        <row r="184">
          <cell r="D184" t="str">
            <v>H044</v>
          </cell>
          <cell r="E184">
            <v>2296896</v>
          </cell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/>
          <cell r="T184"/>
          <cell r="U184"/>
          <cell r="V184"/>
          <cell r="W184"/>
          <cell r="X184"/>
          <cell r="Y184"/>
          <cell r="Z184"/>
          <cell r="AA184"/>
          <cell r="AB184"/>
          <cell r="AC184"/>
          <cell r="AD184"/>
        </row>
        <row r="185">
          <cell r="D185" t="str">
            <v>H089</v>
          </cell>
          <cell r="E185">
            <v>2347660</v>
          </cell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  <cell r="Z185"/>
          <cell r="AA185"/>
          <cell r="AB185"/>
          <cell r="AC185"/>
          <cell r="AD185"/>
        </row>
        <row r="186">
          <cell r="D186" t="str">
            <v>H090</v>
          </cell>
          <cell r="E186">
            <v>2347679</v>
          </cell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  <cell r="T186"/>
          <cell r="U186"/>
          <cell r="V186"/>
          <cell r="W186"/>
          <cell r="X186"/>
          <cell r="Y186"/>
          <cell r="Z186"/>
          <cell r="AA186"/>
          <cell r="AB186"/>
          <cell r="AC186"/>
          <cell r="AD186"/>
        </row>
        <row r="187">
          <cell r="D187" t="str">
            <v>H084</v>
          </cell>
          <cell r="E187">
            <v>9197419</v>
          </cell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/>
          <cell r="T187"/>
          <cell r="U187"/>
          <cell r="V187"/>
          <cell r="W187"/>
          <cell r="X187"/>
          <cell r="Y187"/>
          <cell r="Z187"/>
          <cell r="AA187"/>
          <cell r="AB187"/>
          <cell r="AC187"/>
          <cell r="AD187"/>
        </row>
        <row r="188">
          <cell r="D188" t="str">
            <v>H082</v>
          </cell>
          <cell r="E188">
            <v>5716594</v>
          </cell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/>
          <cell r="T188"/>
          <cell r="U188"/>
          <cell r="V188"/>
          <cell r="W188"/>
          <cell r="X188"/>
          <cell r="Y188"/>
          <cell r="Z188"/>
          <cell r="AA188"/>
          <cell r="AB188"/>
          <cell r="AC188"/>
          <cell r="AD188"/>
        </row>
        <row r="189">
          <cell r="D189" t="str">
            <v>H058</v>
          </cell>
          <cell r="E189">
            <v>9611070</v>
          </cell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/>
          <cell r="T189"/>
          <cell r="U189"/>
          <cell r="V189"/>
          <cell r="W189"/>
          <cell r="X189"/>
          <cell r="Y189"/>
          <cell r="Z189"/>
          <cell r="AA189"/>
          <cell r="AB189"/>
          <cell r="AC189"/>
          <cell r="AD189"/>
        </row>
        <row r="190">
          <cell r="D190" t="str">
            <v>H086</v>
          </cell>
          <cell r="E190">
            <v>12799408</v>
          </cell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/>
          <cell r="T190"/>
          <cell r="U190"/>
          <cell r="V190"/>
          <cell r="W190"/>
          <cell r="X190"/>
          <cell r="Y190"/>
          <cell r="Z190"/>
          <cell r="AA190"/>
          <cell r="AB190"/>
          <cell r="AC190"/>
          <cell r="AD190"/>
        </row>
        <row r="191">
          <cell r="D191" t="str">
            <v>H087</v>
          </cell>
          <cell r="E191">
            <v>13018540</v>
          </cell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  <cell r="V191"/>
          <cell r="W191"/>
          <cell r="X191"/>
          <cell r="Y191"/>
          <cell r="Z191"/>
          <cell r="AA191"/>
          <cell r="AB191"/>
          <cell r="AC191"/>
          <cell r="AD191"/>
        </row>
        <row r="192">
          <cell r="D192" t="str">
            <v>H085</v>
          </cell>
          <cell r="E192">
            <v>12791172</v>
          </cell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  <cell r="S192"/>
          <cell r="T192"/>
          <cell r="U192"/>
          <cell r="V192"/>
          <cell r="W192"/>
          <cell r="X192"/>
          <cell r="Y192"/>
          <cell r="Z192"/>
          <cell r="AA192"/>
          <cell r="AB192"/>
          <cell r="AC192"/>
          <cell r="AD192"/>
        </row>
        <row r="193">
          <cell r="D193" t="str">
            <v>H027</v>
          </cell>
          <cell r="E193">
            <v>16701186</v>
          </cell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S193"/>
          <cell r="T193"/>
          <cell r="U193"/>
          <cell r="V193"/>
          <cell r="W193"/>
          <cell r="X193"/>
          <cell r="Y193"/>
          <cell r="Z193"/>
          <cell r="AA193"/>
          <cell r="AB193"/>
          <cell r="AC193"/>
          <cell r="AD193"/>
        </row>
        <row r="194">
          <cell r="D194" t="str">
            <v>H026</v>
          </cell>
          <cell r="E194">
            <v>9912770</v>
          </cell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/>
          <cell r="T194"/>
          <cell r="U194"/>
          <cell r="V194"/>
          <cell r="W194"/>
          <cell r="X194"/>
          <cell r="Y194"/>
          <cell r="Z194"/>
          <cell r="AA194"/>
          <cell r="AB194"/>
          <cell r="AC194"/>
          <cell r="AD194"/>
        </row>
        <row r="195"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  <cell r="S195"/>
          <cell r="T195"/>
          <cell r="U195"/>
          <cell r="V195"/>
          <cell r="W195"/>
          <cell r="X195"/>
          <cell r="Y195"/>
          <cell r="Z195"/>
          <cell r="AA195"/>
          <cell r="AB195"/>
          <cell r="AC195"/>
          <cell r="AD195"/>
        </row>
        <row r="196">
          <cell r="D196"/>
          <cell r="E196"/>
          <cell r="F196"/>
          <cell r="G196"/>
          <cell r="H196">
            <v>1</v>
          </cell>
          <cell r="I196">
            <v>89</v>
          </cell>
          <cell r="J196">
            <v>89</v>
          </cell>
          <cell r="K196"/>
          <cell r="L196"/>
          <cell r="M196"/>
          <cell r="N196"/>
          <cell r="O196"/>
          <cell r="P196"/>
          <cell r="Q196"/>
          <cell r="R196"/>
          <cell r="S196"/>
          <cell r="T196"/>
          <cell r="U196"/>
          <cell r="V196"/>
          <cell r="W196"/>
          <cell r="X196"/>
          <cell r="Y196"/>
          <cell r="Z196"/>
          <cell r="AA196"/>
          <cell r="AB196"/>
          <cell r="AC196"/>
          <cell r="AD196"/>
        </row>
        <row r="197">
          <cell r="D197"/>
          <cell r="E197"/>
          <cell r="H197">
            <v>2</v>
          </cell>
          <cell r="I197">
            <v>4876</v>
          </cell>
          <cell r="J197">
            <v>4940</v>
          </cell>
          <cell r="K197"/>
          <cell r="L197"/>
          <cell r="M197"/>
          <cell r="N197"/>
          <cell r="O197"/>
          <cell r="P197"/>
          <cell r="Q197"/>
          <cell r="R197"/>
          <cell r="S197"/>
          <cell r="T197"/>
          <cell r="U197"/>
          <cell r="V197"/>
          <cell r="W197"/>
          <cell r="X197"/>
          <cell r="Y197"/>
          <cell r="Z197"/>
          <cell r="AA197"/>
          <cell r="AB197"/>
          <cell r="AC197"/>
          <cell r="AD197"/>
        </row>
        <row r="198">
          <cell r="D198"/>
          <cell r="E198"/>
          <cell r="H198">
            <v>3</v>
          </cell>
          <cell r="I198">
            <v>12744</v>
          </cell>
          <cell r="J198">
            <v>12821</v>
          </cell>
          <cell r="K198"/>
          <cell r="L198"/>
          <cell r="M198"/>
          <cell r="N198"/>
          <cell r="O198"/>
          <cell r="P198"/>
          <cell r="Q198"/>
          <cell r="R198"/>
          <cell r="S198"/>
          <cell r="T198"/>
          <cell r="U198"/>
          <cell r="V198"/>
          <cell r="W198"/>
          <cell r="X198"/>
          <cell r="Y198"/>
          <cell r="Z198"/>
          <cell r="AA198"/>
          <cell r="AB198"/>
          <cell r="AC198"/>
          <cell r="AD198"/>
        </row>
        <row r="199">
          <cell r="D199"/>
          <cell r="E199"/>
          <cell r="H199">
            <v>4</v>
          </cell>
          <cell r="I199">
            <v>19799</v>
          </cell>
          <cell r="J199">
            <v>19811</v>
          </cell>
          <cell r="K199"/>
          <cell r="L199"/>
          <cell r="M199"/>
          <cell r="N199"/>
          <cell r="O199"/>
          <cell r="P199"/>
          <cell r="Q199"/>
          <cell r="R199"/>
          <cell r="S199"/>
          <cell r="T199"/>
          <cell r="U199"/>
          <cell r="V199"/>
          <cell r="W199"/>
          <cell r="X199"/>
          <cell r="Y199"/>
          <cell r="Z199"/>
          <cell r="AA199"/>
          <cell r="AB199"/>
          <cell r="AC199"/>
          <cell r="AD199"/>
        </row>
        <row r="200">
          <cell r="D200"/>
          <cell r="E200"/>
          <cell r="G200"/>
          <cell r="H200">
            <v>5</v>
          </cell>
          <cell r="I200">
            <v>14312</v>
          </cell>
          <cell r="J200">
            <v>14398</v>
          </cell>
          <cell r="K200"/>
          <cell r="L200"/>
          <cell r="M200"/>
          <cell r="N200"/>
          <cell r="O200"/>
          <cell r="P200"/>
          <cell r="Q200"/>
          <cell r="R200"/>
          <cell r="S200"/>
          <cell r="T200"/>
          <cell r="U200"/>
          <cell r="V200"/>
          <cell r="W200"/>
          <cell r="X200"/>
          <cell r="Y200"/>
          <cell r="Z200"/>
          <cell r="AA200"/>
          <cell r="AB200"/>
          <cell r="AC200"/>
          <cell r="AD200"/>
        </row>
        <row r="201">
          <cell r="D201"/>
          <cell r="E201"/>
          <cell r="G201"/>
          <cell r="H201">
            <v>6</v>
          </cell>
          <cell r="I201">
            <v>5316</v>
          </cell>
          <cell r="J201">
            <v>5416</v>
          </cell>
          <cell r="K201"/>
          <cell r="L201"/>
          <cell r="M201"/>
          <cell r="N201"/>
          <cell r="O201"/>
          <cell r="P201"/>
          <cell r="Q201"/>
          <cell r="R201"/>
          <cell r="S201"/>
          <cell r="T201"/>
          <cell r="U201"/>
          <cell r="V201"/>
          <cell r="W201"/>
          <cell r="X201"/>
          <cell r="Y201"/>
          <cell r="Z201"/>
          <cell r="AA201"/>
          <cell r="AB201"/>
          <cell r="AC201"/>
          <cell r="AD201"/>
        </row>
        <row r="202">
          <cell r="D202"/>
          <cell r="E202"/>
          <cell r="G202"/>
          <cell r="H202">
            <v>7</v>
          </cell>
          <cell r="I202">
            <v>37753</v>
          </cell>
          <cell r="J202">
            <v>37837</v>
          </cell>
          <cell r="K202"/>
          <cell r="L202"/>
          <cell r="M202"/>
          <cell r="N202"/>
          <cell r="O202"/>
          <cell r="P202"/>
          <cell r="Q202"/>
          <cell r="R202"/>
          <cell r="S202"/>
          <cell r="T202"/>
          <cell r="U202"/>
          <cell r="V202"/>
          <cell r="W202"/>
          <cell r="X202"/>
          <cell r="Y202"/>
          <cell r="Z202"/>
          <cell r="AA202"/>
          <cell r="AB202"/>
          <cell r="AC202"/>
          <cell r="AD202"/>
        </row>
        <row r="203">
          <cell r="D203"/>
          <cell r="E203"/>
          <cell r="G203"/>
          <cell r="H203">
            <v>8</v>
          </cell>
          <cell r="I203">
            <v>1424</v>
          </cell>
          <cell r="J203">
            <v>1454</v>
          </cell>
          <cell r="K203"/>
          <cell r="L203"/>
          <cell r="M203"/>
          <cell r="N203"/>
          <cell r="O203"/>
          <cell r="P203"/>
          <cell r="Q203"/>
          <cell r="R203"/>
          <cell r="S203"/>
          <cell r="T203"/>
          <cell r="U203"/>
          <cell r="V203"/>
          <cell r="W203"/>
          <cell r="X203"/>
          <cell r="Y203"/>
          <cell r="Z203"/>
          <cell r="AA203"/>
          <cell r="AB203"/>
          <cell r="AC203"/>
          <cell r="AD203"/>
        </row>
        <row r="204">
          <cell r="D204"/>
          <cell r="E204"/>
          <cell r="G204"/>
          <cell r="H204">
            <v>9</v>
          </cell>
          <cell r="I204">
            <v>44444</v>
          </cell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  <cell r="Z204"/>
          <cell r="AA204"/>
          <cell r="AB204"/>
          <cell r="AC204"/>
          <cell r="AD204"/>
        </row>
        <row r="205">
          <cell r="D205"/>
          <cell r="E205"/>
          <cell r="G205"/>
          <cell r="H205">
            <v>10</v>
          </cell>
          <cell r="I205">
            <v>5163</v>
          </cell>
          <cell r="J205">
            <v>5265</v>
          </cell>
          <cell r="K205"/>
          <cell r="L205"/>
          <cell r="M205"/>
          <cell r="N205"/>
          <cell r="O205"/>
          <cell r="P205"/>
          <cell r="Q205"/>
          <cell r="R205"/>
          <cell r="S205"/>
          <cell r="T205"/>
          <cell r="U205"/>
          <cell r="V205"/>
          <cell r="W205"/>
          <cell r="X205"/>
          <cell r="Y205"/>
          <cell r="Z205"/>
          <cell r="AA205"/>
          <cell r="AB205"/>
          <cell r="AC205"/>
          <cell r="AD205"/>
        </row>
        <row r="206">
          <cell r="D206"/>
          <cell r="E206"/>
          <cell r="G206"/>
          <cell r="H206">
            <v>11</v>
          </cell>
          <cell r="I206">
            <v>6627</v>
          </cell>
          <cell r="J206">
            <v>7369</v>
          </cell>
          <cell r="K206"/>
          <cell r="L206"/>
          <cell r="M206"/>
          <cell r="N206"/>
          <cell r="O206"/>
          <cell r="P206"/>
          <cell r="Q206"/>
          <cell r="R206"/>
          <cell r="S206"/>
          <cell r="T206"/>
          <cell r="U206"/>
          <cell r="V206"/>
          <cell r="W206"/>
          <cell r="X206"/>
          <cell r="Y206"/>
          <cell r="Z206"/>
          <cell r="AA206"/>
          <cell r="AB206"/>
          <cell r="AC206"/>
          <cell r="AD206"/>
        </row>
        <row r="207">
          <cell r="D207"/>
          <cell r="E207"/>
          <cell r="F207"/>
          <cell r="G207"/>
          <cell r="H207">
            <v>12</v>
          </cell>
          <cell r="I207">
            <v>74017</v>
          </cell>
          <cell r="J207">
            <v>74446</v>
          </cell>
          <cell r="K207"/>
          <cell r="L207"/>
          <cell r="M207"/>
          <cell r="N207"/>
          <cell r="O207"/>
          <cell r="P207"/>
          <cell r="Q207"/>
          <cell r="R207"/>
          <cell r="S207"/>
          <cell r="T207"/>
          <cell r="U207"/>
          <cell r="V207"/>
          <cell r="W207"/>
          <cell r="X207"/>
          <cell r="Y207"/>
          <cell r="Z207"/>
          <cell r="AA207"/>
          <cell r="AB207"/>
          <cell r="AC207"/>
          <cell r="AD207"/>
        </row>
        <row r="208">
          <cell r="D208"/>
          <cell r="E208"/>
          <cell r="F208"/>
          <cell r="G208"/>
          <cell r="H208">
            <v>13</v>
          </cell>
          <cell r="I208">
            <v>2544</v>
          </cell>
          <cell r="J208">
            <v>2965</v>
          </cell>
          <cell r="K208"/>
          <cell r="L208"/>
          <cell r="M208"/>
          <cell r="N208"/>
          <cell r="O208"/>
          <cell r="P208"/>
          <cell r="Q208"/>
          <cell r="R208"/>
          <cell r="S208"/>
          <cell r="T208"/>
          <cell r="U208"/>
          <cell r="V208"/>
          <cell r="W208"/>
          <cell r="X208"/>
          <cell r="Y208"/>
          <cell r="Z208"/>
          <cell r="AA208"/>
          <cell r="AB208"/>
          <cell r="AC208"/>
          <cell r="AD208"/>
        </row>
        <row r="209">
          <cell r="D209"/>
          <cell r="E209"/>
          <cell r="F209"/>
          <cell r="G209"/>
          <cell r="H209">
            <v>14</v>
          </cell>
          <cell r="I209">
            <v>5</v>
          </cell>
          <cell r="J209">
            <v>9</v>
          </cell>
          <cell r="K209">
            <v>2015</v>
          </cell>
          <cell r="L209"/>
          <cell r="M209"/>
          <cell r="N209"/>
          <cell r="O209"/>
          <cell r="P209"/>
          <cell r="Q209"/>
          <cell r="R209"/>
          <cell r="S209"/>
          <cell r="T209"/>
          <cell r="U209"/>
          <cell r="V209"/>
          <cell r="W209"/>
          <cell r="X209"/>
          <cell r="Y209"/>
          <cell r="Z209"/>
          <cell r="AA209"/>
          <cell r="AB209"/>
          <cell r="AC209"/>
          <cell r="AD209"/>
        </row>
        <row r="210">
          <cell r="D210"/>
          <cell r="E210"/>
          <cell r="F210"/>
          <cell r="G210"/>
          <cell r="H210">
            <v>15</v>
          </cell>
          <cell r="I210">
            <v>27690</v>
          </cell>
          <cell r="J210">
            <v>27706</v>
          </cell>
          <cell r="K210"/>
          <cell r="L210"/>
          <cell r="M210"/>
          <cell r="N210"/>
          <cell r="O210"/>
          <cell r="P210"/>
          <cell r="Q210"/>
          <cell r="R210"/>
          <cell r="S210"/>
          <cell r="T210"/>
          <cell r="U210"/>
          <cell r="V210"/>
          <cell r="W210"/>
          <cell r="X210"/>
          <cell r="Y210"/>
          <cell r="Z210"/>
          <cell r="AA210"/>
          <cell r="AB210"/>
          <cell r="AC210"/>
          <cell r="AD210"/>
        </row>
        <row r="211">
          <cell r="D211"/>
          <cell r="E211"/>
          <cell r="F211"/>
          <cell r="G211"/>
          <cell r="H211">
            <v>16</v>
          </cell>
          <cell r="I211">
            <v>9841</v>
          </cell>
          <cell r="J211">
            <v>9852</v>
          </cell>
          <cell r="K211"/>
          <cell r="L211"/>
          <cell r="M211"/>
          <cell r="N211"/>
          <cell r="O211"/>
          <cell r="P211"/>
          <cell r="Q211"/>
          <cell r="R211"/>
          <cell r="S211"/>
          <cell r="T211"/>
          <cell r="U211"/>
          <cell r="V211"/>
          <cell r="W211"/>
          <cell r="X211"/>
          <cell r="Y211"/>
          <cell r="Z211"/>
          <cell r="AA211"/>
          <cell r="AB211"/>
          <cell r="AC211"/>
          <cell r="AD211"/>
        </row>
        <row r="212">
          <cell r="D212"/>
          <cell r="E212"/>
          <cell r="F212"/>
          <cell r="G212"/>
          <cell r="H212">
            <v>17</v>
          </cell>
          <cell r="I212">
            <v>3399</v>
          </cell>
          <cell r="J212">
            <v>3437</v>
          </cell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  <cell r="Z212"/>
          <cell r="AA212"/>
          <cell r="AB212"/>
          <cell r="AC212"/>
          <cell r="AD212"/>
        </row>
        <row r="213">
          <cell r="D213"/>
          <cell r="E213"/>
          <cell r="F213"/>
          <cell r="G213"/>
          <cell r="H213">
            <v>18</v>
          </cell>
          <cell r="I213">
            <v>1297</v>
          </cell>
          <cell r="J213">
            <v>1298</v>
          </cell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  <cell r="Z213"/>
          <cell r="AA213"/>
          <cell r="AB213"/>
          <cell r="AC213"/>
          <cell r="AD213"/>
        </row>
        <row r="214">
          <cell r="D214"/>
          <cell r="E214"/>
          <cell r="F214"/>
          <cell r="G214"/>
          <cell r="H214">
            <v>19</v>
          </cell>
          <cell r="I214">
            <v>251</v>
          </cell>
          <cell r="J214">
            <v>709</v>
          </cell>
          <cell r="K214"/>
          <cell r="L214"/>
          <cell r="M214"/>
          <cell r="N214"/>
          <cell r="O214"/>
          <cell r="P214"/>
          <cell r="Q214"/>
          <cell r="R214"/>
          <cell r="S214"/>
          <cell r="T214"/>
          <cell r="U214"/>
          <cell r="V214"/>
          <cell r="W214"/>
          <cell r="X214"/>
          <cell r="Y214"/>
          <cell r="Z214"/>
          <cell r="AA214"/>
          <cell r="AB214"/>
          <cell r="AC214"/>
          <cell r="AD214"/>
        </row>
        <row r="215">
          <cell r="D215"/>
          <cell r="E215"/>
          <cell r="F215"/>
          <cell r="G215"/>
          <cell r="H215">
            <v>20</v>
          </cell>
          <cell r="I215">
            <v>9288</v>
          </cell>
          <cell r="J215">
            <v>9314</v>
          </cell>
          <cell r="K215"/>
          <cell r="L215"/>
          <cell r="M215"/>
          <cell r="N215"/>
          <cell r="O215"/>
          <cell r="P215"/>
          <cell r="Q215"/>
          <cell r="R215"/>
          <cell r="S215"/>
          <cell r="T215"/>
          <cell r="U215"/>
          <cell r="V215"/>
          <cell r="W215"/>
          <cell r="X215"/>
          <cell r="Y215"/>
          <cell r="Z215"/>
          <cell r="AA215"/>
          <cell r="AB215"/>
          <cell r="AC215"/>
          <cell r="AD215"/>
        </row>
        <row r="216">
          <cell r="D216"/>
          <cell r="E216"/>
          <cell r="F216"/>
          <cell r="G216"/>
          <cell r="H216">
            <v>21</v>
          </cell>
          <cell r="I216">
            <v>13346</v>
          </cell>
          <cell r="J216">
            <v>13346</v>
          </cell>
          <cell r="K216"/>
          <cell r="L216"/>
          <cell r="M216"/>
          <cell r="N216"/>
          <cell r="O216"/>
          <cell r="P216"/>
          <cell r="Q216"/>
          <cell r="R216"/>
          <cell r="S216"/>
          <cell r="T216"/>
          <cell r="U216"/>
          <cell r="V216"/>
          <cell r="W216"/>
          <cell r="X216"/>
          <cell r="Y216"/>
          <cell r="Z216"/>
          <cell r="AA216"/>
          <cell r="AB216"/>
          <cell r="AC216"/>
          <cell r="AD216"/>
        </row>
        <row r="217">
          <cell r="D217"/>
          <cell r="E217"/>
          <cell r="F217"/>
          <cell r="G217"/>
          <cell r="H217">
            <v>22</v>
          </cell>
          <cell r="I217">
            <v>8450</v>
          </cell>
          <cell r="J217">
            <v>8457</v>
          </cell>
          <cell r="K217"/>
          <cell r="L217"/>
          <cell r="M217"/>
          <cell r="N217"/>
          <cell r="O217"/>
          <cell r="P217"/>
          <cell r="Q217"/>
          <cell r="R217"/>
          <cell r="S217"/>
          <cell r="T217"/>
          <cell r="U217"/>
          <cell r="V217"/>
          <cell r="W217"/>
          <cell r="X217"/>
          <cell r="Y217"/>
          <cell r="Z217"/>
          <cell r="AA217"/>
          <cell r="AB217"/>
          <cell r="AC217"/>
          <cell r="AD217"/>
        </row>
        <row r="218">
          <cell r="D218"/>
          <cell r="E218"/>
          <cell r="F218"/>
          <cell r="G218"/>
          <cell r="H218">
            <v>23</v>
          </cell>
          <cell r="I218">
            <v>358</v>
          </cell>
          <cell r="J218">
            <v>376</v>
          </cell>
          <cell r="K218"/>
          <cell r="L218"/>
          <cell r="M218"/>
          <cell r="N218"/>
          <cell r="O218"/>
          <cell r="P218"/>
          <cell r="Q218"/>
          <cell r="R218"/>
          <cell r="S218"/>
          <cell r="T218"/>
          <cell r="U218"/>
          <cell r="V218"/>
          <cell r="W218"/>
          <cell r="X218"/>
          <cell r="Y218"/>
          <cell r="Z218"/>
          <cell r="AA218"/>
          <cell r="AB218"/>
          <cell r="AC218"/>
          <cell r="AD218"/>
        </row>
        <row r="219">
          <cell r="D219"/>
          <cell r="E219"/>
          <cell r="F219"/>
          <cell r="G219"/>
          <cell r="H219">
            <v>24</v>
          </cell>
          <cell r="I219">
            <v>11347</v>
          </cell>
          <cell r="J219">
            <v>11463</v>
          </cell>
          <cell r="K219"/>
          <cell r="L219"/>
          <cell r="M219"/>
          <cell r="N219"/>
          <cell r="O219"/>
          <cell r="P219"/>
          <cell r="Q219"/>
          <cell r="R219"/>
          <cell r="S219"/>
          <cell r="T219"/>
          <cell r="U219"/>
          <cell r="V219"/>
          <cell r="W219"/>
          <cell r="X219"/>
          <cell r="Y219"/>
          <cell r="Z219"/>
          <cell r="AA219"/>
          <cell r="AB219"/>
          <cell r="AC219"/>
          <cell r="AD219"/>
        </row>
        <row r="220">
          <cell r="D220"/>
          <cell r="E220"/>
          <cell r="F220"/>
          <cell r="G220"/>
          <cell r="H220">
            <v>25</v>
          </cell>
          <cell r="I220">
            <v>7651</v>
          </cell>
          <cell r="J220">
            <v>7686</v>
          </cell>
          <cell r="K220"/>
          <cell r="L220"/>
          <cell r="M220"/>
          <cell r="N220"/>
          <cell r="O220"/>
          <cell r="P220"/>
          <cell r="Q220"/>
          <cell r="R220"/>
          <cell r="S220"/>
          <cell r="T220"/>
          <cell r="U220"/>
          <cell r="V220"/>
          <cell r="W220"/>
          <cell r="X220"/>
          <cell r="Y220"/>
          <cell r="Z220"/>
          <cell r="AA220"/>
          <cell r="AB220"/>
          <cell r="AC220"/>
          <cell r="AD220"/>
        </row>
        <row r="221">
          <cell r="D221"/>
          <cell r="E221"/>
          <cell r="F221"/>
          <cell r="G221"/>
          <cell r="H221">
            <v>26</v>
          </cell>
          <cell r="I221">
            <v>13</v>
          </cell>
          <cell r="J221">
            <v>57</v>
          </cell>
          <cell r="K221"/>
          <cell r="L221"/>
          <cell r="M221"/>
          <cell r="N221"/>
          <cell r="O221"/>
          <cell r="P221"/>
          <cell r="Q221"/>
          <cell r="S221"/>
          <cell r="T221"/>
          <cell r="U221"/>
          <cell r="V221"/>
          <cell r="W221"/>
          <cell r="X221"/>
          <cell r="Y221"/>
          <cell r="Z221"/>
          <cell r="AA221"/>
          <cell r="AB221"/>
          <cell r="AC221"/>
          <cell r="AD221"/>
        </row>
        <row r="222">
          <cell r="D222"/>
          <cell r="E222"/>
          <cell r="F222"/>
          <cell r="G222"/>
          <cell r="H222">
            <v>27</v>
          </cell>
          <cell r="I222">
            <v>112</v>
          </cell>
          <cell r="J222">
            <v>162</v>
          </cell>
          <cell r="K222"/>
          <cell r="L222"/>
          <cell r="M222"/>
          <cell r="N222"/>
          <cell r="O222"/>
          <cell r="P222"/>
          <cell r="Q222"/>
          <cell r="R222"/>
          <cell r="S222"/>
          <cell r="T222"/>
          <cell r="U222"/>
          <cell r="V222"/>
          <cell r="W222"/>
          <cell r="X222"/>
          <cell r="Y222"/>
          <cell r="Z222"/>
          <cell r="AA222"/>
          <cell r="AB222"/>
          <cell r="AC222"/>
          <cell r="AD222"/>
        </row>
        <row r="223">
          <cell r="D223"/>
          <cell r="E223"/>
          <cell r="F223"/>
          <cell r="G223"/>
          <cell r="H223">
            <v>28</v>
          </cell>
          <cell r="I223">
            <v>180</v>
          </cell>
          <cell r="J223">
            <v>219</v>
          </cell>
          <cell r="K223"/>
          <cell r="L223"/>
          <cell r="M223"/>
          <cell r="N223"/>
          <cell r="O223"/>
          <cell r="P223"/>
          <cell r="Q223"/>
          <cell r="R223"/>
          <cell r="S223"/>
          <cell r="T223"/>
          <cell r="U223"/>
          <cell r="V223"/>
          <cell r="W223"/>
          <cell r="X223"/>
          <cell r="Y223"/>
          <cell r="Z223"/>
          <cell r="AA223"/>
          <cell r="AB223"/>
          <cell r="AC223"/>
          <cell r="AD223"/>
        </row>
        <row r="224">
          <cell r="D224"/>
          <cell r="E224"/>
          <cell r="F224"/>
          <cell r="G224"/>
          <cell r="H224">
            <v>29</v>
          </cell>
          <cell r="I224">
            <v>740</v>
          </cell>
          <cell r="J224">
            <v>803</v>
          </cell>
          <cell r="K224"/>
          <cell r="L224"/>
          <cell r="M224"/>
          <cell r="N224"/>
          <cell r="O224"/>
          <cell r="P224"/>
          <cell r="Q224"/>
          <cell r="R224"/>
          <cell r="S224"/>
          <cell r="T224"/>
          <cell r="U224"/>
          <cell r="V224"/>
          <cell r="W224"/>
          <cell r="X224"/>
          <cell r="Y224"/>
          <cell r="Z224"/>
          <cell r="AA224"/>
          <cell r="AB224"/>
          <cell r="AC224"/>
          <cell r="AD224"/>
        </row>
        <row r="225">
          <cell r="D225"/>
          <cell r="E225"/>
          <cell r="F225"/>
          <cell r="G225"/>
          <cell r="H225">
            <v>30</v>
          </cell>
          <cell r="I225">
            <v>206</v>
          </cell>
          <cell r="J225">
            <v>359</v>
          </cell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  <cell r="Z225"/>
          <cell r="AA225"/>
          <cell r="AB225"/>
          <cell r="AC225"/>
          <cell r="AD225"/>
        </row>
        <row r="226">
          <cell r="D226"/>
          <cell r="E226"/>
          <cell r="F226"/>
          <cell r="G226"/>
          <cell r="H226">
            <v>31</v>
          </cell>
          <cell r="I226">
            <v>18</v>
          </cell>
          <cell r="J226">
            <v>18</v>
          </cell>
          <cell r="K226"/>
          <cell r="L226"/>
          <cell r="M226"/>
          <cell r="N226"/>
          <cell r="O226"/>
          <cell r="P226"/>
          <cell r="Q226"/>
          <cell r="R226"/>
          <cell r="S226"/>
          <cell r="T226"/>
          <cell r="U226"/>
          <cell r="V226"/>
          <cell r="W226"/>
          <cell r="X226"/>
          <cell r="Y226"/>
          <cell r="Z226"/>
          <cell r="AA226"/>
          <cell r="AB226"/>
          <cell r="AC226"/>
          <cell r="AD226"/>
        </row>
        <row r="227">
          <cell r="D227"/>
          <cell r="E227"/>
          <cell r="F227"/>
          <cell r="G227"/>
          <cell r="H227">
            <v>32</v>
          </cell>
          <cell r="I227">
            <v>0</v>
          </cell>
          <cell r="J227">
            <v>0</v>
          </cell>
          <cell r="K227"/>
          <cell r="L227"/>
          <cell r="M227"/>
          <cell r="N227"/>
          <cell r="O227"/>
          <cell r="P227"/>
          <cell r="Q227"/>
          <cell r="R227"/>
          <cell r="S227"/>
          <cell r="T227"/>
          <cell r="U227"/>
          <cell r="V227"/>
          <cell r="W227"/>
          <cell r="X227"/>
          <cell r="Y227"/>
          <cell r="Z227"/>
          <cell r="AA227"/>
          <cell r="AB227"/>
          <cell r="AC227"/>
          <cell r="AD227"/>
        </row>
        <row r="228">
          <cell r="D228"/>
          <cell r="E228"/>
          <cell r="F228"/>
          <cell r="G228"/>
          <cell r="H228">
            <v>33</v>
          </cell>
          <cell r="I228">
            <v>9759</v>
          </cell>
          <cell r="J228">
            <v>9765</v>
          </cell>
          <cell r="K228"/>
          <cell r="L228"/>
          <cell r="M228"/>
          <cell r="N228"/>
          <cell r="O228"/>
          <cell r="P228"/>
          <cell r="Q228"/>
          <cell r="R228"/>
          <cell r="S228"/>
          <cell r="T228"/>
          <cell r="U228"/>
          <cell r="V228"/>
          <cell r="W228"/>
          <cell r="X228"/>
          <cell r="Y228"/>
          <cell r="Z228"/>
          <cell r="AA228"/>
          <cell r="AB228"/>
          <cell r="AC228"/>
          <cell r="AD228"/>
        </row>
        <row r="229">
          <cell r="D229"/>
          <cell r="E229"/>
          <cell r="F229"/>
          <cell r="G229"/>
          <cell r="H229">
            <v>34</v>
          </cell>
          <cell r="I229">
            <v>2928</v>
          </cell>
          <cell r="J229">
            <v>2972</v>
          </cell>
          <cell r="K229"/>
          <cell r="L229"/>
          <cell r="M229"/>
          <cell r="N229"/>
          <cell r="O229"/>
          <cell r="P229"/>
          <cell r="Q229"/>
          <cell r="R229"/>
          <cell r="S229"/>
          <cell r="T229"/>
          <cell r="U229"/>
          <cell r="V229"/>
          <cell r="W229"/>
          <cell r="X229"/>
          <cell r="Y229"/>
          <cell r="Z229"/>
          <cell r="AA229"/>
          <cell r="AB229"/>
          <cell r="AC229"/>
          <cell r="AD229"/>
        </row>
        <row r="230">
          <cell r="D230"/>
          <cell r="E230"/>
          <cell r="F230"/>
          <cell r="G230"/>
          <cell r="H230">
            <v>35</v>
          </cell>
          <cell r="I230">
            <v>229</v>
          </cell>
          <cell r="J230">
            <v>230</v>
          </cell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  <cell r="Z230"/>
          <cell r="AA230"/>
          <cell r="AB230"/>
          <cell r="AC230"/>
          <cell r="AD230"/>
        </row>
        <row r="231">
          <cell r="D231"/>
          <cell r="E231"/>
          <cell r="F231"/>
          <cell r="G231"/>
          <cell r="H231">
            <v>36</v>
          </cell>
          <cell r="I231">
            <v>1151</v>
          </cell>
          <cell r="J231">
            <v>1184</v>
          </cell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  <cell r="Z231"/>
          <cell r="AA231"/>
          <cell r="AB231"/>
          <cell r="AC231"/>
          <cell r="AD231"/>
        </row>
        <row r="232">
          <cell r="D232"/>
          <cell r="E232"/>
          <cell r="F232"/>
          <cell r="G232"/>
          <cell r="H232">
            <v>37</v>
          </cell>
          <cell r="I232">
            <v>17894</v>
          </cell>
          <cell r="J232">
            <v>18204</v>
          </cell>
          <cell r="K232"/>
          <cell r="L232"/>
          <cell r="M232"/>
          <cell r="N232"/>
          <cell r="O232"/>
          <cell r="P232"/>
          <cell r="Q232"/>
          <cell r="R232"/>
          <cell r="S232"/>
          <cell r="T232"/>
          <cell r="U232"/>
          <cell r="V232"/>
          <cell r="W232"/>
          <cell r="X232"/>
          <cell r="Y232"/>
          <cell r="Z232"/>
          <cell r="AA232"/>
          <cell r="AB232"/>
          <cell r="AC232"/>
          <cell r="AD232"/>
        </row>
        <row r="233">
          <cell r="D233"/>
          <cell r="E233"/>
          <cell r="F233"/>
          <cell r="G233"/>
          <cell r="H233">
            <v>38</v>
          </cell>
          <cell r="I233">
            <v>30</v>
          </cell>
          <cell r="J233">
            <v>40</v>
          </cell>
          <cell r="K233"/>
          <cell r="L233"/>
          <cell r="M233"/>
          <cell r="N233"/>
          <cell r="O233"/>
          <cell r="P233"/>
          <cell r="Q233"/>
          <cell r="R233"/>
          <cell r="S233"/>
          <cell r="T233"/>
          <cell r="U233"/>
          <cell r="V233"/>
          <cell r="W233"/>
          <cell r="X233"/>
          <cell r="Y233"/>
          <cell r="Z233"/>
          <cell r="AA233"/>
          <cell r="AB233"/>
          <cell r="AC233"/>
          <cell r="AD233"/>
        </row>
        <row r="234">
          <cell r="D234"/>
          <cell r="E234"/>
          <cell r="F234"/>
          <cell r="G234"/>
          <cell r="H234">
            <v>39</v>
          </cell>
          <cell r="I234">
            <v>2949</v>
          </cell>
          <cell r="J234">
            <v>2976</v>
          </cell>
          <cell r="K234"/>
          <cell r="L234"/>
          <cell r="M234"/>
          <cell r="N234"/>
          <cell r="O234"/>
          <cell r="P234"/>
          <cell r="Q234"/>
          <cell r="R234"/>
          <cell r="S234"/>
          <cell r="T234"/>
          <cell r="U234"/>
          <cell r="V234"/>
          <cell r="W234"/>
          <cell r="X234"/>
          <cell r="Y234"/>
          <cell r="Z234"/>
          <cell r="AA234"/>
          <cell r="AB234"/>
          <cell r="AC234"/>
          <cell r="AD234"/>
        </row>
        <row r="235">
          <cell r="D235"/>
          <cell r="E235"/>
          <cell r="F235"/>
          <cell r="G235"/>
          <cell r="H235">
            <v>40</v>
          </cell>
          <cell r="I235">
            <v>12</v>
          </cell>
          <cell r="J235">
            <v>32</v>
          </cell>
          <cell r="K235"/>
          <cell r="L235"/>
          <cell r="M235"/>
          <cell r="N235"/>
          <cell r="O235"/>
          <cell r="P235"/>
          <cell r="Q235"/>
          <cell r="R235"/>
          <cell r="S235"/>
          <cell r="T235"/>
          <cell r="U235"/>
          <cell r="V235"/>
          <cell r="W235"/>
          <cell r="X235"/>
          <cell r="Y235"/>
          <cell r="Z235"/>
          <cell r="AA235"/>
          <cell r="AB235"/>
          <cell r="AC235"/>
          <cell r="AD235"/>
        </row>
        <row r="236">
          <cell r="D236"/>
          <cell r="E236"/>
          <cell r="F236"/>
          <cell r="G236"/>
          <cell r="H236">
            <v>41</v>
          </cell>
          <cell r="I236">
            <v>11952</v>
          </cell>
          <cell r="J236">
            <v>12190</v>
          </cell>
          <cell r="K236"/>
          <cell r="L236"/>
          <cell r="M236"/>
          <cell r="N236"/>
          <cell r="O236"/>
          <cell r="P236"/>
          <cell r="Q236"/>
          <cell r="R236"/>
          <cell r="S236"/>
          <cell r="T236"/>
          <cell r="U236"/>
          <cell r="V236"/>
          <cell r="W236"/>
          <cell r="X236"/>
          <cell r="Y236"/>
          <cell r="Z236"/>
          <cell r="AA236"/>
          <cell r="AB236"/>
          <cell r="AC236"/>
          <cell r="AD236"/>
        </row>
        <row r="237">
          <cell r="D237"/>
          <cell r="E237"/>
          <cell r="F237"/>
          <cell r="G237"/>
          <cell r="H237">
            <v>42</v>
          </cell>
          <cell r="I237">
            <v>6000</v>
          </cell>
          <cell r="J237">
            <v>6064</v>
          </cell>
          <cell r="K237"/>
          <cell r="L237"/>
          <cell r="M237"/>
          <cell r="N237"/>
          <cell r="O237"/>
          <cell r="P237"/>
          <cell r="Q237"/>
          <cell r="R237"/>
          <cell r="S237"/>
          <cell r="T237"/>
          <cell r="U237"/>
          <cell r="V237"/>
          <cell r="W237"/>
          <cell r="X237"/>
          <cell r="Y237"/>
          <cell r="Z237"/>
          <cell r="AA237"/>
          <cell r="AB237"/>
          <cell r="AC237"/>
          <cell r="AD237"/>
        </row>
        <row r="238">
          <cell r="D238"/>
          <cell r="E238"/>
          <cell r="F238"/>
          <cell r="G238"/>
          <cell r="H238">
            <v>43</v>
          </cell>
          <cell r="I238">
            <v>54</v>
          </cell>
          <cell r="J238">
            <v>141</v>
          </cell>
          <cell r="K238"/>
          <cell r="L238"/>
          <cell r="M238"/>
          <cell r="N238"/>
          <cell r="O238"/>
          <cell r="P238"/>
          <cell r="Q238"/>
          <cell r="R238"/>
          <cell r="S238"/>
          <cell r="T238"/>
          <cell r="U238"/>
          <cell r="V238"/>
          <cell r="W238"/>
          <cell r="X238"/>
          <cell r="Y238"/>
          <cell r="Z238"/>
          <cell r="AA238"/>
          <cell r="AB238"/>
          <cell r="AC238"/>
          <cell r="AD238"/>
        </row>
        <row r="239">
          <cell r="D239"/>
          <cell r="E239"/>
          <cell r="F239"/>
          <cell r="G239"/>
          <cell r="H239">
            <v>44</v>
          </cell>
          <cell r="I239">
            <v>3453</v>
          </cell>
          <cell r="J239">
            <v>3600</v>
          </cell>
          <cell r="K239"/>
          <cell r="L239"/>
          <cell r="M239"/>
          <cell r="N239"/>
          <cell r="O239"/>
          <cell r="P239"/>
          <cell r="Q239"/>
          <cell r="R239"/>
          <cell r="S239"/>
          <cell r="T239"/>
          <cell r="U239"/>
          <cell r="V239"/>
          <cell r="W239"/>
          <cell r="X239"/>
          <cell r="Y239"/>
          <cell r="Z239"/>
          <cell r="AA239"/>
          <cell r="AB239"/>
          <cell r="AC239"/>
          <cell r="AD239"/>
        </row>
        <row r="240">
          <cell r="D240"/>
          <cell r="E240"/>
          <cell r="F240"/>
          <cell r="G240"/>
          <cell r="H240">
            <v>45</v>
          </cell>
          <cell r="I240">
            <v>66</v>
          </cell>
          <cell r="J240">
            <v>67</v>
          </cell>
          <cell r="K240"/>
          <cell r="L240"/>
          <cell r="M240"/>
          <cell r="N240"/>
          <cell r="O240"/>
          <cell r="P240"/>
          <cell r="Q240"/>
          <cell r="R240"/>
          <cell r="S240"/>
          <cell r="T240"/>
          <cell r="U240"/>
          <cell r="V240"/>
          <cell r="W240"/>
          <cell r="X240"/>
          <cell r="Y240"/>
          <cell r="Z240"/>
          <cell r="AA240"/>
          <cell r="AB240"/>
          <cell r="AC240"/>
          <cell r="AD240"/>
        </row>
        <row r="241">
          <cell r="D241"/>
          <cell r="E241"/>
          <cell r="F241"/>
          <cell r="G241"/>
          <cell r="H241">
            <v>46</v>
          </cell>
          <cell r="I241">
            <v>33919</v>
          </cell>
          <cell r="J241">
            <v>34222</v>
          </cell>
          <cell r="K241"/>
          <cell r="L241"/>
          <cell r="M241"/>
          <cell r="N241"/>
          <cell r="O241"/>
          <cell r="P241"/>
          <cell r="Q241"/>
          <cell r="R241"/>
          <cell r="S241"/>
          <cell r="T241"/>
          <cell r="U241"/>
          <cell r="V241"/>
          <cell r="W241"/>
          <cell r="X241"/>
          <cell r="Y241"/>
          <cell r="Z241"/>
          <cell r="AA241"/>
          <cell r="AB241"/>
          <cell r="AC241"/>
          <cell r="AD241"/>
        </row>
        <row r="242">
          <cell r="D242"/>
          <cell r="E242"/>
          <cell r="F242"/>
          <cell r="G242"/>
          <cell r="H242">
            <v>47</v>
          </cell>
          <cell r="I242">
            <v>2100</v>
          </cell>
          <cell r="J242">
            <v>2103</v>
          </cell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  <cell r="Z242"/>
          <cell r="AA242"/>
          <cell r="AB242"/>
          <cell r="AC242"/>
          <cell r="AD242"/>
        </row>
        <row r="243">
          <cell r="D243"/>
          <cell r="E243"/>
          <cell r="F243"/>
          <cell r="G243"/>
          <cell r="H243">
            <v>48</v>
          </cell>
          <cell r="I243">
            <v>36527</v>
          </cell>
          <cell r="J243">
            <v>36588</v>
          </cell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  <cell r="Z243"/>
          <cell r="AA243"/>
          <cell r="AB243"/>
          <cell r="AC243"/>
          <cell r="AD243"/>
        </row>
        <row r="244">
          <cell r="D244"/>
          <cell r="E244"/>
          <cell r="F244"/>
          <cell r="G244"/>
          <cell r="H244">
            <v>49</v>
          </cell>
          <cell r="I244">
            <v>704</v>
          </cell>
          <cell r="J244">
            <v>728</v>
          </cell>
          <cell r="K244"/>
          <cell r="L244"/>
          <cell r="M244"/>
          <cell r="N244"/>
          <cell r="O244"/>
          <cell r="P244"/>
          <cell r="Q244"/>
          <cell r="R244"/>
          <cell r="S244"/>
          <cell r="T244"/>
          <cell r="U244"/>
          <cell r="V244"/>
          <cell r="W244"/>
          <cell r="X244"/>
          <cell r="Y244"/>
          <cell r="Z244"/>
          <cell r="AA244"/>
          <cell r="AB244"/>
          <cell r="AC244"/>
          <cell r="AD244"/>
        </row>
        <row r="245">
          <cell r="D245"/>
          <cell r="E245"/>
          <cell r="F245"/>
          <cell r="G245"/>
          <cell r="H245">
            <v>50</v>
          </cell>
          <cell r="I245">
            <v>22906</v>
          </cell>
          <cell r="J245">
            <v>23122</v>
          </cell>
          <cell r="K245"/>
          <cell r="L245"/>
          <cell r="M245"/>
          <cell r="N245"/>
          <cell r="O245"/>
          <cell r="P245"/>
          <cell r="Q245"/>
          <cell r="R245"/>
          <cell r="S245"/>
          <cell r="T245"/>
          <cell r="U245"/>
          <cell r="V245"/>
          <cell r="W245"/>
          <cell r="X245"/>
          <cell r="Y245"/>
          <cell r="Z245"/>
          <cell r="AA245"/>
          <cell r="AB245"/>
          <cell r="AC245"/>
          <cell r="AD245"/>
        </row>
        <row r="246">
          <cell r="D246"/>
          <cell r="E246"/>
          <cell r="F246"/>
          <cell r="G246"/>
          <cell r="H246">
            <v>51</v>
          </cell>
          <cell r="I246">
            <v>1700</v>
          </cell>
          <cell r="J246">
            <v>1701</v>
          </cell>
          <cell r="K246"/>
          <cell r="L246"/>
          <cell r="M246"/>
          <cell r="N246"/>
          <cell r="O246"/>
          <cell r="P246"/>
          <cell r="Q246"/>
          <cell r="R246"/>
          <cell r="S246"/>
          <cell r="T246"/>
          <cell r="U246"/>
          <cell r="V246"/>
          <cell r="W246"/>
          <cell r="X246"/>
          <cell r="Y246"/>
          <cell r="Z246"/>
          <cell r="AA246"/>
          <cell r="AB246"/>
          <cell r="AC246"/>
          <cell r="AD246"/>
        </row>
        <row r="247">
          <cell r="D247"/>
          <cell r="E247"/>
          <cell r="F247"/>
          <cell r="G247"/>
          <cell r="H247">
            <v>52</v>
          </cell>
          <cell r="I247">
            <v>20694</v>
          </cell>
          <cell r="J247">
            <v>21769</v>
          </cell>
          <cell r="K247"/>
          <cell r="L247"/>
          <cell r="M247"/>
          <cell r="N247"/>
          <cell r="O247"/>
          <cell r="P247"/>
          <cell r="Q247"/>
          <cell r="R247"/>
          <cell r="S247"/>
          <cell r="T247"/>
          <cell r="U247"/>
          <cell r="V247"/>
          <cell r="W247"/>
          <cell r="X247"/>
          <cell r="Y247"/>
          <cell r="Z247"/>
          <cell r="AA247"/>
          <cell r="AB247"/>
          <cell r="AC247"/>
          <cell r="AD247"/>
        </row>
        <row r="248">
          <cell r="D248"/>
          <cell r="E248"/>
          <cell r="F248"/>
          <cell r="G248"/>
          <cell r="H248">
            <v>53</v>
          </cell>
          <cell r="I248">
            <v>252</v>
          </cell>
          <cell r="J248">
            <v>256</v>
          </cell>
          <cell r="K248"/>
          <cell r="L248"/>
          <cell r="M248"/>
          <cell r="N248"/>
          <cell r="O248"/>
          <cell r="P248"/>
          <cell r="Q248"/>
          <cell r="R248"/>
          <cell r="S248"/>
          <cell r="T248"/>
          <cell r="U248"/>
          <cell r="V248"/>
          <cell r="W248"/>
          <cell r="X248"/>
          <cell r="Y248"/>
          <cell r="Z248"/>
          <cell r="AA248"/>
          <cell r="AB248"/>
          <cell r="AC248"/>
          <cell r="AD248"/>
        </row>
        <row r="249">
          <cell r="D249"/>
          <cell r="E249"/>
          <cell r="F249"/>
          <cell r="G249"/>
          <cell r="H249">
            <v>54</v>
          </cell>
          <cell r="I249">
            <v>9</v>
          </cell>
          <cell r="J249">
            <v>9</v>
          </cell>
          <cell r="K249"/>
          <cell r="L249"/>
          <cell r="M249"/>
          <cell r="N249"/>
          <cell r="O249"/>
          <cell r="P249"/>
          <cell r="Q249"/>
          <cell r="R249"/>
          <cell r="S249"/>
          <cell r="T249"/>
          <cell r="U249"/>
          <cell r="V249"/>
          <cell r="W249"/>
          <cell r="X249"/>
          <cell r="Y249"/>
          <cell r="Z249"/>
          <cell r="AA249"/>
          <cell r="AB249"/>
          <cell r="AC249"/>
          <cell r="AD249"/>
        </row>
        <row r="250">
          <cell r="D250"/>
          <cell r="E250"/>
          <cell r="F250"/>
          <cell r="G250"/>
          <cell r="H250">
            <v>55</v>
          </cell>
          <cell r="I250">
            <v>2957</v>
          </cell>
          <cell r="J250">
            <v>2551</v>
          </cell>
          <cell r="K250"/>
          <cell r="L250"/>
          <cell r="M250"/>
          <cell r="N250"/>
          <cell r="O250"/>
          <cell r="P250"/>
          <cell r="Q250"/>
          <cell r="R250"/>
          <cell r="S250"/>
          <cell r="T250"/>
          <cell r="U250"/>
          <cell r="V250"/>
          <cell r="W250"/>
          <cell r="X250"/>
          <cell r="Y250"/>
          <cell r="Z250"/>
          <cell r="AA250"/>
          <cell r="AB250"/>
          <cell r="AC250"/>
          <cell r="AD250"/>
        </row>
        <row r="251">
          <cell r="D251"/>
          <cell r="E251"/>
          <cell r="F251"/>
          <cell r="G251"/>
          <cell r="H251">
            <v>56</v>
          </cell>
          <cell r="I251">
            <v>2529</v>
          </cell>
          <cell r="J251">
            <v>2540</v>
          </cell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  <cell r="Z251"/>
          <cell r="AA251"/>
          <cell r="AB251"/>
          <cell r="AC251"/>
          <cell r="AD251"/>
        </row>
        <row r="252">
          <cell r="D252"/>
          <cell r="E252"/>
          <cell r="F252"/>
          <cell r="G252"/>
          <cell r="H252">
            <v>57</v>
          </cell>
          <cell r="I252">
            <v>11751</v>
          </cell>
          <cell r="J252">
            <v>11991</v>
          </cell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  <cell r="Z252"/>
          <cell r="AA252"/>
          <cell r="AB252"/>
          <cell r="AC252"/>
          <cell r="AD252"/>
        </row>
        <row r="253">
          <cell r="D253"/>
          <cell r="E253"/>
          <cell r="F253"/>
          <cell r="G253"/>
          <cell r="H253">
            <v>58</v>
          </cell>
          <cell r="I253">
            <v>3489</v>
          </cell>
          <cell r="J253">
            <v>3498</v>
          </cell>
          <cell r="K253"/>
          <cell r="L253"/>
          <cell r="M253"/>
          <cell r="N253"/>
          <cell r="O253"/>
          <cell r="P253"/>
          <cell r="Q253"/>
          <cell r="R253"/>
          <cell r="S253"/>
          <cell r="T253"/>
          <cell r="U253"/>
          <cell r="V253"/>
          <cell r="W253"/>
          <cell r="X253"/>
          <cell r="Y253"/>
          <cell r="Z253"/>
          <cell r="AA253"/>
          <cell r="AB253"/>
          <cell r="AC253"/>
          <cell r="AD253"/>
        </row>
        <row r="254">
          <cell r="D254"/>
          <cell r="E254"/>
          <cell r="F254"/>
          <cell r="G254"/>
          <cell r="H254">
            <v>59</v>
          </cell>
          <cell r="I254">
            <v>4245</v>
          </cell>
          <cell r="J254">
            <v>4293</v>
          </cell>
          <cell r="K254"/>
          <cell r="L254"/>
          <cell r="M254"/>
          <cell r="N254"/>
          <cell r="O254"/>
          <cell r="P254"/>
          <cell r="Q254"/>
          <cell r="R254"/>
          <cell r="S254"/>
          <cell r="T254"/>
          <cell r="U254"/>
          <cell r="V254"/>
          <cell r="W254"/>
          <cell r="X254"/>
          <cell r="Y254"/>
          <cell r="Z254"/>
          <cell r="AA254"/>
          <cell r="AB254"/>
          <cell r="AC254"/>
          <cell r="AD254"/>
        </row>
        <row r="255">
          <cell r="D255"/>
          <cell r="E255"/>
          <cell r="F255"/>
          <cell r="G255"/>
          <cell r="H255">
            <v>60</v>
          </cell>
          <cell r="I255">
            <v>2038</v>
          </cell>
          <cell r="J255">
            <v>2163</v>
          </cell>
          <cell r="K255"/>
          <cell r="L255"/>
          <cell r="M255"/>
          <cell r="N255"/>
          <cell r="O255"/>
          <cell r="P255"/>
          <cell r="Q255"/>
          <cell r="R255"/>
          <cell r="S255"/>
          <cell r="T255"/>
          <cell r="U255"/>
          <cell r="V255"/>
          <cell r="W255"/>
          <cell r="X255"/>
          <cell r="Y255"/>
          <cell r="Z255"/>
          <cell r="AA255"/>
          <cell r="AB255"/>
          <cell r="AC255"/>
          <cell r="AD255"/>
        </row>
        <row r="256">
          <cell r="D256"/>
          <cell r="E256"/>
          <cell r="F256"/>
          <cell r="G256"/>
          <cell r="H256">
            <v>61</v>
          </cell>
          <cell r="I256">
            <v>122</v>
          </cell>
          <cell r="J256">
            <v>130</v>
          </cell>
          <cell r="K256"/>
          <cell r="L256"/>
          <cell r="M256"/>
          <cell r="N256"/>
          <cell r="O256"/>
          <cell r="P256"/>
          <cell r="Q256"/>
          <cell r="R256"/>
          <cell r="S256"/>
          <cell r="T256"/>
          <cell r="U256"/>
          <cell r="V256"/>
          <cell r="W256"/>
          <cell r="X256"/>
          <cell r="Y256"/>
          <cell r="Z256"/>
          <cell r="AA256"/>
          <cell r="AB256"/>
          <cell r="AC256"/>
          <cell r="AD256"/>
        </row>
        <row r="257">
          <cell r="D257"/>
          <cell r="E257"/>
          <cell r="F257"/>
          <cell r="G257"/>
          <cell r="H257">
            <v>62</v>
          </cell>
          <cell r="I257">
            <v>1307</v>
          </cell>
          <cell r="J257">
            <v>1462</v>
          </cell>
          <cell r="K257"/>
          <cell r="L257"/>
          <cell r="M257"/>
          <cell r="N257"/>
          <cell r="O257"/>
          <cell r="P257"/>
          <cell r="Q257"/>
          <cell r="R257"/>
          <cell r="S257"/>
          <cell r="T257"/>
          <cell r="U257"/>
          <cell r="V257"/>
          <cell r="W257"/>
          <cell r="X257"/>
          <cell r="Y257"/>
          <cell r="Z257"/>
          <cell r="AA257"/>
          <cell r="AB257"/>
          <cell r="AC257"/>
          <cell r="AD257"/>
        </row>
        <row r="258">
          <cell r="D258"/>
          <cell r="E258"/>
          <cell r="F258"/>
          <cell r="G258"/>
          <cell r="H258">
            <v>63</v>
          </cell>
          <cell r="I258">
            <v>13257</v>
          </cell>
          <cell r="J258">
            <v>13672</v>
          </cell>
          <cell r="K258"/>
          <cell r="L258"/>
          <cell r="M258"/>
          <cell r="N258"/>
          <cell r="O258"/>
          <cell r="P258"/>
          <cell r="Q258"/>
          <cell r="R258"/>
          <cell r="S258"/>
          <cell r="T258"/>
          <cell r="U258"/>
          <cell r="V258"/>
          <cell r="W258"/>
          <cell r="X258"/>
          <cell r="Y258"/>
          <cell r="Z258"/>
          <cell r="AA258"/>
          <cell r="AB258"/>
          <cell r="AC258"/>
          <cell r="AD258"/>
        </row>
        <row r="259">
          <cell r="D259"/>
          <cell r="E259"/>
          <cell r="F259"/>
          <cell r="G259"/>
          <cell r="H259">
            <v>64</v>
          </cell>
          <cell r="I259">
            <v>3269</v>
          </cell>
          <cell r="J259">
            <v>3373</v>
          </cell>
          <cell r="K259"/>
          <cell r="L259"/>
          <cell r="M259"/>
          <cell r="N259"/>
          <cell r="O259"/>
          <cell r="P259"/>
          <cell r="Q259"/>
          <cell r="R259"/>
          <cell r="S259"/>
          <cell r="T259"/>
          <cell r="U259"/>
          <cell r="V259"/>
          <cell r="W259"/>
          <cell r="X259"/>
          <cell r="Y259"/>
          <cell r="Z259"/>
          <cell r="AA259"/>
          <cell r="AB259"/>
          <cell r="AC259"/>
          <cell r="AD259"/>
        </row>
        <row r="260">
          <cell r="D260"/>
          <cell r="E260"/>
          <cell r="F260"/>
          <cell r="G260"/>
          <cell r="H260">
            <v>65</v>
          </cell>
          <cell r="I260">
            <v>244</v>
          </cell>
          <cell r="J260">
            <v>251</v>
          </cell>
          <cell r="K260"/>
          <cell r="L260"/>
          <cell r="M260"/>
          <cell r="N260"/>
          <cell r="O260"/>
          <cell r="P260"/>
          <cell r="Q260"/>
          <cell r="R260"/>
          <cell r="S260"/>
          <cell r="T260"/>
          <cell r="U260"/>
          <cell r="V260"/>
          <cell r="W260"/>
          <cell r="X260"/>
          <cell r="Y260"/>
          <cell r="Z260"/>
          <cell r="AA260"/>
          <cell r="AB260"/>
          <cell r="AC260"/>
          <cell r="AD260"/>
        </row>
        <row r="261">
          <cell r="D261"/>
          <cell r="E261"/>
          <cell r="F261"/>
          <cell r="G261"/>
          <cell r="H261">
            <v>66</v>
          </cell>
          <cell r="I261">
            <v>586</v>
          </cell>
          <cell r="J261">
            <v>625</v>
          </cell>
          <cell r="K261"/>
          <cell r="L261"/>
          <cell r="M261"/>
          <cell r="N261"/>
          <cell r="O261"/>
          <cell r="P261"/>
          <cell r="Q261"/>
          <cell r="R261"/>
          <cell r="S261"/>
          <cell r="T261"/>
          <cell r="U261"/>
          <cell r="V261"/>
          <cell r="W261"/>
          <cell r="X261"/>
          <cell r="Y261"/>
          <cell r="Z261"/>
          <cell r="AA261"/>
          <cell r="AB261"/>
          <cell r="AC261"/>
          <cell r="AD261"/>
        </row>
        <row r="262">
          <cell r="D262"/>
          <cell r="E262"/>
          <cell r="F262"/>
          <cell r="G262"/>
          <cell r="H262">
            <v>67</v>
          </cell>
          <cell r="I262">
            <v>824</v>
          </cell>
          <cell r="J262">
            <v>836</v>
          </cell>
          <cell r="K262"/>
          <cell r="L262"/>
          <cell r="M262"/>
          <cell r="N262"/>
          <cell r="O262"/>
          <cell r="P262"/>
          <cell r="Q262"/>
          <cell r="R262"/>
          <cell r="U262"/>
          <cell r="V262"/>
          <cell r="W262"/>
          <cell r="X262"/>
          <cell r="Y262"/>
          <cell r="Z262"/>
          <cell r="AA262"/>
          <cell r="AB262"/>
          <cell r="AC262"/>
          <cell r="AD262"/>
        </row>
        <row r="263">
          <cell r="D263"/>
          <cell r="E263"/>
          <cell r="F263"/>
          <cell r="G263"/>
          <cell r="H263">
            <v>68</v>
          </cell>
          <cell r="I263">
            <v>52333</v>
          </cell>
          <cell r="J263">
            <v>52577</v>
          </cell>
          <cell r="K263"/>
          <cell r="L263"/>
          <cell r="M263"/>
          <cell r="N263"/>
          <cell r="O263"/>
          <cell r="P263"/>
          <cell r="Q263"/>
          <cell r="R263"/>
          <cell r="T263"/>
          <cell r="U263"/>
          <cell r="V263"/>
          <cell r="W263"/>
          <cell r="X263"/>
          <cell r="Y263"/>
          <cell r="Z263"/>
          <cell r="AA263"/>
          <cell r="AB263"/>
          <cell r="AC263"/>
          <cell r="AD263"/>
        </row>
        <row r="264">
          <cell r="D264"/>
          <cell r="E264"/>
          <cell r="F264"/>
          <cell r="G264"/>
          <cell r="H264">
            <v>69</v>
          </cell>
          <cell r="I264">
            <v>1611</v>
          </cell>
          <cell r="J264">
            <v>1664</v>
          </cell>
          <cell r="K264"/>
          <cell r="L264"/>
          <cell r="M264"/>
          <cell r="N264"/>
          <cell r="O264"/>
          <cell r="P264"/>
          <cell r="Q264"/>
          <cell r="R264"/>
          <cell r="T264"/>
          <cell r="U264"/>
          <cell r="V264"/>
          <cell r="W264"/>
          <cell r="X264"/>
          <cell r="Y264"/>
          <cell r="Z264"/>
          <cell r="AA264"/>
          <cell r="AB264"/>
          <cell r="AC264"/>
          <cell r="AD264"/>
        </row>
        <row r="265"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T265"/>
          <cell r="U265"/>
          <cell r="V265"/>
          <cell r="W265"/>
          <cell r="X265"/>
          <cell r="Y265"/>
          <cell r="Z265"/>
          <cell r="AA265"/>
          <cell r="AB265"/>
          <cell r="AC265"/>
          <cell r="AD265"/>
        </row>
        <row r="266"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/>
          <cell r="T266"/>
          <cell r="U266"/>
          <cell r="V266"/>
          <cell r="W266"/>
          <cell r="X266"/>
          <cell r="Y266"/>
          <cell r="Z266"/>
          <cell r="AA266"/>
          <cell r="AB266"/>
          <cell r="AC266"/>
          <cell r="AD266"/>
        </row>
        <row r="267"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T267"/>
          <cell r="U267"/>
          <cell r="V267"/>
          <cell r="W267"/>
          <cell r="X267"/>
          <cell r="Y267"/>
          <cell r="Z267"/>
          <cell r="AA267"/>
          <cell r="AB267"/>
          <cell r="AC267"/>
          <cell r="AD267"/>
        </row>
        <row r="268"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  <cell r="V268"/>
          <cell r="W268"/>
          <cell r="X268"/>
          <cell r="Y268"/>
          <cell r="Z268"/>
          <cell r="AA268"/>
          <cell r="AB268"/>
          <cell r="AC268"/>
          <cell r="AD268"/>
        </row>
        <row r="269"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/>
          <cell r="T269"/>
          <cell r="U269"/>
          <cell r="V269"/>
          <cell r="W269"/>
          <cell r="X269"/>
          <cell r="Y269"/>
          <cell r="Z269"/>
          <cell r="AA269"/>
          <cell r="AB269"/>
          <cell r="AC269"/>
          <cell r="AD269"/>
        </row>
        <row r="270"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  <cell r="Z270"/>
          <cell r="AA270"/>
          <cell r="AB270"/>
          <cell r="AC270"/>
          <cell r="AD270"/>
        </row>
        <row r="271"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  <cell r="T271"/>
          <cell r="U271"/>
          <cell r="V271"/>
          <cell r="W271"/>
          <cell r="X271"/>
          <cell r="Y271"/>
          <cell r="Z271"/>
          <cell r="AA271"/>
          <cell r="AB271"/>
          <cell r="AC271"/>
          <cell r="AD271"/>
        </row>
        <row r="272"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/>
          <cell r="W272"/>
          <cell r="X272"/>
          <cell r="Y272"/>
          <cell r="Z272"/>
          <cell r="AA272"/>
          <cell r="AB272"/>
          <cell r="AC272"/>
          <cell r="AD272"/>
        </row>
        <row r="273"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/>
          <cell r="T273"/>
          <cell r="U273"/>
          <cell r="V273"/>
          <cell r="W273"/>
          <cell r="X273"/>
          <cell r="Y273"/>
          <cell r="Z273"/>
          <cell r="AA273"/>
          <cell r="AB273"/>
          <cell r="AC273"/>
          <cell r="AD273"/>
        </row>
        <row r="274"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/>
          <cell r="T274"/>
          <cell r="U274"/>
          <cell r="V274"/>
          <cell r="W274"/>
          <cell r="X274"/>
          <cell r="Y274"/>
          <cell r="Z274"/>
          <cell r="AA274"/>
          <cell r="AB274"/>
          <cell r="AC274"/>
          <cell r="AD274"/>
        </row>
        <row r="275"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/>
          <cell r="T275"/>
          <cell r="U275"/>
          <cell r="V275"/>
          <cell r="W275"/>
          <cell r="X275"/>
          <cell r="Y275"/>
          <cell r="Z275"/>
          <cell r="AA275"/>
          <cell r="AB275"/>
          <cell r="AC275"/>
          <cell r="AD275"/>
        </row>
        <row r="276"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  <cell r="S276"/>
          <cell r="T276"/>
          <cell r="U276"/>
          <cell r="V276"/>
          <cell r="W276"/>
          <cell r="X276"/>
          <cell r="Y276"/>
          <cell r="Z276"/>
          <cell r="AA276"/>
          <cell r="AB276"/>
          <cell r="AC276"/>
          <cell r="AD276"/>
        </row>
        <row r="277"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  <cell r="S277"/>
          <cell r="T277"/>
          <cell r="U277"/>
          <cell r="V277"/>
          <cell r="W277"/>
          <cell r="X277"/>
          <cell r="Y277"/>
          <cell r="Z277"/>
          <cell r="AA277"/>
          <cell r="AB277"/>
          <cell r="AC277"/>
          <cell r="AD277"/>
        </row>
        <row r="278"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  <cell r="T278"/>
          <cell r="U278"/>
          <cell r="V278"/>
          <cell r="W278"/>
          <cell r="X278"/>
          <cell r="Y278"/>
          <cell r="Z278"/>
          <cell r="AA278"/>
          <cell r="AB278"/>
          <cell r="AC278"/>
          <cell r="AD278"/>
        </row>
        <row r="279"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/>
          <cell r="T279"/>
          <cell r="U279"/>
          <cell r="V279"/>
          <cell r="W279"/>
          <cell r="X279"/>
          <cell r="Y279"/>
          <cell r="Z279"/>
          <cell r="AA279"/>
          <cell r="AB279"/>
          <cell r="AC279"/>
          <cell r="AD279"/>
        </row>
        <row r="280"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  <cell r="Z280"/>
          <cell r="AA280"/>
          <cell r="AB280"/>
          <cell r="AC280"/>
          <cell r="AD280"/>
        </row>
        <row r="281"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  <cell r="T281"/>
          <cell r="U281"/>
          <cell r="V281"/>
          <cell r="W281"/>
          <cell r="X281"/>
          <cell r="Y281"/>
          <cell r="Z281"/>
          <cell r="AA281"/>
          <cell r="AB281"/>
          <cell r="AC281"/>
          <cell r="AD281"/>
        </row>
        <row r="282"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/>
          <cell r="T282"/>
          <cell r="U282"/>
          <cell r="V282"/>
          <cell r="W282"/>
          <cell r="X282"/>
          <cell r="Y282"/>
          <cell r="Z282"/>
          <cell r="AA282"/>
          <cell r="AB282"/>
          <cell r="AC282"/>
          <cell r="AD282"/>
        </row>
        <row r="283"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  <cell r="T283"/>
          <cell r="U283"/>
          <cell r="V283"/>
          <cell r="W283"/>
          <cell r="X283"/>
          <cell r="Y283"/>
          <cell r="Z283"/>
          <cell r="AA283"/>
          <cell r="AB283"/>
          <cell r="AC283"/>
          <cell r="AD283"/>
        </row>
        <row r="284"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  <cell r="T284"/>
          <cell r="U284"/>
          <cell r="V284"/>
          <cell r="W284"/>
          <cell r="X284"/>
          <cell r="Y284"/>
          <cell r="Z284"/>
          <cell r="AA284"/>
          <cell r="AB284"/>
          <cell r="AC284"/>
          <cell r="AD284"/>
        </row>
        <row r="285"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  <cell r="T285"/>
          <cell r="U285"/>
          <cell r="V285"/>
          <cell r="W285"/>
          <cell r="X285"/>
          <cell r="Y285"/>
          <cell r="Z285"/>
          <cell r="AA285"/>
          <cell r="AB285"/>
          <cell r="AC285"/>
          <cell r="AD285"/>
        </row>
        <row r="286"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  <cell r="Z286"/>
          <cell r="AA286"/>
          <cell r="AB286"/>
          <cell r="AC286"/>
          <cell r="AD286"/>
        </row>
        <row r="287"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/>
          <cell r="T287"/>
          <cell r="U287"/>
          <cell r="V287"/>
          <cell r="W287"/>
          <cell r="X287"/>
          <cell r="Y287"/>
          <cell r="Z287"/>
          <cell r="AA287"/>
          <cell r="AB287"/>
          <cell r="AC287"/>
          <cell r="AD287"/>
        </row>
        <row r="288"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/>
          <cell r="T288"/>
          <cell r="U288"/>
          <cell r="V288"/>
          <cell r="W288"/>
          <cell r="X288"/>
          <cell r="Y288"/>
          <cell r="Z288"/>
          <cell r="AA288"/>
          <cell r="AB288"/>
          <cell r="AC288"/>
          <cell r="AD288"/>
        </row>
        <row r="289"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/>
          <cell r="T289"/>
          <cell r="U289"/>
          <cell r="V289"/>
          <cell r="W289"/>
          <cell r="X289"/>
          <cell r="Y289"/>
          <cell r="Z289"/>
          <cell r="AA289"/>
          <cell r="AB289"/>
          <cell r="AC289"/>
          <cell r="AD289"/>
        </row>
        <row r="290"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/>
          <cell r="T290"/>
          <cell r="U290"/>
          <cell r="V290"/>
          <cell r="W290"/>
          <cell r="X290"/>
          <cell r="Y290"/>
          <cell r="Z290"/>
          <cell r="AA290"/>
          <cell r="AB290"/>
          <cell r="AC290"/>
          <cell r="AD290"/>
        </row>
        <row r="291"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/>
          <cell r="T291"/>
          <cell r="U291"/>
          <cell r="V291"/>
          <cell r="W291"/>
          <cell r="X291"/>
          <cell r="Y291"/>
          <cell r="Z291"/>
          <cell r="AA291"/>
          <cell r="AB291"/>
          <cell r="AC291"/>
          <cell r="AD291"/>
        </row>
        <row r="292"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  <cell r="Z292"/>
          <cell r="AA292"/>
          <cell r="AB292"/>
          <cell r="AC292"/>
          <cell r="AD292"/>
        </row>
        <row r="293"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  <cell r="S293"/>
          <cell r="T293"/>
          <cell r="U293"/>
          <cell r="V293"/>
          <cell r="W293"/>
          <cell r="X293"/>
          <cell r="Y293"/>
          <cell r="Z293"/>
          <cell r="AA293"/>
          <cell r="AB293"/>
          <cell r="AC293"/>
          <cell r="AD293"/>
        </row>
        <row r="294"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  <cell r="S294"/>
          <cell r="T294"/>
          <cell r="U294"/>
          <cell r="V294"/>
          <cell r="W294"/>
          <cell r="X294"/>
          <cell r="Y294"/>
          <cell r="Z294"/>
          <cell r="AA294"/>
          <cell r="AB294"/>
          <cell r="AC294"/>
          <cell r="AD294"/>
        </row>
        <row r="295"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/>
          <cell r="T295"/>
          <cell r="U295"/>
          <cell r="V295"/>
          <cell r="W295"/>
          <cell r="X295"/>
          <cell r="Y295"/>
          <cell r="Z295"/>
          <cell r="AA295"/>
          <cell r="AB295"/>
          <cell r="AC295"/>
          <cell r="AD295"/>
        </row>
        <row r="296"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/>
          <cell r="T296"/>
          <cell r="U296"/>
          <cell r="V296"/>
          <cell r="W296"/>
          <cell r="X296"/>
          <cell r="Y296"/>
          <cell r="Z296"/>
          <cell r="AA296"/>
          <cell r="AB296"/>
          <cell r="AC296"/>
          <cell r="AD296"/>
        </row>
        <row r="297"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/>
          <cell r="T297"/>
          <cell r="U297"/>
          <cell r="V297"/>
          <cell r="W297"/>
          <cell r="X297"/>
          <cell r="Y297"/>
          <cell r="Z297"/>
          <cell r="AA297"/>
          <cell r="AB297"/>
          <cell r="AC297"/>
          <cell r="AD297"/>
        </row>
        <row r="298"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  <cell r="Z298"/>
          <cell r="AA298"/>
          <cell r="AB298"/>
          <cell r="AC298"/>
          <cell r="AD298"/>
        </row>
        <row r="299"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  <cell r="Z299"/>
          <cell r="AA299"/>
          <cell r="AB299"/>
          <cell r="AC299"/>
          <cell r="AD299"/>
        </row>
        <row r="300"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/>
          <cell r="T300"/>
          <cell r="U300"/>
          <cell r="V300"/>
          <cell r="W300"/>
          <cell r="X300"/>
          <cell r="Y300"/>
          <cell r="Z300"/>
          <cell r="AA300"/>
          <cell r="AB300"/>
          <cell r="AC300"/>
          <cell r="AD300"/>
        </row>
        <row r="301"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/>
          <cell r="T301"/>
          <cell r="U301"/>
          <cell r="V301"/>
          <cell r="W301"/>
          <cell r="X301"/>
          <cell r="Y301"/>
          <cell r="Z301"/>
          <cell r="AA301"/>
          <cell r="AB301"/>
          <cell r="AC301"/>
          <cell r="AD301"/>
        </row>
        <row r="302"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/>
          <cell r="T302"/>
          <cell r="U302"/>
          <cell r="V302"/>
          <cell r="W302"/>
          <cell r="X302"/>
          <cell r="Y302"/>
          <cell r="Z302"/>
          <cell r="AA302"/>
          <cell r="AB302"/>
          <cell r="AC302"/>
          <cell r="AD302"/>
        </row>
        <row r="303"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/>
          <cell r="T303"/>
          <cell r="U303"/>
          <cell r="V303"/>
          <cell r="W303"/>
          <cell r="X303"/>
          <cell r="Y303"/>
          <cell r="Z303"/>
          <cell r="AA303"/>
          <cell r="AB303"/>
          <cell r="AC303"/>
          <cell r="AD303"/>
        </row>
        <row r="304"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  <cell r="Z304"/>
          <cell r="AA304"/>
          <cell r="AB304"/>
          <cell r="AC304"/>
          <cell r="AD304"/>
        </row>
        <row r="305"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/>
          <cell r="T305"/>
          <cell r="U305"/>
          <cell r="V305"/>
          <cell r="W305"/>
          <cell r="X305"/>
          <cell r="Y305"/>
          <cell r="Z305"/>
          <cell r="AA305"/>
          <cell r="AB305"/>
          <cell r="AC305"/>
          <cell r="AD305"/>
        </row>
        <row r="306"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/>
          <cell r="T306"/>
          <cell r="U306"/>
          <cell r="V306"/>
          <cell r="W306"/>
          <cell r="X306"/>
          <cell r="Y306"/>
          <cell r="Z306"/>
          <cell r="AA306"/>
          <cell r="AB306"/>
          <cell r="AC306"/>
          <cell r="AD306"/>
        </row>
        <row r="307"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/>
          <cell r="T307"/>
          <cell r="U307"/>
          <cell r="V307"/>
          <cell r="W307"/>
          <cell r="X307"/>
          <cell r="Y307"/>
          <cell r="Z307"/>
          <cell r="AA307"/>
          <cell r="AB307"/>
          <cell r="AC307"/>
          <cell r="AD307"/>
        </row>
        <row r="308"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  <cell r="Z308"/>
          <cell r="AA308"/>
          <cell r="AB308"/>
          <cell r="AC308"/>
          <cell r="AD308"/>
        </row>
        <row r="309"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  <cell r="Z309"/>
          <cell r="AA309"/>
          <cell r="AB309"/>
          <cell r="AC309"/>
          <cell r="AD309"/>
        </row>
        <row r="310"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/>
          <cell r="T310"/>
          <cell r="U310"/>
          <cell r="V310"/>
          <cell r="W310"/>
          <cell r="X310"/>
          <cell r="Y310"/>
          <cell r="Z310"/>
          <cell r="AA310"/>
          <cell r="AB310"/>
          <cell r="AC310"/>
          <cell r="AD310"/>
        </row>
        <row r="311"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  <cell r="S311"/>
          <cell r="T311"/>
          <cell r="U311"/>
          <cell r="V311"/>
          <cell r="W311"/>
          <cell r="X311"/>
          <cell r="Y311"/>
          <cell r="Z311"/>
          <cell r="AA311"/>
          <cell r="AB311"/>
          <cell r="AC311"/>
          <cell r="AD311"/>
        </row>
        <row r="312"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/>
          <cell r="T312"/>
          <cell r="U312"/>
          <cell r="V312"/>
          <cell r="W312"/>
          <cell r="X312"/>
          <cell r="Y312"/>
          <cell r="Z312"/>
          <cell r="AA312"/>
          <cell r="AB312"/>
          <cell r="AC312"/>
          <cell r="AD312"/>
        </row>
        <row r="313"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  <cell r="Z313"/>
          <cell r="AA313"/>
          <cell r="AB313"/>
          <cell r="AC313"/>
          <cell r="AD313"/>
        </row>
        <row r="314"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/>
          <cell r="T314"/>
          <cell r="U314"/>
          <cell r="V314"/>
          <cell r="W314"/>
          <cell r="X314"/>
          <cell r="Y314"/>
          <cell r="Z314"/>
          <cell r="AA314"/>
          <cell r="AB314"/>
          <cell r="AC314"/>
          <cell r="AD314"/>
        </row>
        <row r="315"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  <cell r="R315"/>
          <cell r="S315"/>
          <cell r="T315"/>
          <cell r="U315"/>
          <cell r="V315"/>
          <cell r="W315"/>
          <cell r="X315"/>
          <cell r="Y315"/>
          <cell r="Z315"/>
          <cell r="AA315"/>
          <cell r="AB315"/>
          <cell r="AC315"/>
          <cell r="AD315"/>
        </row>
        <row r="316"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  <cell r="S316"/>
          <cell r="T316"/>
          <cell r="U316"/>
          <cell r="V316"/>
          <cell r="W316"/>
          <cell r="X316"/>
          <cell r="Y316"/>
          <cell r="Z316"/>
          <cell r="AA316"/>
          <cell r="AB316"/>
          <cell r="AC316"/>
          <cell r="AD316"/>
        </row>
        <row r="317"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  <cell r="S317"/>
          <cell r="T317"/>
          <cell r="U317"/>
          <cell r="V317"/>
          <cell r="W317"/>
          <cell r="X317"/>
          <cell r="Y317"/>
          <cell r="Z317"/>
          <cell r="AA317"/>
          <cell r="AB317"/>
          <cell r="AC317"/>
          <cell r="AD317"/>
        </row>
        <row r="318"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  <cell r="S318"/>
          <cell r="T318"/>
          <cell r="U318"/>
          <cell r="V318"/>
          <cell r="W318"/>
          <cell r="X318"/>
          <cell r="Y318"/>
          <cell r="Z318"/>
          <cell r="AA318"/>
          <cell r="AB318"/>
          <cell r="AC318"/>
          <cell r="AD318"/>
        </row>
        <row r="319"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  <cell r="Z319"/>
          <cell r="AA319"/>
          <cell r="AB319"/>
          <cell r="AC319"/>
          <cell r="AD319"/>
        </row>
        <row r="320"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  <cell r="S320"/>
          <cell r="T320"/>
          <cell r="U320"/>
          <cell r="V320"/>
          <cell r="W320"/>
          <cell r="X320"/>
          <cell r="Y320"/>
          <cell r="Z320"/>
          <cell r="AA320"/>
          <cell r="AB320"/>
          <cell r="AC320"/>
          <cell r="AD320"/>
        </row>
        <row r="321"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  <cell r="T321"/>
          <cell r="U321"/>
          <cell r="V321"/>
          <cell r="W321"/>
          <cell r="X321"/>
          <cell r="Y321"/>
          <cell r="Z321"/>
          <cell r="AA321"/>
          <cell r="AB321"/>
          <cell r="AC321"/>
          <cell r="AD321"/>
        </row>
        <row r="322"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/>
          <cell r="Y322"/>
          <cell r="Z322"/>
          <cell r="AA322"/>
          <cell r="AB322"/>
          <cell r="AC322"/>
          <cell r="AD322"/>
        </row>
        <row r="323"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  <cell r="Z323"/>
          <cell r="AA323"/>
          <cell r="AB323"/>
          <cell r="AC323"/>
          <cell r="AD323"/>
        </row>
        <row r="324"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  <cell r="Z324"/>
          <cell r="AA324"/>
          <cell r="AB324"/>
          <cell r="AC324"/>
          <cell r="AD324"/>
        </row>
        <row r="325"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</row>
        <row r="326"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  <cell r="S326"/>
          <cell r="T326"/>
          <cell r="U326"/>
          <cell r="V326"/>
          <cell r="W326"/>
          <cell r="X326"/>
          <cell r="Y326"/>
          <cell r="Z326"/>
          <cell r="AA326"/>
          <cell r="AB326"/>
          <cell r="AC326"/>
          <cell r="AD326"/>
        </row>
        <row r="327"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  <cell r="S327"/>
          <cell r="T327"/>
          <cell r="U327"/>
          <cell r="V327"/>
          <cell r="W327"/>
          <cell r="X327"/>
          <cell r="Y327"/>
          <cell r="Z327"/>
          <cell r="AA327"/>
          <cell r="AB327"/>
          <cell r="AC327"/>
          <cell r="AD327"/>
        </row>
        <row r="328"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  <cell r="S328"/>
          <cell r="T328"/>
          <cell r="U328"/>
          <cell r="V328"/>
          <cell r="W328"/>
          <cell r="X328"/>
          <cell r="Y328"/>
          <cell r="Z328"/>
          <cell r="AA328"/>
          <cell r="AB328"/>
          <cell r="AC328"/>
          <cell r="AD328"/>
        </row>
        <row r="329"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  <cell r="S329"/>
          <cell r="T329"/>
          <cell r="U329"/>
          <cell r="V329"/>
          <cell r="W329"/>
          <cell r="X329"/>
          <cell r="Y329"/>
          <cell r="Z329"/>
          <cell r="AA329"/>
          <cell r="AB329"/>
          <cell r="AC329"/>
          <cell r="AD329"/>
        </row>
        <row r="330"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</row>
        <row r="331"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  <cell r="S331"/>
          <cell r="T331"/>
          <cell r="U331"/>
          <cell r="V331"/>
          <cell r="W331"/>
          <cell r="X331"/>
          <cell r="Y331"/>
          <cell r="Z331"/>
          <cell r="AA331"/>
          <cell r="AB331"/>
          <cell r="AC331"/>
          <cell r="AD331"/>
        </row>
        <row r="332"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</row>
        <row r="333"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  <cell r="S333"/>
          <cell r="T333"/>
          <cell r="U333"/>
          <cell r="V333"/>
          <cell r="W333"/>
          <cell r="X333"/>
          <cell r="Y333"/>
          <cell r="Z333"/>
          <cell r="AA333"/>
          <cell r="AB333"/>
          <cell r="AC333"/>
          <cell r="AD333"/>
        </row>
        <row r="334"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  <cell r="S334"/>
          <cell r="T334"/>
          <cell r="U334"/>
          <cell r="V334"/>
          <cell r="W334"/>
          <cell r="X334"/>
          <cell r="Y334"/>
          <cell r="Z334"/>
          <cell r="AA334"/>
          <cell r="AB334"/>
          <cell r="AC334"/>
          <cell r="AD334"/>
        </row>
        <row r="335"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  <cell r="S335"/>
          <cell r="T335"/>
          <cell r="U335"/>
          <cell r="V335"/>
          <cell r="W335"/>
          <cell r="X335"/>
          <cell r="Y335"/>
          <cell r="Z335"/>
          <cell r="AA335"/>
          <cell r="AB335"/>
          <cell r="AC335"/>
          <cell r="AD335"/>
        </row>
        <row r="336"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  <cell r="S336"/>
          <cell r="T336"/>
          <cell r="U336"/>
          <cell r="V336"/>
          <cell r="W336"/>
          <cell r="X336"/>
          <cell r="Y336"/>
          <cell r="Z336"/>
          <cell r="AA336"/>
          <cell r="AB336"/>
          <cell r="AC336"/>
          <cell r="AD336"/>
        </row>
        <row r="337"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  <cell r="S337"/>
          <cell r="T337"/>
          <cell r="U337"/>
          <cell r="V337"/>
          <cell r="W337"/>
          <cell r="X337"/>
          <cell r="Y337"/>
          <cell r="Z337"/>
          <cell r="AA337"/>
          <cell r="AB337"/>
          <cell r="AC337"/>
          <cell r="AD337"/>
        </row>
        <row r="338"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</row>
        <row r="339"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  <cell r="S339"/>
          <cell r="T339"/>
          <cell r="U339"/>
          <cell r="V339"/>
          <cell r="W339"/>
          <cell r="X339"/>
          <cell r="Y339"/>
          <cell r="Z339"/>
          <cell r="AA339"/>
          <cell r="AB339"/>
          <cell r="AC339"/>
          <cell r="AD339"/>
        </row>
        <row r="340"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  <cell r="Z340"/>
          <cell r="AA340"/>
          <cell r="AB340"/>
          <cell r="AC340"/>
          <cell r="AD340"/>
        </row>
        <row r="341"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  <cell r="S341"/>
          <cell r="T341"/>
          <cell r="U341"/>
          <cell r="V341"/>
          <cell r="W341"/>
          <cell r="X341"/>
          <cell r="Y341"/>
          <cell r="Z341"/>
          <cell r="AA341"/>
          <cell r="AB341"/>
          <cell r="AC341"/>
          <cell r="AD341"/>
        </row>
        <row r="342"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  <cell r="S342"/>
          <cell r="T342"/>
          <cell r="U342"/>
          <cell r="V342"/>
          <cell r="W342"/>
          <cell r="X342"/>
          <cell r="Y342"/>
          <cell r="Z342"/>
          <cell r="AA342"/>
          <cell r="AB342"/>
          <cell r="AC342"/>
          <cell r="AD342"/>
        </row>
        <row r="343"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</row>
        <row r="344"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  <cell r="S344"/>
          <cell r="T344"/>
          <cell r="U344"/>
          <cell r="V344"/>
          <cell r="W344"/>
          <cell r="X344"/>
          <cell r="Y344"/>
          <cell r="Z344"/>
          <cell r="AA344"/>
          <cell r="AB344"/>
          <cell r="AC344"/>
          <cell r="AD344"/>
        </row>
        <row r="345"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</row>
        <row r="346"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  <cell r="S346"/>
          <cell r="T346"/>
          <cell r="U346"/>
          <cell r="V346"/>
          <cell r="W346"/>
          <cell r="X346"/>
          <cell r="Y346"/>
          <cell r="Z346"/>
          <cell r="AA346"/>
          <cell r="AB346"/>
          <cell r="AC346"/>
          <cell r="AD346"/>
        </row>
        <row r="347"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  <cell r="S347"/>
          <cell r="T347"/>
          <cell r="U347"/>
          <cell r="V347"/>
          <cell r="W347"/>
          <cell r="X347"/>
          <cell r="Y347"/>
          <cell r="Z347"/>
          <cell r="AA347"/>
          <cell r="AB347"/>
          <cell r="AC347"/>
          <cell r="AD347"/>
        </row>
        <row r="348"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  <cell r="S348"/>
          <cell r="T348"/>
          <cell r="U348"/>
          <cell r="V348"/>
          <cell r="W348"/>
          <cell r="X348"/>
          <cell r="Y348"/>
          <cell r="Z348"/>
          <cell r="AA348"/>
          <cell r="AB348"/>
          <cell r="AC348"/>
          <cell r="AD348"/>
        </row>
        <row r="349"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  <cell r="S349"/>
          <cell r="T349"/>
          <cell r="U349"/>
          <cell r="V349"/>
          <cell r="W349"/>
          <cell r="X349"/>
          <cell r="Y349"/>
          <cell r="Z349"/>
          <cell r="AA349"/>
          <cell r="AB349"/>
          <cell r="AC349"/>
          <cell r="AD349"/>
        </row>
        <row r="350"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  <cell r="S350"/>
          <cell r="T350"/>
          <cell r="U350"/>
          <cell r="V350"/>
          <cell r="W350"/>
          <cell r="X350"/>
          <cell r="Y350"/>
          <cell r="Z350"/>
          <cell r="AA350"/>
          <cell r="AB350"/>
          <cell r="AC350"/>
          <cell r="AD350"/>
        </row>
        <row r="351"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</row>
        <row r="352"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  <cell r="S352"/>
          <cell r="T352"/>
          <cell r="U352"/>
          <cell r="V352"/>
          <cell r="W352"/>
          <cell r="X352"/>
          <cell r="Y352"/>
          <cell r="Z352"/>
          <cell r="AA352"/>
          <cell r="AB352"/>
          <cell r="AC352"/>
          <cell r="AD352"/>
        </row>
        <row r="353"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  <cell r="S353"/>
          <cell r="T353"/>
          <cell r="U353"/>
          <cell r="V353"/>
          <cell r="W353"/>
          <cell r="X353"/>
          <cell r="Y353"/>
          <cell r="Z353"/>
          <cell r="AA353"/>
          <cell r="AB353"/>
          <cell r="AC353"/>
          <cell r="AD353"/>
        </row>
        <row r="354"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  <cell r="S354"/>
          <cell r="T354"/>
          <cell r="U354"/>
          <cell r="V354"/>
          <cell r="W354"/>
          <cell r="X354"/>
          <cell r="Y354"/>
          <cell r="Z354"/>
          <cell r="AA354"/>
          <cell r="AB354"/>
          <cell r="AC354"/>
          <cell r="AD354"/>
        </row>
        <row r="355"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  <cell r="S355"/>
          <cell r="T355"/>
          <cell r="U355"/>
          <cell r="V355"/>
          <cell r="W355"/>
          <cell r="X355"/>
          <cell r="Y355"/>
          <cell r="Z355"/>
          <cell r="AA355"/>
          <cell r="AB355"/>
          <cell r="AC355"/>
          <cell r="AD355"/>
        </row>
        <row r="356"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  <cell r="Z356"/>
          <cell r="AA356"/>
          <cell r="AB356"/>
          <cell r="AC356"/>
          <cell r="AD356"/>
        </row>
        <row r="357"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  <cell r="Z357"/>
          <cell r="AA357"/>
          <cell r="AB357"/>
          <cell r="AC357"/>
          <cell r="AD357"/>
        </row>
        <row r="358"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  <cell r="V358"/>
          <cell r="W358"/>
          <cell r="X358"/>
          <cell r="Y358"/>
          <cell r="Z358"/>
          <cell r="AA358"/>
          <cell r="AB358"/>
          <cell r="AC358"/>
          <cell r="AD358"/>
        </row>
        <row r="359"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  <cell r="S359"/>
          <cell r="T359"/>
          <cell r="U359"/>
          <cell r="V359"/>
          <cell r="W359"/>
          <cell r="X359"/>
          <cell r="Y359"/>
          <cell r="Z359"/>
          <cell r="AA359"/>
          <cell r="AB359"/>
          <cell r="AC359"/>
          <cell r="AD359"/>
        </row>
        <row r="360"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  <cell r="S360"/>
          <cell r="T360"/>
          <cell r="U360"/>
          <cell r="V360"/>
          <cell r="W360"/>
          <cell r="X360"/>
          <cell r="Y360"/>
          <cell r="Z360"/>
          <cell r="AA360"/>
          <cell r="AB360"/>
          <cell r="AC360"/>
          <cell r="AD360"/>
        </row>
        <row r="361"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  <cell r="S361"/>
          <cell r="T361"/>
          <cell r="U361"/>
          <cell r="V361"/>
          <cell r="W361"/>
          <cell r="X361"/>
          <cell r="Y361"/>
          <cell r="Z361"/>
          <cell r="AA361"/>
          <cell r="AB361"/>
          <cell r="AC361"/>
          <cell r="AD361"/>
        </row>
        <row r="362"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  <cell r="Z362"/>
          <cell r="AA362"/>
          <cell r="AB362"/>
          <cell r="AC362"/>
          <cell r="AD362"/>
        </row>
        <row r="363"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  <cell r="S363"/>
          <cell r="T363"/>
          <cell r="U363"/>
          <cell r="V363"/>
          <cell r="W363"/>
          <cell r="X363"/>
          <cell r="Y363"/>
          <cell r="Z363"/>
          <cell r="AA363"/>
          <cell r="AB363"/>
          <cell r="AC363"/>
          <cell r="AD363"/>
        </row>
        <row r="364"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  <cell r="S364"/>
          <cell r="T364"/>
          <cell r="U364"/>
          <cell r="V364"/>
          <cell r="W364"/>
          <cell r="X364"/>
          <cell r="Y364"/>
          <cell r="Z364"/>
          <cell r="AA364"/>
          <cell r="AB364"/>
          <cell r="AC364"/>
          <cell r="AD364"/>
        </row>
        <row r="365"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  <cell r="S365"/>
          <cell r="T365"/>
          <cell r="U365"/>
          <cell r="V365"/>
          <cell r="W365"/>
          <cell r="X365"/>
          <cell r="Y365"/>
          <cell r="Z365"/>
          <cell r="AA365"/>
          <cell r="AB365"/>
          <cell r="AC365"/>
          <cell r="AD365"/>
        </row>
        <row r="366"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  <cell r="S366"/>
          <cell r="T366"/>
          <cell r="U366"/>
          <cell r="V366"/>
          <cell r="W366"/>
          <cell r="X366"/>
          <cell r="Y366"/>
          <cell r="Z366"/>
          <cell r="AA366"/>
          <cell r="AB366"/>
          <cell r="AC366"/>
          <cell r="AD366"/>
        </row>
        <row r="367"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  <cell r="S367"/>
          <cell r="T367"/>
          <cell r="U367"/>
          <cell r="V367"/>
          <cell r="W367"/>
          <cell r="X367"/>
          <cell r="Y367"/>
          <cell r="Z367"/>
          <cell r="AA367"/>
          <cell r="AB367"/>
          <cell r="AC367"/>
          <cell r="AD367"/>
        </row>
        <row r="368"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  <cell r="Z368"/>
          <cell r="AA368"/>
          <cell r="AB368"/>
          <cell r="AC368"/>
          <cell r="AD368"/>
        </row>
        <row r="369"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</row>
        <row r="370"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  <cell r="S370"/>
          <cell r="T370"/>
          <cell r="U370"/>
          <cell r="V370"/>
          <cell r="W370"/>
          <cell r="X370"/>
          <cell r="Y370"/>
          <cell r="Z370"/>
          <cell r="AA370"/>
          <cell r="AB370"/>
          <cell r="AC370"/>
          <cell r="AD370"/>
        </row>
        <row r="371"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  <cell r="S371"/>
          <cell r="T371"/>
          <cell r="U371"/>
          <cell r="V371"/>
          <cell r="W371"/>
          <cell r="X371"/>
          <cell r="Y371"/>
          <cell r="Z371"/>
          <cell r="AA371"/>
          <cell r="AB371"/>
          <cell r="AC371"/>
          <cell r="AD371"/>
        </row>
        <row r="372"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  <cell r="S372"/>
          <cell r="T372"/>
          <cell r="U372"/>
          <cell r="V372"/>
          <cell r="W372"/>
          <cell r="X372"/>
          <cell r="Y372"/>
          <cell r="Z372"/>
          <cell r="AA372"/>
          <cell r="AB372"/>
          <cell r="AC372"/>
          <cell r="AD372"/>
        </row>
        <row r="373"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  <cell r="S373"/>
          <cell r="T373"/>
          <cell r="U373"/>
          <cell r="V373"/>
          <cell r="W373"/>
          <cell r="X373"/>
          <cell r="Y373"/>
          <cell r="Z373"/>
          <cell r="AA373"/>
          <cell r="AB373"/>
          <cell r="AC373"/>
          <cell r="AD373"/>
        </row>
        <row r="374"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  <cell r="S374"/>
          <cell r="T374"/>
          <cell r="U374"/>
          <cell r="V374"/>
          <cell r="W374"/>
          <cell r="X374"/>
          <cell r="Y374"/>
          <cell r="Z374"/>
          <cell r="AA374"/>
          <cell r="AB374"/>
          <cell r="AC374"/>
          <cell r="AD374"/>
        </row>
        <row r="375"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  <cell r="S375"/>
          <cell r="T375"/>
          <cell r="U375"/>
          <cell r="V375"/>
          <cell r="W375"/>
          <cell r="X375"/>
          <cell r="Y375"/>
          <cell r="Z375"/>
          <cell r="AA375"/>
          <cell r="AB375"/>
          <cell r="AC375"/>
          <cell r="AD375"/>
        </row>
        <row r="376"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  <cell r="Z376"/>
          <cell r="AA376"/>
          <cell r="AB376"/>
          <cell r="AC376"/>
          <cell r="AD376"/>
        </row>
        <row r="377"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  <cell r="S377"/>
          <cell r="T377"/>
          <cell r="U377"/>
          <cell r="V377"/>
          <cell r="W377"/>
          <cell r="X377"/>
          <cell r="Y377"/>
          <cell r="Z377"/>
          <cell r="AA377"/>
          <cell r="AB377"/>
          <cell r="AC377"/>
          <cell r="AD377"/>
        </row>
        <row r="378"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  <cell r="S378"/>
          <cell r="T378"/>
          <cell r="U378"/>
          <cell r="V378"/>
          <cell r="W378"/>
          <cell r="X378"/>
          <cell r="Y378"/>
          <cell r="Z378"/>
          <cell r="AA378"/>
          <cell r="AB378"/>
          <cell r="AC378"/>
          <cell r="AD378"/>
        </row>
        <row r="379"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  <cell r="S379"/>
          <cell r="T379"/>
          <cell r="U379"/>
          <cell r="V379"/>
          <cell r="W379"/>
          <cell r="X379"/>
          <cell r="Y379"/>
          <cell r="Z379"/>
          <cell r="AA379"/>
          <cell r="AB379"/>
          <cell r="AC379"/>
          <cell r="AD379"/>
        </row>
        <row r="380"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  <cell r="S380"/>
          <cell r="T380"/>
          <cell r="U380"/>
          <cell r="V380"/>
          <cell r="W380"/>
          <cell r="X380"/>
          <cell r="Y380"/>
          <cell r="Z380"/>
          <cell r="AA380"/>
          <cell r="AB380"/>
          <cell r="AC380"/>
          <cell r="AD380"/>
        </row>
        <row r="381"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  <cell r="Z381"/>
          <cell r="AA381"/>
          <cell r="AB381"/>
          <cell r="AC381"/>
          <cell r="AD381"/>
        </row>
        <row r="382"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  <cell r="Z382"/>
          <cell r="AA382"/>
          <cell r="AB382"/>
          <cell r="AC382"/>
          <cell r="AD382"/>
        </row>
        <row r="383"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  <cell r="Z383"/>
          <cell r="AA383"/>
          <cell r="AB383"/>
          <cell r="AC383"/>
          <cell r="AD383"/>
        </row>
        <row r="384"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  <cell r="S384"/>
          <cell r="T384"/>
          <cell r="U384"/>
          <cell r="V384"/>
          <cell r="W384"/>
          <cell r="X384"/>
          <cell r="Y384"/>
          <cell r="Z384"/>
          <cell r="AA384"/>
          <cell r="AB384"/>
          <cell r="AC384"/>
          <cell r="AD384"/>
        </row>
        <row r="385"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  <cell r="S385"/>
          <cell r="T385"/>
          <cell r="U385"/>
          <cell r="V385"/>
          <cell r="W385"/>
          <cell r="X385"/>
          <cell r="Y385"/>
          <cell r="Z385"/>
          <cell r="AA385"/>
          <cell r="AB385"/>
          <cell r="AC385"/>
          <cell r="AD385"/>
        </row>
        <row r="386"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/>
          <cell r="P386"/>
          <cell r="Q386"/>
          <cell r="R386"/>
          <cell r="S386"/>
          <cell r="T386"/>
          <cell r="U386"/>
          <cell r="V386"/>
          <cell r="W386"/>
          <cell r="X386"/>
          <cell r="Y386"/>
          <cell r="Z386"/>
          <cell r="AA386"/>
          <cell r="AB386"/>
          <cell r="AC386"/>
          <cell r="AD386"/>
        </row>
        <row r="387"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/>
          <cell r="P387"/>
          <cell r="Q387"/>
          <cell r="R387"/>
          <cell r="S387"/>
          <cell r="T387"/>
          <cell r="U387"/>
          <cell r="V387"/>
          <cell r="W387"/>
          <cell r="X387"/>
          <cell r="Y387"/>
          <cell r="Z387"/>
          <cell r="AA387"/>
          <cell r="AB387"/>
          <cell r="AC387"/>
          <cell r="AD387"/>
        </row>
        <row r="388"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  <cell r="Z388"/>
          <cell r="AA388"/>
          <cell r="AB388"/>
          <cell r="AC388"/>
          <cell r="AD388"/>
        </row>
        <row r="389"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  <cell r="S389"/>
          <cell r="T389"/>
          <cell r="U389"/>
          <cell r="V389"/>
          <cell r="W389"/>
          <cell r="X389"/>
          <cell r="Y389"/>
          <cell r="Z389"/>
          <cell r="AA389"/>
          <cell r="AB389"/>
          <cell r="AC389"/>
          <cell r="AD389"/>
        </row>
        <row r="390"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  <cell r="S390"/>
          <cell r="T390"/>
          <cell r="U390"/>
          <cell r="V390"/>
          <cell r="W390"/>
          <cell r="X390"/>
          <cell r="Y390"/>
          <cell r="Z390"/>
          <cell r="AA390"/>
          <cell r="AB390"/>
          <cell r="AC390"/>
          <cell r="AD390"/>
        </row>
        <row r="391"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  <cell r="S391"/>
          <cell r="T391"/>
          <cell r="U391"/>
          <cell r="V391"/>
          <cell r="W391"/>
          <cell r="X391"/>
          <cell r="Y391"/>
          <cell r="Z391"/>
          <cell r="AA391"/>
          <cell r="AB391"/>
          <cell r="AC391"/>
          <cell r="AD391"/>
        </row>
        <row r="392"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  <cell r="Q392"/>
          <cell r="R392"/>
          <cell r="S392"/>
          <cell r="T392"/>
          <cell r="U392"/>
          <cell r="V392"/>
          <cell r="W392"/>
          <cell r="X392"/>
          <cell r="Y392"/>
          <cell r="Z392"/>
          <cell r="AA392"/>
          <cell r="AB392"/>
          <cell r="AC392"/>
          <cell r="AD392"/>
        </row>
        <row r="393"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  <cell r="S393"/>
          <cell r="T393"/>
          <cell r="U393"/>
          <cell r="V393"/>
          <cell r="W393"/>
          <cell r="X393"/>
          <cell r="Y393"/>
          <cell r="Z393"/>
          <cell r="AA393"/>
          <cell r="AB393"/>
          <cell r="AC393"/>
          <cell r="AD393"/>
        </row>
        <row r="394"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  <cell r="S394"/>
          <cell r="T394"/>
          <cell r="U394"/>
          <cell r="V394"/>
          <cell r="W394"/>
          <cell r="X394"/>
          <cell r="Y394"/>
          <cell r="Z394"/>
          <cell r="AA394"/>
          <cell r="AB394"/>
          <cell r="AC394"/>
          <cell r="AD394"/>
        </row>
        <row r="395"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  <cell r="S395"/>
          <cell r="T395"/>
          <cell r="U395"/>
          <cell r="V395"/>
          <cell r="W395"/>
          <cell r="X395"/>
          <cell r="Y395"/>
          <cell r="Z395"/>
          <cell r="AA395"/>
          <cell r="AB395"/>
          <cell r="AC395"/>
          <cell r="AD395"/>
        </row>
        <row r="396"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  <cell r="S396"/>
          <cell r="T396"/>
          <cell r="U396"/>
          <cell r="V396"/>
          <cell r="W396"/>
          <cell r="X396"/>
          <cell r="Y396"/>
          <cell r="Z396"/>
          <cell r="AA396"/>
          <cell r="AB396"/>
          <cell r="AC396"/>
          <cell r="AD396"/>
        </row>
        <row r="397"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  <cell r="S397"/>
          <cell r="T397"/>
          <cell r="U397"/>
          <cell r="V397"/>
          <cell r="W397"/>
          <cell r="X397"/>
          <cell r="Y397"/>
          <cell r="Z397"/>
          <cell r="AA397"/>
          <cell r="AB397"/>
          <cell r="AC397"/>
          <cell r="AD397"/>
        </row>
        <row r="398"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  <cell r="S398"/>
          <cell r="T398"/>
          <cell r="U398"/>
          <cell r="V398"/>
          <cell r="W398"/>
          <cell r="X398"/>
          <cell r="Y398"/>
          <cell r="Z398"/>
          <cell r="AA398"/>
          <cell r="AB398"/>
          <cell r="AC398"/>
          <cell r="AD398"/>
        </row>
        <row r="399"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  <cell r="S399"/>
          <cell r="T399"/>
          <cell r="U399"/>
          <cell r="V399"/>
          <cell r="W399"/>
          <cell r="X399"/>
          <cell r="Y399"/>
          <cell r="Z399"/>
          <cell r="AA399"/>
          <cell r="AB399"/>
          <cell r="AC399"/>
          <cell r="AD399"/>
        </row>
        <row r="400"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  <cell r="S400"/>
          <cell r="T400"/>
          <cell r="U400"/>
          <cell r="V400"/>
          <cell r="W400"/>
          <cell r="X400"/>
          <cell r="Y400"/>
          <cell r="Z400"/>
          <cell r="AA400"/>
          <cell r="AB400"/>
          <cell r="AC400"/>
          <cell r="AD400"/>
        </row>
        <row r="401"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  <cell r="S401"/>
          <cell r="T401"/>
          <cell r="U401"/>
          <cell r="V401"/>
          <cell r="W401"/>
          <cell r="X401"/>
          <cell r="Y401"/>
          <cell r="Z401"/>
          <cell r="AA401"/>
          <cell r="AB401"/>
          <cell r="AC401"/>
          <cell r="AD401"/>
        </row>
        <row r="402"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  <cell r="S402"/>
          <cell r="T402"/>
          <cell r="U402"/>
          <cell r="V402"/>
          <cell r="W402"/>
          <cell r="X402"/>
          <cell r="Y402"/>
          <cell r="Z402"/>
          <cell r="AA402"/>
          <cell r="AB402"/>
          <cell r="AC402"/>
          <cell r="AD402"/>
        </row>
        <row r="403"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  <cell r="S403"/>
          <cell r="T403"/>
          <cell r="U403"/>
          <cell r="V403"/>
          <cell r="W403"/>
          <cell r="X403"/>
          <cell r="Y403"/>
          <cell r="Z403"/>
          <cell r="AA403"/>
          <cell r="AB403"/>
          <cell r="AC403"/>
          <cell r="AD403"/>
        </row>
        <row r="404"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  <cell r="S404"/>
          <cell r="T404"/>
          <cell r="U404"/>
          <cell r="V404"/>
          <cell r="W404"/>
          <cell r="X404"/>
          <cell r="Y404"/>
          <cell r="Z404"/>
          <cell r="AA404"/>
          <cell r="AB404"/>
          <cell r="AC404"/>
          <cell r="AD404"/>
        </row>
        <row r="405"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  <cell r="S405"/>
          <cell r="T405"/>
          <cell r="U405"/>
          <cell r="V405"/>
          <cell r="W405"/>
          <cell r="X405"/>
          <cell r="Y405"/>
          <cell r="Z405"/>
          <cell r="AA405"/>
          <cell r="AB405"/>
          <cell r="AC405"/>
          <cell r="AD405"/>
        </row>
        <row r="406"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  <cell r="S406"/>
          <cell r="T406"/>
          <cell r="U406"/>
          <cell r="V406"/>
          <cell r="W406"/>
          <cell r="X406"/>
          <cell r="Y406"/>
          <cell r="Z406"/>
          <cell r="AA406"/>
          <cell r="AB406"/>
          <cell r="AC406"/>
          <cell r="AD406"/>
        </row>
        <row r="407"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  <cell r="S407"/>
          <cell r="T407"/>
          <cell r="U407"/>
          <cell r="V407"/>
          <cell r="W407"/>
          <cell r="X407"/>
          <cell r="Y407"/>
          <cell r="Z407"/>
          <cell r="AA407"/>
          <cell r="AB407"/>
          <cell r="AC407"/>
          <cell r="AD407"/>
        </row>
        <row r="408"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  <cell r="S408"/>
          <cell r="T408"/>
          <cell r="U408"/>
          <cell r="V408"/>
          <cell r="W408"/>
          <cell r="X408"/>
          <cell r="Y408"/>
          <cell r="Z408"/>
          <cell r="AA408"/>
          <cell r="AB408"/>
          <cell r="AC408"/>
          <cell r="AD408"/>
        </row>
        <row r="409"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  <cell r="S409"/>
          <cell r="T409"/>
          <cell r="U409"/>
          <cell r="V409"/>
          <cell r="W409"/>
          <cell r="X409"/>
          <cell r="Y409"/>
          <cell r="Z409"/>
          <cell r="AA409"/>
          <cell r="AB409"/>
          <cell r="AC409"/>
          <cell r="AD409"/>
        </row>
        <row r="410"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  <cell r="S410"/>
          <cell r="T410"/>
          <cell r="U410"/>
          <cell r="V410"/>
          <cell r="W410"/>
          <cell r="X410"/>
          <cell r="Y410"/>
          <cell r="Z410"/>
          <cell r="AA410"/>
          <cell r="AB410"/>
          <cell r="AC410"/>
          <cell r="AD410"/>
        </row>
        <row r="411"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  <cell r="S411"/>
          <cell r="T411"/>
          <cell r="U411"/>
          <cell r="V411"/>
          <cell r="W411"/>
          <cell r="X411"/>
          <cell r="Y411"/>
          <cell r="Z411"/>
          <cell r="AA411"/>
          <cell r="AB411"/>
          <cell r="AC411"/>
          <cell r="AD411"/>
        </row>
        <row r="412"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  <cell r="S412"/>
          <cell r="T412"/>
          <cell r="U412"/>
          <cell r="V412"/>
          <cell r="W412"/>
          <cell r="X412"/>
          <cell r="Y412"/>
          <cell r="Z412"/>
          <cell r="AA412"/>
          <cell r="AB412"/>
          <cell r="AC412"/>
          <cell r="AD412"/>
        </row>
        <row r="413"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  <cell r="S413"/>
          <cell r="T413"/>
          <cell r="U413"/>
          <cell r="V413"/>
          <cell r="W413"/>
          <cell r="X413"/>
          <cell r="Y413"/>
          <cell r="Z413"/>
          <cell r="AA413"/>
          <cell r="AB413"/>
          <cell r="AC413"/>
          <cell r="AD413"/>
        </row>
        <row r="414"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  <cell r="Z414"/>
          <cell r="AA414"/>
          <cell r="AB414"/>
          <cell r="AC414"/>
          <cell r="AD414"/>
        </row>
        <row r="415"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  <cell r="S415"/>
          <cell r="T415"/>
          <cell r="U415"/>
          <cell r="V415"/>
          <cell r="W415"/>
          <cell r="X415"/>
          <cell r="Y415"/>
          <cell r="Z415"/>
          <cell r="AA415"/>
          <cell r="AB415"/>
          <cell r="AC415"/>
          <cell r="AD415"/>
        </row>
        <row r="416"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  <cell r="S416"/>
          <cell r="T416"/>
          <cell r="U416"/>
          <cell r="V416"/>
          <cell r="W416"/>
          <cell r="X416"/>
          <cell r="Y416"/>
          <cell r="Z416"/>
          <cell r="AA416"/>
          <cell r="AB416"/>
          <cell r="AC416"/>
          <cell r="AD416"/>
        </row>
        <row r="417"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  <cell r="S417"/>
          <cell r="T417"/>
          <cell r="U417"/>
          <cell r="V417"/>
          <cell r="W417"/>
          <cell r="X417"/>
          <cell r="Y417"/>
          <cell r="Z417"/>
          <cell r="AA417"/>
          <cell r="AB417"/>
          <cell r="AC417"/>
          <cell r="AD417"/>
        </row>
        <row r="418"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  <cell r="S418"/>
          <cell r="T418"/>
          <cell r="U418"/>
          <cell r="V418"/>
          <cell r="W418"/>
          <cell r="X418"/>
          <cell r="Y418"/>
          <cell r="Z418"/>
          <cell r="AA418"/>
          <cell r="AB418"/>
          <cell r="AC418"/>
          <cell r="AD418"/>
        </row>
        <row r="419"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  <cell r="Z419"/>
          <cell r="AA419"/>
          <cell r="AB419"/>
          <cell r="AC419"/>
          <cell r="AD419"/>
        </row>
        <row r="420"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  <cell r="S420"/>
          <cell r="T420"/>
          <cell r="U420"/>
          <cell r="V420"/>
          <cell r="W420"/>
          <cell r="X420"/>
          <cell r="Y420"/>
          <cell r="Z420"/>
          <cell r="AA420"/>
          <cell r="AB420"/>
          <cell r="AC420"/>
          <cell r="AD420"/>
        </row>
        <row r="421"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  <cell r="S421"/>
          <cell r="T421"/>
          <cell r="U421"/>
          <cell r="V421"/>
          <cell r="W421"/>
          <cell r="X421"/>
          <cell r="Y421"/>
          <cell r="Z421"/>
          <cell r="AA421"/>
          <cell r="AB421"/>
          <cell r="AC421"/>
          <cell r="AD421"/>
        </row>
        <row r="422"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  <cell r="S422"/>
          <cell r="T422"/>
          <cell r="U422"/>
          <cell r="V422"/>
          <cell r="W422"/>
          <cell r="X422"/>
          <cell r="Y422"/>
          <cell r="Z422"/>
          <cell r="AA422"/>
          <cell r="AB422"/>
          <cell r="AC422"/>
          <cell r="AD422"/>
        </row>
        <row r="423"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  <cell r="S423"/>
          <cell r="T423"/>
          <cell r="U423"/>
          <cell r="V423"/>
          <cell r="W423"/>
          <cell r="X423"/>
          <cell r="Y423"/>
          <cell r="Z423"/>
          <cell r="AA423"/>
          <cell r="AB423"/>
          <cell r="AC423"/>
          <cell r="AD423"/>
        </row>
        <row r="424"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  <cell r="S424"/>
          <cell r="T424"/>
          <cell r="U424"/>
          <cell r="V424"/>
          <cell r="W424"/>
          <cell r="X424"/>
          <cell r="Y424"/>
          <cell r="Z424"/>
          <cell r="AA424"/>
          <cell r="AB424"/>
          <cell r="AC424"/>
          <cell r="AD424"/>
        </row>
        <row r="425"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  <cell r="Z425"/>
          <cell r="AA425"/>
          <cell r="AB425"/>
          <cell r="AC425"/>
          <cell r="AD425"/>
        </row>
        <row r="426"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  <cell r="Z426"/>
          <cell r="AA426"/>
          <cell r="AB426"/>
          <cell r="AC426"/>
          <cell r="AD426"/>
        </row>
        <row r="427"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  <cell r="Q427"/>
          <cell r="R427"/>
          <cell r="S427"/>
          <cell r="T427"/>
          <cell r="U427"/>
          <cell r="V427"/>
          <cell r="W427"/>
          <cell r="X427"/>
          <cell r="Y427"/>
          <cell r="Z427"/>
          <cell r="AA427"/>
          <cell r="AB427"/>
          <cell r="AC427"/>
          <cell r="AD427"/>
        </row>
        <row r="428"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  <cell r="Q428"/>
          <cell r="R428"/>
          <cell r="S428"/>
          <cell r="T428"/>
          <cell r="U428"/>
          <cell r="V428"/>
          <cell r="W428"/>
          <cell r="X428"/>
          <cell r="Y428"/>
          <cell r="Z428"/>
          <cell r="AA428"/>
          <cell r="AB428"/>
          <cell r="AC428"/>
          <cell r="AD428"/>
        </row>
        <row r="429"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  <cell r="Q429"/>
          <cell r="R429"/>
          <cell r="S429"/>
          <cell r="T429"/>
          <cell r="U429"/>
          <cell r="V429"/>
          <cell r="W429"/>
          <cell r="X429"/>
          <cell r="Y429"/>
          <cell r="Z429"/>
          <cell r="AA429"/>
          <cell r="AB429"/>
          <cell r="AC429"/>
          <cell r="AD429"/>
        </row>
        <row r="430"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  <cell r="Z430"/>
          <cell r="AA430"/>
          <cell r="AB430"/>
          <cell r="AC430"/>
          <cell r="AD430"/>
        </row>
        <row r="431"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  <cell r="S431"/>
          <cell r="T431"/>
          <cell r="U431"/>
          <cell r="V431"/>
          <cell r="W431"/>
          <cell r="X431"/>
          <cell r="Y431"/>
          <cell r="Z431"/>
          <cell r="AA431"/>
          <cell r="AB431"/>
          <cell r="AC431"/>
          <cell r="AD431"/>
        </row>
        <row r="432"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  <cell r="S432"/>
          <cell r="T432"/>
          <cell r="U432"/>
          <cell r="V432"/>
          <cell r="W432"/>
          <cell r="X432"/>
          <cell r="Y432"/>
          <cell r="Z432"/>
          <cell r="AA432"/>
          <cell r="AB432"/>
          <cell r="AC432"/>
          <cell r="AD432"/>
        </row>
        <row r="433"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  <cell r="S433"/>
          <cell r="T433"/>
          <cell r="U433"/>
          <cell r="V433"/>
          <cell r="W433"/>
          <cell r="X433"/>
          <cell r="Y433"/>
          <cell r="Z433"/>
          <cell r="AA433"/>
          <cell r="AB433"/>
          <cell r="AC433"/>
          <cell r="AD433"/>
        </row>
        <row r="434"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  <cell r="S434"/>
          <cell r="T434"/>
          <cell r="U434"/>
          <cell r="V434"/>
          <cell r="W434"/>
          <cell r="X434"/>
          <cell r="Y434"/>
          <cell r="Z434"/>
          <cell r="AA434"/>
          <cell r="AB434"/>
          <cell r="AC434"/>
          <cell r="AD434"/>
        </row>
        <row r="435"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  <cell r="S435"/>
          <cell r="T435"/>
          <cell r="U435"/>
          <cell r="V435"/>
          <cell r="W435"/>
          <cell r="X435"/>
          <cell r="Y435"/>
          <cell r="Z435"/>
          <cell r="AA435"/>
          <cell r="AB435"/>
          <cell r="AC435"/>
          <cell r="AD435"/>
        </row>
        <row r="436"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  <cell r="S436"/>
          <cell r="T436"/>
          <cell r="U436"/>
          <cell r="V436"/>
          <cell r="W436"/>
          <cell r="X436"/>
          <cell r="Y436"/>
          <cell r="Z436"/>
          <cell r="AA436"/>
          <cell r="AB436"/>
          <cell r="AC436"/>
          <cell r="AD436"/>
        </row>
        <row r="437"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  <cell r="S437"/>
          <cell r="T437"/>
          <cell r="U437"/>
          <cell r="V437"/>
          <cell r="W437"/>
          <cell r="X437"/>
          <cell r="Y437"/>
          <cell r="Z437"/>
          <cell r="AA437"/>
          <cell r="AB437"/>
          <cell r="AC437"/>
          <cell r="AD437"/>
        </row>
        <row r="438"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  <cell r="S438"/>
          <cell r="T438"/>
          <cell r="U438"/>
          <cell r="V438"/>
          <cell r="W438"/>
          <cell r="X438"/>
          <cell r="Y438"/>
          <cell r="Z438"/>
          <cell r="AA438"/>
          <cell r="AB438"/>
          <cell r="AC438"/>
          <cell r="AD438"/>
        </row>
        <row r="439"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  <cell r="S439"/>
          <cell r="T439"/>
          <cell r="U439"/>
          <cell r="V439"/>
          <cell r="W439"/>
          <cell r="X439"/>
          <cell r="Y439"/>
          <cell r="Z439"/>
          <cell r="AA439"/>
          <cell r="AB439"/>
          <cell r="AC439"/>
          <cell r="AD439"/>
        </row>
        <row r="440"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  <cell r="S440"/>
          <cell r="T440"/>
          <cell r="U440"/>
          <cell r="V440"/>
          <cell r="W440"/>
          <cell r="X440"/>
          <cell r="Y440"/>
          <cell r="Z440"/>
          <cell r="AA440"/>
          <cell r="AB440"/>
          <cell r="AC440"/>
          <cell r="AD440"/>
        </row>
        <row r="441"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  <cell r="Z441"/>
          <cell r="AA441"/>
          <cell r="AB441"/>
          <cell r="AC441"/>
          <cell r="AD441"/>
        </row>
        <row r="442"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  <cell r="S442"/>
          <cell r="T442"/>
          <cell r="U442"/>
          <cell r="V442"/>
          <cell r="W442"/>
          <cell r="X442"/>
          <cell r="Y442"/>
          <cell r="Z442"/>
          <cell r="AA442"/>
          <cell r="AB442"/>
          <cell r="AC442"/>
          <cell r="AD442"/>
        </row>
        <row r="443"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  <cell r="S443"/>
          <cell r="T443"/>
          <cell r="U443"/>
          <cell r="V443"/>
          <cell r="W443"/>
          <cell r="X443"/>
          <cell r="Y443"/>
          <cell r="Z443"/>
          <cell r="AA443"/>
          <cell r="AB443"/>
          <cell r="AC443"/>
          <cell r="AD443"/>
        </row>
        <row r="444"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  <cell r="S444"/>
          <cell r="T444"/>
          <cell r="U444"/>
          <cell r="V444"/>
          <cell r="W444"/>
          <cell r="X444"/>
          <cell r="Y444"/>
          <cell r="Z444"/>
          <cell r="AA444"/>
          <cell r="AB444"/>
          <cell r="AC444"/>
          <cell r="AD444"/>
        </row>
        <row r="445"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  <cell r="Z445"/>
          <cell r="AA445"/>
          <cell r="AB445"/>
          <cell r="AC445"/>
          <cell r="AD445"/>
        </row>
        <row r="446"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  <cell r="S446"/>
          <cell r="T446"/>
          <cell r="U446"/>
          <cell r="V446"/>
          <cell r="W446"/>
          <cell r="X446"/>
          <cell r="Y446"/>
          <cell r="Z446"/>
          <cell r="AA446"/>
          <cell r="AB446"/>
          <cell r="AC446"/>
          <cell r="AD446"/>
        </row>
        <row r="447"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  <cell r="S447"/>
          <cell r="T447"/>
          <cell r="U447"/>
          <cell r="V447"/>
          <cell r="W447"/>
          <cell r="X447"/>
          <cell r="Y447"/>
          <cell r="Z447"/>
          <cell r="AA447"/>
          <cell r="AB447"/>
          <cell r="AC447"/>
          <cell r="AD447"/>
        </row>
        <row r="448"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  <cell r="S448"/>
          <cell r="T448"/>
          <cell r="U448"/>
          <cell r="V448"/>
          <cell r="W448"/>
          <cell r="X448"/>
          <cell r="Y448"/>
          <cell r="Z448"/>
          <cell r="AA448"/>
          <cell r="AB448"/>
          <cell r="AC448"/>
          <cell r="AD448"/>
        </row>
        <row r="449"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  <cell r="Z449"/>
          <cell r="AA449"/>
          <cell r="AB449"/>
          <cell r="AC449"/>
          <cell r="AD449"/>
        </row>
      </sheetData>
      <sheetData sheetId="17">
        <row r="1">
          <cell r="D1">
            <v>2</v>
          </cell>
        </row>
      </sheetData>
      <sheetData sheetId="18">
        <row r="1">
          <cell r="D1">
            <v>2</v>
          </cell>
        </row>
      </sheetData>
      <sheetData sheetId="19">
        <row r="1">
          <cell r="D1">
            <v>2</v>
          </cell>
        </row>
      </sheetData>
      <sheetData sheetId="20">
        <row r="1">
          <cell r="D1">
            <v>2</v>
          </cell>
        </row>
      </sheetData>
      <sheetData sheetId="21">
        <row r="1">
          <cell r="D1">
            <v>2</v>
          </cell>
        </row>
      </sheetData>
      <sheetData sheetId="22">
        <row r="1">
          <cell r="D1">
            <v>2</v>
          </cell>
        </row>
      </sheetData>
      <sheetData sheetId="23">
        <row r="1">
          <cell r="D1">
            <v>2</v>
          </cell>
        </row>
      </sheetData>
      <sheetData sheetId="24">
        <row r="1">
          <cell r="D1">
            <v>2</v>
          </cell>
        </row>
      </sheetData>
      <sheetData sheetId="25">
        <row r="1">
          <cell r="D1">
            <v>2</v>
          </cell>
        </row>
      </sheetData>
      <sheetData sheetId="26">
        <row r="1">
          <cell r="D1">
            <v>2</v>
          </cell>
        </row>
      </sheetData>
      <sheetData sheetId="27">
        <row r="1">
          <cell r="D1">
            <v>2</v>
          </cell>
        </row>
      </sheetData>
      <sheetData sheetId="28">
        <row r="1">
          <cell r="D1">
            <v>2</v>
          </cell>
        </row>
      </sheetData>
      <sheetData sheetId="29">
        <row r="1">
          <cell r="D1">
            <v>2</v>
          </cell>
        </row>
      </sheetData>
      <sheetData sheetId="30">
        <row r="1">
          <cell r="D1">
            <v>2</v>
          </cell>
        </row>
      </sheetData>
      <sheetData sheetId="31">
        <row r="1">
          <cell r="D1">
            <v>2</v>
          </cell>
        </row>
      </sheetData>
      <sheetData sheetId="32">
        <row r="1">
          <cell r="D1">
            <v>2</v>
          </cell>
        </row>
      </sheetData>
      <sheetData sheetId="33">
        <row r="1">
          <cell r="D1">
            <v>2</v>
          </cell>
        </row>
      </sheetData>
      <sheetData sheetId="34">
        <row r="1">
          <cell r="D1">
            <v>2</v>
          </cell>
        </row>
      </sheetData>
      <sheetData sheetId="35">
        <row r="1">
          <cell r="D1">
            <v>2</v>
          </cell>
        </row>
      </sheetData>
      <sheetData sheetId="36">
        <row r="1">
          <cell r="D1">
            <v>2</v>
          </cell>
        </row>
      </sheetData>
      <sheetData sheetId="37">
        <row r="1">
          <cell r="D1">
            <v>2</v>
          </cell>
        </row>
      </sheetData>
      <sheetData sheetId="38">
        <row r="1">
          <cell r="D1">
            <v>2</v>
          </cell>
        </row>
      </sheetData>
      <sheetData sheetId="39">
        <row r="1">
          <cell r="D1">
            <v>2</v>
          </cell>
        </row>
      </sheetData>
      <sheetData sheetId="40">
        <row r="1">
          <cell r="D1">
            <v>2</v>
          </cell>
        </row>
      </sheetData>
      <sheetData sheetId="41">
        <row r="1">
          <cell r="D1">
            <v>2</v>
          </cell>
        </row>
      </sheetData>
      <sheetData sheetId="42">
        <row r="1">
          <cell r="D1">
            <v>2</v>
          </cell>
        </row>
      </sheetData>
      <sheetData sheetId="43">
        <row r="1">
          <cell r="D1">
            <v>2</v>
          </cell>
        </row>
      </sheetData>
      <sheetData sheetId="44">
        <row r="1">
          <cell r="D1">
            <v>2</v>
          </cell>
        </row>
      </sheetData>
      <sheetData sheetId="45">
        <row r="1">
          <cell r="D1">
            <v>2</v>
          </cell>
        </row>
      </sheetData>
      <sheetData sheetId="46">
        <row r="1">
          <cell r="D1"/>
        </row>
      </sheetData>
      <sheetData sheetId="47">
        <row r="1">
          <cell r="D1"/>
        </row>
      </sheetData>
      <sheetData sheetId="48">
        <row r="1">
          <cell r="D1"/>
        </row>
      </sheetData>
      <sheetData sheetId="49">
        <row r="1">
          <cell r="D1"/>
        </row>
      </sheetData>
      <sheetData sheetId="50">
        <row r="1">
          <cell r="D1"/>
        </row>
      </sheetData>
      <sheetData sheetId="51">
        <row r="1">
          <cell r="D1"/>
        </row>
      </sheetData>
      <sheetData sheetId="52">
        <row r="1">
          <cell r="D1"/>
        </row>
      </sheetData>
      <sheetData sheetId="53">
        <row r="1">
          <cell r="D1"/>
        </row>
      </sheetData>
      <sheetData sheetId="54"/>
      <sheetData sheetId="55">
        <row r="1">
          <cell r="D1"/>
        </row>
      </sheetData>
      <sheetData sheetId="56">
        <row r="1">
          <cell r="D1"/>
        </row>
      </sheetData>
      <sheetData sheetId="57">
        <row r="1">
          <cell r="D1"/>
        </row>
      </sheetData>
      <sheetData sheetId="58">
        <row r="1">
          <cell r="D1"/>
        </row>
      </sheetData>
      <sheetData sheetId="59">
        <row r="1">
          <cell r="D1"/>
        </row>
      </sheetData>
      <sheetData sheetId="60">
        <row r="1">
          <cell r="D1"/>
        </row>
      </sheetData>
      <sheetData sheetId="61">
        <row r="1">
          <cell r="D1"/>
        </row>
      </sheetData>
      <sheetData sheetId="62">
        <row r="1">
          <cell r="D1"/>
        </row>
      </sheetData>
      <sheetData sheetId="63">
        <row r="1">
          <cell r="C1"/>
        </row>
      </sheetData>
      <sheetData sheetId="64">
        <row r="1">
          <cell r="C1"/>
        </row>
      </sheetData>
      <sheetData sheetId="65">
        <row r="1">
          <cell r="C1"/>
        </row>
      </sheetData>
      <sheetData sheetId="66">
        <row r="1">
          <cell r="C1"/>
        </row>
      </sheetData>
      <sheetData sheetId="67">
        <row r="1">
          <cell r="C1"/>
        </row>
      </sheetData>
      <sheetData sheetId="68">
        <row r="1">
          <cell r="C1"/>
        </row>
      </sheetData>
      <sheetData sheetId="69">
        <row r="1">
          <cell r="C1"/>
        </row>
      </sheetData>
      <sheetData sheetId="70">
        <row r="1">
          <cell r="C1"/>
        </row>
      </sheetData>
      <sheetData sheetId="71"/>
      <sheetData sheetId="72">
        <row r="1">
          <cell r="B1"/>
        </row>
      </sheetData>
      <sheetData sheetId="73">
        <row r="1">
          <cell r="B1"/>
        </row>
      </sheetData>
      <sheetData sheetId="74">
        <row r="1">
          <cell r="B1"/>
        </row>
      </sheetData>
      <sheetData sheetId="75">
        <row r="1">
          <cell r="B1"/>
        </row>
      </sheetData>
      <sheetData sheetId="76">
        <row r="1">
          <cell r="B1"/>
        </row>
      </sheetData>
      <sheetData sheetId="77">
        <row r="1">
          <cell r="B1"/>
        </row>
      </sheetData>
      <sheetData sheetId="78">
        <row r="1">
          <cell r="B1"/>
        </row>
      </sheetData>
      <sheetData sheetId="79">
        <row r="1">
          <cell r="B1"/>
        </row>
      </sheetData>
      <sheetData sheetId="80">
        <row r="1">
          <cell r="B1"/>
        </row>
      </sheetData>
      <sheetData sheetId="81">
        <row r="1">
          <cell r="B1"/>
        </row>
      </sheetData>
      <sheetData sheetId="82">
        <row r="1">
          <cell r="B1"/>
        </row>
      </sheetData>
      <sheetData sheetId="83">
        <row r="1">
          <cell r="B1"/>
        </row>
      </sheetData>
      <sheetData sheetId="84">
        <row r="1">
          <cell r="B1"/>
        </row>
      </sheetData>
      <sheetData sheetId="85">
        <row r="1">
          <cell r="B1"/>
        </row>
      </sheetData>
      <sheetData sheetId="86">
        <row r="1">
          <cell r="B1"/>
        </row>
      </sheetData>
      <sheetData sheetId="87">
        <row r="1">
          <cell r="B1"/>
        </row>
      </sheetData>
      <sheetData sheetId="88"/>
      <sheetData sheetId="8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AB64-4C34-4B87-BD9C-F51A1C6DF667}">
  <dimension ref="A1:AE129"/>
  <sheetViews>
    <sheetView tabSelected="1" topLeftCell="A76" zoomScale="75" zoomScaleNormal="75" workbookViewId="0">
      <selection activeCell="F82" sqref="F82"/>
    </sheetView>
  </sheetViews>
  <sheetFormatPr defaultColWidth="14.42578125" defaultRowHeight="15" x14ac:dyDescent="0.25"/>
  <cols>
    <col min="1" max="1" width="25.140625" style="9" customWidth="1"/>
    <col min="2" max="2" width="15.42578125" style="9" customWidth="1"/>
    <col min="3" max="3" width="9.28515625" style="9" customWidth="1"/>
    <col min="4" max="4" width="11.7109375" style="9" customWidth="1"/>
    <col min="5" max="5" width="11.5703125" style="9" customWidth="1"/>
    <col min="6" max="6" width="11.85546875" style="9" customWidth="1"/>
    <col min="7" max="7" width="15.140625" style="9" customWidth="1"/>
    <col min="8" max="8" width="13.42578125" style="9" customWidth="1"/>
    <col min="9" max="9" width="17" style="9" customWidth="1"/>
    <col min="10" max="10" width="15.42578125" style="9" customWidth="1"/>
    <col min="11" max="11" width="41.28515625" style="9" customWidth="1"/>
    <col min="12" max="15" width="15.42578125" style="9" customWidth="1"/>
    <col min="16" max="18" width="15.85546875" style="9" customWidth="1"/>
    <col min="19" max="19" width="20" style="9" customWidth="1"/>
    <col min="20" max="20" width="13.140625" style="9" customWidth="1"/>
    <col min="21" max="24" width="15.42578125" style="9" customWidth="1"/>
    <col min="25" max="25" width="17.7109375" style="9" customWidth="1"/>
    <col min="26" max="26" width="15.42578125" style="9" customWidth="1"/>
    <col min="27" max="27" width="14" style="9" customWidth="1"/>
    <col min="28" max="28" width="15.42578125" style="9" customWidth="1"/>
    <col min="31" max="16384" width="14.42578125" style="9"/>
  </cols>
  <sheetData>
    <row r="1" spans="1:30" ht="6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5" t="s">
        <v>17</v>
      </c>
      <c r="S1" s="6" t="s">
        <v>18</v>
      </c>
      <c r="T1" s="7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8" t="s">
        <v>28</v>
      </c>
      <c r="AD1" s="8" t="s">
        <v>29</v>
      </c>
    </row>
    <row r="2" spans="1:30" ht="15" customHeight="1" x14ac:dyDescent="0.25">
      <c r="A2" s="10" t="str">
        <f t="shared" ref="A2:A65" si="0">H2&amp;" "&amp;C2&amp;" "&amp;D2</f>
        <v>H001 2025 Março</v>
      </c>
      <c r="B2" s="10" t="str">
        <f>VLOOKUP(H2,[1]Auxiliar_referencia!E:F,2,FALSE)</f>
        <v>Medidor faturado pela UFSC</v>
      </c>
      <c r="C2" s="10">
        <v>2025</v>
      </c>
      <c r="D2" s="10" t="s">
        <v>30</v>
      </c>
      <c r="E2" s="10">
        <f>VLOOKUP(H2,[1]Auxiliar_referencia!$B:$X,3,FALSE)</f>
        <v>2297094</v>
      </c>
      <c r="F2" s="10" t="str">
        <f>VLOOKUP(H2,[1]Auxiliar_referencia!$B:$X,11,FALSE)</f>
        <v>Trindade</v>
      </c>
      <c r="G2" s="10" t="str">
        <f>VLOOKUP(H2,[1]Auxiliar_referencia!$B:$X,16,FALSE)</f>
        <v>A16S366817</v>
      </c>
      <c r="H2" s="11" t="s">
        <v>31</v>
      </c>
      <c r="I2" s="10" t="str">
        <f>VLOOKUP(H2,[1]Auxiliar_referencia!$B:$X,20,FALSE)</f>
        <v>CASAN</v>
      </c>
      <c r="J2" s="10" t="str">
        <f>VLOOKUP(H2,[1]Auxiliar_referencia!$B:$X,10,FALSE)</f>
        <v>Florianópolis - Trindade</v>
      </c>
      <c r="K2" s="10" t="str">
        <f>VLOOKUP(H2,[1]Auxiliar_referencia!$B:$X,12,FALSE)</f>
        <v>Almoxarifado e Transportes (PU 11 e 06)</v>
      </c>
      <c r="L2" s="12">
        <f>VLOOKUP($H2,'[2]2025_03'!$D:$AD,'[2]2025_03'!Z$19,FALSE)</f>
        <v>1</v>
      </c>
      <c r="M2" s="12">
        <f>VLOOKUP($H2,'[2]2025_03'!$D:$AD,'[2]2025_03'!AA$19,FALSE)</f>
        <v>0</v>
      </c>
      <c r="N2" s="12">
        <f>VLOOKUP($H2,'[2]2025_03'!$D:$AD,'[2]2025_03'!AB$19,FALSE)</f>
        <v>0</v>
      </c>
      <c r="O2" s="12">
        <f>VLOOKUP($H2,'[2]2025_03'!$D:$AD,'[2]2025_03'!AC$19,FALSE)</f>
        <v>0</v>
      </c>
      <c r="P2" s="12">
        <f>VLOOKUP($H2,'[2]2025_03'!$D:$AD,'[2]2025_03'!AD$19,FALSE)</f>
        <v>1</v>
      </c>
      <c r="Q2" s="13">
        <f>VLOOKUP(H2,'2025_03'!H:R,11,FALSE)</f>
        <v>1543</v>
      </c>
      <c r="R2" s="14">
        <f>VLOOKUP($H2,'[2]2025_03'!$D:$AD,'[2]2025_03'!J$19,FALSE)</f>
        <v>1543</v>
      </c>
      <c r="S2" s="15">
        <f t="shared" ref="S2:S65" si="1">R2-Q2</f>
        <v>0</v>
      </c>
      <c r="T2" s="12">
        <f>VLOOKUP($H2,'[2]2025_03'!$D:$AD,'[2]2025_03'!K$19,FALSE)</f>
        <v>39</v>
      </c>
      <c r="U2" s="16" t="str">
        <f>VLOOKUP($H2,'[2]2025_03'!$D:$AD,'[2]2025_03'!T$19,FALSE)</f>
        <v>LIDO</v>
      </c>
      <c r="V2" s="17" t="str">
        <f>VLOOKUP($H2,'[2]2025_03'!$D:$AD,'[2]2025_03'!U$19,FALSE)</f>
        <v>Alto Consumo</v>
      </c>
      <c r="W2" s="12">
        <f>VLOOKUP($H2,'[2]2025_03'!$D:$AD,'[2]2025_03'!L$19,FALSE)</f>
        <v>660.44</v>
      </c>
      <c r="X2" s="12">
        <f>VLOOKUP($H2,'[2]2025_03'!$D:$AD,'[2]2025_03'!M$19,FALSE)</f>
        <v>660.44</v>
      </c>
      <c r="Y2" s="18">
        <f>VLOOKUP($H2,'[2]2025_03'!$D:$AD,'[2]2025_03'!N$19,FALSE)</f>
        <v>-124.83</v>
      </c>
      <c r="Z2" s="12">
        <f>VLOOKUP($H2,'[2]2025_03'!$D:$AD,'[2]2025_03'!O$19,FALSE)</f>
        <v>0</v>
      </c>
      <c r="AA2" s="12">
        <f>VLOOKUP($H2,'[2]2025_03'!$D:$AD,'[2]2025_03'!P$19,FALSE)</f>
        <v>0</v>
      </c>
      <c r="AB2" s="12">
        <f>VLOOKUP($H2,'[2]2025_03'!$D:$AD,'[2]2025_03'!Q$19,FALSE)</f>
        <v>1196.0500000000002</v>
      </c>
      <c r="AC2">
        <f t="shared" ref="AC2:AC65" si="2">W2+X2+Y2+Z2+AA2</f>
        <v>1196.0500000000002</v>
      </c>
      <c r="AD2">
        <f t="shared" ref="AD2:AD65" si="3">AB2-AC2</f>
        <v>0</v>
      </c>
    </row>
    <row r="3" spans="1:30" ht="15" customHeight="1" x14ac:dyDescent="0.25">
      <c r="A3" s="10" t="str">
        <f t="shared" si="0"/>
        <v>H002 2025 Março</v>
      </c>
      <c r="B3" s="10" t="str">
        <f>VLOOKUP(H3,[1]Auxiliar_referencia!E:F,2,FALSE)</f>
        <v>Medidor faturado pela UFSC</v>
      </c>
      <c r="C3" s="10">
        <v>2025</v>
      </c>
      <c r="D3" s="10" t="s">
        <v>30</v>
      </c>
      <c r="E3" s="10">
        <f>VLOOKUP(H3,[1]Auxiliar_referencia!$B:$X,3,FALSE)</f>
        <v>2297116</v>
      </c>
      <c r="F3" s="10" t="str">
        <f>VLOOKUP(H3,[1]Auxiliar_referencia!$B:$X,11,FALSE)</f>
        <v>Trindade</v>
      </c>
      <c r="G3" s="10" t="str">
        <f>VLOOKUP(H3,[1]Auxiliar_referencia!$B:$X,16,FALSE)</f>
        <v>A04S381708</v>
      </c>
      <c r="H3" s="11" t="s">
        <v>32</v>
      </c>
      <c r="I3" s="10" t="str">
        <f>VLOOKUP(H3,[1]Auxiliar_referencia!$B:$X,20,FALSE)</f>
        <v>CASAN</v>
      </c>
      <c r="J3" s="10" t="str">
        <f>VLOOKUP(H3,[1]Auxiliar_referencia!$B:$X,10,FALSE)</f>
        <v>Florianópolis - Trindade</v>
      </c>
      <c r="K3" s="10" t="str">
        <f>VLOOKUP(H3,[1]Auxiliar_referencia!$B:$X,12,FALSE)</f>
        <v>Patrimônio e Digitalização (DAG08 e 06), LAMAQ (CCB20)</v>
      </c>
      <c r="L3" s="12">
        <f>VLOOKUP($H3,'[2]2025_03'!$D:$AD,'[2]2025_03'!Z$19,FALSE)</f>
        <v>2</v>
      </c>
      <c r="M3" s="12">
        <f>VLOOKUP($H3,'[2]2025_03'!$D:$AD,'[2]2025_03'!AA$19,FALSE)</f>
        <v>0</v>
      </c>
      <c r="N3" s="12">
        <f>VLOOKUP($H3,'[2]2025_03'!$D:$AD,'[2]2025_03'!AB$19,FALSE)</f>
        <v>0</v>
      </c>
      <c r="O3" s="12">
        <f>VLOOKUP($H3,'[2]2025_03'!$D:$AD,'[2]2025_03'!AC$19,FALSE)</f>
        <v>0</v>
      </c>
      <c r="P3" s="12">
        <f>VLOOKUP($H3,'[2]2025_03'!$D:$AD,'[2]2025_03'!AD$19,FALSE)</f>
        <v>2</v>
      </c>
      <c r="Q3" s="13">
        <f>VLOOKUP(H3,'2025_03'!H:R,11,FALSE)</f>
        <v>3285</v>
      </c>
      <c r="R3" s="14">
        <f>VLOOKUP($H3,'[2]2025_03'!$D:$AD,'[2]2025_03'!J$19,FALSE)</f>
        <v>3285</v>
      </c>
      <c r="S3" s="15">
        <f t="shared" si="1"/>
        <v>0</v>
      </c>
      <c r="T3" s="12">
        <f>VLOOKUP($H3,'[2]2025_03'!$D:$AD,'[2]2025_03'!K$19,FALSE)</f>
        <v>44</v>
      </c>
      <c r="U3" s="16" t="str">
        <f>VLOOKUP($H3,'[2]2025_03'!$D:$AD,'[2]2025_03'!T$19,FALSE)</f>
        <v>LIDO</v>
      </c>
      <c r="V3" s="17" t="str">
        <f>VLOOKUP($H3,'[2]2025_03'!$D:$AD,'[2]2025_03'!U$19,FALSE)</f>
        <v>Sem ocorrência</v>
      </c>
      <c r="W3" s="12">
        <f>VLOOKUP($H3,'[2]2025_03'!$D:$AD,'[2]2025_03'!L$19,FALSE)</f>
        <v>678.96</v>
      </c>
      <c r="X3" s="12">
        <f>VLOOKUP($H3,'[2]2025_03'!$D:$AD,'[2]2025_03'!M$19,FALSE)</f>
        <v>678.96</v>
      </c>
      <c r="Y3" s="18">
        <f>VLOOKUP($H3,'[2]2025_03'!$D:$AD,'[2]2025_03'!N$19,FALSE)</f>
        <v>-128.33000000000001</v>
      </c>
      <c r="Z3" s="12">
        <f>VLOOKUP($H3,'[2]2025_03'!$D:$AD,'[2]2025_03'!O$19,FALSE)</f>
        <v>0</v>
      </c>
      <c r="AA3" s="12">
        <f>VLOOKUP($H3,'[2]2025_03'!$D:$AD,'[2]2025_03'!P$19,FALSE)</f>
        <v>0</v>
      </c>
      <c r="AB3" s="12">
        <f>VLOOKUP($H3,'[2]2025_03'!$D:$AD,'[2]2025_03'!Q$19,FALSE)</f>
        <v>1229.5900000000001</v>
      </c>
      <c r="AC3">
        <f t="shared" si="2"/>
        <v>1229.5900000000001</v>
      </c>
      <c r="AD3">
        <f t="shared" si="3"/>
        <v>0</v>
      </c>
    </row>
    <row r="4" spans="1:30" ht="15" customHeight="1" x14ac:dyDescent="0.25">
      <c r="A4" s="10" t="str">
        <f t="shared" si="0"/>
        <v>H003 2025 Março</v>
      </c>
      <c r="B4" s="10" t="str">
        <f>VLOOKUP(H4,[1]Auxiliar_referencia!E:F,2,FALSE)</f>
        <v>Medidor faturado pela UFSC</v>
      </c>
      <c r="C4" s="10">
        <v>2025</v>
      </c>
      <c r="D4" s="10" t="s">
        <v>30</v>
      </c>
      <c r="E4" s="10">
        <f>VLOOKUP(H4,[1]Auxiliar_referencia!$B:$X,3,FALSE)</f>
        <v>2297124</v>
      </c>
      <c r="F4" s="10" t="str">
        <f>VLOOKUP(H4,[1]Auxiliar_referencia!$B:$X,11,FALSE)</f>
        <v>Trindade</v>
      </c>
      <c r="G4" s="10" t="str">
        <f>VLOOKUP(H4,[1]Auxiliar_referencia!$B:$X,16,FALSE)</f>
        <v>C11C010369</v>
      </c>
      <c r="H4" s="11" t="s">
        <v>33</v>
      </c>
      <c r="I4" s="10" t="str">
        <f>VLOOKUP(H4,[1]Auxiliar_referencia!$B:$X,20,FALSE)</f>
        <v>CASAN</v>
      </c>
      <c r="J4" s="10" t="str">
        <f>VLOOKUP(H4,[1]Auxiliar_referencia!$B:$X,10,FALSE)</f>
        <v>Florianópolis - Trindade</v>
      </c>
      <c r="K4" s="10" t="str">
        <f>VLOOKUP(H4,[1]Auxiliar_referencia!$B:$X,12,FALSE)</f>
        <v>Biotério Central (BIC 01 a 10)</v>
      </c>
      <c r="L4" s="12">
        <f>VLOOKUP($H4,'[2]2025_03'!$D:$AD,'[2]2025_03'!Z$19,FALSE)</f>
        <v>1</v>
      </c>
      <c r="M4" s="12">
        <f>VLOOKUP($H4,'[2]2025_03'!$D:$AD,'[2]2025_03'!AA$19,FALSE)</f>
        <v>0</v>
      </c>
      <c r="N4" s="12">
        <f>VLOOKUP($H4,'[2]2025_03'!$D:$AD,'[2]2025_03'!AB$19,FALSE)</f>
        <v>0</v>
      </c>
      <c r="O4" s="12">
        <f>VLOOKUP($H4,'[2]2025_03'!$D:$AD,'[2]2025_03'!AC$19,FALSE)</f>
        <v>0</v>
      </c>
      <c r="P4" s="12">
        <f>VLOOKUP($H4,'[2]2025_03'!$D:$AD,'[2]2025_03'!AD$19,FALSE)</f>
        <v>1</v>
      </c>
      <c r="Q4" s="13">
        <f>VLOOKUP(H4,'2025_03'!H:R,11,FALSE)</f>
        <v>12434</v>
      </c>
      <c r="R4" s="14">
        <f>VLOOKUP($H4,'[2]2025_03'!$D:$AD,'[2]2025_03'!J$19,FALSE)</f>
        <v>12434</v>
      </c>
      <c r="S4" s="15">
        <f t="shared" si="1"/>
        <v>0</v>
      </c>
      <c r="T4" s="12">
        <f>VLOOKUP($H4,'[2]2025_03'!$D:$AD,'[2]2025_03'!K$19,FALSE)</f>
        <v>224</v>
      </c>
      <c r="U4" s="16" t="str">
        <f>VLOOKUP($H4,'[2]2025_03'!$D:$AD,'[2]2025_03'!T$19,FALSE)</f>
        <v>LIDO</v>
      </c>
      <c r="V4" s="17" t="str">
        <f>VLOOKUP($H4,'[2]2025_03'!$D:$AD,'[2]2025_03'!U$19,FALSE)</f>
        <v>Sem ocorrência</v>
      </c>
      <c r="W4" s="12">
        <f>VLOOKUP($H4,'[2]2025_03'!$D:$AD,'[2]2025_03'!L$19,FALSE)</f>
        <v>4153.24</v>
      </c>
      <c r="X4" s="12">
        <f>VLOOKUP($H4,'[2]2025_03'!$D:$AD,'[2]2025_03'!M$19,FALSE)</f>
        <v>4153.24</v>
      </c>
      <c r="Y4" s="18">
        <f>VLOOKUP($H4,'[2]2025_03'!$D:$AD,'[2]2025_03'!N$19,FALSE)</f>
        <v>-784.95</v>
      </c>
      <c r="Z4" s="12">
        <f>VLOOKUP($H4,'[2]2025_03'!$D:$AD,'[2]2025_03'!O$19,FALSE)</f>
        <v>0</v>
      </c>
      <c r="AA4" s="12">
        <f>VLOOKUP($H4,'[2]2025_03'!$D:$AD,'[2]2025_03'!P$19,FALSE)</f>
        <v>0</v>
      </c>
      <c r="AB4" s="12">
        <f>VLOOKUP($H4,'[2]2025_03'!$D:$AD,'[2]2025_03'!Q$19,FALSE)</f>
        <v>7521.53</v>
      </c>
      <c r="AC4">
        <f t="shared" si="2"/>
        <v>7521.53</v>
      </c>
      <c r="AD4">
        <f t="shared" si="3"/>
        <v>0</v>
      </c>
    </row>
    <row r="5" spans="1:30" ht="15" customHeight="1" x14ac:dyDescent="0.25">
      <c r="A5" s="10" t="str">
        <f t="shared" si="0"/>
        <v>H004 2025 Março</v>
      </c>
      <c r="B5" s="10" t="str">
        <f>VLOOKUP(H5,[1]Auxiliar_referencia!E:F,2,FALSE)</f>
        <v>Medidor faturado pela UFSC</v>
      </c>
      <c r="C5" s="10">
        <v>2025</v>
      </c>
      <c r="D5" s="10" t="s">
        <v>30</v>
      </c>
      <c r="E5" s="10">
        <f>VLOOKUP(H5,[1]Auxiliar_referencia!$B:$X,3,FALSE)</f>
        <v>2297086</v>
      </c>
      <c r="F5" s="10" t="str">
        <f>VLOOKUP(H5,[1]Auxiliar_referencia!$B:$X,11,FALSE)</f>
        <v>Trindade</v>
      </c>
      <c r="G5" s="10" t="str">
        <f>VLOOKUP(H5,[1]Auxiliar_referencia!$B:$X,16,FALSE)</f>
        <v>B17C002619</v>
      </c>
      <c r="H5" s="11" t="s">
        <v>34</v>
      </c>
      <c r="I5" s="10" t="str">
        <f>VLOOKUP(H5,[1]Auxiliar_referencia!$B:$X,20,FALSE)</f>
        <v>CASAN</v>
      </c>
      <c r="J5" s="10" t="str">
        <f>VLOOKUP(H5,[1]Auxiliar_referencia!$B:$X,10,FALSE)</f>
        <v>Florianópolis - Trindade</v>
      </c>
      <c r="K5" s="10" t="str">
        <f>VLOOKUP(H5,[1]Auxiliar_referencia!$B:$X,12,FALSE)</f>
        <v>PU - Carpintaria e Serralheria (DAG01, 02 e 03)</v>
      </c>
      <c r="L5" s="12">
        <f>VLOOKUP($H5,'[2]2025_03'!$D:$AD,'[2]2025_03'!Z$19,FALSE)</f>
        <v>1</v>
      </c>
      <c r="M5" s="12">
        <f>VLOOKUP($H5,'[2]2025_03'!$D:$AD,'[2]2025_03'!AA$19,FALSE)</f>
        <v>0</v>
      </c>
      <c r="N5" s="12">
        <f>VLOOKUP($H5,'[2]2025_03'!$D:$AD,'[2]2025_03'!AB$19,FALSE)</f>
        <v>0</v>
      </c>
      <c r="O5" s="12">
        <f>VLOOKUP($H5,'[2]2025_03'!$D:$AD,'[2]2025_03'!AC$19,FALSE)</f>
        <v>0</v>
      </c>
      <c r="P5" s="12">
        <f>VLOOKUP($H5,'[2]2025_03'!$D:$AD,'[2]2025_03'!AD$19,FALSE)</f>
        <v>1</v>
      </c>
      <c r="Q5" s="13">
        <f>VLOOKUP(H5,'2025_03'!H:R,11,FALSE)</f>
        <v>3240</v>
      </c>
      <c r="R5" s="14">
        <f>VLOOKUP($H5,'[2]2025_03'!$D:$AD,'[2]2025_03'!J$19,FALSE)</f>
        <v>3240</v>
      </c>
      <c r="S5" s="15">
        <f t="shared" si="1"/>
        <v>0</v>
      </c>
      <c r="T5" s="12">
        <f>VLOOKUP($H5,'[2]2025_03'!$D:$AD,'[2]2025_03'!K$19,FALSE)</f>
        <v>101</v>
      </c>
      <c r="U5" s="16" t="str">
        <f>VLOOKUP($H5,'[2]2025_03'!$D:$AD,'[2]2025_03'!T$19,FALSE)</f>
        <v>LIDO</v>
      </c>
      <c r="V5" s="17" t="str">
        <f>VLOOKUP($H5,'[2]2025_03'!$D:$AD,'[2]2025_03'!U$19,FALSE)</f>
        <v>Sem ocorrência</v>
      </c>
      <c r="W5" s="12">
        <f>VLOOKUP($H5,'[2]2025_03'!$D:$AD,'[2]2025_03'!L$19,FALSE)</f>
        <v>1831</v>
      </c>
      <c r="X5" s="12">
        <f>VLOOKUP($H5,'[2]2025_03'!$D:$AD,'[2]2025_03'!M$19,FALSE)</f>
        <v>1831</v>
      </c>
      <c r="Y5" s="18">
        <f>VLOOKUP($H5,'[2]2025_03'!$D:$AD,'[2]2025_03'!N$19,FALSE)</f>
        <v>-346.06</v>
      </c>
      <c r="Z5" s="12">
        <f>VLOOKUP($H5,'[2]2025_03'!$D:$AD,'[2]2025_03'!O$19,FALSE)</f>
        <v>0</v>
      </c>
      <c r="AA5" s="12">
        <f>VLOOKUP($H5,'[2]2025_03'!$D:$AD,'[2]2025_03'!P$19,FALSE)</f>
        <v>0</v>
      </c>
      <c r="AB5" s="12">
        <f>VLOOKUP($H5,'[2]2025_03'!$D:$AD,'[2]2025_03'!Q$19,FALSE)</f>
        <v>3315.94</v>
      </c>
      <c r="AC5">
        <f t="shared" si="2"/>
        <v>3315.94</v>
      </c>
      <c r="AD5">
        <f t="shared" si="3"/>
        <v>0</v>
      </c>
    </row>
    <row r="6" spans="1:30" ht="15" customHeight="1" x14ac:dyDescent="0.25">
      <c r="A6" s="10" t="str">
        <f t="shared" si="0"/>
        <v>H005 2025 Março</v>
      </c>
      <c r="B6" s="10" t="str">
        <f>VLOOKUP(H6,[1]Auxiliar_referencia!E:F,2,FALSE)</f>
        <v>Medidor faturado pela UFSC</v>
      </c>
      <c r="C6" s="10">
        <v>2025</v>
      </c>
      <c r="D6" s="10" t="s">
        <v>30</v>
      </c>
      <c r="E6" s="10">
        <f>VLOOKUP(H6,[1]Auxiliar_referencia!$B:$X,3,FALSE)</f>
        <v>2297078</v>
      </c>
      <c r="F6" s="10" t="str">
        <f>VLOOKUP(H6,[1]Auxiliar_referencia!$B:$X,11,FALSE)</f>
        <v>Trindade</v>
      </c>
      <c r="G6" s="10" t="str">
        <f>VLOOKUP(H6,[1]Auxiliar_referencia!$B:$X,16,FALSE)</f>
        <v>B10C010667</v>
      </c>
      <c r="H6" s="11" t="s">
        <v>35</v>
      </c>
      <c r="I6" s="10" t="str">
        <f>VLOOKUP(H6,[1]Auxiliar_referencia!$B:$X,20,FALSE)</f>
        <v>CASAN</v>
      </c>
      <c r="J6" s="10" t="str">
        <f>VLOOKUP(H6,[1]Auxiliar_referencia!$B:$X,10,FALSE)</f>
        <v>Florianópolis - Trindade</v>
      </c>
      <c r="K6" s="10" t="str">
        <f>VLOOKUP(H6,[1]Auxiliar_referencia!$B:$X,12,FALSE)</f>
        <v>Engenharia Química - (CTC 19, 20, 21, 24 e 46)</v>
      </c>
      <c r="L6" s="12">
        <f>VLOOKUP($H6,'[2]2025_03'!$D:$AD,'[2]2025_03'!Z$19,FALSE)</f>
        <v>1</v>
      </c>
      <c r="M6" s="12">
        <f>VLOOKUP($H6,'[2]2025_03'!$D:$AD,'[2]2025_03'!AA$19,FALSE)</f>
        <v>0</v>
      </c>
      <c r="N6" s="12">
        <f>VLOOKUP($H6,'[2]2025_03'!$D:$AD,'[2]2025_03'!AB$19,FALSE)</f>
        <v>0</v>
      </c>
      <c r="O6" s="12">
        <f>VLOOKUP($H6,'[2]2025_03'!$D:$AD,'[2]2025_03'!AC$19,FALSE)</f>
        <v>0</v>
      </c>
      <c r="P6" s="12">
        <f>VLOOKUP($H6,'[2]2025_03'!$D:$AD,'[2]2025_03'!AD$19,FALSE)</f>
        <v>1</v>
      </c>
      <c r="Q6" s="13">
        <f>VLOOKUP(H6,'2025_03'!H:R,11,FALSE)</f>
        <v>1868</v>
      </c>
      <c r="R6" s="14">
        <f>VLOOKUP($H6,'[2]2025_03'!$D:$AD,'[2]2025_03'!J$19,FALSE)</f>
        <v>1868</v>
      </c>
      <c r="S6" s="15">
        <f t="shared" si="1"/>
        <v>0</v>
      </c>
      <c r="T6" s="12">
        <f>VLOOKUP($H6,'[2]2025_03'!$D:$AD,'[2]2025_03'!K$19,FALSE)</f>
        <v>153</v>
      </c>
      <c r="U6" s="16" t="str">
        <f>VLOOKUP($H6,'[2]2025_03'!$D:$AD,'[2]2025_03'!T$19,FALSE)</f>
        <v>LIDO/REVISÃO</v>
      </c>
      <c r="V6" s="17" t="str">
        <f>VLOOKUP($H6,'[2]2025_03'!$D:$AD,'[2]2025_03'!U$19,FALSE)</f>
        <v>Média</v>
      </c>
      <c r="W6" s="12">
        <f>VLOOKUP($H6,'[2]2025_03'!$D:$AD,'[2]2025_03'!L$19,FALSE)</f>
        <v>2812.76</v>
      </c>
      <c r="X6" s="12">
        <f>VLOOKUP($H6,'[2]2025_03'!$D:$AD,'[2]2025_03'!M$19,FALSE)</f>
        <v>2812.76</v>
      </c>
      <c r="Y6" s="18">
        <f>VLOOKUP($H6,'[2]2025_03'!$D:$AD,'[2]2025_03'!N$19,FALSE)</f>
        <v>-531.62</v>
      </c>
      <c r="Z6" s="12">
        <f>VLOOKUP($H6,'[2]2025_03'!$D:$AD,'[2]2025_03'!O$19,FALSE)</f>
        <v>0</v>
      </c>
      <c r="AA6" s="12">
        <f>VLOOKUP($H6,'[2]2025_03'!$D:$AD,'[2]2025_03'!P$19,FALSE)</f>
        <v>0</v>
      </c>
      <c r="AB6" s="12">
        <f>VLOOKUP($H6,'[2]2025_03'!$D:$AD,'[2]2025_03'!Q$19,FALSE)</f>
        <v>5093.9000000000005</v>
      </c>
      <c r="AC6">
        <f t="shared" si="2"/>
        <v>5093.9000000000005</v>
      </c>
      <c r="AD6">
        <f t="shared" si="3"/>
        <v>0</v>
      </c>
    </row>
    <row r="7" spans="1:30" ht="15" customHeight="1" x14ac:dyDescent="0.25">
      <c r="A7" s="10" t="str">
        <f t="shared" si="0"/>
        <v>H006 2025 Março</v>
      </c>
      <c r="B7" s="10" t="str">
        <f>VLOOKUP(H7,[1]Auxiliar_referencia!E:F,2,FALSE)</f>
        <v>Medidor faturado pela UFSC</v>
      </c>
      <c r="C7" s="10">
        <v>2025</v>
      </c>
      <c r="D7" s="10" t="s">
        <v>30</v>
      </c>
      <c r="E7" s="10">
        <f>VLOOKUP(H7,[1]Auxiliar_referencia!$B:$X,3,FALSE)</f>
        <v>9185569</v>
      </c>
      <c r="F7" s="10" t="str">
        <f>VLOOKUP(H7,[1]Auxiliar_referencia!$B:$X,11,FALSE)</f>
        <v>Trindade</v>
      </c>
      <c r="G7" s="10" t="str">
        <f>VLOOKUP(H7,[1]Auxiliar_referencia!$B:$X,16,FALSE)</f>
        <v>A11C032611</v>
      </c>
      <c r="H7" s="11" t="s">
        <v>36</v>
      </c>
      <c r="I7" s="10" t="str">
        <f>VLOOKUP(H7,[1]Auxiliar_referencia!$B:$X,20,FALSE)</f>
        <v>CASAN</v>
      </c>
      <c r="J7" s="10" t="str">
        <f>VLOOKUP(H7,[1]Auxiliar_referencia!$B:$X,10,FALSE)</f>
        <v>Florianópolis - Trindade</v>
      </c>
      <c r="K7" s="10" t="str">
        <f>VLOOKUP(H7,[1]Auxiliar_referencia!$B:$X,12,FALSE)</f>
        <v>Eng. Civil Bloco D</v>
      </c>
      <c r="L7" s="12">
        <f>VLOOKUP($H7,'[2]2025_03'!$D:$AD,'[2]2025_03'!Z$19,FALSE)</f>
        <v>1</v>
      </c>
      <c r="M7" s="12">
        <f>VLOOKUP($H7,'[2]2025_03'!$D:$AD,'[2]2025_03'!AA$19,FALSE)</f>
        <v>0</v>
      </c>
      <c r="N7" s="12">
        <f>VLOOKUP($H7,'[2]2025_03'!$D:$AD,'[2]2025_03'!AB$19,FALSE)</f>
        <v>0</v>
      </c>
      <c r="O7" s="12">
        <f>VLOOKUP($H7,'[2]2025_03'!$D:$AD,'[2]2025_03'!AC$19,FALSE)</f>
        <v>0</v>
      </c>
      <c r="P7" s="12">
        <f>VLOOKUP($H7,'[2]2025_03'!$D:$AD,'[2]2025_03'!AD$19,FALSE)</f>
        <v>1</v>
      </c>
      <c r="Q7" s="13">
        <f>VLOOKUP(H7,'2025_03'!H:R,11,FALSE)</f>
        <v>284</v>
      </c>
      <c r="R7" s="14">
        <f>VLOOKUP($H7,'[2]2025_03'!$D:$AD,'[2]2025_03'!J$19,FALSE)</f>
        <v>284</v>
      </c>
      <c r="S7" s="15">
        <f t="shared" si="1"/>
        <v>0</v>
      </c>
      <c r="T7" s="12">
        <f>VLOOKUP($H7,'[2]2025_03'!$D:$AD,'[2]2025_03'!K$19,FALSE)</f>
        <v>6</v>
      </c>
      <c r="U7" s="16" t="str">
        <f>VLOOKUP($H7,'[2]2025_03'!$D:$AD,'[2]2025_03'!T$19,FALSE)</f>
        <v>LIDO/REVISÃO</v>
      </c>
      <c r="V7" s="17" t="str">
        <f>VLOOKUP($H7,'[2]2025_03'!$D:$AD,'[2]2025_03'!U$19,FALSE)</f>
        <v>Média</v>
      </c>
      <c r="W7" s="12">
        <f>VLOOKUP($H7,'[2]2025_03'!$D:$AD,'[2]2025_03'!L$19,FALSE)</f>
        <v>86.04</v>
      </c>
      <c r="X7" s="12">
        <f>VLOOKUP($H7,'[2]2025_03'!$D:$AD,'[2]2025_03'!M$19,FALSE)</f>
        <v>86.04</v>
      </c>
      <c r="Y7" s="18">
        <f>VLOOKUP($H7,'[2]2025_03'!$D:$AD,'[2]2025_03'!N$19,FALSE)</f>
        <v>-16.260000000000002</v>
      </c>
      <c r="Z7" s="12">
        <f>VLOOKUP($H7,'[2]2025_03'!$D:$AD,'[2]2025_03'!O$19,FALSE)</f>
        <v>0</v>
      </c>
      <c r="AA7" s="12">
        <f>VLOOKUP($H7,'[2]2025_03'!$D:$AD,'[2]2025_03'!P$19,FALSE)</f>
        <v>0</v>
      </c>
      <c r="AB7" s="12">
        <f>VLOOKUP($H7,'[2]2025_03'!$D:$AD,'[2]2025_03'!Q$19,FALSE)</f>
        <v>155.82000000000002</v>
      </c>
      <c r="AC7">
        <f t="shared" si="2"/>
        <v>155.82000000000002</v>
      </c>
      <c r="AD7">
        <f t="shared" si="3"/>
        <v>0</v>
      </c>
    </row>
    <row r="8" spans="1:30" ht="15" customHeight="1" x14ac:dyDescent="0.25">
      <c r="A8" s="10" t="str">
        <f t="shared" si="0"/>
        <v>H007 2025 Março</v>
      </c>
      <c r="B8" s="10" t="str">
        <f>VLOOKUP(H8,[1]Auxiliar_referencia!E:F,2,FALSE)</f>
        <v>Medidor faturado pela UFSC</v>
      </c>
      <c r="C8" s="10">
        <v>2025</v>
      </c>
      <c r="D8" s="10" t="s">
        <v>30</v>
      </c>
      <c r="E8" s="10">
        <f>VLOOKUP(H8,[1]Auxiliar_referencia!$B:$X,3,FALSE)</f>
        <v>9185550</v>
      </c>
      <c r="F8" s="10" t="str">
        <f>VLOOKUP(H8,[1]Auxiliar_referencia!$B:$X,11,FALSE)</f>
        <v>Trindade</v>
      </c>
      <c r="G8" s="10" t="str">
        <f>VLOOKUP(H8,[1]Auxiliar_referencia!$B:$X,16,FALSE)</f>
        <v>A11C047521</v>
      </c>
      <c r="H8" s="11" t="s">
        <v>37</v>
      </c>
      <c r="I8" s="10" t="str">
        <f>VLOOKUP(H8,[1]Auxiliar_referencia!$B:$X,20,FALSE)</f>
        <v>CASAN</v>
      </c>
      <c r="J8" s="10" t="str">
        <f>VLOOKUP(H8,[1]Auxiliar_referencia!$B:$X,10,FALSE)</f>
        <v>Florianópolis - Trindade</v>
      </c>
      <c r="K8" s="10" t="str">
        <f>VLOOKUP(H8,[1]Auxiliar_referencia!$B:$X,12,FALSE)</f>
        <v>Eng. Civil Bloco A, B e C</v>
      </c>
      <c r="L8" s="12">
        <f>VLOOKUP($H8,'[2]2025_03'!$D:$AD,'[2]2025_03'!Z$19,FALSE)</f>
        <v>1</v>
      </c>
      <c r="M8" s="12">
        <f>VLOOKUP($H8,'[2]2025_03'!$D:$AD,'[2]2025_03'!AA$19,FALSE)</f>
        <v>0</v>
      </c>
      <c r="N8" s="12">
        <f>VLOOKUP($H8,'[2]2025_03'!$D:$AD,'[2]2025_03'!AB$19,FALSE)</f>
        <v>0</v>
      </c>
      <c r="O8" s="12">
        <f>VLOOKUP($H8,'[2]2025_03'!$D:$AD,'[2]2025_03'!AC$19,FALSE)</f>
        <v>0</v>
      </c>
      <c r="P8" s="12">
        <f>VLOOKUP($H8,'[2]2025_03'!$D:$AD,'[2]2025_03'!AD$19,FALSE)</f>
        <v>1</v>
      </c>
      <c r="Q8" s="13">
        <f>VLOOKUP(H8,'2025_03'!H:R,11,FALSE)</f>
        <v>7404</v>
      </c>
      <c r="R8" s="14">
        <f>VLOOKUP($H8,'[2]2025_03'!$D:$AD,'[2]2025_03'!J$19,FALSE)</f>
        <v>7404</v>
      </c>
      <c r="S8" s="15">
        <f t="shared" si="1"/>
        <v>0</v>
      </c>
      <c r="T8" s="12">
        <f>VLOOKUP($H8,'[2]2025_03'!$D:$AD,'[2]2025_03'!K$19,FALSE)</f>
        <v>85</v>
      </c>
      <c r="U8" s="16" t="str">
        <f>VLOOKUP($H8,'[2]2025_03'!$D:$AD,'[2]2025_03'!T$19,FALSE)</f>
        <v>LIDO</v>
      </c>
      <c r="V8" s="17" t="str">
        <f>VLOOKUP($H8,'[2]2025_03'!$D:$AD,'[2]2025_03'!U$19,FALSE)</f>
        <v>Alto Consumo</v>
      </c>
      <c r="W8" s="12">
        <f>VLOOKUP($H8,'[2]2025_03'!$D:$AD,'[2]2025_03'!L$19,FALSE)</f>
        <v>1528.92</v>
      </c>
      <c r="X8" s="12">
        <f>VLOOKUP($H8,'[2]2025_03'!$D:$AD,'[2]2025_03'!M$19,FALSE)</f>
        <v>1528.92</v>
      </c>
      <c r="Y8" s="18">
        <f>VLOOKUP($H8,'[2]2025_03'!$D:$AD,'[2]2025_03'!N$19,FALSE)</f>
        <v>-288.98</v>
      </c>
      <c r="Z8" s="12">
        <f>VLOOKUP($H8,'[2]2025_03'!$D:$AD,'[2]2025_03'!O$19,FALSE)</f>
        <v>0</v>
      </c>
      <c r="AA8" s="12">
        <f>VLOOKUP($H8,'[2]2025_03'!$D:$AD,'[2]2025_03'!P$19,FALSE)</f>
        <v>0</v>
      </c>
      <c r="AB8" s="12">
        <f>VLOOKUP($H8,'[2]2025_03'!$D:$AD,'[2]2025_03'!Q$19,FALSE)</f>
        <v>2768.86</v>
      </c>
      <c r="AC8">
        <f t="shared" si="2"/>
        <v>2768.86</v>
      </c>
      <c r="AD8">
        <f t="shared" si="3"/>
        <v>0</v>
      </c>
    </row>
    <row r="9" spans="1:30" ht="15" customHeight="1" x14ac:dyDescent="0.25">
      <c r="A9" s="10" t="str">
        <f t="shared" si="0"/>
        <v>H008 2025 Março</v>
      </c>
      <c r="B9" s="10" t="str">
        <f>VLOOKUP(H9,[1]Auxiliar_referencia!E:F,2,FALSE)</f>
        <v>Medidor faturado pela UFSC</v>
      </c>
      <c r="C9" s="10">
        <v>2025</v>
      </c>
      <c r="D9" s="10" t="s">
        <v>30</v>
      </c>
      <c r="E9" s="10">
        <f>VLOOKUP(H9,[1]Auxiliar_referencia!$B:$X,3,FALSE)</f>
        <v>2297159</v>
      </c>
      <c r="F9" s="10" t="str">
        <f>VLOOKUP(H9,[1]Auxiliar_referencia!$B:$X,11,FALSE)</f>
        <v>Trindade</v>
      </c>
      <c r="G9" s="10" t="str">
        <f>VLOOKUP(H9,[1]Auxiliar_referencia!$B:$X,16,FALSE)</f>
        <v>C11C010187</v>
      </c>
      <c r="H9" s="11" t="s">
        <v>38</v>
      </c>
      <c r="I9" s="10" t="str">
        <f>VLOOKUP(H9,[1]Auxiliar_referencia!$B:$X,20,FALSE)</f>
        <v>CASAN</v>
      </c>
      <c r="J9" s="10" t="str">
        <f>VLOOKUP(H9,[1]Auxiliar_referencia!$B:$X,10,FALSE)</f>
        <v>Florianópolis - Trindade</v>
      </c>
      <c r="K9" s="10" t="str">
        <f>VLOOKUP(H9,[1]Auxiliar_referencia!$B:$X,12,FALSE)</f>
        <v>PU - Prefeitura Universitária (Hid., Elé., Vidra.) e Redondo</v>
      </c>
      <c r="L9" s="12">
        <f>VLOOKUP($H9,'[2]2025_03'!$D:$AD,'[2]2025_03'!Z$19,FALSE)</f>
        <v>1</v>
      </c>
      <c r="M9" s="12">
        <f>VLOOKUP($H9,'[2]2025_03'!$D:$AD,'[2]2025_03'!AA$19,FALSE)</f>
        <v>0</v>
      </c>
      <c r="N9" s="12">
        <f>VLOOKUP($H9,'[2]2025_03'!$D:$AD,'[2]2025_03'!AB$19,FALSE)</f>
        <v>0</v>
      </c>
      <c r="O9" s="12">
        <f>VLOOKUP($H9,'[2]2025_03'!$D:$AD,'[2]2025_03'!AC$19,FALSE)</f>
        <v>0</v>
      </c>
      <c r="P9" s="12">
        <f>VLOOKUP($H9,'[2]2025_03'!$D:$AD,'[2]2025_03'!AD$19,FALSE)</f>
        <v>1</v>
      </c>
      <c r="Q9" s="13">
        <f>VLOOKUP(H9,'2025_03'!H:R,11,FALSE)</f>
        <v>4835</v>
      </c>
      <c r="R9" s="14">
        <f>VLOOKUP($H9,'[2]2025_03'!$D:$AD,'[2]2025_03'!J$19,FALSE)</f>
        <v>4835</v>
      </c>
      <c r="S9" s="15">
        <f t="shared" si="1"/>
        <v>0</v>
      </c>
      <c r="T9" s="12">
        <f>VLOOKUP($H9,'[2]2025_03'!$D:$AD,'[2]2025_03'!K$19,FALSE)</f>
        <v>304</v>
      </c>
      <c r="U9" s="16" t="str">
        <f>VLOOKUP($H9,'[2]2025_03'!$D:$AD,'[2]2025_03'!T$19,FALSE)</f>
        <v>LIDO/REVISÃO</v>
      </c>
      <c r="V9" s="17" t="str">
        <f>VLOOKUP($H9,'[2]2025_03'!$D:$AD,'[2]2025_03'!U$19,FALSE)</f>
        <v>Média</v>
      </c>
      <c r="W9" s="12">
        <f>VLOOKUP($H9,'[2]2025_03'!$D:$AD,'[2]2025_03'!L$19,FALSE)</f>
        <v>5663.64</v>
      </c>
      <c r="X9" s="12">
        <f>VLOOKUP($H9,'[2]2025_03'!$D:$AD,'[2]2025_03'!M$19,FALSE)</f>
        <v>5663.64</v>
      </c>
      <c r="Y9" s="18">
        <f>VLOOKUP($H9,'[2]2025_03'!$D:$AD,'[2]2025_03'!N$19,FALSE)</f>
        <v>-1070.43</v>
      </c>
      <c r="Z9" s="12">
        <f>VLOOKUP($H9,'[2]2025_03'!$D:$AD,'[2]2025_03'!O$19,FALSE)</f>
        <v>0</v>
      </c>
      <c r="AA9" s="12">
        <f>VLOOKUP($H9,'[2]2025_03'!$D:$AD,'[2]2025_03'!P$19,FALSE)</f>
        <v>0</v>
      </c>
      <c r="AB9" s="12">
        <f>VLOOKUP($H9,'[2]2025_03'!$D:$AD,'[2]2025_03'!Q$19,FALSE)</f>
        <v>10256.85</v>
      </c>
      <c r="AC9">
        <f t="shared" si="2"/>
        <v>10256.85</v>
      </c>
      <c r="AD9">
        <f t="shared" si="3"/>
        <v>0</v>
      </c>
    </row>
    <row r="10" spans="1:30" ht="15" customHeight="1" x14ac:dyDescent="0.25">
      <c r="A10" s="10" t="str">
        <f t="shared" si="0"/>
        <v>H009 2025 Março</v>
      </c>
      <c r="B10" s="10" t="str">
        <f>VLOOKUP(H10,[1]Auxiliar_referencia!E:F,2,FALSE)</f>
        <v>Medidor faturado pela UFSC</v>
      </c>
      <c r="C10" s="10">
        <v>2025</v>
      </c>
      <c r="D10" s="10" t="s">
        <v>30</v>
      </c>
      <c r="E10" s="10">
        <f>VLOOKUP(H10,[1]Auxiliar_referencia!$B:$X,3,FALSE)</f>
        <v>2297140</v>
      </c>
      <c r="F10" s="10" t="str">
        <f>VLOOKUP(H10,[1]Auxiliar_referencia!$B:$X,11,FALSE)</f>
        <v>Trindade</v>
      </c>
      <c r="G10" s="10" t="str">
        <f>VLOOKUP(H10,[1]Auxiliar_referencia!$B:$X,16,FALSE)</f>
        <v>Y11C052787</v>
      </c>
      <c r="H10" s="11" t="s">
        <v>39</v>
      </c>
      <c r="I10" s="10" t="str">
        <f>VLOOKUP(H10,[1]Auxiliar_referencia!$B:$X,20,FALSE)</f>
        <v>CASAN</v>
      </c>
      <c r="J10" s="10" t="str">
        <f>VLOOKUP(H10,[1]Auxiliar_referencia!$B:$X,10,FALSE)</f>
        <v>Florianópolis - Trindade</v>
      </c>
      <c r="K10" s="10" t="str">
        <f>VLOOKUP(H10,[1]Auxiliar_referencia!$B:$X,12,FALSE)</f>
        <v>PU - Prefeitura Universitária (Edificação antiga da PU)</v>
      </c>
      <c r="L10" s="12">
        <f>VLOOKUP($H10,'[2]2025_03'!$D:$AD,'[2]2025_03'!Z$19,FALSE)</f>
        <v>1</v>
      </c>
      <c r="M10" s="12">
        <f>VLOOKUP($H10,'[2]2025_03'!$D:$AD,'[2]2025_03'!AA$19,FALSE)</f>
        <v>0</v>
      </c>
      <c r="N10" s="12">
        <f>VLOOKUP($H10,'[2]2025_03'!$D:$AD,'[2]2025_03'!AB$19,FALSE)</f>
        <v>0</v>
      </c>
      <c r="O10" s="12">
        <f>VLOOKUP($H10,'[2]2025_03'!$D:$AD,'[2]2025_03'!AC$19,FALSE)</f>
        <v>0</v>
      </c>
      <c r="P10" s="12">
        <f>VLOOKUP($H10,'[2]2025_03'!$D:$AD,'[2]2025_03'!AD$19,FALSE)</f>
        <v>1</v>
      </c>
      <c r="Q10" s="13">
        <f>VLOOKUP(H10,'2025_03'!H:R,11,FALSE)</f>
        <v>30</v>
      </c>
      <c r="R10" s="14">
        <f>VLOOKUP($H10,'[2]2025_03'!$D:$AD,'[2]2025_03'!J$19,FALSE)</f>
        <v>30</v>
      </c>
      <c r="S10" s="15">
        <f t="shared" si="1"/>
        <v>0</v>
      </c>
      <c r="T10" s="12">
        <f>VLOOKUP($H10,'[2]2025_03'!$D:$AD,'[2]2025_03'!K$19,FALSE)</f>
        <v>1</v>
      </c>
      <c r="U10" s="16" t="str">
        <f>VLOOKUP($H10,'[2]2025_03'!$D:$AD,'[2]2025_03'!T$19,FALSE)</f>
        <v>LIDO</v>
      </c>
      <c r="V10" s="17" t="str">
        <f>VLOOKUP($H10,'[2]2025_03'!$D:$AD,'[2]2025_03'!U$19,FALSE)</f>
        <v>Alto Consumo</v>
      </c>
      <c r="W10" s="12">
        <f>VLOOKUP($H10,'[2]2025_03'!$D:$AD,'[2]2025_03'!L$19,FALSE)</f>
        <v>52.44</v>
      </c>
      <c r="X10" s="12">
        <f>VLOOKUP($H10,'[2]2025_03'!$D:$AD,'[2]2025_03'!M$19,FALSE)</f>
        <v>52.44</v>
      </c>
      <c r="Y10" s="18">
        <f>VLOOKUP($H10,'[2]2025_03'!$D:$AD,'[2]2025_03'!N$19,FALSE)</f>
        <v>-9.91</v>
      </c>
      <c r="Z10" s="12">
        <f>VLOOKUP($H10,'[2]2025_03'!$D:$AD,'[2]2025_03'!O$19,FALSE)</f>
        <v>0</v>
      </c>
      <c r="AA10" s="12">
        <f>VLOOKUP($H10,'[2]2025_03'!$D:$AD,'[2]2025_03'!P$19,FALSE)</f>
        <v>0</v>
      </c>
      <c r="AB10" s="12">
        <f>VLOOKUP($H10,'[2]2025_03'!$D:$AD,'[2]2025_03'!Q$19,FALSE)</f>
        <v>94.97</v>
      </c>
      <c r="AC10">
        <f t="shared" si="2"/>
        <v>94.97</v>
      </c>
      <c r="AD10">
        <f t="shared" si="3"/>
        <v>0</v>
      </c>
    </row>
    <row r="11" spans="1:30" ht="15" customHeight="1" x14ac:dyDescent="0.25">
      <c r="A11" s="10" t="str">
        <f t="shared" si="0"/>
        <v>H010 2025 Março</v>
      </c>
      <c r="B11" s="10" t="str">
        <f>VLOOKUP(H11,[1]Auxiliar_referencia!E:F,2,FALSE)</f>
        <v>Medidor faturado pela UFSC</v>
      </c>
      <c r="C11" s="10">
        <v>2025</v>
      </c>
      <c r="D11" s="10" t="s">
        <v>30</v>
      </c>
      <c r="E11" s="10">
        <f>VLOOKUP(H11,[1]Auxiliar_referencia!$B:$X,3,FALSE)</f>
        <v>2297132</v>
      </c>
      <c r="F11" s="10" t="str">
        <f>VLOOKUP(H11,[1]Auxiliar_referencia!$B:$X,11,FALSE)</f>
        <v>Trindade</v>
      </c>
      <c r="G11" s="10" t="str">
        <f>VLOOKUP(H11,[1]Auxiliar_referencia!$B:$X,16,FALSE)</f>
        <v>C11C010472</v>
      </c>
      <c r="H11" s="11" t="s">
        <v>40</v>
      </c>
      <c r="I11" s="10" t="str">
        <f>VLOOKUP(H11,[1]Auxiliar_referencia!$B:$X,20,FALSE)</f>
        <v>CASAN</v>
      </c>
      <c r="J11" s="10" t="str">
        <f>VLOOKUP(H11,[1]Auxiliar_referencia!$B:$X,10,FALSE)</f>
        <v>Florianópolis - Trindade</v>
      </c>
      <c r="K11" s="10" t="str">
        <f>VLOOKUP(H11,[1]Auxiliar_referencia!$B:$X,12,FALSE)</f>
        <v>PU - Prefeitura Universitária (DPAE, DFO, DMPI)</v>
      </c>
      <c r="L11" s="12">
        <f>VLOOKUP($H11,'[2]2025_03'!$D:$AD,'[2]2025_03'!Z$19,FALSE)</f>
        <v>1</v>
      </c>
      <c r="M11" s="12">
        <f>VLOOKUP($H11,'[2]2025_03'!$D:$AD,'[2]2025_03'!AA$19,FALSE)</f>
        <v>0</v>
      </c>
      <c r="N11" s="12">
        <f>VLOOKUP($H11,'[2]2025_03'!$D:$AD,'[2]2025_03'!AB$19,FALSE)</f>
        <v>0</v>
      </c>
      <c r="O11" s="12">
        <f>VLOOKUP($H11,'[2]2025_03'!$D:$AD,'[2]2025_03'!AC$19,FALSE)</f>
        <v>0</v>
      </c>
      <c r="P11" s="12">
        <f>VLOOKUP($H11,'[2]2025_03'!$D:$AD,'[2]2025_03'!AD$19,FALSE)</f>
        <v>1</v>
      </c>
      <c r="Q11" s="13">
        <f>VLOOKUP(H11,'2025_03'!H:R,11,FALSE)</f>
        <v>2842</v>
      </c>
      <c r="R11" s="14">
        <f>VLOOKUP($H11,'[2]2025_03'!$D:$AD,'[2]2025_03'!J$19,FALSE)</f>
        <v>2842</v>
      </c>
      <c r="S11" s="15">
        <f t="shared" si="1"/>
        <v>0</v>
      </c>
      <c r="T11" s="12">
        <f>VLOOKUP($H11,'[2]2025_03'!$D:$AD,'[2]2025_03'!K$19,FALSE)</f>
        <v>22</v>
      </c>
      <c r="U11" s="16" t="str">
        <f>VLOOKUP($H11,'[2]2025_03'!$D:$AD,'[2]2025_03'!T$19,FALSE)</f>
        <v>MÉDIO</v>
      </c>
      <c r="V11" s="17" t="str">
        <f>VLOOKUP($H11,'[2]2025_03'!$D:$AD,'[2]2025_03'!U$19,FALSE)</f>
        <v>HIDROMETRO INVERTIDO</v>
      </c>
      <c r="W11" s="12">
        <f>VLOOKUP($H11,'[2]2025_03'!$D:$AD,'[2]2025_03'!L$19,FALSE)</f>
        <v>339.48</v>
      </c>
      <c r="X11" s="12">
        <f>VLOOKUP($H11,'[2]2025_03'!$D:$AD,'[2]2025_03'!M$19,FALSE)</f>
        <v>339.48</v>
      </c>
      <c r="Y11" s="18">
        <f>VLOOKUP($H11,'[2]2025_03'!$D:$AD,'[2]2025_03'!N$19,FALSE)</f>
        <v>-64.16</v>
      </c>
      <c r="Z11" s="12">
        <f>VLOOKUP($H11,'[2]2025_03'!$D:$AD,'[2]2025_03'!O$19,FALSE)</f>
        <v>0</v>
      </c>
      <c r="AA11" s="12">
        <f>VLOOKUP($H11,'[2]2025_03'!$D:$AD,'[2]2025_03'!P$19,FALSE)</f>
        <v>0</v>
      </c>
      <c r="AB11" s="12">
        <f>VLOOKUP($H11,'[2]2025_03'!$D:$AD,'[2]2025_03'!Q$19,FALSE)</f>
        <v>614.80000000000007</v>
      </c>
      <c r="AC11">
        <f t="shared" si="2"/>
        <v>614.80000000000007</v>
      </c>
      <c r="AD11">
        <f t="shared" si="3"/>
        <v>0</v>
      </c>
    </row>
    <row r="12" spans="1:30" ht="15" customHeight="1" x14ac:dyDescent="0.25">
      <c r="A12" s="10" t="str">
        <f t="shared" si="0"/>
        <v>H011 2025 Março</v>
      </c>
      <c r="B12" s="10" t="str">
        <f>VLOOKUP(H12,[1]Auxiliar_referencia!E:F,2,FALSE)</f>
        <v>Medidor faturado pela UFSC</v>
      </c>
      <c r="C12" s="10">
        <v>2025</v>
      </c>
      <c r="D12" s="10" t="s">
        <v>30</v>
      </c>
      <c r="E12" s="10">
        <f>VLOOKUP(H12,[1]Auxiliar_referencia!$B:$X,3,FALSE)</f>
        <v>8149615</v>
      </c>
      <c r="F12" s="10" t="str">
        <f>VLOOKUP(H12,[1]Auxiliar_referencia!$B:$X,11,FALSE)</f>
        <v>Trindade</v>
      </c>
      <c r="G12" s="10" t="str">
        <f>VLOOKUP(H12,[1]Auxiliar_referencia!$B:$X,16,FALSE)</f>
        <v>C11C005249</v>
      </c>
      <c r="H12" s="11" t="s">
        <v>41</v>
      </c>
      <c r="I12" s="10" t="str">
        <f>VLOOKUP(H12,[1]Auxiliar_referencia!$B:$X,20,FALSE)</f>
        <v>CASAN</v>
      </c>
      <c r="J12" s="10" t="str">
        <f>VLOOKUP(H12,[1]Auxiliar_referencia!$B:$X,10,FALSE)</f>
        <v>Florianópolis - Trindade</v>
      </c>
      <c r="K12" s="10" t="str">
        <f>VLOOKUP(H12,[1]Auxiliar_referencia!$B:$X,12,FALSE)</f>
        <v>CCB - Blocos A, B, C e D - 1 - Córrego Grande</v>
      </c>
      <c r="L12" s="12">
        <f>VLOOKUP($H12,'[2]2025_03'!$D:$AD,'[2]2025_03'!Z$19,FALSE)</f>
        <v>1</v>
      </c>
      <c r="M12" s="12">
        <f>VLOOKUP($H12,'[2]2025_03'!$D:$AD,'[2]2025_03'!AA$19,FALSE)</f>
        <v>0</v>
      </c>
      <c r="N12" s="12">
        <f>VLOOKUP($H12,'[2]2025_03'!$D:$AD,'[2]2025_03'!AB$19,FALSE)</f>
        <v>0</v>
      </c>
      <c r="O12" s="12">
        <f>VLOOKUP($H12,'[2]2025_03'!$D:$AD,'[2]2025_03'!AC$19,FALSE)</f>
        <v>0</v>
      </c>
      <c r="P12" s="12">
        <f>VLOOKUP($H12,'[2]2025_03'!$D:$AD,'[2]2025_03'!AD$19,FALSE)</f>
        <v>1</v>
      </c>
      <c r="Q12" s="13">
        <f>VLOOKUP(H12,'2025_03'!H:R,11,FALSE)</f>
        <v>46433</v>
      </c>
      <c r="R12" s="14">
        <f>VLOOKUP($H12,'[2]2025_03'!$D:$AD,'[2]2025_03'!J$19,FALSE)</f>
        <v>46433</v>
      </c>
      <c r="S12" s="15">
        <f t="shared" si="1"/>
        <v>0</v>
      </c>
      <c r="T12" s="12">
        <f>VLOOKUP($H12,'[2]2025_03'!$D:$AD,'[2]2025_03'!K$19,FALSE)</f>
        <v>24</v>
      </c>
      <c r="U12" s="16" t="str">
        <f>VLOOKUP($H12,'[2]2025_03'!$D:$AD,'[2]2025_03'!T$19,FALSE)</f>
        <v>LIDO/REVISÃO</v>
      </c>
      <c r="V12" s="17" t="str">
        <f>VLOOKUP($H12,'[2]2025_03'!$D:$AD,'[2]2025_03'!U$19,FALSE)</f>
        <v>CONFIRMACAO LEITURA</v>
      </c>
      <c r="W12" s="12">
        <f>VLOOKUP($H12,'[2]2025_03'!$D:$AD,'[2]2025_03'!L$19,FALSE)</f>
        <v>377.24</v>
      </c>
      <c r="X12" s="12">
        <f>VLOOKUP($H12,'[2]2025_03'!$D:$AD,'[2]2025_03'!M$19,FALSE)</f>
        <v>377.24</v>
      </c>
      <c r="Y12" s="18">
        <f>VLOOKUP($H12,'[2]2025_03'!$D:$AD,'[2]2025_03'!N$19,FALSE)</f>
        <v>-71.290000000000006</v>
      </c>
      <c r="Z12" s="12">
        <f>VLOOKUP($H12,'[2]2025_03'!$D:$AD,'[2]2025_03'!O$19,FALSE)</f>
        <v>0</v>
      </c>
      <c r="AA12" s="12">
        <f>VLOOKUP($H12,'[2]2025_03'!$D:$AD,'[2]2025_03'!P$19,FALSE)</f>
        <v>0</v>
      </c>
      <c r="AB12" s="12">
        <f>VLOOKUP($H12,'[2]2025_03'!$D:$AD,'[2]2025_03'!Q$19,FALSE)</f>
        <v>683.19</v>
      </c>
      <c r="AC12">
        <f t="shared" si="2"/>
        <v>683.19</v>
      </c>
      <c r="AD12">
        <f t="shared" si="3"/>
        <v>0</v>
      </c>
    </row>
    <row r="13" spans="1:30" ht="15" customHeight="1" x14ac:dyDescent="0.25">
      <c r="A13" s="10" t="str">
        <f t="shared" si="0"/>
        <v>H014 2025 Março</v>
      </c>
      <c r="B13" s="10" t="str">
        <f>VLOOKUP(H13,[1]Auxiliar_referencia!E:F,2,FALSE)</f>
        <v>Medidor não faturado pela UFSC</v>
      </c>
      <c r="C13" s="10">
        <v>2025</v>
      </c>
      <c r="D13" s="10" t="s">
        <v>30</v>
      </c>
      <c r="E13" s="10">
        <f>VLOOKUP(H13,[1]Auxiliar_referencia!$B:$X,3,FALSE)</f>
        <v>2296969</v>
      </c>
      <c r="F13" s="10" t="str">
        <f>VLOOKUP(H13,[1]Auxiliar_referencia!$B:$X,11,FALSE)</f>
        <v>Trindade</v>
      </c>
      <c r="G13" s="10" t="str">
        <f>VLOOKUP(H13,[1]Auxiliar_referencia!$B:$X,16,FALSE)</f>
        <v>J15AA00002</v>
      </c>
      <c r="H13" s="11" t="s">
        <v>42</v>
      </c>
      <c r="I13" s="10" t="str">
        <f>VLOOKUP(H13,[1]Auxiliar_referencia!$B:$X,20,FALSE)</f>
        <v>CASAN</v>
      </c>
      <c r="J13" s="10" t="str">
        <f>VLOOKUP(H13,[1]Auxiliar_referencia!$B:$X,10,FALSE)</f>
        <v>Florianópolis  HU</v>
      </c>
      <c r="K13" s="10" t="str">
        <f>VLOOKUP(H13,[1]Auxiliar_referencia!$B:$X,12,FALSE)</f>
        <v>Hospital Universitário - EBSERH</v>
      </c>
      <c r="L13" s="12">
        <f>VLOOKUP($H13,'[2]2025_03'!$D:$AD,'[2]2025_03'!Z$19,FALSE)</f>
        <v>51</v>
      </c>
      <c r="M13" s="12">
        <f>VLOOKUP($H13,'[2]2025_03'!$D:$AD,'[2]2025_03'!AA$19,FALSE)</f>
        <v>0</v>
      </c>
      <c r="N13" s="12">
        <f>VLOOKUP($H13,'[2]2025_03'!$D:$AD,'[2]2025_03'!AB$19,FALSE)</f>
        <v>9</v>
      </c>
      <c r="O13" s="12">
        <f>VLOOKUP($H13,'[2]2025_03'!$D:$AD,'[2]2025_03'!AC$19,FALSE)</f>
        <v>1</v>
      </c>
      <c r="P13" s="12">
        <f>VLOOKUP($H13,'[2]2025_03'!$D:$AD,'[2]2025_03'!AD$19,FALSE)</f>
        <v>61</v>
      </c>
      <c r="Q13" s="13">
        <f>VLOOKUP(H13,'2025_03'!H:R,11,FALSE)</f>
        <v>260212</v>
      </c>
      <c r="R13" s="14">
        <f>VLOOKUP($H13,'[2]2025_03'!$D:$AD,'[2]2025_03'!J$19,FALSE)</f>
        <v>260212</v>
      </c>
      <c r="S13" s="15">
        <f t="shared" si="1"/>
        <v>0</v>
      </c>
      <c r="T13" s="12">
        <f>VLOOKUP($H13,'[2]2025_03'!$D:$AD,'[2]2025_03'!K$19,FALSE)</f>
        <v>6140</v>
      </c>
      <c r="U13" s="16" t="str">
        <f>VLOOKUP($H13,'[2]2025_03'!$D:$AD,'[2]2025_03'!T$19,FALSE)</f>
        <v>MÉDIO</v>
      </c>
      <c r="V13" s="17" t="str">
        <f>VLOOKUP($H13,'[2]2025_03'!$D:$AD,'[2]2025_03'!U$19,FALSE)</f>
        <v>Média</v>
      </c>
      <c r="W13" s="12">
        <f>VLOOKUP($H13,'[2]2025_03'!$D:$AD,'[2]2025_03'!L$19,FALSE)</f>
        <v>113519.31999999999</v>
      </c>
      <c r="X13" s="12">
        <f>VLOOKUP($H13,'[2]2025_03'!$D:$AD,'[2]2025_03'!M$19,FALSE)</f>
        <v>113519.31999999999</v>
      </c>
      <c r="Y13" s="18">
        <f>VLOOKUP($H13,'[2]2025_03'!$D:$AD,'[2]2025_03'!N$19,FALSE)</f>
        <v>-21455.15</v>
      </c>
      <c r="Z13" s="12">
        <f>VLOOKUP($H13,'[2]2025_03'!$D:$AD,'[2]2025_03'!O$19,FALSE)</f>
        <v>0</v>
      </c>
      <c r="AA13" s="12">
        <f>VLOOKUP($H13,'[2]2025_03'!$D:$AD,'[2]2025_03'!P$19,FALSE)</f>
        <v>0</v>
      </c>
      <c r="AB13" s="12">
        <f>VLOOKUP($H13,'[2]2025_03'!$D:$AD,'[2]2025_03'!Q$19,FALSE)</f>
        <v>205583.49</v>
      </c>
      <c r="AC13">
        <f t="shared" si="2"/>
        <v>205583.49</v>
      </c>
      <c r="AD13">
        <f t="shared" si="3"/>
        <v>0</v>
      </c>
    </row>
    <row r="14" spans="1:30" ht="15" customHeight="1" x14ac:dyDescent="0.25">
      <c r="A14" s="10" t="str">
        <f t="shared" si="0"/>
        <v>H015 2025 Março</v>
      </c>
      <c r="B14" s="10" t="str">
        <f>VLOOKUP(H14,[1]Auxiliar_referencia!E:F,2,FALSE)</f>
        <v>Medidor faturado pela UFSC</v>
      </c>
      <c r="C14" s="10">
        <v>2025</v>
      </c>
      <c r="D14" s="10" t="s">
        <v>30</v>
      </c>
      <c r="E14" s="10">
        <f>VLOOKUP(H14,[1]Auxiliar_referencia!$B:$X,3,FALSE)</f>
        <v>2296918</v>
      </c>
      <c r="F14" s="10" t="str">
        <f>VLOOKUP(H14,[1]Auxiliar_referencia!$B:$X,11,FALSE)</f>
        <v>Trindade</v>
      </c>
      <c r="G14" s="10" t="str">
        <f>VLOOKUP(H14,[1]Auxiliar_referencia!$B:$X,16,FALSE)</f>
        <v>B10C013878</v>
      </c>
      <c r="H14" s="11" t="s">
        <v>43</v>
      </c>
      <c r="I14" s="10" t="str">
        <f>VLOOKUP(H14,[1]Auxiliar_referencia!$B:$X,20,FALSE)</f>
        <v>CASAN</v>
      </c>
      <c r="J14" s="10" t="str">
        <f>VLOOKUP(H14,[1]Auxiliar_referencia!$B:$X,10,FALSE)</f>
        <v>Florianópolis - Trindade</v>
      </c>
      <c r="K14" s="10" t="str">
        <f>VLOOKUP(H14,[1]Auxiliar_referencia!$B:$X,12,FALSE)</f>
        <v>Moradia Estudantil - Casa</v>
      </c>
      <c r="L14" s="12">
        <f>VLOOKUP($H14,'[2]2025_03'!$D:$AD,'[2]2025_03'!Z$19,FALSE)</f>
        <v>1</v>
      </c>
      <c r="M14" s="12">
        <f>VLOOKUP($H14,'[2]2025_03'!$D:$AD,'[2]2025_03'!AA$19,FALSE)</f>
        <v>0</v>
      </c>
      <c r="N14" s="12">
        <f>VLOOKUP($H14,'[2]2025_03'!$D:$AD,'[2]2025_03'!AB$19,FALSE)</f>
        <v>0</v>
      </c>
      <c r="O14" s="12">
        <f>VLOOKUP($H14,'[2]2025_03'!$D:$AD,'[2]2025_03'!AC$19,FALSE)</f>
        <v>0</v>
      </c>
      <c r="P14" s="12">
        <f>VLOOKUP($H14,'[2]2025_03'!$D:$AD,'[2]2025_03'!AD$19,FALSE)</f>
        <v>1</v>
      </c>
      <c r="Q14" s="13">
        <f>VLOOKUP(H14,'2025_03'!H:R,11,FALSE)</f>
        <v>212</v>
      </c>
      <c r="R14" s="14">
        <f>VLOOKUP($H14,'[2]2025_03'!$D:$AD,'[2]2025_03'!J$19,FALSE)</f>
        <v>212</v>
      </c>
      <c r="S14" s="15">
        <f t="shared" si="1"/>
        <v>0</v>
      </c>
      <c r="T14" s="12">
        <f>VLOOKUP($H14,'[2]2025_03'!$D:$AD,'[2]2025_03'!K$19,FALSE)</f>
        <v>0</v>
      </c>
      <c r="U14" s="16" t="str">
        <f>VLOOKUP($H14,'[2]2025_03'!$D:$AD,'[2]2025_03'!T$19,FALSE)</f>
        <v>MÉDIO</v>
      </c>
      <c r="V14" s="17" t="str">
        <f>VLOOKUP($H14,'[2]2025_03'!$D:$AD,'[2]2025_03'!U$19,FALSE)</f>
        <v>VIDRO DO HIDROMETRO SUADO</v>
      </c>
      <c r="W14" s="12">
        <f>VLOOKUP($H14,'[2]2025_03'!$D:$AD,'[2]2025_03'!L$19,FALSE)</f>
        <v>45.72</v>
      </c>
      <c r="X14" s="12">
        <f>VLOOKUP($H14,'[2]2025_03'!$D:$AD,'[2]2025_03'!M$19,FALSE)</f>
        <v>45.72</v>
      </c>
      <c r="Y14" s="18">
        <f>VLOOKUP($H14,'[2]2025_03'!$D:$AD,'[2]2025_03'!N$19,FALSE)</f>
        <v>-8.6300000000000008</v>
      </c>
      <c r="Z14" s="12">
        <f>VLOOKUP($H14,'[2]2025_03'!$D:$AD,'[2]2025_03'!O$19,FALSE)</f>
        <v>0</v>
      </c>
      <c r="AA14" s="12">
        <f>VLOOKUP($H14,'[2]2025_03'!$D:$AD,'[2]2025_03'!P$19,FALSE)</f>
        <v>0</v>
      </c>
      <c r="AB14" s="12">
        <f>VLOOKUP($H14,'[2]2025_03'!$D:$AD,'[2]2025_03'!Q$19,FALSE)</f>
        <v>82.81</v>
      </c>
      <c r="AC14">
        <f t="shared" si="2"/>
        <v>82.81</v>
      </c>
      <c r="AD14">
        <f t="shared" si="3"/>
        <v>0</v>
      </c>
    </row>
    <row r="15" spans="1:30" ht="15" customHeight="1" x14ac:dyDescent="0.25">
      <c r="A15" s="10" t="str">
        <f t="shared" si="0"/>
        <v>H017 2025 Março</v>
      </c>
      <c r="B15" s="10" t="str">
        <f>VLOOKUP(H15,[1]Auxiliar_referencia!E:F,2,FALSE)</f>
        <v>Medidor faturado pela UFSC</v>
      </c>
      <c r="C15" s="10">
        <v>2025</v>
      </c>
      <c r="D15" s="10" t="s">
        <v>30</v>
      </c>
      <c r="E15" s="10">
        <f>VLOOKUP(H15,[1]Auxiliar_referencia!$B:$X,3,FALSE)</f>
        <v>2296950</v>
      </c>
      <c r="F15" s="10" t="str">
        <f>VLOOKUP(H15,[1]Auxiliar_referencia!$B:$X,11,FALSE)</f>
        <v>Trindade</v>
      </c>
      <c r="G15" s="10" t="str">
        <f>VLOOKUP(H15,[1]Auxiliar_referencia!$B:$X,16,FALSE)</f>
        <v>C11C001906</v>
      </c>
      <c r="H15" s="11" t="s">
        <v>44</v>
      </c>
      <c r="I15" s="10" t="str">
        <f>VLOOKUP(H15,[1]Auxiliar_referencia!$B:$X,20,FALSE)</f>
        <v>CASAN</v>
      </c>
      <c r="J15" s="10" t="str">
        <f>VLOOKUP(H15,[1]Auxiliar_referencia!$B:$X,10,FALSE)</f>
        <v>Florianópolis - Trindade</v>
      </c>
      <c r="K15" s="10" t="str">
        <f>VLOOKUP(H15,[1]Auxiliar_referencia!$B:$X,12,FALSE)</f>
        <v>CCS - Centro de Ciências da Saúde</v>
      </c>
      <c r="L15" s="12">
        <f>VLOOKUP($H15,'[2]2025_03'!$D:$AD,'[2]2025_03'!Z$19,FALSE)</f>
        <v>1</v>
      </c>
      <c r="M15" s="12">
        <f>VLOOKUP($H15,'[2]2025_03'!$D:$AD,'[2]2025_03'!AA$19,FALSE)</f>
        <v>0</v>
      </c>
      <c r="N15" s="12">
        <f>VLOOKUP($H15,'[2]2025_03'!$D:$AD,'[2]2025_03'!AB$19,FALSE)</f>
        <v>1</v>
      </c>
      <c r="O15" s="12">
        <f>VLOOKUP($H15,'[2]2025_03'!$D:$AD,'[2]2025_03'!AC$19,FALSE)</f>
        <v>0</v>
      </c>
      <c r="P15" s="12">
        <f>VLOOKUP($H15,'[2]2025_03'!$D:$AD,'[2]2025_03'!AD$19,FALSE)</f>
        <v>2</v>
      </c>
      <c r="Q15" s="13">
        <f>VLOOKUP(H15,'2025_03'!H:R,11,FALSE)</f>
        <v>12050</v>
      </c>
      <c r="R15" s="14">
        <f>VLOOKUP($H15,'[2]2025_03'!$D:$AD,'[2]2025_03'!J$19,FALSE)</f>
        <v>12050</v>
      </c>
      <c r="S15" s="15">
        <f t="shared" si="1"/>
        <v>0</v>
      </c>
      <c r="T15" s="12">
        <f>VLOOKUP($H15,'[2]2025_03'!$D:$AD,'[2]2025_03'!K$19,FALSE)</f>
        <v>466</v>
      </c>
      <c r="U15" s="16" t="str">
        <f>VLOOKUP($H15,'[2]2025_03'!$D:$AD,'[2]2025_03'!T$19,FALSE)</f>
        <v>LIDO/REVISÃO</v>
      </c>
      <c r="V15" s="17" t="str">
        <f>VLOOKUP($H15,'[2]2025_03'!$D:$AD,'[2]2025_03'!U$19,FALSE)</f>
        <v>Média</v>
      </c>
      <c r="W15" s="12">
        <f>VLOOKUP($H15,'[2]2025_03'!$D:$AD,'[2]2025_03'!L$19,FALSE)</f>
        <v>9539.36</v>
      </c>
      <c r="X15" s="12">
        <f>VLOOKUP($H15,'[2]2025_03'!$D:$AD,'[2]2025_03'!M$19,FALSE)</f>
        <v>9539.36</v>
      </c>
      <c r="Y15" s="18">
        <f>VLOOKUP($H15,'[2]2025_03'!$D:$AD,'[2]2025_03'!N$19,FALSE)</f>
        <v>-1802.94</v>
      </c>
      <c r="Z15" s="12">
        <f>VLOOKUP($H15,'[2]2025_03'!$D:$AD,'[2]2025_03'!O$19,FALSE)</f>
        <v>0</v>
      </c>
      <c r="AA15" s="12">
        <f>VLOOKUP($H15,'[2]2025_03'!$D:$AD,'[2]2025_03'!P$19,FALSE)</f>
        <v>0</v>
      </c>
      <c r="AB15" s="12">
        <f>VLOOKUP($H15,'[2]2025_03'!$D:$AD,'[2]2025_03'!Q$19,FALSE)</f>
        <v>17275.780000000002</v>
      </c>
      <c r="AC15">
        <f t="shared" si="2"/>
        <v>17275.780000000002</v>
      </c>
      <c r="AD15">
        <f t="shared" si="3"/>
        <v>0</v>
      </c>
    </row>
    <row r="16" spans="1:30" ht="15" customHeight="1" x14ac:dyDescent="0.25">
      <c r="A16" s="10" t="str">
        <f t="shared" si="0"/>
        <v>H018 2025 Março</v>
      </c>
      <c r="B16" s="10" t="str">
        <f>VLOOKUP(H16,[1]Auxiliar_referencia!E:F,2,FALSE)</f>
        <v>Medidor faturado pela UFSC</v>
      </c>
      <c r="C16" s="10">
        <v>2025</v>
      </c>
      <c r="D16" s="10" t="s">
        <v>30</v>
      </c>
      <c r="E16" s="10">
        <f>VLOOKUP(H16,[1]Auxiliar_referencia!$B:$X,3,FALSE)</f>
        <v>2296640</v>
      </c>
      <c r="F16" s="10" t="str">
        <f>VLOOKUP(H16,[1]Auxiliar_referencia!$B:$X,11,FALSE)</f>
        <v>Trindade</v>
      </c>
      <c r="G16" s="10" t="str">
        <f>VLOOKUP(H16,[1]Auxiliar_referencia!$B:$X,16,FALSE)</f>
        <v>A13C043935</v>
      </c>
      <c r="H16" s="11" t="s">
        <v>45</v>
      </c>
      <c r="I16" s="10" t="str">
        <f>VLOOKUP(H16,[1]Auxiliar_referencia!$B:$X,20,FALSE)</f>
        <v>CASAN</v>
      </c>
      <c r="J16" s="10" t="str">
        <f>VLOOKUP(H16,[1]Auxiliar_referencia!$B:$X,10,FALSE)</f>
        <v>Florianópolis - Trindade</v>
      </c>
      <c r="K16" s="10" t="str">
        <f>VLOOKUP(H16,[1]Auxiliar_referencia!$B:$X,12,FALSE)</f>
        <v>SSI - Secretaria de Assuntos Institucionais</v>
      </c>
      <c r="L16" s="12">
        <f>VLOOKUP($H16,'[2]2025_03'!$D:$AD,'[2]2025_03'!Z$19,FALSE)</f>
        <v>1</v>
      </c>
      <c r="M16" s="12">
        <f>VLOOKUP($H16,'[2]2025_03'!$D:$AD,'[2]2025_03'!AA$19,FALSE)</f>
        <v>0</v>
      </c>
      <c r="N16" s="12">
        <f>VLOOKUP($H16,'[2]2025_03'!$D:$AD,'[2]2025_03'!AB$19,FALSE)</f>
        <v>0</v>
      </c>
      <c r="O16" s="12">
        <f>VLOOKUP($H16,'[2]2025_03'!$D:$AD,'[2]2025_03'!AC$19,FALSE)</f>
        <v>0</v>
      </c>
      <c r="P16" s="12">
        <f>VLOOKUP($H16,'[2]2025_03'!$D:$AD,'[2]2025_03'!AD$19,FALSE)</f>
        <v>1</v>
      </c>
      <c r="Q16" s="13">
        <f>VLOOKUP(H16,'2025_03'!H:R,11,FALSE)</f>
        <v>520</v>
      </c>
      <c r="R16" s="14">
        <f>VLOOKUP($H16,'[2]2025_03'!$D:$AD,'[2]2025_03'!J$19,FALSE)</f>
        <v>520</v>
      </c>
      <c r="S16" s="15">
        <f t="shared" si="1"/>
        <v>0</v>
      </c>
      <c r="T16" s="12">
        <f>VLOOKUP($H16,'[2]2025_03'!$D:$AD,'[2]2025_03'!K$19,FALSE)</f>
        <v>22</v>
      </c>
      <c r="U16" s="16" t="str">
        <f>VLOOKUP($H16,'[2]2025_03'!$D:$AD,'[2]2025_03'!T$19,FALSE)</f>
        <v>LIDO</v>
      </c>
      <c r="V16" s="17" t="str">
        <f>VLOOKUP($H16,'[2]2025_03'!$D:$AD,'[2]2025_03'!U$19,FALSE)</f>
        <v>Sem ocorrência</v>
      </c>
      <c r="W16" s="12">
        <f>VLOOKUP($H16,'[2]2025_03'!$D:$AD,'[2]2025_03'!L$19,FALSE)</f>
        <v>339.48</v>
      </c>
      <c r="X16" s="12">
        <f>VLOOKUP($H16,'[2]2025_03'!$D:$AD,'[2]2025_03'!M$19,FALSE)</f>
        <v>339.48</v>
      </c>
      <c r="Y16" s="18">
        <f>VLOOKUP($H16,'[2]2025_03'!$D:$AD,'[2]2025_03'!N$19,FALSE)</f>
        <v>-64.16</v>
      </c>
      <c r="Z16" s="12">
        <f>VLOOKUP($H16,'[2]2025_03'!$D:$AD,'[2]2025_03'!O$19,FALSE)</f>
        <v>0</v>
      </c>
      <c r="AA16" s="12">
        <f>VLOOKUP($H16,'[2]2025_03'!$D:$AD,'[2]2025_03'!P$19,FALSE)</f>
        <v>0</v>
      </c>
      <c r="AB16" s="12">
        <f>VLOOKUP($H16,'[2]2025_03'!$D:$AD,'[2]2025_03'!Q$19,FALSE)</f>
        <v>614.80000000000007</v>
      </c>
      <c r="AC16">
        <f t="shared" si="2"/>
        <v>614.80000000000007</v>
      </c>
      <c r="AD16">
        <f t="shared" si="3"/>
        <v>0</v>
      </c>
    </row>
    <row r="17" spans="1:30" ht="15" customHeight="1" x14ac:dyDescent="0.25">
      <c r="A17" s="10" t="str">
        <f t="shared" si="0"/>
        <v>H019 2025 Março</v>
      </c>
      <c r="B17" s="10" t="str">
        <f>VLOOKUP(H17,[1]Auxiliar_referencia!E:F,2,FALSE)</f>
        <v>Medidor faturado pela UFSC</v>
      </c>
      <c r="C17" s="10">
        <v>2025</v>
      </c>
      <c r="D17" s="10" t="s">
        <v>30</v>
      </c>
      <c r="E17" s="10">
        <f>VLOOKUP(H17,[1]Auxiliar_referencia!$B:$X,3,FALSE)</f>
        <v>9097821</v>
      </c>
      <c r="F17" s="10" t="str">
        <f>VLOOKUP(H17,[1]Auxiliar_referencia!$B:$X,11,FALSE)</f>
        <v>Trindade</v>
      </c>
      <c r="G17" s="10" t="str">
        <f>VLOOKUP(H17,[1]Auxiliar_referencia!$B:$X,16,FALSE)</f>
        <v>C11C005250</v>
      </c>
      <c r="H17" s="11" t="s">
        <v>46</v>
      </c>
      <c r="I17" s="10" t="str">
        <f>VLOOKUP(H17,[1]Auxiliar_referencia!$B:$X,20,FALSE)</f>
        <v>CASAN</v>
      </c>
      <c r="J17" s="10" t="str">
        <f>VLOOKUP(H17,[1]Auxiliar_referencia!$B:$X,10,FALSE)</f>
        <v>Florianópolis - Trindade</v>
      </c>
      <c r="K17" s="10" t="str">
        <f>VLOOKUP(H17,[1]Auxiliar_referencia!$B:$X,12,FALSE)</f>
        <v>CSE 2 - CSE 9 e 10 (Bl F e G)</v>
      </c>
      <c r="L17" s="12">
        <f>VLOOKUP($H17,'[2]2025_03'!$D:$AD,'[2]2025_03'!Z$19,FALSE)</f>
        <v>1</v>
      </c>
      <c r="M17" s="12">
        <f>VLOOKUP($H17,'[2]2025_03'!$D:$AD,'[2]2025_03'!AA$19,FALSE)</f>
        <v>0</v>
      </c>
      <c r="N17" s="12">
        <f>VLOOKUP($H17,'[2]2025_03'!$D:$AD,'[2]2025_03'!AB$19,FALSE)</f>
        <v>1</v>
      </c>
      <c r="O17" s="12">
        <f>VLOOKUP($H17,'[2]2025_03'!$D:$AD,'[2]2025_03'!AC$19,FALSE)</f>
        <v>1</v>
      </c>
      <c r="P17" s="12">
        <f>VLOOKUP($H17,'[2]2025_03'!$D:$AD,'[2]2025_03'!AD$19,FALSE)</f>
        <v>3</v>
      </c>
      <c r="Q17" s="13">
        <f>VLOOKUP(H17,'2025_03'!H:R,11,FALSE)</f>
        <v>15923</v>
      </c>
      <c r="R17" s="14">
        <f>VLOOKUP($H17,'[2]2025_03'!$D:$AD,'[2]2025_03'!J$19,FALSE)</f>
        <v>15923</v>
      </c>
      <c r="S17" s="15">
        <f t="shared" si="1"/>
        <v>0</v>
      </c>
      <c r="T17" s="12">
        <f>VLOOKUP($H17,'[2]2025_03'!$D:$AD,'[2]2025_03'!K$19,FALSE)</f>
        <v>738</v>
      </c>
      <c r="U17" s="16" t="str">
        <f>VLOOKUP($H17,'[2]2025_03'!$D:$AD,'[2]2025_03'!T$19,FALSE)</f>
        <v>LIDO/REVISÃO</v>
      </c>
      <c r="V17" s="17" t="str">
        <f>VLOOKUP($H17,'[2]2025_03'!$D:$AD,'[2]2025_03'!U$19,FALSE)</f>
        <v>Alto Consumo</v>
      </c>
      <c r="W17" s="12">
        <f>VLOOKUP($H17,'[2]2025_03'!$D:$AD,'[2]2025_03'!L$19,FALSE)</f>
        <v>14662.28</v>
      </c>
      <c r="X17" s="12">
        <f>VLOOKUP($H17,'[2]2025_03'!$D:$AD,'[2]2025_03'!M$19,FALSE)</f>
        <v>14662.28</v>
      </c>
      <c r="Y17" s="18">
        <f>VLOOKUP($H17,'[2]2025_03'!$D:$AD,'[2]2025_03'!N$19,FALSE)</f>
        <v>-2771.18</v>
      </c>
      <c r="Z17" s="12">
        <f>VLOOKUP($H17,'[2]2025_03'!$D:$AD,'[2]2025_03'!O$19,FALSE)</f>
        <v>0</v>
      </c>
      <c r="AA17" s="12">
        <f>VLOOKUP($H17,'[2]2025_03'!$D:$AD,'[2]2025_03'!P$19,FALSE)</f>
        <v>0</v>
      </c>
      <c r="AB17" s="12">
        <f>VLOOKUP($H17,'[2]2025_03'!$D:$AD,'[2]2025_03'!Q$19,FALSE)</f>
        <v>26553.38</v>
      </c>
      <c r="AC17">
        <f t="shared" si="2"/>
        <v>26553.38</v>
      </c>
      <c r="AD17">
        <f t="shared" si="3"/>
        <v>0</v>
      </c>
    </row>
    <row r="18" spans="1:30" ht="15" customHeight="1" x14ac:dyDescent="0.25">
      <c r="A18" s="10" t="str">
        <f t="shared" si="0"/>
        <v>H020 2025 Março</v>
      </c>
      <c r="B18" s="10" t="str">
        <f>VLOOKUP(H18,[1]Auxiliar_referencia!E:F,2,FALSE)</f>
        <v>Medidor faturado pela UFSC</v>
      </c>
      <c r="C18" s="10">
        <v>2025</v>
      </c>
      <c r="D18" s="10" t="s">
        <v>30</v>
      </c>
      <c r="E18" s="10">
        <f>VLOOKUP(H18,[1]Auxiliar_referencia!$B:$X,3,FALSE)</f>
        <v>2296829</v>
      </c>
      <c r="F18" s="10" t="str">
        <f>VLOOKUP(H18,[1]Auxiliar_referencia!$B:$X,11,FALSE)</f>
        <v>Trindade</v>
      </c>
      <c r="G18" s="10" t="str">
        <f>VLOOKUP(H18,[1]Auxiliar_referencia!$B:$X,16,FALSE)</f>
        <v>C11C009540</v>
      </c>
      <c r="H18" s="11" t="s">
        <v>47</v>
      </c>
      <c r="I18" s="10" t="str">
        <f>VLOOKUP(H18,[1]Auxiliar_referencia!$B:$X,20,FALSE)</f>
        <v>CASAN</v>
      </c>
      <c r="J18" s="10" t="str">
        <f>VLOOKUP(H18,[1]Auxiliar_referencia!$B:$X,10,FALSE)</f>
        <v>Florianópolis - Trindade</v>
      </c>
      <c r="K18" s="10" t="str">
        <f>VLOOKUP(H18,[1]Auxiliar_referencia!$B:$X,12,FALSE)</f>
        <v>CSE 1 - CSE 1 ao 4 (Bl A, B, C e D) e CCJ 1 e 2 (Bl E e F)</v>
      </c>
      <c r="L18" s="12">
        <f>VLOOKUP($H18,'[2]2025_03'!$D:$AD,'[2]2025_03'!Z$19,FALSE)</f>
        <v>1</v>
      </c>
      <c r="M18" s="12">
        <f>VLOOKUP($H18,'[2]2025_03'!$D:$AD,'[2]2025_03'!AA$19,FALSE)</f>
        <v>0</v>
      </c>
      <c r="N18" s="12">
        <f>VLOOKUP($H18,'[2]2025_03'!$D:$AD,'[2]2025_03'!AB$19,FALSE)</f>
        <v>0</v>
      </c>
      <c r="O18" s="12">
        <f>VLOOKUP($H18,'[2]2025_03'!$D:$AD,'[2]2025_03'!AC$19,FALSE)</f>
        <v>0</v>
      </c>
      <c r="P18" s="12">
        <f>VLOOKUP($H18,'[2]2025_03'!$D:$AD,'[2]2025_03'!AD$19,FALSE)</f>
        <v>1</v>
      </c>
      <c r="Q18" s="13">
        <f>VLOOKUP(H18,'2025_03'!H:R,11,FALSE)</f>
        <v>2337</v>
      </c>
      <c r="R18" s="14">
        <f>VLOOKUP($H18,'[2]2025_03'!$D:$AD,'[2]2025_03'!J$19,FALSE)</f>
        <v>2337</v>
      </c>
      <c r="S18" s="15">
        <f t="shared" si="1"/>
        <v>0</v>
      </c>
      <c r="T18" s="12">
        <f>VLOOKUP($H18,'[2]2025_03'!$D:$AD,'[2]2025_03'!K$19,FALSE)</f>
        <v>5</v>
      </c>
      <c r="U18" s="16" t="str">
        <f>VLOOKUP($H18,'[2]2025_03'!$D:$AD,'[2]2025_03'!T$19,FALSE)</f>
        <v>MÉDIO</v>
      </c>
      <c r="V18" s="17" t="str">
        <f>VLOOKUP($H18,'[2]2025_03'!$D:$AD,'[2]2025_03'!U$19,FALSE)</f>
        <v>VIDRO DO HIDROMETRO SUADO</v>
      </c>
      <c r="W18" s="12">
        <f>VLOOKUP($H18,'[2]2025_03'!$D:$AD,'[2]2025_03'!L$19,FALSE)</f>
        <v>79.319999999999993</v>
      </c>
      <c r="X18" s="12">
        <f>VLOOKUP($H18,'[2]2025_03'!$D:$AD,'[2]2025_03'!M$19,FALSE)</f>
        <v>79.319999999999993</v>
      </c>
      <c r="Y18" s="18">
        <f>VLOOKUP($H18,'[2]2025_03'!$D:$AD,'[2]2025_03'!N$19,FALSE)</f>
        <v>-14.99</v>
      </c>
      <c r="Z18" s="12">
        <f>VLOOKUP($H18,'[2]2025_03'!$D:$AD,'[2]2025_03'!O$19,FALSE)</f>
        <v>-143.65</v>
      </c>
      <c r="AA18" s="12">
        <f>VLOOKUP($H18,'[2]2025_03'!$D:$AD,'[2]2025_03'!P$19,FALSE)</f>
        <v>0</v>
      </c>
      <c r="AB18" s="12">
        <f>VLOOKUP($H18,'[2]2025_03'!$D:$AD,'[2]2025_03'!Q$19,FALSE)</f>
        <v>-2.8421709430404007E-14</v>
      </c>
      <c r="AC18">
        <f t="shared" si="2"/>
        <v>-2.8421709430404007E-14</v>
      </c>
      <c r="AD18">
        <f t="shared" si="3"/>
        <v>0</v>
      </c>
    </row>
    <row r="19" spans="1:30" ht="15" customHeight="1" x14ac:dyDescent="0.25">
      <c r="A19" s="10" t="str">
        <f t="shared" si="0"/>
        <v>H021 2025 Março</v>
      </c>
      <c r="B19" s="10" t="str">
        <f>VLOOKUP(H19,[1]Auxiliar_referencia!E:F,2,FALSE)</f>
        <v>Medidor faturado pela UFSC</v>
      </c>
      <c r="C19" s="10">
        <v>2025</v>
      </c>
      <c r="D19" s="10" t="s">
        <v>30</v>
      </c>
      <c r="E19" s="10">
        <f>VLOOKUP(H19,[1]Auxiliar_referencia!$B:$X,3,FALSE)</f>
        <v>2296632</v>
      </c>
      <c r="F19" s="10" t="str">
        <f>VLOOKUP(H19,[1]Auxiliar_referencia!$B:$X,11,FALSE)</f>
        <v>Trindade</v>
      </c>
      <c r="G19" s="10" t="str">
        <f>VLOOKUP(H19,[1]Auxiliar_referencia!$B:$X,16,FALSE)</f>
        <v>B10C001813</v>
      </c>
      <c r="H19" s="11" t="s">
        <v>48</v>
      </c>
      <c r="I19" s="10" t="str">
        <f>VLOOKUP(H19,[1]Auxiliar_referencia!$B:$X,20,FALSE)</f>
        <v>CASAN</v>
      </c>
      <c r="J19" s="10" t="str">
        <f>VLOOKUP(H19,[1]Auxiliar_referencia!$B:$X,10,FALSE)</f>
        <v>Florianópolis - Trindade</v>
      </c>
      <c r="K19" s="10" t="str">
        <f>VLOOKUP(H19,[1]Auxiliar_referencia!$B:$X,12,FALSE)</f>
        <v>Igrejinha UFSC (DAC 01 a 03 e DEX01)</v>
      </c>
      <c r="L19" s="12">
        <f>VLOOKUP($H19,'[2]2025_03'!$D:$AD,'[2]2025_03'!Z$19,FALSE)</f>
        <v>2</v>
      </c>
      <c r="M19" s="12">
        <f>VLOOKUP($H19,'[2]2025_03'!$D:$AD,'[2]2025_03'!AA$19,FALSE)</f>
        <v>0</v>
      </c>
      <c r="N19" s="12">
        <f>VLOOKUP($H19,'[2]2025_03'!$D:$AD,'[2]2025_03'!AB$19,FALSE)</f>
        <v>0</v>
      </c>
      <c r="O19" s="12">
        <f>VLOOKUP($H19,'[2]2025_03'!$D:$AD,'[2]2025_03'!AC$19,FALSE)</f>
        <v>0</v>
      </c>
      <c r="P19" s="12">
        <f>VLOOKUP($H19,'[2]2025_03'!$D:$AD,'[2]2025_03'!AD$19,FALSE)</f>
        <v>2</v>
      </c>
      <c r="Q19" s="13">
        <f>VLOOKUP(H19,'2025_03'!H:R,11,FALSE)</f>
        <v>1612</v>
      </c>
      <c r="R19" s="14">
        <f>VLOOKUP($H19,'[2]2025_03'!$D:$AD,'[2]2025_03'!J$19,FALSE)</f>
        <v>1612</v>
      </c>
      <c r="S19" s="15">
        <f t="shared" si="1"/>
        <v>0</v>
      </c>
      <c r="T19" s="12">
        <f>VLOOKUP($H19,'[2]2025_03'!$D:$AD,'[2]2025_03'!K$19,FALSE)</f>
        <v>125</v>
      </c>
      <c r="U19" s="16" t="str">
        <f>VLOOKUP($H19,'[2]2025_03'!$D:$AD,'[2]2025_03'!T$19,FALSE)</f>
        <v>MÉDIO</v>
      </c>
      <c r="V19" s="17" t="str">
        <f>VLOOKUP($H19,'[2]2025_03'!$D:$AD,'[2]2025_03'!U$19,FALSE)</f>
        <v>VIDRO DO HIDROMETRO SUADO</v>
      </c>
      <c r="W19" s="12">
        <f>VLOOKUP($H19,'[2]2025_03'!$D:$AD,'[2]2025_03'!L$19,FALSE)</f>
        <v>2208.2399999999998</v>
      </c>
      <c r="X19" s="12">
        <f>VLOOKUP($H19,'[2]2025_03'!$D:$AD,'[2]2025_03'!M$19,FALSE)</f>
        <v>2208.2399999999998</v>
      </c>
      <c r="Y19" s="18">
        <f>VLOOKUP($H19,'[2]2025_03'!$D:$AD,'[2]2025_03'!N$19,FALSE)</f>
        <v>-417.35</v>
      </c>
      <c r="Z19" s="12">
        <f>VLOOKUP($H19,'[2]2025_03'!$D:$AD,'[2]2025_03'!O$19,FALSE)</f>
        <v>0</v>
      </c>
      <c r="AA19" s="12">
        <f>VLOOKUP($H19,'[2]2025_03'!$D:$AD,'[2]2025_03'!P$19,FALSE)</f>
        <v>0</v>
      </c>
      <c r="AB19" s="12">
        <f>VLOOKUP($H19,'[2]2025_03'!$D:$AD,'[2]2025_03'!Q$19,FALSE)</f>
        <v>3999.1299999999997</v>
      </c>
      <c r="AC19">
        <f t="shared" si="2"/>
        <v>3999.1299999999997</v>
      </c>
      <c r="AD19">
        <f t="shared" si="3"/>
        <v>0</v>
      </c>
    </row>
    <row r="20" spans="1:30" ht="15" customHeight="1" x14ac:dyDescent="0.25">
      <c r="A20" s="10" t="str">
        <f t="shared" si="0"/>
        <v>H023 2025 Março</v>
      </c>
      <c r="B20" s="10" t="str">
        <f>VLOOKUP(H20,[1]Auxiliar_referencia!E:F,2,FALSE)</f>
        <v>Medidor faturado pela UFSC</v>
      </c>
      <c r="C20" s="10">
        <v>2025</v>
      </c>
      <c r="D20" s="10" t="s">
        <v>30</v>
      </c>
      <c r="E20" s="10">
        <f>VLOOKUP(H20,[1]Auxiliar_referencia!$B:$X,3,FALSE)</f>
        <v>2296934</v>
      </c>
      <c r="F20" s="10" t="str">
        <f>VLOOKUP(H20,[1]Auxiliar_referencia!$B:$X,11,FALSE)</f>
        <v>Trindade</v>
      </c>
      <c r="G20" s="10" t="str">
        <f>VLOOKUP(H20,[1]Auxiliar_referencia!$B:$X,16,FALSE)</f>
        <v>B10C010114</v>
      </c>
      <c r="H20" s="11" t="s">
        <v>49</v>
      </c>
      <c r="I20" s="10" t="str">
        <f>VLOOKUP(H20,[1]Auxiliar_referencia!$B:$X,20,FALSE)</f>
        <v>CASAN</v>
      </c>
      <c r="J20" s="10" t="str">
        <f>VLOOKUP(H20,[1]Auxiliar_referencia!$B:$X,10,FALSE)</f>
        <v>Florianópolis - Trindade</v>
      </c>
      <c r="K20" s="10" t="str">
        <f>VLOOKUP(H20,[1]Auxiliar_referencia!$B:$X,12,FALSE)</f>
        <v>Associação Volantes 1</v>
      </c>
      <c r="L20" s="12">
        <f>VLOOKUP($H20,'[2]2025_03'!$D:$AD,'[2]2025_03'!Z$19,FALSE)</f>
        <v>1</v>
      </c>
      <c r="M20" s="12">
        <f>VLOOKUP($H20,'[2]2025_03'!$D:$AD,'[2]2025_03'!AA$19,FALSE)</f>
        <v>0</v>
      </c>
      <c r="N20" s="12">
        <f>VLOOKUP($H20,'[2]2025_03'!$D:$AD,'[2]2025_03'!AB$19,FALSE)</f>
        <v>1</v>
      </c>
      <c r="O20" s="12">
        <f>VLOOKUP($H20,'[2]2025_03'!$D:$AD,'[2]2025_03'!AC$19,FALSE)</f>
        <v>0</v>
      </c>
      <c r="P20" s="12">
        <f>VLOOKUP($H20,'[2]2025_03'!$D:$AD,'[2]2025_03'!AD$19,FALSE)</f>
        <v>2</v>
      </c>
      <c r="Q20" s="13">
        <f>VLOOKUP(H20,'2025_03'!H:R,11,FALSE)</f>
        <v>17660</v>
      </c>
      <c r="R20" s="14">
        <f>VLOOKUP($H20,'[2]2025_03'!$D:$AD,'[2]2025_03'!J$19,FALSE)</f>
        <v>17660</v>
      </c>
      <c r="S20" s="15">
        <f t="shared" si="1"/>
        <v>0</v>
      </c>
      <c r="T20" s="12">
        <f>VLOOKUP($H20,'[2]2025_03'!$D:$AD,'[2]2025_03'!K$19,FALSE)</f>
        <v>142</v>
      </c>
      <c r="U20" s="16" t="str">
        <f>VLOOKUP($H20,'[2]2025_03'!$D:$AD,'[2]2025_03'!T$19,FALSE)</f>
        <v>LIDO</v>
      </c>
      <c r="V20" s="17" t="str">
        <f>VLOOKUP($H20,'[2]2025_03'!$D:$AD,'[2]2025_03'!U$19,FALSE)</f>
        <v>Sem ocorrência</v>
      </c>
      <c r="W20" s="12">
        <f>VLOOKUP($H20,'[2]2025_03'!$D:$AD,'[2]2025_03'!L$19,FALSE)</f>
        <v>2631.68</v>
      </c>
      <c r="X20" s="12">
        <f>VLOOKUP($H20,'[2]2025_03'!$D:$AD,'[2]2025_03'!M$19,FALSE)</f>
        <v>2631.68</v>
      </c>
      <c r="Y20" s="18">
        <f>VLOOKUP($H20,'[2]2025_03'!$D:$AD,'[2]2025_03'!N$19,FALSE)</f>
        <v>-497.38</v>
      </c>
      <c r="Z20" s="12">
        <f>VLOOKUP($H20,'[2]2025_03'!$D:$AD,'[2]2025_03'!O$19,FALSE)</f>
        <v>0</v>
      </c>
      <c r="AA20" s="12">
        <f>VLOOKUP($H20,'[2]2025_03'!$D:$AD,'[2]2025_03'!P$19,FALSE)</f>
        <v>0</v>
      </c>
      <c r="AB20" s="12">
        <f>VLOOKUP($H20,'[2]2025_03'!$D:$AD,'[2]2025_03'!Q$19,FALSE)</f>
        <v>4765.9799999999996</v>
      </c>
      <c r="AC20">
        <f t="shared" si="2"/>
        <v>4765.9799999999996</v>
      </c>
      <c r="AD20">
        <f t="shared" si="3"/>
        <v>0</v>
      </c>
    </row>
    <row r="21" spans="1:30" ht="15" customHeight="1" x14ac:dyDescent="0.25">
      <c r="A21" s="10" t="str">
        <f t="shared" si="0"/>
        <v>H024 2025 Março</v>
      </c>
      <c r="B21" s="10" t="str">
        <f>VLOOKUP(H21,[1]Auxiliar_referencia!E:F,2,FALSE)</f>
        <v>Medidor faturado pela UFSC</v>
      </c>
      <c r="C21" s="10">
        <v>2025</v>
      </c>
      <c r="D21" s="10" t="s">
        <v>30</v>
      </c>
      <c r="E21" s="10">
        <f>VLOOKUP(H21,[1]Auxiliar_referencia!$B:$X,3,FALSE)</f>
        <v>2296926</v>
      </c>
      <c r="F21" s="10" t="str">
        <f>VLOOKUP(H21,[1]Auxiliar_referencia!$B:$X,11,FALSE)</f>
        <v>Trindade</v>
      </c>
      <c r="G21" s="10" t="str">
        <f>VLOOKUP(H21,[1]Auxiliar_referencia!$B:$X,16,FALSE)</f>
        <v>A96C161864</v>
      </c>
      <c r="H21" s="11" t="s">
        <v>50</v>
      </c>
      <c r="I21" s="10" t="str">
        <f>VLOOKUP(H21,[1]Auxiliar_referencia!$B:$X,20,FALSE)</f>
        <v>CASAN</v>
      </c>
      <c r="J21" s="10" t="str">
        <f>VLOOKUP(H21,[1]Auxiliar_referencia!$B:$X,10,FALSE)</f>
        <v>Florianópolis - Trindade</v>
      </c>
      <c r="K21" s="10" t="str">
        <f>VLOOKUP(H21,[1]Auxiliar_referencia!$B:$X,12,FALSE)</f>
        <v>Associação Volantes 2</v>
      </c>
      <c r="L21" s="12">
        <f>VLOOKUP($H21,'[2]2025_03'!$D:$AD,'[2]2025_03'!Z$19,FALSE)</f>
        <v>1</v>
      </c>
      <c r="M21" s="12">
        <f>VLOOKUP($H21,'[2]2025_03'!$D:$AD,'[2]2025_03'!AA$19,FALSE)</f>
        <v>0</v>
      </c>
      <c r="N21" s="12">
        <f>VLOOKUP($H21,'[2]2025_03'!$D:$AD,'[2]2025_03'!AB$19,FALSE)</f>
        <v>2</v>
      </c>
      <c r="O21" s="12">
        <f>VLOOKUP($H21,'[2]2025_03'!$D:$AD,'[2]2025_03'!AC$19,FALSE)</f>
        <v>0</v>
      </c>
      <c r="P21" s="12">
        <f>VLOOKUP($H21,'[2]2025_03'!$D:$AD,'[2]2025_03'!AD$19,FALSE)</f>
        <v>3</v>
      </c>
      <c r="Q21" s="13">
        <f>VLOOKUP(H21,'2025_03'!H:R,11,FALSE)</f>
        <v>25</v>
      </c>
      <c r="R21" s="14">
        <f>VLOOKUP($H21,'[2]2025_03'!$D:$AD,'[2]2025_03'!J$19,FALSE)</f>
        <v>25</v>
      </c>
      <c r="S21" s="15">
        <f t="shared" si="1"/>
        <v>0</v>
      </c>
      <c r="T21" s="12">
        <f>VLOOKUP($H21,'[2]2025_03'!$D:$AD,'[2]2025_03'!K$19,FALSE)</f>
        <v>0</v>
      </c>
      <c r="U21" s="16" t="str">
        <f>VLOOKUP($H21,'[2]2025_03'!$D:$AD,'[2]2025_03'!T$19,FALSE)</f>
        <v>LIDO</v>
      </c>
      <c r="V21" s="17" t="str">
        <f>VLOOKUP($H21,'[2]2025_03'!$D:$AD,'[2]2025_03'!U$19,FALSE)</f>
        <v>HIDRÔMETRO PARADO.</v>
      </c>
      <c r="W21" s="12">
        <f>VLOOKUP($H21,'[2]2025_03'!$D:$AD,'[2]2025_03'!L$19,FALSE)</f>
        <v>137.16</v>
      </c>
      <c r="X21" s="12">
        <f>VLOOKUP($H21,'[2]2025_03'!$D:$AD,'[2]2025_03'!M$19,FALSE)</f>
        <v>137.16</v>
      </c>
      <c r="Y21" s="18">
        <f>VLOOKUP($H21,'[2]2025_03'!$D:$AD,'[2]2025_03'!N$19,FALSE)</f>
        <v>-25.92</v>
      </c>
      <c r="Z21" s="12">
        <f>VLOOKUP($H21,'[2]2025_03'!$D:$AD,'[2]2025_03'!O$19,FALSE)</f>
        <v>0</v>
      </c>
      <c r="AA21" s="12">
        <f>VLOOKUP($H21,'[2]2025_03'!$D:$AD,'[2]2025_03'!P$19,FALSE)</f>
        <v>0</v>
      </c>
      <c r="AB21" s="12">
        <f>VLOOKUP($H21,'[2]2025_03'!$D:$AD,'[2]2025_03'!Q$19,FALSE)</f>
        <v>248.39999999999998</v>
      </c>
      <c r="AC21">
        <f t="shared" si="2"/>
        <v>248.39999999999998</v>
      </c>
      <c r="AD21">
        <f t="shared" si="3"/>
        <v>0</v>
      </c>
    </row>
    <row r="22" spans="1:30" ht="15" customHeight="1" x14ac:dyDescent="0.25">
      <c r="A22" s="10" t="str">
        <f t="shared" si="0"/>
        <v>H025 2025 Março</v>
      </c>
      <c r="B22" s="10" t="str">
        <f>VLOOKUP(H22,[1]Auxiliar_referencia!E:F,2,FALSE)</f>
        <v>Medidor faturado pela UFSC</v>
      </c>
      <c r="C22" s="10">
        <v>2025</v>
      </c>
      <c r="D22" s="10" t="s">
        <v>30</v>
      </c>
      <c r="E22" s="10">
        <f>VLOOKUP(H22,[1]Auxiliar_referencia!$B:$X,3,FALSE)</f>
        <v>2296900</v>
      </c>
      <c r="F22" s="10" t="str">
        <f>VLOOKUP(H22,[1]Auxiliar_referencia!$B:$X,11,FALSE)</f>
        <v>Trindade</v>
      </c>
      <c r="G22" s="10" t="str">
        <f>VLOOKUP(H22,[1]Auxiliar_referencia!$B:$X,16,FALSE)</f>
        <v>C11C001273</v>
      </c>
      <c r="H22" s="11" t="s">
        <v>51</v>
      </c>
      <c r="I22" s="10" t="str">
        <f>VLOOKUP(H22,[1]Auxiliar_referencia!$B:$X,20,FALSE)</f>
        <v>CASAN</v>
      </c>
      <c r="J22" s="10" t="str">
        <f>VLOOKUP(H22,[1]Auxiliar_referencia!$B:$X,10,FALSE)</f>
        <v>Florianópolis - Trindade</v>
      </c>
      <c r="K22" s="10" t="str">
        <f>VLOOKUP(H22,[1]Auxiliar_referencia!$B:$X,12,FALSE)</f>
        <v>CFM  Bloco A</v>
      </c>
      <c r="L22" s="12">
        <f>VLOOKUP($H22,'[2]2025_03'!$D:$AD,'[2]2025_03'!Z$19,FALSE)</f>
        <v>1</v>
      </c>
      <c r="M22" s="12">
        <f>VLOOKUP($H22,'[2]2025_03'!$D:$AD,'[2]2025_03'!AA$19,FALSE)</f>
        <v>0</v>
      </c>
      <c r="N22" s="12">
        <f>VLOOKUP($H22,'[2]2025_03'!$D:$AD,'[2]2025_03'!AB$19,FALSE)</f>
        <v>0</v>
      </c>
      <c r="O22" s="12">
        <f>VLOOKUP($H22,'[2]2025_03'!$D:$AD,'[2]2025_03'!AC$19,FALSE)</f>
        <v>0</v>
      </c>
      <c r="P22" s="12">
        <f>VLOOKUP($H22,'[2]2025_03'!$D:$AD,'[2]2025_03'!AD$19,FALSE)</f>
        <v>1</v>
      </c>
      <c r="Q22" s="13">
        <f>VLOOKUP(H22,'2025_03'!H:R,11,FALSE)</f>
        <v>27375</v>
      </c>
      <c r="R22" s="14">
        <f>VLOOKUP($H22,'[2]2025_03'!$D:$AD,'[2]2025_03'!J$19,FALSE)</f>
        <v>27375</v>
      </c>
      <c r="S22" s="15">
        <f t="shared" si="1"/>
        <v>0</v>
      </c>
      <c r="T22" s="12">
        <f>VLOOKUP($H22,'[2]2025_03'!$D:$AD,'[2]2025_03'!K$19,FALSE)</f>
        <v>291</v>
      </c>
      <c r="U22" s="16" t="str">
        <f>VLOOKUP($H22,'[2]2025_03'!$D:$AD,'[2]2025_03'!T$19,FALSE)</f>
        <v>MÉDIO</v>
      </c>
      <c r="V22" s="17" t="str">
        <f>VLOOKUP($H22,'[2]2025_03'!$D:$AD,'[2]2025_03'!U$19,FALSE)</f>
        <v>VIDRO DO HIDROMETRO SUADO</v>
      </c>
      <c r="W22" s="12">
        <f>VLOOKUP($H22,'[2]2025_03'!$D:$AD,'[2]2025_03'!L$19,FALSE)</f>
        <v>5418.2</v>
      </c>
      <c r="X22" s="12">
        <f>VLOOKUP($H22,'[2]2025_03'!$D:$AD,'[2]2025_03'!M$19,FALSE)</f>
        <v>5418.2</v>
      </c>
      <c r="Y22" s="18">
        <f>VLOOKUP($H22,'[2]2025_03'!$D:$AD,'[2]2025_03'!N$19,FALSE)</f>
        <v>-1024.04</v>
      </c>
      <c r="Z22" s="12">
        <f>VLOOKUP($H22,'[2]2025_03'!$D:$AD,'[2]2025_03'!O$19,FALSE)</f>
        <v>0</v>
      </c>
      <c r="AA22" s="12">
        <f>VLOOKUP($H22,'[2]2025_03'!$D:$AD,'[2]2025_03'!P$19,FALSE)</f>
        <v>0</v>
      </c>
      <c r="AB22" s="12">
        <f>VLOOKUP($H22,'[2]2025_03'!$D:$AD,'[2]2025_03'!Q$19,FALSE)</f>
        <v>9812.36</v>
      </c>
      <c r="AC22">
        <f t="shared" si="2"/>
        <v>9812.36</v>
      </c>
      <c r="AD22">
        <f t="shared" si="3"/>
        <v>0</v>
      </c>
    </row>
    <row r="23" spans="1:30" ht="15" customHeight="1" x14ac:dyDescent="0.25">
      <c r="A23" s="10" t="str">
        <f t="shared" si="0"/>
        <v>H026 2025 Março</v>
      </c>
      <c r="B23" s="10" t="str">
        <f>VLOOKUP(H23,[1]Auxiliar_referencia!E:F,2,FALSE)</f>
        <v>Medidor faturado pela UFSC</v>
      </c>
      <c r="C23" s="10">
        <v>2025</v>
      </c>
      <c r="D23" s="10" t="s">
        <v>30</v>
      </c>
      <c r="E23" s="10">
        <f>VLOOKUP(H23,[1]Auxiliar_referencia!$B:$X,3,FALSE)</f>
        <v>9912770</v>
      </c>
      <c r="F23" s="10" t="str">
        <f>VLOOKUP(H23,[1]Auxiliar_referencia!$B:$X,11,FALSE)</f>
        <v>Trindade</v>
      </c>
      <c r="G23" s="10" t="str">
        <f>VLOOKUP(H23,[1]Auxiliar_referencia!$B:$X,16,FALSE)</f>
        <v>A10C023447</v>
      </c>
      <c r="H23" s="11" t="s">
        <v>52</v>
      </c>
      <c r="I23" s="10" t="str">
        <f>VLOOKUP(H23,[1]Auxiliar_referencia!$B:$X,20,FALSE)</f>
        <v>CASAN</v>
      </c>
      <c r="J23" s="10" t="str">
        <f>VLOOKUP(H23,[1]Auxiliar_referencia!$B:$X,10,FALSE)</f>
        <v>Florianópolis - Trindade</v>
      </c>
      <c r="K23" s="10" t="str">
        <f>VLOOKUP(H23,[1]Auxiliar_referencia!$B:$X,12,FALSE)</f>
        <v>CFM  Bloco B</v>
      </c>
      <c r="L23" s="12">
        <f>VLOOKUP($H23,'[2]2025_03'!$D:$AD,'[2]2025_03'!Z$19,FALSE)</f>
        <v>1</v>
      </c>
      <c r="M23" s="12">
        <f>VLOOKUP($H23,'[2]2025_03'!$D:$AD,'[2]2025_03'!AA$19,FALSE)</f>
        <v>0</v>
      </c>
      <c r="N23" s="12">
        <f>VLOOKUP($H23,'[2]2025_03'!$D:$AD,'[2]2025_03'!AB$19,FALSE)</f>
        <v>0</v>
      </c>
      <c r="O23" s="12">
        <f>VLOOKUP($H23,'[2]2025_03'!$D:$AD,'[2]2025_03'!AC$19,FALSE)</f>
        <v>0</v>
      </c>
      <c r="P23" s="12">
        <f>VLOOKUP($H23,'[2]2025_03'!$D:$AD,'[2]2025_03'!AD$19,FALSE)</f>
        <v>1</v>
      </c>
      <c r="Q23" s="13">
        <f>VLOOKUP(H23,'2025_03'!H:R,11,FALSE)</f>
        <v>3886</v>
      </c>
      <c r="R23" s="14">
        <f>VLOOKUP($H23,'[2]2025_03'!$D:$AD,'[2]2025_03'!J$19,FALSE)</f>
        <v>3886</v>
      </c>
      <c r="S23" s="15">
        <f t="shared" si="1"/>
        <v>0</v>
      </c>
      <c r="T23" s="12">
        <f>VLOOKUP($H23,'[2]2025_03'!$D:$AD,'[2]2025_03'!K$19,FALSE)</f>
        <v>75</v>
      </c>
      <c r="U23" s="16" t="str">
        <f>VLOOKUP($H23,'[2]2025_03'!$D:$AD,'[2]2025_03'!T$19,FALSE)</f>
        <v>MÉDIO</v>
      </c>
      <c r="V23" s="17" t="str">
        <f>VLOOKUP($H23,'[2]2025_03'!$D:$AD,'[2]2025_03'!U$19,FALSE)</f>
        <v>VIDRO DO HIDROMETRO SUADO</v>
      </c>
      <c r="W23" s="12">
        <f>VLOOKUP($H23,'[2]2025_03'!$D:$AD,'[2]2025_03'!L$19,FALSE)</f>
        <v>1340.12</v>
      </c>
      <c r="X23" s="12">
        <f>VLOOKUP($H23,'[2]2025_03'!$D:$AD,'[2]2025_03'!M$19,FALSE)</f>
        <v>1340.12</v>
      </c>
      <c r="Y23" s="18">
        <f>VLOOKUP($H23,'[2]2025_03'!$D:$AD,'[2]2025_03'!N$19,FALSE)</f>
        <v>-253.28</v>
      </c>
      <c r="Z23" s="12">
        <f>VLOOKUP($H23,'[2]2025_03'!$D:$AD,'[2]2025_03'!O$19,FALSE)</f>
        <v>0</v>
      </c>
      <c r="AA23" s="12">
        <f>VLOOKUP($H23,'[2]2025_03'!$D:$AD,'[2]2025_03'!P$19,FALSE)</f>
        <v>0</v>
      </c>
      <c r="AB23" s="12">
        <f>VLOOKUP($H23,'[2]2025_03'!$D:$AD,'[2]2025_03'!Q$19,FALSE)</f>
        <v>2426.9599999999996</v>
      </c>
      <c r="AC23">
        <f t="shared" si="2"/>
        <v>2426.9599999999996</v>
      </c>
      <c r="AD23">
        <f t="shared" si="3"/>
        <v>0</v>
      </c>
    </row>
    <row r="24" spans="1:30" ht="15" customHeight="1" x14ac:dyDescent="0.25">
      <c r="A24" s="10" t="str">
        <f t="shared" si="0"/>
        <v>H027 2025 Março</v>
      </c>
      <c r="B24" s="10" t="str">
        <f>VLOOKUP(H24,[1]Auxiliar_referencia!E:F,2,FALSE)</f>
        <v>Medidor faturado pela UFSC</v>
      </c>
      <c r="C24" s="10">
        <v>2025</v>
      </c>
      <c r="D24" s="10" t="s">
        <v>30</v>
      </c>
      <c r="E24" s="10">
        <f>VLOOKUP(H24,[1]Auxiliar_referencia!$B:$X,3,FALSE)</f>
        <v>16701186</v>
      </c>
      <c r="F24" s="10" t="str">
        <f>VLOOKUP(H24,[1]Auxiliar_referencia!$B:$X,11,FALSE)</f>
        <v>Trindade</v>
      </c>
      <c r="G24" s="10" t="str">
        <f>VLOOKUP(H24,[1]Auxiliar_referencia!$B:$X,16,FALSE)</f>
        <v>C11C009484</v>
      </c>
      <c r="H24" s="11" t="s">
        <v>53</v>
      </c>
      <c r="I24" s="10" t="str">
        <f>VLOOKUP(H24,[1]Auxiliar_referencia!$B:$X,20,FALSE)</f>
        <v>CASAN</v>
      </c>
      <c r="J24" s="10" t="str">
        <f>VLOOKUP(H24,[1]Auxiliar_referencia!$B:$X,10,FALSE)</f>
        <v>Florianópolis - Trindade</v>
      </c>
      <c r="K24" s="10" t="str">
        <f>VLOOKUP(H24,[1]Auxiliar_referencia!$B:$X,12,FALSE)</f>
        <v>Colégio de Aplicação</v>
      </c>
      <c r="L24" s="12">
        <f>VLOOKUP($H24,'[2]2025_03'!$D:$AD,'[2]2025_03'!Z$19,FALSE)</f>
        <v>1</v>
      </c>
      <c r="M24" s="12">
        <f>VLOOKUP($H24,'[2]2025_03'!$D:$AD,'[2]2025_03'!AA$19,FALSE)</f>
        <v>0</v>
      </c>
      <c r="N24" s="12">
        <f>VLOOKUP($H24,'[2]2025_03'!$D:$AD,'[2]2025_03'!AB$19,FALSE)</f>
        <v>0</v>
      </c>
      <c r="O24" s="12">
        <f>VLOOKUP($H24,'[2]2025_03'!$D:$AD,'[2]2025_03'!AC$19,FALSE)</f>
        <v>0</v>
      </c>
      <c r="P24" s="12">
        <f>VLOOKUP($H24,'[2]2025_03'!$D:$AD,'[2]2025_03'!AD$19,FALSE)</f>
        <v>1</v>
      </c>
      <c r="Q24" s="13">
        <f>VLOOKUP(H24,'2025_03'!H:R,11,FALSE)</f>
        <v>70688</v>
      </c>
      <c r="R24" s="14">
        <f>VLOOKUP($H24,'[2]2025_03'!$D:$AD,'[2]2025_03'!J$19,FALSE)</f>
        <v>70688</v>
      </c>
      <c r="S24" s="15">
        <f t="shared" si="1"/>
        <v>0</v>
      </c>
      <c r="T24" s="12">
        <f>VLOOKUP($H24,'[2]2025_03'!$D:$AD,'[2]2025_03'!K$19,FALSE)</f>
        <v>365</v>
      </c>
      <c r="U24" s="16" t="str">
        <f>VLOOKUP($H24,'[2]2025_03'!$D:$AD,'[2]2025_03'!T$19,FALSE)</f>
        <v>MÉDIO</v>
      </c>
      <c r="V24" s="17" t="str">
        <f>VLOOKUP($H24,'[2]2025_03'!$D:$AD,'[2]2025_03'!U$19,FALSE)</f>
        <v>VIDRO DO HIDROMETRO SUADO</v>
      </c>
      <c r="W24" s="12">
        <f>VLOOKUP($H24,'[2]2025_03'!$D:$AD,'[2]2025_03'!L$19,FALSE)</f>
        <v>6815.32</v>
      </c>
      <c r="X24" s="12">
        <f>VLOOKUP($H24,'[2]2025_03'!$D:$AD,'[2]2025_03'!M$19,FALSE)</f>
        <v>6815.32</v>
      </c>
      <c r="Y24" s="18">
        <f>VLOOKUP($H24,'[2]2025_03'!$D:$AD,'[2]2025_03'!N$19,FALSE)</f>
        <v>-1288.0999999999999</v>
      </c>
      <c r="Z24" s="12">
        <f>VLOOKUP($H24,'[2]2025_03'!$D:$AD,'[2]2025_03'!O$19,FALSE)</f>
        <v>0</v>
      </c>
      <c r="AA24" s="12">
        <f>VLOOKUP($H24,'[2]2025_03'!$D:$AD,'[2]2025_03'!P$19,FALSE)</f>
        <v>0</v>
      </c>
      <c r="AB24" s="12">
        <f>VLOOKUP($H24,'[2]2025_03'!$D:$AD,'[2]2025_03'!Q$19,FALSE)</f>
        <v>12342.539999999999</v>
      </c>
      <c r="AC24">
        <f t="shared" si="2"/>
        <v>12342.539999999999</v>
      </c>
      <c r="AD24">
        <f t="shared" si="3"/>
        <v>0</v>
      </c>
    </row>
    <row r="25" spans="1:30" ht="15" customHeight="1" x14ac:dyDescent="0.25">
      <c r="A25" s="10" t="str">
        <f t="shared" si="0"/>
        <v>H028 2025 Março</v>
      </c>
      <c r="B25" s="10" t="str">
        <f>VLOOKUP(H25,[1]Auxiliar_referencia!E:F,2,FALSE)</f>
        <v>Medidor faturado pela UFSC</v>
      </c>
      <c r="C25" s="10">
        <v>2025</v>
      </c>
      <c r="D25" s="10" t="s">
        <v>30</v>
      </c>
      <c r="E25" s="10">
        <f>VLOOKUP(H25,[1]Auxiliar_referencia!$B:$X,3,FALSE)</f>
        <v>6205615</v>
      </c>
      <c r="F25" s="10" t="str">
        <f>VLOOKUP(H25,[1]Auxiliar_referencia!$B:$X,11,FALSE)</f>
        <v>Trindade</v>
      </c>
      <c r="G25" s="10" t="str">
        <f>VLOOKUP(H25,[1]Auxiliar_referencia!$B:$X,16,FALSE)</f>
        <v>B10C017964</v>
      </c>
      <c r="H25" s="11" t="s">
        <v>54</v>
      </c>
      <c r="I25" s="10" t="str">
        <f>VLOOKUP(H25,[1]Auxiliar_referencia!$B:$X,20,FALSE)</f>
        <v>CASAN</v>
      </c>
      <c r="J25" s="10" t="str">
        <f>VLOOKUP(H25,[1]Auxiliar_referencia!$B:$X,10,FALSE)</f>
        <v>Florianópolis - Trindade</v>
      </c>
      <c r="K25" s="10" t="str">
        <f>VLOOKUP(H25,[1]Auxiliar_referencia!$B:$X,12,FALSE)</f>
        <v>Nativas do Horto Botânico</v>
      </c>
      <c r="L25" s="12">
        <f>VLOOKUP($H25,'[2]2025_03'!$D:$AD,'[2]2025_03'!Z$19,FALSE)</f>
        <v>1</v>
      </c>
      <c r="M25" s="12">
        <f>VLOOKUP($H25,'[2]2025_03'!$D:$AD,'[2]2025_03'!AA$19,FALSE)</f>
        <v>0</v>
      </c>
      <c r="N25" s="12">
        <f>VLOOKUP($H25,'[2]2025_03'!$D:$AD,'[2]2025_03'!AB$19,FALSE)</f>
        <v>0</v>
      </c>
      <c r="O25" s="12">
        <f>VLOOKUP($H25,'[2]2025_03'!$D:$AD,'[2]2025_03'!AC$19,FALSE)</f>
        <v>0</v>
      </c>
      <c r="P25" s="12">
        <f>VLOOKUP($H25,'[2]2025_03'!$D:$AD,'[2]2025_03'!AD$19,FALSE)</f>
        <v>1</v>
      </c>
      <c r="Q25" s="13">
        <f>VLOOKUP(H25,'2025_03'!H:R,11,FALSE)</f>
        <v>2277</v>
      </c>
      <c r="R25" s="14">
        <f>VLOOKUP($H25,'[2]2025_03'!$D:$AD,'[2]2025_03'!J$19,FALSE)</f>
        <v>2277</v>
      </c>
      <c r="S25" s="15">
        <f t="shared" si="1"/>
        <v>0</v>
      </c>
      <c r="T25" s="12">
        <f>VLOOKUP($H25,'[2]2025_03'!$D:$AD,'[2]2025_03'!K$19,FALSE)</f>
        <v>34</v>
      </c>
      <c r="U25" s="16" t="str">
        <f>VLOOKUP($H25,'[2]2025_03'!$D:$AD,'[2]2025_03'!T$19,FALSE)</f>
        <v>MÉDIO</v>
      </c>
      <c r="V25" s="17" t="str">
        <f>VLOOKUP($H25,'[2]2025_03'!$D:$AD,'[2]2025_03'!U$19,FALSE)</f>
        <v>VIDRO DO HIDROMETRO SUADO</v>
      </c>
      <c r="W25" s="12">
        <f>VLOOKUP($H25,'[2]2025_03'!$D:$AD,'[2]2025_03'!L$19,FALSE)</f>
        <v>566.04</v>
      </c>
      <c r="X25" s="12">
        <f>VLOOKUP($H25,'[2]2025_03'!$D:$AD,'[2]2025_03'!M$19,FALSE)</f>
        <v>566.04</v>
      </c>
      <c r="Y25" s="18">
        <f>VLOOKUP($H25,'[2]2025_03'!$D:$AD,'[2]2025_03'!N$19,FALSE)</f>
        <v>-106.98</v>
      </c>
      <c r="Z25" s="12">
        <f>VLOOKUP($H25,'[2]2025_03'!$D:$AD,'[2]2025_03'!O$19,FALSE)</f>
        <v>0</v>
      </c>
      <c r="AA25" s="12">
        <f>VLOOKUP($H25,'[2]2025_03'!$D:$AD,'[2]2025_03'!P$19,FALSE)</f>
        <v>0</v>
      </c>
      <c r="AB25" s="12">
        <f>VLOOKUP($H25,'[2]2025_03'!$D:$AD,'[2]2025_03'!Q$19,FALSE)</f>
        <v>1025.0999999999999</v>
      </c>
      <c r="AC25">
        <f t="shared" si="2"/>
        <v>1025.0999999999999</v>
      </c>
      <c r="AD25">
        <f t="shared" si="3"/>
        <v>0</v>
      </c>
    </row>
    <row r="26" spans="1:30" ht="15" customHeight="1" x14ac:dyDescent="0.25">
      <c r="A26" s="10" t="str">
        <f t="shared" si="0"/>
        <v>H029 2025 Março</v>
      </c>
      <c r="B26" s="10" t="str">
        <f>VLOOKUP(H26,[1]Auxiliar_referencia!E:F,2,FALSE)</f>
        <v>Medidor faturado pela UFSC</v>
      </c>
      <c r="C26" s="10">
        <v>2025</v>
      </c>
      <c r="D26" s="10" t="s">
        <v>30</v>
      </c>
      <c r="E26" s="10">
        <f>VLOOKUP(H26,[1]Auxiliar_referencia!$B:$X,3,FALSE)</f>
        <v>7297220</v>
      </c>
      <c r="F26" s="10" t="str">
        <f>VLOOKUP(H26,[1]Auxiliar_referencia!$B:$X,11,FALSE)</f>
        <v>Trindade</v>
      </c>
      <c r="G26" s="10" t="str">
        <f>VLOOKUP(H26,[1]Auxiliar_referencia!$B:$X,16,FALSE)</f>
        <v>A08X051927</v>
      </c>
      <c r="H26" s="11" t="s">
        <v>55</v>
      </c>
      <c r="I26" s="10" t="str">
        <f>VLOOKUP(H26,[1]Auxiliar_referencia!$B:$X,20,FALSE)</f>
        <v>CASAN</v>
      </c>
      <c r="J26" s="10" t="str">
        <f>VLOOKUP(H26,[1]Auxiliar_referencia!$B:$X,10,FALSE)</f>
        <v>Florianópolis - Trindade</v>
      </c>
      <c r="K26" s="10" t="str">
        <f>VLOOKUP(H26,[1]Auxiliar_referencia!$B:$X,12,FALSE)</f>
        <v>Moradia Estudantil - Portaria</v>
      </c>
      <c r="L26" s="12">
        <f>VLOOKUP($H26,'[2]2025_03'!$D:$AD,'[2]2025_03'!Z$19,FALSE)</f>
        <v>1</v>
      </c>
      <c r="M26" s="12">
        <f>VLOOKUP($H26,'[2]2025_03'!$D:$AD,'[2]2025_03'!AA$19,FALSE)</f>
        <v>0</v>
      </c>
      <c r="N26" s="12">
        <f>VLOOKUP($H26,'[2]2025_03'!$D:$AD,'[2]2025_03'!AB$19,FALSE)</f>
        <v>0</v>
      </c>
      <c r="O26" s="12">
        <f>VLOOKUP($H26,'[2]2025_03'!$D:$AD,'[2]2025_03'!AC$19,FALSE)</f>
        <v>0</v>
      </c>
      <c r="P26" s="12">
        <f>VLOOKUP($H26,'[2]2025_03'!$D:$AD,'[2]2025_03'!AD$19,FALSE)</f>
        <v>1</v>
      </c>
      <c r="Q26" s="13">
        <f>VLOOKUP(H26,'2025_03'!H:R,11,FALSE)</f>
        <v>335</v>
      </c>
      <c r="R26" s="14">
        <f>VLOOKUP($H26,'[2]2025_03'!$D:$AD,'[2]2025_03'!J$19,FALSE)</f>
        <v>335</v>
      </c>
      <c r="S26" s="15">
        <f t="shared" si="1"/>
        <v>0</v>
      </c>
      <c r="T26" s="12">
        <f>VLOOKUP($H26,'[2]2025_03'!$D:$AD,'[2]2025_03'!K$19,FALSE)</f>
        <v>6</v>
      </c>
      <c r="U26" s="16" t="str">
        <f>VLOOKUP($H26,'[2]2025_03'!$D:$AD,'[2]2025_03'!T$19,FALSE)</f>
        <v>LIDO</v>
      </c>
      <c r="V26" s="17" t="str">
        <f>VLOOKUP($H26,'[2]2025_03'!$D:$AD,'[2]2025_03'!U$19,FALSE)</f>
        <v>Alto Consumo</v>
      </c>
      <c r="W26" s="12">
        <f>VLOOKUP($H26,'[2]2025_03'!$D:$AD,'[2]2025_03'!L$19,FALSE)</f>
        <v>86.04</v>
      </c>
      <c r="X26" s="12">
        <f>VLOOKUP($H26,'[2]2025_03'!$D:$AD,'[2]2025_03'!M$19,FALSE)</f>
        <v>86.04</v>
      </c>
      <c r="Y26" s="18">
        <f>VLOOKUP($H26,'[2]2025_03'!$D:$AD,'[2]2025_03'!N$19,FALSE)</f>
        <v>-16.260000000000002</v>
      </c>
      <c r="Z26" s="12">
        <f>VLOOKUP($H26,'[2]2025_03'!$D:$AD,'[2]2025_03'!O$19,FALSE)</f>
        <v>0</v>
      </c>
      <c r="AA26" s="12">
        <f>VLOOKUP($H26,'[2]2025_03'!$D:$AD,'[2]2025_03'!P$19,FALSE)</f>
        <v>0</v>
      </c>
      <c r="AB26" s="12">
        <f>VLOOKUP($H26,'[2]2025_03'!$D:$AD,'[2]2025_03'!Q$19,FALSE)</f>
        <v>155.82000000000002</v>
      </c>
      <c r="AC26">
        <f t="shared" si="2"/>
        <v>155.82000000000002</v>
      </c>
      <c r="AD26">
        <f t="shared" si="3"/>
        <v>0</v>
      </c>
    </row>
    <row r="27" spans="1:30" ht="15" customHeight="1" x14ac:dyDescent="0.25">
      <c r="A27" s="10" t="str">
        <f t="shared" si="0"/>
        <v>H030 2025 Março</v>
      </c>
      <c r="B27" s="10" t="str">
        <f>VLOOKUP(H27,[1]Auxiliar_referencia!E:F,2,FALSE)</f>
        <v>Medidor faturado pela UFSC</v>
      </c>
      <c r="C27" s="10">
        <v>2025</v>
      </c>
      <c r="D27" s="10" t="s">
        <v>30</v>
      </c>
      <c r="E27" s="10">
        <f>VLOOKUP(H27,[1]Auxiliar_referencia!$B:$X,3,FALSE)</f>
        <v>2296276</v>
      </c>
      <c r="F27" s="10" t="str">
        <f>VLOOKUP(H27,[1]Auxiliar_referencia!$B:$X,11,FALSE)</f>
        <v>Trindade</v>
      </c>
      <c r="G27" s="10" t="str">
        <f>VLOOKUP(H27,[1]Auxiliar_referencia!$B:$X,16,FALSE)</f>
        <v>E11C000101</v>
      </c>
      <c r="H27" s="11" t="s">
        <v>56</v>
      </c>
      <c r="I27" s="10" t="str">
        <f>VLOOKUP(H27,[1]Auxiliar_referencia!$B:$X,20,FALSE)</f>
        <v>CASAN</v>
      </c>
      <c r="J27" s="10" t="str">
        <f>VLOOKUP(H27,[1]Auxiliar_referencia!$B:$X,10,FALSE)</f>
        <v>Florianópolis - Trindade</v>
      </c>
      <c r="K27" s="10" t="str">
        <f>VLOOKUP(H27,[1]Auxiliar_referencia!$B:$X,12,FALSE)</f>
        <v>Moradia Estudantil</v>
      </c>
      <c r="L27" s="12">
        <f>VLOOKUP($H27,'[2]2025_03'!$D:$AD,'[2]2025_03'!Z$19,FALSE)</f>
        <v>0</v>
      </c>
      <c r="M27" s="12">
        <f>VLOOKUP($H27,'[2]2025_03'!$D:$AD,'[2]2025_03'!AA$19,FALSE)</f>
        <v>30</v>
      </c>
      <c r="N27" s="12">
        <f>VLOOKUP($H27,'[2]2025_03'!$D:$AD,'[2]2025_03'!AB$19,FALSE)</f>
        <v>0</v>
      </c>
      <c r="O27" s="12">
        <f>VLOOKUP($H27,'[2]2025_03'!$D:$AD,'[2]2025_03'!AC$19,FALSE)</f>
        <v>0</v>
      </c>
      <c r="P27" s="12">
        <f>VLOOKUP($H27,'[2]2025_03'!$D:$AD,'[2]2025_03'!AD$19,FALSE)</f>
        <v>30</v>
      </c>
      <c r="Q27" s="13">
        <f>VLOOKUP(H27,'2025_03'!H:R,11,FALSE)</f>
        <v>17860</v>
      </c>
      <c r="R27" s="14">
        <f>VLOOKUP($H27,'[2]2025_03'!$D:$AD,'[2]2025_03'!J$19,FALSE)</f>
        <v>17860</v>
      </c>
      <c r="S27" s="15">
        <f t="shared" si="1"/>
        <v>0</v>
      </c>
      <c r="T27" s="12">
        <f>VLOOKUP($H27,'[2]2025_03'!$D:$AD,'[2]2025_03'!K$19,FALSE)</f>
        <v>1573</v>
      </c>
      <c r="U27" s="16" t="str">
        <f>VLOOKUP($H27,'[2]2025_03'!$D:$AD,'[2]2025_03'!T$19,FALSE)</f>
        <v>LIDO</v>
      </c>
      <c r="V27" s="17" t="str">
        <f>VLOOKUP($H27,'[2]2025_03'!$D:$AD,'[2]2025_03'!U$19,FALSE)</f>
        <v>Sem ocorrência</v>
      </c>
      <c r="W27" s="12">
        <f>VLOOKUP($H27,'[2]2025_03'!$D:$AD,'[2]2025_03'!L$19,FALSE)</f>
        <v>24532.080000000002</v>
      </c>
      <c r="X27" s="12">
        <f>VLOOKUP($H27,'[2]2025_03'!$D:$AD,'[2]2025_03'!M$19,FALSE)</f>
        <v>24532.080000000002</v>
      </c>
      <c r="Y27" s="18">
        <f>VLOOKUP($H27,'[2]2025_03'!$D:$AD,'[2]2025_03'!N$19,FALSE)</f>
        <v>-4636.5600000000004</v>
      </c>
      <c r="Z27" s="12">
        <f>VLOOKUP($H27,'[2]2025_03'!$D:$AD,'[2]2025_03'!O$19,FALSE)</f>
        <v>0</v>
      </c>
      <c r="AA27" s="12">
        <f>VLOOKUP($H27,'[2]2025_03'!$D:$AD,'[2]2025_03'!P$19,FALSE)</f>
        <v>0</v>
      </c>
      <c r="AB27" s="12">
        <f>VLOOKUP($H27,'[2]2025_03'!$D:$AD,'[2]2025_03'!Q$19,FALSE)</f>
        <v>44427.600000000006</v>
      </c>
      <c r="AC27">
        <f t="shared" si="2"/>
        <v>44427.600000000006</v>
      </c>
      <c r="AD27">
        <f t="shared" si="3"/>
        <v>0</v>
      </c>
    </row>
    <row r="28" spans="1:30" ht="15" customHeight="1" x14ac:dyDescent="0.25">
      <c r="A28" s="10" t="str">
        <f t="shared" si="0"/>
        <v>H032 2025 Março</v>
      </c>
      <c r="B28" s="10" t="str">
        <f>VLOOKUP(H28,[1]Auxiliar_referencia!E:F,2,FALSE)</f>
        <v>Medidor faturado pela UFSC</v>
      </c>
      <c r="C28" s="10">
        <v>2025</v>
      </c>
      <c r="D28" s="10" t="s">
        <v>30</v>
      </c>
      <c r="E28" s="10">
        <f>VLOOKUP(H28,[1]Auxiliar_referencia!$B:$X,3,FALSE)</f>
        <v>2296659</v>
      </c>
      <c r="F28" s="10" t="str">
        <f>VLOOKUP(H28,[1]Auxiliar_referencia!$B:$X,11,FALSE)</f>
        <v>Trindade</v>
      </c>
      <c r="G28" s="10" t="str">
        <f>VLOOKUP(H28,[1]Auxiliar_referencia!$B:$X,16,FALSE)</f>
        <v>C11C001576</v>
      </c>
      <c r="H28" s="11" t="s">
        <v>57</v>
      </c>
      <c r="I28" s="10" t="str">
        <f>VLOOKUP(H28,[1]Auxiliar_referencia!$B:$X,20,FALSE)</f>
        <v>CASAN</v>
      </c>
      <c r="J28" s="10" t="str">
        <f>VLOOKUP(H28,[1]Auxiliar_referencia!$B:$X,10,FALSE)</f>
        <v>Florianópolis - Trindade</v>
      </c>
      <c r="K28" s="10" t="str">
        <f>VLOOKUP(H28,[1]Auxiliar_referencia!$B:$X,12,FALSE)</f>
        <v>Biblioteca Central</v>
      </c>
      <c r="L28" s="12">
        <f>VLOOKUP($H28,'[2]2025_03'!$D:$AD,'[2]2025_03'!Z$19,FALSE)</f>
        <v>1</v>
      </c>
      <c r="M28" s="12">
        <f>VLOOKUP($H28,'[2]2025_03'!$D:$AD,'[2]2025_03'!AA$19,FALSE)</f>
        <v>0</v>
      </c>
      <c r="N28" s="12">
        <f>VLOOKUP($H28,'[2]2025_03'!$D:$AD,'[2]2025_03'!AB$19,FALSE)</f>
        <v>0</v>
      </c>
      <c r="O28" s="12">
        <f>VLOOKUP($H28,'[2]2025_03'!$D:$AD,'[2]2025_03'!AC$19,FALSE)</f>
        <v>0</v>
      </c>
      <c r="P28" s="12">
        <f>VLOOKUP($H28,'[2]2025_03'!$D:$AD,'[2]2025_03'!AD$19,FALSE)</f>
        <v>1</v>
      </c>
      <c r="Q28" s="13">
        <f>VLOOKUP(H28,'2025_03'!H:R,11,FALSE)</f>
        <v>3969</v>
      </c>
      <c r="R28" s="14">
        <f>VLOOKUP($H28,'[2]2025_03'!$D:$AD,'[2]2025_03'!J$19,FALSE)</f>
        <v>3969</v>
      </c>
      <c r="S28" s="15">
        <f t="shared" si="1"/>
        <v>0</v>
      </c>
      <c r="T28" s="12">
        <f>VLOOKUP($H28,'[2]2025_03'!$D:$AD,'[2]2025_03'!K$19,FALSE)</f>
        <v>225</v>
      </c>
      <c r="U28" s="16" t="str">
        <f>VLOOKUP($H28,'[2]2025_03'!$D:$AD,'[2]2025_03'!T$19,FALSE)</f>
        <v>LIDO</v>
      </c>
      <c r="V28" s="17" t="str">
        <f>VLOOKUP($H28,'[2]2025_03'!$D:$AD,'[2]2025_03'!U$19,FALSE)</f>
        <v>Sem ocorrência</v>
      </c>
      <c r="W28" s="12">
        <f>VLOOKUP($H28,'[2]2025_03'!$D:$AD,'[2]2025_03'!L$19,FALSE)</f>
        <v>4172.12</v>
      </c>
      <c r="X28" s="12">
        <f>VLOOKUP($H28,'[2]2025_03'!$D:$AD,'[2]2025_03'!M$19,FALSE)</f>
        <v>4172.12</v>
      </c>
      <c r="Y28" s="18">
        <f>VLOOKUP($H28,'[2]2025_03'!$D:$AD,'[2]2025_03'!N$19,FALSE)</f>
        <v>-788.53</v>
      </c>
      <c r="Z28" s="12">
        <f>VLOOKUP($H28,'[2]2025_03'!$D:$AD,'[2]2025_03'!O$19,FALSE)</f>
        <v>0</v>
      </c>
      <c r="AA28" s="12">
        <f>VLOOKUP($H28,'[2]2025_03'!$D:$AD,'[2]2025_03'!P$19,FALSE)</f>
        <v>0</v>
      </c>
      <c r="AB28" s="12">
        <f>VLOOKUP($H28,'[2]2025_03'!$D:$AD,'[2]2025_03'!Q$19,FALSE)</f>
        <v>7555.71</v>
      </c>
      <c r="AC28">
        <f t="shared" si="2"/>
        <v>7555.71</v>
      </c>
      <c r="AD28">
        <f t="shared" si="3"/>
        <v>0</v>
      </c>
    </row>
    <row r="29" spans="1:30" ht="15" customHeight="1" x14ac:dyDescent="0.25">
      <c r="A29" s="10" t="str">
        <f t="shared" si="0"/>
        <v>H033 2025 Março</v>
      </c>
      <c r="B29" s="10" t="str">
        <f>VLOOKUP(H29,[1]Auxiliar_referencia!E:F,2,FALSE)</f>
        <v>Medidor faturado pela UFSC</v>
      </c>
      <c r="C29" s="10">
        <v>2025</v>
      </c>
      <c r="D29" s="10" t="s">
        <v>30</v>
      </c>
      <c r="E29" s="10">
        <f>VLOOKUP(H29,[1]Auxiliar_referencia!$B:$X,3,FALSE)</f>
        <v>2296667</v>
      </c>
      <c r="F29" s="10" t="str">
        <f>VLOOKUP(H29,[1]Auxiliar_referencia!$B:$X,11,FALSE)</f>
        <v>Trindade</v>
      </c>
      <c r="G29" s="10" t="str">
        <f>VLOOKUP(H29,[1]Auxiliar_referencia!$B:$X,16,FALSE)</f>
        <v>B10C014063</v>
      </c>
      <c r="H29" s="11" t="s">
        <v>58</v>
      </c>
      <c r="I29" s="10" t="str">
        <f>VLOOKUP(H29,[1]Auxiliar_referencia!$B:$X,20,FALSE)</f>
        <v>CASAN</v>
      </c>
      <c r="J29" s="10" t="str">
        <f>VLOOKUP(H29,[1]Auxiliar_referencia!$B:$X,10,FALSE)</f>
        <v>Florianópolis - Trindade</v>
      </c>
      <c r="K29" s="10" t="str">
        <f>VLOOKUP(H29,[1]Auxiliar_referencia!$B:$X,12,FALSE)</f>
        <v xml:space="preserve">CTC - Salas de Aula, Eng. Elétrica, Produção - CTC 1 ao 5, </v>
      </c>
      <c r="L29" s="12">
        <f>VLOOKUP($H29,'[2]2025_03'!$D:$AD,'[2]2025_03'!Z$19,FALSE)</f>
        <v>1</v>
      </c>
      <c r="M29" s="12">
        <f>VLOOKUP($H29,'[2]2025_03'!$D:$AD,'[2]2025_03'!AA$19,FALSE)</f>
        <v>0</v>
      </c>
      <c r="N29" s="12">
        <f>VLOOKUP($H29,'[2]2025_03'!$D:$AD,'[2]2025_03'!AB$19,FALSE)</f>
        <v>1</v>
      </c>
      <c r="O29" s="12">
        <f>VLOOKUP($H29,'[2]2025_03'!$D:$AD,'[2]2025_03'!AC$19,FALSE)</f>
        <v>0</v>
      </c>
      <c r="P29" s="12">
        <f>VLOOKUP($H29,'[2]2025_03'!$D:$AD,'[2]2025_03'!AD$19,FALSE)</f>
        <v>2</v>
      </c>
      <c r="Q29" s="13">
        <f>VLOOKUP(H29,'2025_03'!H:R,11,FALSE)</f>
        <v>5645</v>
      </c>
      <c r="R29" s="14">
        <f>VLOOKUP($H29,'[2]2025_03'!$D:$AD,'[2]2025_03'!J$19,FALSE)</f>
        <v>5645</v>
      </c>
      <c r="S29" s="15">
        <f t="shared" si="1"/>
        <v>0</v>
      </c>
      <c r="T29" s="12">
        <f>VLOOKUP($H29,'[2]2025_03'!$D:$AD,'[2]2025_03'!K$19,FALSE)</f>
        <v>134</v>
      </c>
      <c r="U29" s="16" t="str">
        <f>VLOOKUP($H29,'[2]2025_03'!$D:$AD,'[2]2025_03'!T$19,FALSE)</f>
        <v>MÉDIO</v>
      </c>
      <c r="V29" s="17" t="str">
        <f>VLOOKUP($H29,'[2]2025_03'!$D:$AD,'[2]2025_03'!U$19,FALSE)</f>
        <v>VIDRO DO HIDROMETRO SUADO</v>
      </c>
      <c r="W29" s="12">
        <f>VLOOKUP($H29,'[2]2025_03'!$D:$AD,'[2]2025_03'!L$19,FALSE)</f>
        <v>2461.12</v>
      </c>
      <c r="X29" s="12">
        <f>VLOOKUP($H29,'[2]2025_03'!$D:$AD,'[2]2025_03'!M$19,FALSE)</f>
        <v>2461.12</v>
      </c>
      <c r="Y29" s="18">
        <f>VLOOKUP($H29,'[2]2025_03'!$D:$AD,'[2]2025_03'!N$19,FALSE)</f>
        <v>-465.15</v>
      </c>
      <c r="Z29" s="12">
        <f>VLOOKUP($H29,'[2]2025_03'!$D:$AD,'[2]2025_03'!O$19,FALSE)</f>
        <v>0</v>
      </c>
      <c r="AA29" s="12">
        <f>VLOOKUP($H29,'[2]2025_03'!$D:$AD,'[2]2025_03'!P$19,FALSE)</f>
        <v>0</v>
      </c>
      <c r="AB29" s="12">
        <f>VLOOKUP($H29,'[2]2025_03'!$D:$AD,'[2]2025_03'!Q$19,FALSE)</f>
        <v>4457.09</v>
      </c>
      <c r="AC29">
        <f t="shared" si="2"/>
        <v>4457.09</v>
      </c>
      <c r="AD29">
        <f t="shared" si="3"/>
        <v>0</v>
      </c>
    </row>
    <row r="30" spans="1:30" ht="15" customHeight="1" x14ac:dyDescent="0.25">
      <c r="A30" s="10" t="str">
        <f t="shared" si="0"/>
        <v>H034 2025 Março</v>
      </c>
      <c r="B30" s="10" t="str">
        <f>VLOOKUP(H30,[1]Auxiliar_referencia!E:F,2,FALSE)</f>
        <v>Medidor faturado pela UFSC</v>
      </c>
      <c r="C30" s="10">
        <v>2025</v>
      </c>
      <c r="D30" s="10" t="s">
        <v>30</v>
      </c>
      <c r="E30" s="10">
        <f>VLOOKUP(H30,[1]Auxiliar_referencia!$B:$X,3,FALSE)</f>
        <v>8416621</v>
      </c>
      <c r="F30" s="10" t="str">
        <f>VLOOKUP(H30,[1]Auxiliar_referencia!$B:$X,11,FALSE)</f>
        <v>Trindade</v>
      </c>
      <c r="G30" s="10" t="str">
        <f>VLOOKUP(H30,[1]Auxiliar_referencia!$B:$X,16,FALSE)</f>
        <v>B10C014069</v>
      </c>
      <c r="H30" s="11" t="s">
        <v>59</v>
      </c>
      <c r="I30" s="10" t="str">
        <f>VLOOKUP(H30,[1]Auxiliar_referencia!$B:$X,20,FALSE)</f>
        <v>CASAN</v>
      </c>
      <c r="J30" s="10" t="str">
        <f>VLOOKUP(H30,[1]Auxiliar_referencia!$B:$X,10,FALSE)</f>
        <v>Florianópolis - Trindade</v>
      </c>
      <c r="K30" s="10" t="str">
        <f>VLOOKUP(H30,[1]Auxiliar_referencia!$B:$X,12,FALSE)</f>
        <v>CTC - Eng. Sanitária e Amb. - CTC 12 e 37</v>
      </c>
      <c r="L30" s="12">
        <f>VLOOKUP($H30,'[2]2025_03'!$D:$AD,'[2]2025_03'!Z$19,FALSE)</f>
        <v>1</v>
      </c>
      <c r="M30" s="12">
        <f>VLOOKUP($H30,'[2]2025_03'!$D:$AD,'[2]2025_03'!AA$19,FALSE)</f>
        <v>0</v>
      </c>
      <c r="N30" s="12">
        <f>VLOOKUP($H30,'[2]2025_03'!$D:$AD,'[2]2025_03'!AB$19,FALSE)</f>
        <v>0</v>
      </c>
      <c r="O30" s="12">
        <f>VLOOKUP($H30,'[2]2025_03'!$D:$AD,'[2]2025_03'!AC$19,FALSE)</f>
        <v>0</v>
      </c>
      <c r="P30" s="12">
        <f>VLOOKUP($H30,'[2]2025_03'!$D:$AD,'[2]2025_03'!AD$19,FALSE)</f>
        <v>1</v>
      </c>
      <c r="Q30" s="13">
        <f>VLOOKUP(H30,'2025_03'!H:R,11,FALSE)</f>
        <v>7082</v>
      </c>
      <c r="R30" s="14">
        <f>VLOOKUP($H30,'[2]2025_03'!$D:$AD,'[2]2025_03'!J$19,FALSE)</f>
        <v>7082</v>
      </c>
      <c r="S30" s="15">
        <f t="shared" si="1"/>
        <v>0</v>
      </c>
      <c r="T30" s="12">
        <f>VLOOKUP($H30,'[2]2025_03'!$D:$AD,'[2]2025_03'!K$19,FALSE)</f>
        <v>171</v>
      </c>
      <c r="U30" s="16" t="str">
        <f>VLOOKUP($H30,'[2]2025_03'!$D:$AD,'[2]2025_03'!T$19,FALSE)</f>
        <v>MÉDIO</v>
      </c>
      <c r="V30" s="17" t="str">
        <f>VLOOKUP($H30,'[2]2025_03'!$D:$AD,'[2]2025_03'!U$19,FALSE)</f>
        <v>VIDRO DO HIDROMETRO SUADO</v>
      </c>
      <c r="W30" s="12">
        <f>VLOOKUP($H30,'[2]2025_03'!$D:$AD,'[2]2025_03'!L$19,FALSE)</f>
        <v>3152.6</v>
      </c>
      <c r="X30" s="12">
        <f>VLOOKUP($H30,'[2]2025_03'!$D:$AD,'[2]2025_03'!M$19,FALSE)</f>
        <v>3152.6</v>
      </c>
      <c r="Y30" s="18">
        <f>VLOOKUP($H30,'[2]2025_03'!$D:$AD,'[2]2025_03'!N$19,FALSE)</f>
        <v>-595.84</v>
      </c>
      <c r="Z30" s="12">
        <f>VLOOKUP($H30,'[2]2025_03'!$D:$AD,'[2]2025_03'!O$19,FALSE)</f>
        <v>0</v>
      </c>
      <c r="AA30" s="12">
        <f>VLOOKUP($H30,'[2]2025_03'!$D:$AD,'[2]2025_03'!P$19,FALSE)</f>
        <v>0</v>
      </c>
      <c r="AB30" s="12">
        <f>VLOOKUP($H30,'[2]2025_03'!$D:$AD,'[2]2025_03'!Q$19,FALSE)</f>
        <v>5709.36</v>
      </c>
      <c r="AC30">
        <f t="shared" si="2"/>
        <v>5709.36</v>
      </c>
      <c r="AD30">
        <f t="shared" si="3"/>
        <v>0</v>
      </c>
    </row>
    <row r="31" spans="1:30" ht="15" customHeight="1" x14ac:dyDescent="0.25">
      <c r="A31" s="10" t="str">
        <f t="shared" si="0"/>
        <v>H035 2025 Março</v>
      </c>
      <c r="B31" s="10" t="str">
        <f>VLOOKUP(H31,[1]Auxiliar_referencia!E:F,2,FALSE)</f>
        <v>Medidor faturado pela UFSC</v>
      </c>
      <c r="C31" s="10">
        <v>2025</v>
      </c>
      <c r="D31" s="10" t="s">
        <v>30</v>
      </c>
      <c r="E31" s="10">
        <f>VLOOKUP(H31,[1]Auxiliar_referencia!$B:$X,3,FALSE)</f>
        <v>2296845</v>
      </c>
      <c r="F31" s="10" t="str">
        <f>VLOOKUP(H31,[1]Auxiliar_referencia!$B:$X,11,FALSE)</f>
        <v>Trindade</v>
      </c>
      <c r="G31" s="10" t="str">
        <f>VLOOKUP(H31,[1]Auxiliar_referencia!$B:$X,16,FALSE)</f>
        <v>B10C022164</v>
      </c>
      <c r="H31" s="11" t="s">
        <v>60</v>
      </c>
      <c r="I31" s="10" t="str">
        <f>VLOOKUP(H31,[1]Auxiliar_referencia!$B:$X,20,FALSE)</f>
        <v>CASAN</v>
      </c>
      <c r="J31" s="10" t="str">
        <f>VLOOKUP(H31,[1]Auxiliar_referencia!$B:$X,10,FALSE)</f>
        <v>Florianópolis - Trindade</v>
      </c>
      <c r="K31" s="10" t="str">
        <f>VLOOKUP(H31,[1]Auxiliar_referencia!$B:$X,12,FALSE)</f>
        <v>CTC - Eng. Elétrica INEP - CTC 06</v>
      </c>
      <c r="L31" s="12">
        <f>VLOOKUP($H31,'[2]2025_03'!$D:$AD,'[2]2025_03'!Z$19,FALSE)</f>
        <v>1</v>
      </c>
      <c r="M31" s="12">
        <f>VLOOKUP($H31,'[2]2025_03'!$D:$AD,'[2]2025_03'!AA$19,FALSE)</f>
        <v>0</v>
      </c>
      <c r="N31" s="12">
        <f>VLOOKUP($H31,'[2]2025_03'!$D:$AD,'[2]2025_03'!AB$19,FALSE)</f>
        <v>0</v>
      </c>
      <c r="O31" s="12">
        <f>VLOOKUP($H31,'[2]2025_03'!$D:$AD,'[2]2025_03'!AC$19,FALSE)</f>
        <v>0</v>
      </c>
      <c r="P31" s="12">
        <f>VLOOKUP($H31,'[2]2025_03'!$D:$AD,'[2]2025_03'!AD$19,FALSE)</f>
        <v>1</v>
      </c>
      <c r="Q31" s="13">
        <f>VLOOKUP(H31,'2025_03'!H:R,11,FALSE)</f>
        <v>681</v>
      </c>
      <c r="R31" s="14">
        <f>VLOOKUP($H31,'[2]2025_03'!$D:$AD,'[2]2025_03'!J$19,FALSE)</f>
        <v>681</v>
      </c>
      <c r="S31" s="15">
        <f t="shared" si="1"/>
        <v>0</v>
      </c>
      <c r="T31" s="12">
        <f>VLOOKUP($H31,'[2]2025_03'!$D:$AD,'[2]2025_03'!K$19,FALSE)</f>
        <v>10</v>
      </c>
      <c r="U31" s="16" t="str">
        <f>VLOOKUP($H31,'[2]2025_03'!$D:$AD,'[2]2025_03'!T$19,FALSE)</f>
        <v>LIDO</v>
      </c>
      <c r="V31" s="17" t="str">
        <f>VLOOKUP($H31,'[2]2025_03'!$D:$AD,'[2]2025_03'!U$19,FALSE)</f>
        <v>Sem ocorrência</v>
      </c>
      <c r="W31" s="12">
        <f>VLOOKUP($H31,'[2]2025_03'!$D:$AD,'[2]2025_03'!L$19,FALSE)</f>
        <v>112.92</v>
      </c>
      <c r="X31" s="12">
        <f>VLOOKUP($H31,'[2]2025_03'!$D:$AD,'[2]2025_03'!M$19,FALSE)</f>
        <v>112.92</v>
      </c>
      <c r="Y31" s="18">
        <f>VLOOKUP($H31,'[2]2025_03'!$D:$AD,'[2]2025_03'!N$19,FALSE)</f>
        <v>-21.35</v>
      </c>
      <c r="Z31" s="12">
        <f>VLOOKUP($H31,'[2]2025_03'!$D:$AD,'[2]2025_03'!O$19,FALSE)</f>
        <v>0</v>
      </c>
      <c r="AA31" s="12">
        <f>VLOOKUP($H31,'[2]2025_03'!$D:$AD,'[2]2025_03'!P$19,FALSE)</f>
        <v>0</v>
      </c>
      <c r="AB31" s="12">
        <f>VLOOKUP($H31,'[2]2025_03'!$D:$AD,'[2]2025_03'!Q$19,FALSE)</f>
        <v>204.49</v>
      </c>
      <c r="AC31">
        <f t="shared" si="2"/>
        <v>204.49</v>
      </c>
      <c r="AD31">
        <f t="shared" si="3"/>
        <v>0</v>
      </c>
    </row>
    <row r="32" spans="1:30" ht="15" customHeight="1" x14ac:dyDescent="0.25">
      <c r="A32" s="10" t="str">
        <f t="shared" si="0"/>
        <v>H037 2025 Março</v>
      </c>
      <c r="B32" s="10" t="str">
        <f>VLOOKUP(H32,[1]Auxiliar_referencia!E:F,2,FALSE)</f>
        <v>Medidor faturado pela UFSC</v>
      </c>
      <c r="C32" s="10">
        <v>2025</v>
      </c>
      <c r="D32" s="10" t="s">
        <v>30</v>
      </c>
      <c r="E32" s="10">
        <f>VLOOKUP(H32,[1]Auxiliar_referencia!$B:$X,3,FALSE)</f>
        <v>6435548</v>
      </c>
      <c r="F32" s="10" t="str">
        <f>VLOOKUP(H32,[1]Auxiliar_referencia!$B:$X,11,FALSE)</f>
        <v>Trindade</v>
      </c>
      <c r="G32" s="10" t="str">
        <f>VLOOKUP(H32,[1]Auxiliar_referencia!$B:$X,16,FALSE)</f>
        <v>Y13F347112</v>
      </c>
      <c r="H32" s="11" t="s">
        <v>61</v>
      </c>
      <c r="I32" s="10" t="str">
        <f>VLOOKUP(H32,[1]Auxiliar_referencia!$B:$X,20,FALSE)</f>
        <v>CASAN</v>
      </c>
      <c r="J32" s="10" t="str">
        <f>VLOOKUP(H32,[1]Auxiliar_referencia!$B:$X,10,FALSE)</f>
        <v>Florianópolis - Trindade</v>
      </c>
      <c r="K32" s="10" t="str">
        <f>VLOOKUP(H32,[1]Auxiliar_referencia!$B:$X,12,FALSE)</f>
        <v>CTC - Eng. Mecânica - CTC 9, 10 e 37</v>
      </c>
      <c r="L32" s="12">
        <f>VLOOKUP($H32,'[2]2025_03'!$D:$AD,'[2]2025_03'!Z$19,FALSE)</f>
        <v>1</v>
      </c>
      <c r="M32" s="12">
        <f>VLOOKUP($H32,'[2]2025_03'!$D:$AD,'[2]2025_03'!AA$19,FALSE)</f>
        <v>0</v>
      </c>
      <c r="N32" s="12">
        <f>VLOOKUP($H32,'[2]2025_03'!$D:$AD,'[2]2025_03'!AB$19,FALSE)</f>
        <v>0</v>
      </c>
      <c r="O32" s="12">
        <f>VLOOKUP($H32,'[2]2025_03'!$D:$AD,'[2]2025_03'!AC$19,FALSE)</f>
        <v>0</v>
      </c>
      <c r="P32" s="12">
        <f>VLOOKUP($H32,'[2]2025_03'!$D:$AD,'[2]2025_03'!AD$19,FALSE)</f>
        <v>1</v>
      </c>
      <c r="Q32" s="13">
        <f>VLOOKUP(H32,'2025_03'!H:R,11,FALSE)</f>
        <v>5594</v>
      </c>
      <c r="R32" s="14">
        <f>VLOOKUP($H32,'[2]2025_03'!$D:$AD,'[2]2025_03'!J$19,FALSE)</f>
        <v>5594</v>
      </c>
      <c r="S32" s="15">
        <f t="shared" si="1"/>
        <v>0</v>
      </c>
      <c r="T32" s="12">
        <f>VLOOKUP($H32,'[2]2025_03'!$D:$AD,'[2]2025_03'!K$19,FALSE)</f>
        <v>234</v>
      </c>
      <c r="U32" s="16" t="str">
        <f>VLOOKUP($H32,'[2]2025_03'!$D:$AD,'[2]2025_03'!T$19,FALSE)</f>
        <v>LIDO</v>
      </c>
      <c r="V32" s="17" t="str">
        <f>VLOOKUP($H32,'[2]2025_03'!$D:$AD,'[2]2025_03'!U$19,FALSE)</f>
        <v>Sem ocorrência</v>
      </c>
      <c r="W32" s="12">
        <f>VLOOKUP($H32,'[2]2025_03'!$D:$AD,'[2]2025_03'!L$19,FALSE)</f>
        <v>4342.04</v>
      </c>
      <c r="X32" s="12">
        <f>VLOOKUP($H32,'[2]2025_03'!$D:$AD,'[2]2025_03'!M$19,FALSE)</f>
        <v>4342.04</v>
      </c>
      <c r="Y32" s="18">
        <f>VLOOKUP($H32,'[2]2025_03'!$D:$AD,'[2]2025_03'!N$19,FALSE)</f>
        <v>-820.65</v>
      </c>
      <c r="Z32" s="12">
        <f>VLOOKUP($H32,'[2]2025_03'!$D:$AD,'[2]2025_03'!O$19,FALSE)</f>
        <v>0</v>
      </c>
      <c r="AA32" s="12">
        <f>VLOOKUP($H32,'[2]2025_03'!$D:$AD,'[2]2025_03'!P$19,FALSE)</f>
        <v>0</v>
      </c>
      <c r="AB32" s="12">
        <f>VLOOKUP($H32,'[2]2025_03'!$D:$AD,'[2]2025_03'!Q$19,FALSE)</f>
        <v>7863.43</v>
      </c>
      <c r="AC32">
        <f t="shared" si="2"/>
        <v>7863.43</v>
      </c>
      <c r="AD32">
        <f t="shared" si="3"/>
        <v>0</v>
      </c>
    </row>
    <row r="33" spans="1:30" ht="15" customHeight="1" x14ac:dyDescent="0.25">
      <c r="A33" s="10" t="str">
        <f t="shared" si="0"/>
        <v>H038 2025 Março</v>
      </c>
      <c r="B33" s="10" t="str">
        <f>VLOOKUP(H33,[1]Auxiliar_referencia!E:F,2,FALSE)</f>
        <v>Medidor faturado pela UFSC</v>
      </c>
      <c r="C33" s="10">
        <v>2025</v>
      </c>
      <c r="D33" s="10" t="s">
        <v>30</v>
      </c>
      <c r="E33" s="10">
        <f>VLOOKUP(H33,[1]Auxiliar_referencia!$B:$X,3,FALSE)</f>
        <v>2296683</v>
      </c>
      <c r="F33" s="10" t="str">
        <f>VLOOKUP(H33,[1]Auxiliar_referencia!$B:$X,11,FALSE)</f>
        <v>Trindade</v>
      </c>
      <c r="G33" s="10" t="str">
        <f>VLOOKUP(H33,[1]Auxiliar_referencia!$B:$X,16,FALSE)</f>
        <v>B10C014806</v>
      </c>
      <c r="H33" s="11" t="s">
        <v>62</v>
      </c>
      <c r="I33" s="10" t="str">
        <f>VLOOKUP(H33,[1]Auxiliar_referencia!$B:$X,20,FALSE)</f>
        <v>CASAN</v>
      </c>
      <c r="J33" s="10" t="str">
        <f>VLOOKUP(H33,[1]Auxiliar_referencia!$B:$X,10,FALSE)</f>
        <v>Florianópolis - Trindade</v>
      </c>
      <c r="K33" s="10" t="str">
        <f>VLOOKUP(H33,[1]Auxiliar_referencia!$B:$X,12,FALSE)</f>
        <v>CTC - Eng. Mecânica CTC 11 Bloco B (Pavilhão) e CTC 31 INE</v>
      </c>
      <c r="L33" s="12">
        <f>VLOOKUP($H33,'[2]2025_03'!$D:$AD,'[2]2025_03'!Z$19,FALSE)</f>
        <v>1</v>
      </c>
      <c r="M33" s="12">
        <f>VLOOKUP($H33,'[2]2025_03'!$D:$AD,'[2]2025_03'!AA$19,FALSE)</f>
        <v>0</v>
      </c>
      <c r="N33" s="12">
        <f>VLOOKUP($H33,'[2]2025_03'!$D:$AD,'[2]2025_03'!AB$19,FALSE)</f>
        <v>0</v>
      </c>
      <c r="O33" s="12">
        <f>VLOOKUP($H33,'[2]2025_03'!$D:$AD,'[2]2025_03'!AC$19,FALSE)</f>
        <v>0</v>
      </c>
      <c r="P33" s="12">
        <f>VLOOKUP($H33,'[2]2025_03'!$D:$AD,'[2]2025_03'!AD$19,FALSE)</f>
        <v>1</v>
      </c>
      <c r="Q33" s="13">
        <f>VLOOKUP(H33,'2025_03'!H:R,11,FALSE)</f>
        <v>1677</v>
      </c>
      <c r="R33" s="14">
        <f>VLOOKUP($H33,'[2]2025_03'!$D:$AD,'[2]2025_03'!J$19,FALSE)</f>
        <v>1677</v>
      </c>
      <c r="S33" s="15">
        <f t="shared" si="1"/>
        <v>0</v>
      </c>
      <c r="T33" s="12">
        <f>VLOOKUP($H33,'[2]2025_03'!$D:$AD,'[2]2025_03'!K$19,FALSE)</f>
        <v>326</v>
      </c>
      <c r="U33" s="16" t="str">
        <f>VLOOKUP($H33,'[2]2025_03'!$D:$AD,'[2]2025_03'!T$19,FALSE)</f>
        <v>LIDO</v>
      </c>
      <c r="V33" s="17" t="str">
        <f>VLOOKUP($H33,'[2]2025_03'!$D:$AD,'[2]2025_03'!U$19,FALSE)</f>
        <v>Alto Consumo</v>
      </c>
      <c r="W33" s="12">
        <f>VLOOKUP($H33,'[2]2025_03'!$D:$AD,'[2]2025_03'!L$19,FALSE)</f>
        <v>6079</v>
      </c>
      <c r="X33" s="12">
        <f>VLOOKUP($H33,'[2]2025_03'!$D:$AD,'[2]2025_03'!M$19,FALSE)</f>
        <v>6079</v>
      </c>
      <c r="Y33" s="18">
        <f>VLOOKUP($H33,'[2]2025_03'!$D:$AD,'[2]2025_03'!N$19,FALSE)</f>
        <v>-1148.93</v>
      </c>
      <c r="Z33" s="12">
        <f>VLOOKUP($H33,'[2]2025_03'!$D:$AD,'[2]2025_03'!O$19,FALSE)</f>
        <v>0</v>
      </c>
      <c r="AA33" s="12">
        <f>VLOOKUP($H33,'[2]2025_03'!$D:$AD,'[2]2025_03'!P$19,FALSE)</f>
        <v>0</v>
      </c>
      <c r="AB33" s="12">
        <f>VLOOKUP($H33,'[2]2025_03'!$D:$AD,'[2]2025_03'!Q$19,FALSE)</f>
        <v>11009.07</v>
      </c>
      <c r="AC33">
        <f t="shared" si="2"/>
        <v>11009.07</v>
      </c>
      <c r="AD33">
        <f t="shared" si="3"/>
        <v>0</v>
      </c>
    </row>
    <row r="34" spans="1:30" ht="15" customHeight="1" x14ac:dyDescent="0.25">
      <c r="A34" s="10" t="str">
        <f t="shared" si="0"/>
        <v>H040 2025 Março</v>
      </c>
      <c r="B34" s="10" t="str">
        <f>VLOOKUP(H34,[1]Auxiliar_referencia!E:F,2,FALSE)</f>
        <v>Medidor faturado pela UFSC</v>
      </c>
      <c r="C34" s="10">
        <v>2025</v>
      </c>
      <c r="D34" s="10" t="s">
        <v>30</v>
      </c>
      <c r="E34" s="10">
        <f>VLOOKUP(H34,[1]Auxiliar_referencia!$B:$X,3,FALSE)</f>
        <v>2296691</v>
      </c>
      <c r="F34" s="10" t="str">
        <f>VLOOKUP(H34,[1]Auxiliar_referencia!$B:$X,11,FALSE)</f>
        <v>Trindade</v>
      </c>
      <c r="G34" s="10" t="str">
        <f>VLOOKUP(H34,[1]Auxiliar_referencia!$B:$X,16,FALSE)</f>
        <v>C11C000642</v>
      </c>
      <c r="H34" s="11" t="s">
        <v>63</v>
      </c>
      <c r="I34" s="10" t="str">
        <f>VLOOKUP(H34,[1]Auxiliar_referencia!$B:$X,20,FALSE)</f>
        <v>CASAN</v>
      </c>
      <c r="J34" s="10" t="str">
        <f>VLOOKUP(H34,[1]Auxiliar_referencia!$B:$X,10,FALSE)</f>
        <v>Florianópolis - Trindade</v>
      </c>
      <c r="K34" s="10" t="str">
        <f>VLOOKUP(H34,[1]Auxiliar_referencia!$B:$X,12,FALSE)</f>
        <v>Reitoria I</v>
      </c>
      <c r="L34" s="12">
        <f>VLOOKUP($H34,'[2]2025_03'!$D:$AD,'[2]2025_03'!Z$19,FALSE)</f>
        <v>1</v>
      </c>
      <c r="M34" s="12">
        <f>VLOOKUP($H34,'[2]2025_03'!$D:$AD,'[2]2025_03'!AA$19,FALSE)</f>
        <v>0</v>
      </c>
      <c r="N34" s="12">
        <f>VLOOKUP($H34,'[2]2025_03'!$D:$AD,'[2]2025_03'!AB$19,FALSE)</f>
        <v>0</v>
      </c>
      <c r="O34" s="12">
        <f>VLOOKUP($H34,'[2]2025_03'!$D:$AD,'[2]2025_03'!AC$19,FALSE)</f>
        <v>1</v>
      </c>
      <c r="P34" s="12">
        <f>VLOOKUP($H34,'[2]2025_03'!$D:$AD,'[2]2025_03'!AD$19,FALSE)</f>
        <v>2</v>
      </c>
      <c r="Q34" s="13">
        <f>VLOOKUP(H34,'2025_03'!H:R,11,FALSE)</f>
        <v>50527</v>
      </c>
      <c r="R34" s="14">
        <f>VLOOKUP($H34,'[2]2025_03'!$D:$AD,'[2]2025_03'!J$19,FALSE)</f>
        <v>50527</v>
      </c>
      <c r="S34" s="15">
        <f t="shared" si="1"/>
        <v>0</v>
      </c>
      <c r="T34" s="12">
        <f>VLOOKUP($H34,'[2]2025_03'!$D:$AD,'[2]2025_03'!K$19,FALSE)</f>
        <v>49</v>
      </c>
      <c r="U34" s="16" t="str">
        <f>VLOOKUP($H34,'[2]2025_03'!$D:$AD,'[2]2025_03'!T$19,FALSE)</f>
        <v>LIDO/REVISÃO</v>
      </c>
      <c r="V34" s="17" t="str">
        <f>VLOOKUP($H34,'[2]2025_03'!$D:$AD,'[2]2025_03'!U$19,FALSE)</f>
        <v>CONFIRMACAO LEITURA</v>
      </c>
      <c r="W34" s="12">
        <f>VLOOKUP($H34,'[2]2025_03'!$D:$AD,'[2]2025_03'!L$19,FALSE)</f>
        <v>773.36</v>
      </c>
      <c r="X34" s="12">
        <f>VLOOKUP($H34,'[2]2025_03'!$D:$AD,'[2]2025_03'!M$19,FALSE)</f>
        <v>773.36</v>
      </c>
      <c r="Y34" s="18">
        <f>VLOOKUP($H34,'[2]2025_03'!$D:$AD,'[2]2025_03'!N$19,FALSE)</f>
        <v>-146.16</v>
      </c>
      <c r="Z34" s="12">
        <f>VLOOKUP($H34,'[2]2025_03'!$D:$AD,'[2]2025_03'!O$19,FALSE)</f>
        <v>0</v>
      </c>
      <c r="AA34" s="12">
        <f>VLOOKUP($H34,'[2]2025_03'!$D:$AD,'[2]2025_03'!P$19,FALSE)</f>
        <v>0</v>
      </c>
      <c r="AB34" s="12">
        <f>VLOOKUP($H34,'[2]2025_03'!$D:$AD,'[2]2025_03'!Q$19,FALSE)</f>
        <v>1400.56</v>
      </c>
      <c r="AC34">
        <f t="shared" si="2"/>
        <v>1400.56</v>
      </c>
      <c r="AD34">
        <f t="shared" si="3"/>
        <v>0</v>
      </c>
    </row>
    <row r="35" spans="1:30" ht="15" customHeight="1" x14ac:dyDescent="0.25">
      <c r="A35" s="10" t="str">
        <f t="shared" si="0"/>
        <v>H041 2025 Março</v>
      </c>
      <c r="B35" s="10" t="str">
        <f>VLOOKUP(H35,[1]Auxiliar_referencia!E:F,2,FALSE)</f>
        <v>Medidor faturado pela UFSC</v>
      </c>
      <c r="C35" s="10">
        <v>2025</v>
      </c>
      <c r="D35" s="10" t="s">
        <v>30</v>
      </c>
      <c r="E35" s="10">
        <f>VLOOKUP(H35,[1]Auxiliar_referencia!$B:$X,3,FALSE)</f>
        <v>2296810</v>
      </c>
      <c r="F35" s="10" t="str">
        <f>VLOOKUP(H35,[1]Auxiliar_referencia!$B:$X,11,FALSE)</f>
        <v>Trindade</v>
      </c>
      <c r="G35" s="10" t="str">
        <f>VLOOKUP(H35,[1]Auxiliar_referencia!$B:$X,16,FALSE)</f>
        <v>C11C010608</v>
      </c>
      <c r="H35" s="11" t="s">
        <v>64</v>
      </c>
      <c r="I35" s="10" t="str">
        <f>VLOOKUP(H35,[1]Auxiliar_referencia!$B:$X,20,FALSE)</f>
        <v>CASAN</v>
      </c>
      <c r="J35" s="10" t="str">
        <f>VLOOKUP(H35,[1]Auxiliar_referencia!$B:$X,10,FALSE)</f>
        <v>Florianópolis - Trindade</v>
      </c>
      <c r="K35" s="10" t="str">
        <f>VLOOKUP(H35,[1]Auxiliar_referencia!$B:$X,12,FALSE)</f>
        <v>CCE 1  Básico</v>
      </c>
      <c r="L35" s="12">
        <f>VLOOKUP($H35,'[2]2025_03'!$D:$AD,'[2]2025_03'!Z$19,FALSE)</f>
        <v>1</v>
      </c>
      <c r="M35" s="12">
        <f>VLOOKUP($H35,'[2]2025_03'!$D:$AD,'[2]2025_03'!AA$19,FALSE)</f>
        <v>0</v>
      </c>
      <c r="N35" s="12">
        <f>VLOOKUP($H35,'[2]2025_03'!$D:$AD,'[2]2025_03'!AB$19,FALSE)</f>
        <v>1</v>
      </c>
      <c r="O35" s="12">
        <f>VLOOKUP($H35,'[2]2025_03'!$D:$AD,'[2]2025_03'!AC$19,FALSE)</f>
        <v>0</v>
      </c>
      <c r="P35" s="12">
        <f>VLOOKUP($H35,'[2]2025_03'!$D:$AD,'[2]2025_03'!AD$19,FALSE)</f>
        <v>2</v>
      </c>
      <c r="Q35" s="13">
        <f>VLOOKUP(H35,'2025_03'!H:R,11,FALSE)</f>
        <v>6559</v>
      </c>
      <c r="R35" s="14">
        <f>VLOOKUP($H35,'[2]2025_03'!$D:$AD,'[2]2025_03'!J$19,FALSE)</f>
        <v>6559</v>
      </c>
      <c r="S35" s="15">
        <f t="shared" si="1"/>
        <v>0</v>
      </c>
      <c r="T35" s="12">
        <f>VLOOKUP($H35,'[2]2025_03'!$D:$AD,'[2]2025_03'!K$19,FALSE)</f>
        <v>274</v>
      </c>
      <c r="U35" s="16" t="str">
        <f>VLOOKUP($H35,'[2]2025_03'!$D:$AD,'[2]2025_03'!T$19,FALSE)</f>
        <v>LIDO</v>
      </c>
      <c r="V35" s="17" t="str">
        <f>VLOOKUP($H35,'[2]2025_03'!$D:$AD,'[2]2025_03'!U$19,FALSE)</f>
        <v>Sem ocorrência</v>
      </c>
      <c r="W35" s="12">
        <f>VLOOKUP($H35,'[2]2025_03'!$D:$AD,'[2]2025_03'!L$19,FALSE)</f>
        <v>5445.92</v>
      </c>
      <c r="X35" s="12">
        <f>VLOOKUP($H35,'[2]2025_03'!$D:$AD,'[2]2025_03'!M$19,FALSE)</f>
        <v>5445.92</v>
      </c>
      <c r="Y35" s="18">
        <f>VLOOKUP($H35,'[2]2025_03'!$D:$AD,'[2]2025_03'!N$19,FALSE)</f>
        <v>-1029.29</v>
      </c>
      <c r="Z35" s="12">
        <f>VLOOKUP($H35,'[2]2025_03'!$D:$AD,'[2]2025_03'!O$19,FALSE)</f>
        <v>0</v>
      </c>
      <c r="AA35" s="12">
        <f>VLOOKUP($H35,'[2]2025_03'!$D:$AD,'[2]2025_03'!P$19,FALSE)</f>
        <v>0</v>
      </c>
      <c r="AB35" s="12">
        <f>VLOOKUP($H35,'[2]2025_03'!$D:$AD,'[2]2025_03'!Q$19,FALSE)</f>
        <v>9862.5499999999993</v>
      </c>
      <c r="AC35">
        <f t="shared" si="2"/>
        <v>9862.5499999999993</v>
      </c>
      <c r="AD35">
        <f t="shared" si="3"/>
        <v>0</v>
      </c>
    </row>
    <row r="36" spans="1:30" ht="15" customHeight="1" x14ac:dyDescent="0.25">
      <c r="A36" s="10" t="str">
        <f t="shared" si="0"/>
        <v>H042 2025 Março</v>
      </c>
      <c r="B36" s="10" t="str">
        <f>VLOOKUP(H36,[1]Auxiliar_referencia!E:F,2,FALSE)</f>
        <v>Medidor faturado pela UFSC</v>
      </c>
      <c r="C36" s="10">
        <v>2025</v>
      </c>
      <c r="D36" s="10" t="s">
        <v>30</v>
      </c>
      <c r="E36" s="10">
        <f>VLOOKUP(H36,[1]Auxiliar_referencia!$B:$X,3,FALSE)</f>
        <v>2296802</v>
      </c>
      <c r="F36" s="10" t="str">
        <f>VLOOKUP(H36,[1]Auxiliar_referencia!$B:$X,11,FALSE)</f>
        <v>Trindade</v>
      </c>
      <c r="G36" s="10" t="str">
        <f>VLOOKUP(H36,[1]Auxiliar_referencia!$B:$X,16,FALSE)</f>
        <v>C11C001909</v>
      </c>
      <c r="H36" s="11" t="s">
        <v>65</v>
      </c>
      <c r="I36" s="10" t="str">
        <f>VLOOKUP(H36,[1]Auxiliar_referencia!$B:$X,20,FALSE)</f>
        <v>CASAN</v>
      </c>
      <c r="J36" s="10" t="str">
        <f>VLOOKUP(H36,[1]Auxiliar_referencia!$B:$X,10,FALSE)</f>
        <v>Florianópolis - Trindade</v>
      </c>
      <c r="K36" s="10" t="str">
        <f>VLOOKUP(H36,[1]Auxiliar_referencia!$B:$X,12,FALSE)</f>
        <v>CCE 2  R. Eng. Andrey C. Ferreira</v>
      </c>
      <c r="L36" s="12">
        <f>VLOOKUP($H36,'[2]2025_03'!$D:$AD,'[2]2025_03'!Z$19,FALSE)</f>
        <v>1</v>
      </c>
      <c r="M36" s="12">
        <f>VLOOKUP($H36,'[2]2025_03'!$D:$AD,'[2]2025_03'!AA$19,FALSE)</f>
        <v>0</v>
      </c>
      <c r="N36" s="12">
        <f>VLOOKUP($H36,'[2]2025_03'!$D:$AD,'[2]2025_03'!AB$19,FALSE)</f>
        <v>0</v>
      </c>
      <c r="O36" s="12">
        <f>VLOOKUP($H36,'[2]2025_03'!$D:$AD,'[2]2025_03'!AC$19,FALSE)</f>
        <v>0</v>
      </c>
      <c r="P36" s="12">
        <f>VLOOKUP($H36,'[2]2025_03'!$D:$AD,'[2]2025_03'!AD$19,FALSE)</f>
        <v>1</v>
      </c>
      <c r="Q36" s="13">
        <f>VLOOKUP(H36,'2025_03'!H:R,11,FALSE)</f>
        <v>5894</v>
      </c>
      <c r="R36" s="14">
        <f>VLOOKUP($H36,'[2]2025_03'!$D:$AD,'[2]2025_03'!J$19,FALSE)</f>
        <v>5894</v>
      </c>
      <c r="S36" s="15">
        <f t="shared" si="1"/>
        <v>0</v>
      </c>
      <c r="T36" s="12">
        <f>VLOOKUP($H36,'[2]2025_03'!$D:$AD,'[2]2025_03'!K$19,FALSE)</f>
        <v>429</v>
      </c>
      <c r="U36" s="16" t="str">
        <f>VLOOKUP($H36,'[2]2025_03'!$D:$AD,'[2]2025_03'!T$19,FALSE)</f>
        <v>MÉDIO</v>
      </c>
      <c r="V36" s="17" t="str">
        <f>VLOOKUP($H36,'[2]2025_03'!$D:$AD,'[2]2025_03'!U$19,FALSE)</f>
        <v>VIDRO DO HIDROMETRO SUADO</v>
      </c>
      <c r="W36" s="12">
        <f>VLOOKUP($H36,'[2]2025_03'!$D:$AD,'[2]2025_03'!L$19,FALSE)</f>
        <v>8023.64</v>
      </c>
      <c r="X36" s="12">
        <f>VLOOKUP($H36,'[2]2025_03'!$D:$AD,'[2]2025_03'!M$19,FALSE)</f>
        <v>8023.64</v>
      </c>
      <c r="Y36" s="18">
        <f>VLOOKUP($H36,'[2]2025_03'!$D:$AD,'[2]2025_03'!N$19,FALSE)</f>
        <v>-1516.47</v>
      </c>
      <c r="Z36" s="12">
        <f>VLOOKUP($H36,'[2]2025_03'!$D:$AD,'[2]2025_03'!O$19,FALSE)</f>
        <v>0</v>
      </c>
      <c r="AA36" s="12">
        <f>VLOOKUP($H36,'[2]2025_03'!$D:$AD,'[2]2025_03'!P$19,FALSE)</f>
        <v>0</v>
      </c>
      <c r="AB36" s="12">
        <f>VLOOKUP($H36,'[2]2025_03'!$D:$AD,'[2]2025_03'!Q$19,FALSE)</f>
        <v>14530.810000000001</v>
      </c>
      <c r="AC36">
        <f t="shared" si="2"/>
        <v>14530.810000000001</v>
      </c>
      <c r="AD36">
        <f t="shared" si="3"/>
        <v>0</v>
      </c>
    </row>
    <row r="37" spans="1:30" ht="15" customHeight="1" x14ac:dyDescent="0.25">
      <c r="A37" s="10" t="str">
        <f t="shared" si="0"/>
        <v>H043 2025 Março</v>
      </c>
      <c r="B37" s="10" t="str">
        <f>VLOOKUP(H37,[1]Auxiliar_referencia!E:F,2,FALSE)</f>
        <v>Medidor faturado pela UFSC</v>
      </c>
      <c r="C37" s="10">
        <v>2025</v>
      </c>
      <c r="D37" s="10" t="s">
        <v>30</v>
      </c>
      <c r="E37" s="10">
        <f>VLOOKUP(H37,[1]Auxiliar_referencia!$B:$X,3,FALSE)</f>
        <v>6816860</v>
      </c>
      <c r="F37" s="10" t="str">
        <f>VLOOKUP(H37,[1]Auxiliar_referencia!$B:$X,11,FALSE)</f>
        <v>Trindade</v>
      </c>
      <c r="G37" s="10" t="str">
        <f>VLOOKUP(H37,[1]Auxiliar_referencia!$B:$X,16,FALSE)</f>
        <v>A94S171408</v>
      </c>
      <c r="H37" s="11" t="s">
        <v>66</v>
      </c>
      <c r="I37" s="10" t="str">
        <f>VLOOKUP(H37,[1]Auxiliar_referencia!$B:$X,20,FALSE)</f>
        <v>CASAN</v>
      </c>
      <c r="J37" s="10" t="str">
        <f>VLOOKUP(H37,[1]Auxiliar_referencia!$B:$X,10,FALSE)</f>
        <v>Florianópolis - Trindade</v>
      </c>
      <c r="K37" s="10" t="str">
        <f>VLOOKUP(H37,[1]Auxiliar_referencia!$B:$X,12,FALSE)</f>
        <v>Casa de Veg.  Depto. de Microbiologia</v>
      </c>
      <c r="L37" s="12">
        <f>VLOOKUP($H37,'[2]2025_03'!$D:$AD,'[2]2025_03'!Z$19,FALSE)</f>
        <v>1</v>
      </c>
      <c r="M37" s="12">
        <f>VLOOKUP($H37,'[2]2025_03'!$D:$AD,'[2]2025_03'!AA$19,FALSE)</f>
        <v>0</v>
      </c>
      <c r="N37" s="12">
        <f>VLOOKUP($H37,'[2]2025_03'!$D:$AD,'[2]2025_03'!AB$19,FALSE)</f>
        <v>0</v>
      </c>
      <c r="O37" s="12">
        <f>VLOOKUP($H37,'[2]2025_03'!$D:$AD,'[2]2025_03'!AC$19,FALSE)</f>
        <v>0</v>
      </c>
      <c r="P37" s="12">
        <f>VLOOKUP($H37,'[2]2025_03'!$D:$AD,'[2]2025_03'!AD$19,FALSE)</f>
        <v>1</v>
      </c>
      <c r="Q37" s="13">
        <f>VLOOKUP(H37,'2025_03'!H:R,11,FALSE)</f>
        <v>112</v>
      </c>
      <c r="R37" s="14">
        <f>VLOOKUP($H37,'[2]2025_03'!$D:$AD,'[2]2025_03'!J$19,FALSE)</f>
        <v>112</v>
      </c>
      <c r="S37" s="15">
        <f t="shared" si="1"/>
        <v>0</v>
      </c>
      <c r="T37" s="12">
        <f>VLOOKUP($H37,'[2]2025_03'!$D:$AD,'[2]2025_03'!K$19,FALSE)</f>
        <v>1</v>
      </c>
      <c r="U37" s="16" t="str">
        <f>VLOOKUP($H37,'[2]2025_03'!$D:$AD,'[2]2025_03'!T$19,FALSE)</f>
        <v>MÉDIO</v>
      </c>
      <c r="V37" s="17" t="str">
        <f>VLOOKUP($H37,'[2]2025_03'!$D:$AD,'[2]2025_03'!U$19,FALSE)</f>
        <v>VIDRO DO HIDROMETRO SUADO</v>
      </c>
      <c r="W37" s="12">
        <f>VLOOKUP($H37,'[2]2025_03'!$D:$AD,'[2]2025_03'!L$19,FALSE)</f>
        <v>52.44</v>
      </c>
      <c r="X37" s="12">
        <f>VLOOKUP($H37,'[2]2025_03'!$D:$AD,'[2]2025_03'!M$19,FALSE)</f>
        <v>52.44</v>
      </c>
      <c r="Y37" s="18">
        <f>VLOOKUP($H37,'[2]2025_03'!$D:$AD,'[2]2025_03'!N$19,FALSE)</f>
        <v>-9.91</v>
      </c>
      <c r="Z37" s="12">
        <f>VLOOKUP($H37,'[2]2025_03'!$D:$AD,'[2]2025_03'!O$19,FALSE)</f>
        <v>0</v>
      </c>
      <c r="AA37" s="12">
        <f>VLOOKUP($H37,'[2]2025_03'!$D:$AD,'[2]2025_03'!P$19,FALSE)</f>
        <v>0</v>
      </c>
      <c r="AB37" s="12">
        <f>VLOOKUP($H37,'[2]2025_03'!$D:$AD,'[2]2025_03'!Q$19,FALSE)</f>
        <v>94.97</v>
      </c>
      <c r="AC37">
        <f t="shared" si="2"/>
        <v>94.97</v>
      </c>
      <c r="AD37">
        <f t="shared" si="3"/>
        <v>0</v>
      </c>
    </row>
    <row r="38" spans="1:30" ht="15" customHeight="1" x14ac:dyDescent="0.25">
      <c r="A38" s="10" t="str">
        <f t="shared" si="0"/>
        <v>H044 2025 Março</v>
      </c>
      <c r="B38" s="10" t="str">
        <f>VLOOKUP(H38,[1]Auxiliar_referencia!E:F,2,FALSE)</f>
        <v>Medidor faturado pela UFSC</v>
      </c>
      <c r="C38" s="10">
        <v>2025</v>
      </c>
      <c r="D38" s="10" t="s">
        <v>30</v>
      </c>
      <c r="E38" s="10">
        <f>VLOOKUP(H38,[1]Auxiliar_referencia!$B:$X,3,FALSE)</f>
        <v>2296896</v>
      </c>
      <c r="F38" s="10" t="str">
        <f>VLOOKUP(H38,[1]Auxiliar_referencia!$B:$X,11,FALSE)</f>
        <v>Trindade</v>
      </c>
      <c r="G38" s="10" t="str">
        <f>VLOOKUP(H38,[1]Auxiliar_referencia!$B:$X,16,FALSE)</f>
        <v>C11C001908</v>
      </c>
      <c r="H38" s="11" t="s">
        <v>67</v>
      </c>
      <c r="I38" s="10" t="str">
        <f>VLOOKUP(H38,[1]Auxiliar_referencia!$B:$X,20,FALSE)</f>
        <v>CASAN</v>
      </c>
      <c r="J38" s="10" t="str">
        <f>VLOOKUP(H38,[1]Auxiliar_referencia!$B:$X,10,FALSE)</f>
        <v>Florianópolis - Trindade</v>
      </c>
      <c r="K38" s="10" t="str">
        <f>VLOOKUP(H38,[1]Auxiliar_referencia!$B:$X,12,FALSE)</f>
        <v>CFM Oceanografia e entorno</v>
      </c>
      <c r="L38" s="12">
        <f>VLOOKUP($H38,'[2]2025_03'!$D:$AD,'[2]2025_03'!Z$19,FALSE)</f>
        <v>1</v>
      </c>
      <c r="M38" s="12">
        <f>VLOOKUP($H38,'[2]2025_03'!$D:$AD,'[2]2025_03'!AA$19,FALSE)</f>
        <v>0</v>
      </c>
      <c r="N38" s="12">
        <f>VLOOKUP($H38,'[2]2025_03'!$D:$AD,'[2]2025_03'!AB$19,FALSE)</f>
        <v>0</v>
      </c>
      <c r="O38" s="12">
        <f>VLOOKUP($H38,'[2]2025_03'!$D:$AD,'[2]2025_03'!AC$19,FALSE)</f>
        <v>0</v>
      </c>
      <c r="P38" s="12">
        <f>VLOOKUP($H38,'[2]2025_03'!$D:$AD,'[2]2025_03'!AD$19,FALSE)</f>
        <v>1</v>
      </c>
      <c r="Q38" s="13">
        <f>VLOOKUP(H38,'2025_03'!H:R,11,FALSE)</f>
        <v>1753</v>
      </c>
      <c r="R38" s="14">
        <f>VLOOKUP($H38,'[2]2025_03'!$D:$AD,'[2]2025_03'!J$19,FALSE)</f>
        <v>1753</v>
      </c>
      <c r="S38" s="15">
        <f t="shared" si="1"/>
        <v>0</v>
      </c>
      <c r="T38" s="12">
        <f>VLOOKUP($H38,'[2]2025_03'!$D:$AD,'[2]2025_03'!K$19,FALSE)</f>
        <v>134</v>
      </c>
      <c r="U38" s="16" t="str">
        <f>VLOOKUP($H38,'[2]2025_03'!$D:$AD,'[2]2025_03'!T$19,FALSE)</f>
        <v>LIDO</v>
      </c>
      <c r="V38" s="17" t="str">
        <f>VLOOKUP($H38,'[2]2025_03'!$D:$AD,'[2]2025_03'!U$19,FALSE)</f>
        <v>Alto Consumo</v>
      </c>
      <c r="W38" s="12">
        <f>VLOOKUP($H38,'[2]2025_03'!$D:$AD,'[2]2025_03'!L$19,FALSE)</f>
        <v>2454.04</v>
      </c>
      <c r="X38" s="12">
        <f>VLOOKUP($H38,'[2]2025_03'!$D:$AD,'[2]2025_03'!M$19,FALSE)</f>
        <v>2454.04</v>
      </c>
      <c r="Y38" s="18">
        <f>VLOOKUP($H38,'[2]2025_03'!$D:$AD,'[2]2025_03'!N$19,FALSE)</f>
        <v>-463.81</v>
      </c>
      <c r="Z38" s="12">
        <f>VLOOKUP($H38,'[2]2025_03'!$D:$AD,'[2]2025_03'!O$19,FALSE)</f>
        <v>0</v>
      </c>
      <c r="AA38" s="12">
        <f>VLOOKUP($H38,'[2]2025_03'!$D:$AD,'[2]2025_03'!P$19,FALSE)</f>
        <v>0</v>
      </c>
      <c r="AB38" s="12">
        <f>VLOOKUP($H38,'[2]2025_03'!$D:$AD,'[2]2025_03'!Q$19,FALSE)</f>
        <v>4444.2699999999995</v>
      </c>
      <c r="AC38">
        <f t="shared" si="2"/>
        <v>4444.2699999999995</v>
      </c>
      <c r="AD38">
        <f t="shared" si="3"/>
        <v>0</v>
      </c>
    </row>
    <row r="39" spans="1:30" ht="15" customHeight="1" x14ac:dyDescent="0.25">
      <c r="A39" s="10" t="str">
        <f t="shared" si="0"/>
        <v>H045 2025 Março</v>
      </c>
      <c r="B39" s="10" t="str">
        <f>VLOOKUP(H39,[1]Auxiliar_referencia!E:F,2,FALSE)</f>
        <v>Medidor faturado pela UFSC</v>
      </c>
      <c r="C39" s="10">
        <v>2025</v>
      </c>
      <c r="D39" s="10" t="s">
        <v>30</v>
      </c>
      <c r="E39" s="10">
        <f>VLOOKUP(H39,[1]Auxiliar_referencia!$B:$X,3,FALSE)</f>
        <v>2296772</v>
      </c>
      <c r="F39" s="10" t="str">
        <f>VLOOKUP(H39,[1]Auxiliar_referencia!$B:$X,11,FALSE)</f>
        <v>Trindade</v>
      </c>
      <c r="G39" s="10" t="str">
        <f>VLOOKUP(H39,[1]Auxiliar_referencia!$B:$X,16,FALSE)</f>
        <v/>
      </c>
      <c r="H39" s="11" t="s">
        <v>68</v>
      </c>
      <c r="I39" s="10" t="str">
        <f>VLOOKUP(H39,[1]Auxiliar_referencia!$B:$X,20,FALSE)</f>
        <v>CASAN</v>
      </c>
      <c r="J39" s="10" t="str">
        <f>VLOOKUP(H39,[1]Auxiliar_referencia!$B:$X,10,FALSE)</f>
        <v>Florianópolis - Trindade</v>
      </c>
      <c r="K39" s="10" t="str">
        <f>VLOOKUP(H39,[1]Auxiliar_referencia!$B:$X,12,FALSE)</f>
        <v>Museologia e MArquE (MU01, MU10 e CFH09)</v>
      </c>
      <c r="L39" s="12">
        <f>VLOOKUP($H39,'[2]2025_03'!$D:$AD,'[2]2025_03'!Z$19,FALSE)</f>
        <v>1</v>
      </c>
      <c r="M39" s="12">
        <f>VLOOKUP($H39,'[2]2025_03'!$D:$AD,'[2]2025_03'!AA$19,FALSE)</f>
        <v>0</v>
      </c>
      <c r="N39" s="12">
        <f>VLOOKUP($H39,'[2]2025_03'!$D:$AD,'[2]2025_03'!AB$19,FALSE)</f>
        <v>0</v>
      </c>
      <c r="O39" s="12">
        <f>VLOOKUP($H39,'[2]2025_03'!$D:$AD,'[2]2025_03'!AC$19,FALSE)</f>
        <v>0</v>
      </c>
      <c r="P39" s="12">
        <f>VLOOKUP($H39,'[2]2025_03'!$D:$AD,'[2]2025_03'!AD$19,FALSE)</f>
        <v>1</v>
      </c>
      <c r="Q39" s="13">
        <f>VLOOKUP(H39,'2025_03'!H:R,11,FALSE)</f>
        <v>5784</v>
      </c>
      <c r="R39" s="14">
        <f>VLOOKUP($H39,'[2]2025_03'!$D:$AD,'[2]2025_03'!J$19,FALSE)</f>
        <v>5784</v>
      </c>
      <c r="S39" s="15">
        <f t="shared" si="1"/>
        <v>0</v>
      </c>
      <c r="T39" s="12">
        <f>VLOOKUP($H39,'[2]2025_03'!$D:$AD,'[2]2025_03'!K$19,FALSE)</f>
        <v>3</v>
      </c>
      <c r="U39" s="16" t="str">
        <f>VLOOKUP($H39,'[2]2025_03'!$D:$AD,'[2]2025_03'!T$19,FALSE)</f>
        <v>LIDO/REVISÃO</v>
      </c>
      <c r="V39" s="17" t="str">
        <f>VLOOKUP($H39,'[2]2025_03'!$D:$AD,'[2]2025_03'!U$19,FALSE)</f>
        <v>CONFIRMACAO LEITURA</v>
      </c>
      <c r="W39" s="12">
        <f>VLOOKUP($H39,'[2]2025_03'!$D:$AD,'[2]2025_03'!L$19,FALSE)</f>
        <v>65.88</v>
      </c>
      <c r="X39" s="12">
        <f>VLOOKUP($H39,'[2]2025_03'!$D:$AD,'[2]2025_03'!M$19,FALSE)</f>
        <v>65.88</v>
      </c>
      <c r="Y39" s="18">
        <f>VLOOKUP($H39,'[2]2025_03'!$D:$AD,'[2]2025_03'!N$19,FALSE)</f>
        <v>-12.45</v>
      </c>
      <c r="Z39" s="12">
        <f>VLOOKUP($H39,'[2]2025_03'!$D:$AD,'[2]2025_03'!O$19,FALSE)</f>
        <v>0</v>
      </c>
      <c r="AA39" s="12">
        <f>VLOOKUP($H39,'[2]2025_03'!$D:$AD,'[2]2025_03'!P$19,FALSE)</f>
        <v>0</v>
      </c>
      <c r="AB39" s="12">
        <f>VLOOKUP($H39,'[2]2025_03'!$D:$AD,'[2]2025_03'!Q$19,FALSE)</f>
        <v>119.30999999999999</v>
      </c>
      <c r="AC39">
        <f t="shared" si="2"/>
        <v>119.30999999999999</v>
      </c>
      <c r="AD39">
        <f t="shared" si="3"/>
        <v>0</v>
      </c>
    </row>
    <row r="40" spans="1:30" ht="15" customHeight="1" x14ac:dyDescent="0.25">
      <c r="A40" s="10" t="str">
        <f t="shared" si="0"/>
        <v>H046 2025 Março</v>
      </c>
      <c r="B40" s="10" t="str">
        <f>VLOOKUP(H40,[1]Auxiliar_referencia!E:F,2,FALSE)</f>
        <v>Medidor faturado pela UFSC</v>
      </c>
      <c r="C40" s="10">
        <v>2025</v>
      </c>
      <c r="D40" s="10" t="s">
        <v>30</v>
      </c>
      <c r="E40" s="10">
        <f>VLOOKUP(H40,[1]Auxiliar_referencia!$B:$X,3,FALSE)</f>
        <v>2296780</v>
      </c>
      <c r="F40" s="10" t="str">
        <f>VLOOKUP(H40,[1]Auxiliar_referencia!$B:$X,11,FALSE)</f>
        <v>Trindade</v>
      </c>
      <c r="G40" s="10" t="str">
        <f>VLOOKUP(H40,[1]Auxiliar_referencia!$B:$X,16,FALSE)</f>
        <v>B10C017966</v>
      </c>
      <c r="H40" s="11" t="s">
        <v>69</v>
      </c>
      <c r="I40" s="10" t="str">
        <f>VLOOKUP(H40,[1]Auxiliar_referencia!$B:$X,20,FALSE)</f>
        <v>CASAN</v>
      </c>
      <c r="J40" s="10" t="str">
        <f>VLOOKUP(H40,[1]Auxiliar_referencia!$B:$X,10,FALSE)</f>
        <v>Florianópolis - Trindade</v>
      </c>
      <c r="K40" s="10" t="str">
        <f>VLOOKUP(H40,[1]Auxiliar_referencia!$B:$X,12,FALSE)</f>
        <v>CCB Botânica</v>
      </c>
      <c r="L40" s="12">
        <f>VLOOKUP($H40,'[2]2025_03'!$D:$AD,'[2]2025_03'!Z$19,FALSE)</f>
        <v>1</v>
      </c>
      <c r="M40" s="12">
        <f>VLOOKUP($H40,'[2]2025_03'!$D:$AD,'[2]2025_03'!AA$19,FALSE)</f>
        <v>0</v>
      </c>
      <c r="N40" s="12">
        <f>VLOOKUP($H40,'[2]2025_03'!$D:$AD,'[2]2025_03'!AB$19,FALSE)</f>
        <v>0</v>
      </c>
      <c r="O40" s="12">
        <f>VLOOKUP($H40,'[2]2025_03'!$D:$AD,'[2]2025_03'!AC$19,FALSE)</f>
        <v>0</v>
      </c>
      <c r="P40" s="12">
        <f>VLOOKUP($H40,'[2]2025_03'!$D:$AD,'[2]2025_03'!AD$19,FALSE)</f>
        <v>1</v>
      </c>
      <c r="Q40" s="13">
        <f>VLOOKUP(H40,'2025_03'!H:R,11,FALSE)</f>
        <v>3120</v>
      </c>
      <c r="R40" s="14">
        <f>VLOOKUP($H40,'[2]2025_03'!$D:$AD,'[2]2025_03'!J$19,FALSE)</f>
        <v>3120</v>
      </c>
      <c r="S40" s="15">
        <f t="shared" si="1"/>
        <v>0</v>
      </c>
      <c r="T40" s="12">
        <f>VLOOKUP($H40,'[2]2025_03'!$D:$AD,'[2]2025_03'!K$19,FALSE)</f>
        <v>84</v>
      </c>
      <c r="U40" s="16" t="str">
        <f>VLOOKUP($H40,'[2]2025_03'!$D:$AD,'[2]2025_03'!T$19,FALSE)</f>
        <v>LIDO</v>
      </c>
      <c r="V40" s="17" t="str">
        <f>VLOOKUP($H40,'[2]2025_03'!$D:$AD,'[2]2025_03'!U$19,FALSE)</f>
        <v>Sem ocorrência</v>
      </c>
      <c r="W40" s="12">
        <f>VLOOKUP($H40,'[2]2025_03'!$D:$AD,'[2]2025_03'!L$19,FALSE)</f>
        <v>1510.04</v>
      </c>
      <c r="X40" s="12">
        <f>VLOOKUP($H40,'[2]2025_03'!$D:$AD,'[2]2025_03'!M$19,FALSE)</f>
        <v>1510.04</v>
      </c>
      <c r="Y40" s="18">
        <f>VLOOKUP($H40,'[2]2025_03'!$D:$AD,'[2]2025_03'!N$19,FALSE)</f>
        <v>-285.39</v>
      </c>
      <c r="Z40" s="12">
        <f>VLOOKUP($H40,'[2]2025_03'!$D:$AD,'[2]2025_03'!O$19,FALSE)</f>
        <v>0</v>
      </c>
      <c r="AA40" s="12">
        <f>VLOOKUP($H40,'[2]2025_03'!$D:$AD,'[2]2025_03'!P$19,FALSE)</f>
        <v>0</v>
      </c>
      <c r="AB40" s="12">
        <f>VLOOKUP($H40,'[2]2025_03'!$D:$AD,'[2]2025_03'!Q$19,FALSE)</f>
        <v>2734.69</v>
      </c>
      <c r="AC40">
        <f t="shared" si="2"/>
        <v>2734.69</v>
      </c>
      <c r="AD40">
        <f t="shared" si="3"/>
        <v>0</v>
      </c>
    </row>
    <row r="41" spans="1:30" ht="15" customHeight="1" x14ac:dyDescent="0.25">
      <c r="A41" s="10" t="str">
        <f t="shared" si="0"/>
        <v>H047 2025 Março</v>
      </c>
      <c r="B41" s="10" t="str">
        <f>VLOOKUP(H41,[1]Auxiliar_referencia!E:F,2,FALSE)</f>
        <v>Medidor faturado pela UFSC</v>
      </c>
      <c r="C41" s="10">
        <v>2025</v>
      </c>
      <c r="D41" s="10" t="s">
        <v>30</v>
      </c>
      <c r="E41" s="10">
        <f>VLOOKUP(H41,[1]Auxiliar_referencia!$B:$X,3,FALSE)</f>
        <v>2296837</v>
      </c>
      <c r="F41" s="10" t="str">
        <f>VLOOKUP(H41,[1]Auxiliar_referencia!$B:$X,11,FALSE)</f>
        <v>Trindade</v>
      </c>
      <c r="G41" s="10" t="str">
        <f>VLOOKUP(H41,[1]Auxiliar_referencia!$B:$X,16,FALSE)</f>
        <v>C11C009598</v>
      </c>
      <c r="H41" s="11" t="s">
        <v>70</v>
      </c>
      <c r="I41" s="10" t="str">
        <f>VLOOKUP(H41,[1]Auxiliar_referencia!$B:$X,20,FALSE)</f>
        <v>CASAN</v>
      </c>
      <c r="J41" s="10" t="str">
        <f>VLOOKUP(H41,[1]Auxiliar_referencia!$B:$X,10,FALSE)</f>
        <v>Florianópolis - Trindade</v>
      </c>
      <c r="K41" s="10" t="str">
        <f>VLOOKUP(H41,[1]Auxiliar_referencia!$B:$X,12,FALSE)</f>
        <v>NDI e MArquE</v>
      </c>
      <c r="L41" s="12">
        <f>VLOOKUP($H41,'[2]2025_03'!$D:$AD,'[2]2025_03'!Z$19,FALSE)</f>
        <v>1</v>
      </c>
      <c r="M41" s="12">
        <f>VLOOKUP($H41,'[2]2025_03'!$D:$AD,'[2]2025_03'!AA$19,FALSE)</f>
        <v>0</v>
      </c>
      <c r="N41" s="12">
        <f>VLOOKUP($H41,'[2]2025_03'!$D:$AD,'[2]2025_03'!AB$19,FALSE)</f>
        <v>0</v>
      </c>
      <c r="O41" s="12">
        <f>VLOOKUP($H41,'[2]2025_03'!$D:$AD,'[2]2025_03'!AC$19,FALSE)</f>
        <v>0</v>
      </c>
      <c r="P41" s="12">
        <f>VLOOKUP($H41,'[2]2025_03'!$D:$AD,'[2]2025_03'!AD$19,FALSE)</f>
        <v>1</v>
      </c>
      <c r="Q41" s="13">
        <f>VLOOKUP(H41,'2025_03'!H:R,11,FALSE)</f>
        <v>19659</v>
      </c>
      <c r="R41" s="14">
        <f>VLOOKUP($H41,'[2]2025_03'!$D:$AD,'[2]2025_03'!J$19,FALSE)</f>
        <v>19659</v>
      </c>
      <c r="S41" s="15">
        <f t="shared" si="1"/>
        <v>0</v>
      </c>
      <c r="T41" s="12">
        <f>VLOOKUP($H41,'[2]2025_03'!$D:$AD,'[2]2025_03'!K$19,FALSE)</f>
        <v>285</v>
      </c>
      <c r="U41" s="16" t="str">
        <f>VLOOKUP($H41,'[2]2025_03'!$D:$AD,'[2]2025_03'!T$19,FALSE)</f>
        <v>LIDO</v>
      </c>
      <c r="V41" s="17" t="str">
        <f>VLOOKUP($H41,'[2]2025_03'!$D:$AD,'[2]2025_03'!U$19,FALSE)</f>
        <v>Sem ocorrência</v>
      </c>
      <c r="W41" s="12">
        <f>VLOOKUP($H41,'[2]2025_03'!$D:$AD,'[2]2025_03'!L$19,FALSE)</f>
        <v>5304.92</v>
      </c>
      <c r="X41" s="12">
        <f>VLOOKUP($H41,'[2]2025_03'!$D:$AD,'[2]2025_03'!M$19,FALSE)</f>
        <v>5304.92</v>
      </c>
      <c r="Y41" s="18">
        <f>VLOOKUP($H41,'[2]2025_03'!$D:$AD,'[2]2025_03'!N$19,FALSE)</f>
        <v>-1002.63</v>
      </c>
      <c r="Z41" s="12">
        <f>VLOOKUP($H41,'[2]2025_03'!$D:$AD,'[2]2025_03'!O$19,FALSE)</f>
        <v>0</v>
      </c>
      <c r="AA41" s="12">
        <f>VLOOKUP($H41,'[2]2025_03'!$D:$AD,'[2]2025_03'!P$19,FALSE)</f>
        <v>0</v>
      </c>
      <c r="AB41" s="12">
        <f>VLOOKUP($H41,'[2]2025_03'!$D:$AD,'[2]2025_03'!Q$19,FALSE)</f>
        <v>9607.2100000000009</v>
      </c>
      <c r="AC41">
        <f t="shared" si="2"/>
        <v>9607.2100000000009</v>
      </c>
      <c r="AD41">
        <f t="shared" si="3"/>
        <v>0</v>
      </c>
    </row>
    <row r="42" spans="1:30" ht="15" customHeight="1" x14ac:dyDescent="0.25">
      <c r="A42" s="10" t="str">
        <f t="shared" si="0"/>
        <v>H048 2025 Março</v>
      </c>
      <c r="B42" s="10" t="str">
        <f>VLOOKUP(H42,[1]Auxiliar_referencia!E:F,2,FALSE)</f>
        <v>Medidor faturado pela UFSC</v>
      </c>
      <c r="C42" s="10">
        <v>2025</v>
      </c>
      <c r="D42" s="10" t="s">
        <v>30</v>
      </c>
      <c r="E42" s="10">
        <f>VLOOKUP(H42,[1]Auxiliar_referencia!$B:$X,3,FALSE)</f>
        <v>2296764</v>
      </c>
      <c r="F42" s="10" t="str">
        <f>VLOOKUP(H42,[1]Auxiliar_referencia!$B:$X,11,FALSE)</f>
        <v>Trindade</v>
      </c>
      <c r="G42" s="10" t="str">
        <f>VLOOKUP(H42,[1]Auxiliar_referencia!$B:$X,16,FALSE)</f>
        <v>C11C001910</v>
      </c>
      <c r="H42" s="11" t="s">
        <v>71</v>
      </c>
      <c r="I42" s="10" t="str">
        <f>VLOOKUP(H42,[1]Auxiliar_referencia!$B:$X,20,FALSE)</f>
        <v>CASAN</v>
      </c>
      <c r="J42" s="10" t="str">
        <f>VLOOKUP(H42,[1]Auxiliar_referencia!$B:$X,10,FALSE)</f>
        <v>Florianópolis - Trindade</v>
      </c>
      <c r="K42" s="10" t="str">
        <f>VLOOKUP(H42,[1]Auxiliar_referencia!$B:$X,12,FALSE)</f>
        <v>Centro de Filosofia e Humanas 1</v>
      </c>
      <c r="L42" s="12">
        <f>VLOOKUP($H42,'[2]2025_03'!$D:$AD,'[2]2025_03'!Z$19,FALSE)</f>
        <v>1</v>
      </c>
      <c r="M42" s="12">
        <f>VLOOKUP($H42,'[2]2025_03'!$D:$AD,'[2]2025_03'!AA$19,FALSE)</f>
        <v>0</v>
      </c>
      <c r="N42" s="12">
        <f>VLOOKUP($H42,'[2]2025_03'!$D:$AD,'[2]2025_03'!AB$19,FALSE)</f>
        <v>0</v>
      </c>
      <c r="O42" s="12">
        <f>VLOOKUP($H42,'[2]2025_03'!$D:$AD,'[2]2025_03'!AC$19,FALSE)</f>
        <v>0</v>
      </c>
      <c r="P42" s="12">
        <f>VLOOKUP($H42,'[2]2025_03'!$D:$AD,'[2]2025_03'!AD$19,FALSE)</f>
        <v>1</v>
      </c>
      <c r="Q42" s="13">
        <f>VLOOKUP(H42,'2025_03'!H:R,11,FALSE)</f>
        <v>46088</v>
      </c>
      <c r="R42" s="14">
        <f>VLOOKUP($H42,'[2]2025_03'!$D:$AD,'[2]2025_03'!J$19,FALSE)</f>
        <v>46088</v>
      </c>
      <c r="S42" s="15">
        <f t="shared" si="1"/>
        <v>0</v>
      </c>
      <c r="T42" s="12">
        <f>VLOOKUP($H42,'[2]2025_03'!$D:$AD,'[2]2025_03'!K$19,FALSE)</f>
        <v>768</v>
      </c>
      <c r="U42" s="16" t="str">
        <f>VLOOKUP($H42,'[2]2025_03'!$D:$AD,'[2]2025_03'!T$19,FALSE)</f>
        <v>MÉDIO</v>
      </c>
      <c r="V42" s="17" t="str">
        <f>VLOOKUP($H42,'[2]2025_03'!$D:$AD,'[2]2025_03'!U$19,FALSE)</f>
        <v>VIDRO DO HIDROMETRO SUADO</v>
      </c>
      <c r="W42" s="12">
        <f>VLOOKUP($H42,'[2]2025_03'!$D:$AD,'[2]2025_03'!L$19,FALSE)</f>
        <v>14423.96</v>
      </c>
      <c r="X42" s="12">
        <f>VLOOKUP($H42,'[2]2025_03'!$D:$AD,'[2]2025_03'!M$19,FALSE)</f>
        <v>14423.96</v>
      </c>
      <c r="Y42" s="18">
        <f>VLOOKUP($H42,'[2]2025_03'!$D:$AD,'[2]2025_03'!N$19,FALSE)</f>
        <v>-2726.13</v>
      </c>
      <c r="Z42" s="12">
        <f>VLOOKUP($H42,'[2]2025_03'!$D:$AD,'[2]2025_03'!O$19,FALSE)</f>
        <v>0</v>
      </c>
      <c r="AA42" s="12">
        <f>VLOOKUP($H42,'[2]2025_03'!$D:$AD,'[2]2025_03'!P$19,FALSE)</f>
        <v>0</v>
      </c>
      <c r="AB42" s="12">
        <f>VLOOKUP($H42,'[2]2025_03'!$D:$AD,'[2]2025_03'!Q$19,FALSE)</f>
        <v>26121.789999999997</v>
      </c>
      <c r="AC42">
        <f t="shared" si="2"/>
        <v>26121.789999999997</v>
      </c>
      <c r="AD42">
        <f t="shared" si="3"/>
        <v>0</v>
      </c>
    </row>
    <row r="43" spans="1:30" ht="15" customHeight="1" x14ac:dyDescent="0.25">
      <c r="A43" s="10" t="str">
        <f t="shared" si="0"/>
        <v>H049 2025 Março</v>
      </c>
      <c r="B43" s="10" t="str">
        <f>VLOOKUP(H43,[1]Auxiliar_referencia!E:F,2,FALSE)</f>
        <v>Medidor faturado pela UFSC</v>
      </c>
      <c r="C43" s="10">
        <v>2025</v>
      </c>
      <c r="D43" s="10" t="s">
        <v>30</v>
      </c>
      <c r="E43" s="10">
        <f>VLOOKUP(H43,[1]Auxiliar_referencia!$B:$X,3,FALSE)</f>
        <v>9197478</v>
      </c>
      <c r="F43" s="10" t="str">
        <f>VLOOKUP(H43,[1]Auxiliar_referencia!$B:$X,11,FALSE)</f>
        <v>Trindade</v>
      </c>
      <c r="G43" s="10" t="str">
        <f>VLOOKUP(H43,[1]Auxiliar_referencia!$B:$X,16,FALSE)</f>
        <v>B10C019220</v>
      </c>
      <c r="H43" s="11" t="s">
        <v>72</v>
      </c>
      <c r="I43" s="10" t="str">
        <f>VLOOKUP(H43,[1]Auxiliar_referencia!$B:$X,20,FALSE)</f>
        <v>CASAN</v>
      </c>
      <c r="J43" s="10" t="str">
        <f>VLOOKUP(H43,[1]Auxiliar_referencia!$B:$X,10,FALSE)</f>
        <v>Florianópolis - Trindade</v>
      </c>
      <c r="K43" s="10" t="str">
        <f>VLOOKUP(H43,[1]Auxiliar_referencia!$B:$X,12,FALSE)</f>
        <v>Centro de Educação 1</v>
      </c>
      <c r="L43" s="12">
        <f>VLOOKUP($H43,'[2]2025_03'!$D:$AD,'[2]2025_03'!Z$19,FALSE)</f>
        <v>1</v>
      </c>
      <c r="M43" s="12">
        <f>VLOOKUP($H43,'[2]2025_03'!$D:$AD,'[2]2025_03'!AA$19,FALSE)</f>
        <v>0</v>
      </c>
      <c r="N43" s="12">
        <f>VLOOKUP($H43,'[2]2025_03'!$D:$AD,'[2]2025_03'!AB$19,FALSE)</f>
        <v>0</v>
      </c>
      <c r="O43" s="12">
        <f>VLOOKUP($H43,'[2]2025_03'!$D:$AD,'[2]2025_03'!AC$19,FALSE)</f>
        <v>0</v>
      </c>
      <c r="P43" s="12">
        <f>VLOOKUP($H43,'[2]2025_03'!$D:$AD,'[2]2025_03'!AD$19,FALSE)</f>
        <v>1</v>
      </c>
      <c r="Q43" s="13">
        <f>VLOOKUP(H43,'2025_03'!H:R,11,FALSE)</f>
        <v>3670</v>
      </c>
      <c r="R43" s="14">
        <f>VLOOKUP($H43,'[2]2025_03'!$D:$AD,'[2]2025_03'!J$19,FALSE)</f>
        <v>3670</v>
      </c>
      <c r="S43" s="15">
        <f t="shared" si="1"/>
        <v>0</v>
      </c>
      <c r="T43" s="12">
        <f>VLOOKUP($H43,'[2]2025_03'!$D:$AD,'[2]2025_03'!K$19,FALSE)</f>
        <v>114</v>
      </c>
      <c r="U43" s="16" t="str">
        <f>VLOOKUP($H43,'[2]2025_03'!$D:$AD,'[2]2025_03'!T$19,FALSE)</f>
        <v>LIDO</v>
      </c>
      <c r="V43" s="17" t="str">
        <f>VLOOKUP($H43,'[2]2025_03'!$D:$AD,'[2]2025_03'!U$19,FALSE)</f>
        <v>Alto Consumo</v>
      </c>
      <c r="W43" s="12">
        <f>VLOOKUP($H43,'[2]2025_03'!$D:$AD,'[2]2025_03'!L$19,FALSE)</f>
        <v>2076.44</v>
      </c>
      <c r="X43" s="12">
        <f>VLOOKUP($H43,'[2]2025_03'!$D:$AD,'[2]2025_03'!M$19,FALSE)</f>
        <v>2076.44</v>
      </c>
      <c r="Y43" s="18">
        <f>VLOOKUP($H43,'[2]2025_03'!$D:$AD,'[2]2025_03'!N$19,FALSE)</f>
        <v>-392.45</v>
      </c>
      <c r="Z43" s="12">
        <f>VLOOKUP($H43,'[2]2025_03'!$D:$AD,'[2]2025_03'!O$19,FALSE)</f>
        <v>0</v>
      </c>
      <c r="AA43" s="12">
        <f>VLOOKUP($H43,'[2]2025_03'!$D:$AD,'[2]2025_03'!P$19,FALSE)</f>
        <v>0</v>
      </c>
      <c r="AB43" s="12">
        <f>VLOOKUP($H43,'[2]2025_03'!$D:$AD,'[2]2025_03'!Q$19,FALSE)</f>
        <v>3760.4300000000003</v>
      </c>
      <c r="AC43">
        <f t="shared" si="2"/>
        <v>3760.4300000000003</v>
      </c>
      <c r="AD43">
        <f t="shared" si="3"/>
        <v>0</v>
      </c>
    </row>
    <row r="44" spans="1:30" ht="15" customHeight="1" x14ac:dyDescent="0.25">
      <c r="A44" s="10" t="str">
        <f t="shared" si="0"/>
        <v>H050 2025 Março</v>
      </c>
      <c r="B44" s="10" t="str">
        <f>VLOOKUP(H44,[1]Auxiliar_referencia!E:F,2,FALSE)</f>
        <v>Medidor faturado pela UFSC</v>
      </c>
      <c r="C44" s="10">
        <v>2025</v>
      </c>
      <c r="D44" s="10" t="s">
        <v>30</v>
      </c>
      <c r="E44" s="10">
        <f>VLOOKUP(H44,[1]Auxiliar_referencia!$B:$X,3,FALSE)</f>
        <v>2296748</v>
      </c>
      <c r="F44" s="10" t="str">
        <f>VLOOKUP(H44,[1]Auxiliar_referencia!$B:$X,11,FALSE)</f>
        <v>Trindade</v>
      </c>
      <c r="G44" s="10" t="str">
        <f>VLOOKUP(H44,[1]Auxiliar_referencia!$B:$X,16,FALSE)</f>
        <v>A13C020929</v>
      </c>
      <c r="H44" s="11" t="s">
        <v>73</v>
      </c>
      <c r="I44" s="10" t="str">
        <f>VLOOKUP(H44,[1]Auxiliar_referencia!$B:$X,20,FALSE)</f>
        <v>CASAN</v>
      </c>
      <c r="J44" s="10" t="str">
        <f>VLOOKUP(H44,[1]Auxiliar_referencia!$B:$X,10,FALSE)</f>
        <v>Florianópolis - Trindade</v>
      </c>
      <c r="K44" s="10" t="str">
        <f>VLOOKUP(H44,[1]Auxiliar_referencia!$B:$X,12,FALSE)</f>
        <v>Centro de Educação 2</v>
      </c>
      <c r="L44" s="12">
        <f>VLOOKUP($H44,'[2]2025_03'!$D:$AD,'[2]2025_03'!Z$19,FALSE)</f>
        <v>1</v>
      </c>
      <c r="M44" s="12">
        <f>VLOOKUP($H44,'[2]2025_03'!$D:$AD,'[2]2025_03'!AA$19,FALSE)</f>
        <v>0</v>
      </c>
      <c r="N44" s="12">
        <f>VLOOKUP($H44,'[2]2025_03'!$D:$AD,'[2]2025_03'!AB$19,FALSE)</f>
        <v>0</v>
      </c>
      <c r="O44" s="12">
        <f>VLOOKUP($H44,'[2]2025_03'!$D:$AD,'[2]2025_03'!AC$19,FALSE)</f>
        <v>0</v>
      </c>
      <c r="P44" s="12">
        <f>VLOOKUP($H44,'[2]2025_03'!$D:$AD,'[2]2025_03'!AD$19,FALSE)</f>
        <v>1</v>
      </c>
      <c r="Q44" s="13">
        <f>VLOOKUP(H44,'2025_03'!H:R,11,FALSE)</f>
        <v>134</v>
      </c>
      <c r="R44" s="14">
        <f>VLOOKUP($H44,'[2]2025_03'!$D:$AD,'[2]2025_03'!J$19,FALSE)</f>
        <v>134</v>
      </c>
      <c r="S44" s="15">
        <f t="shared" si="1"/>
        <v>0</v>
      </c>
      <c r="T44" s="12">
        <f>VLOOKUP($H44,'[2]2025_03'!$D:$AD,'[2]2025_03'!K$19,FALSE)</f>
        <v>80</v>
      </c>
      <c r="U44" s="16" t="str">
        <f>VLOOKUP($H44,'[2]2025_03'!$D:$AD,'[2]2025_03'!T$19,FALSE)</f>
        <v>LIDO/REVISÃO</v>
      </c>
      <c r="V44" s="17" t="str">
        <f>VLOOKUP($H44,'[2]2025_03'!$D:$AD,'[2]2025_03'!U$19,FALSE)</f>
        <v>CONFIRMACAO LEITURA</v>
      </c>
      <c r="W44" s="12">
        <f>VLOOKUP($H44,'[2]2025_03'!$D:$AD,'[2]2025_03'!L$19,FALSE)</f>
        <v>1434.52</v>
      </c>
      <c r="X44" s="12">
        <f>VLOOKUP($H44,'[2]2025_03'!$D:$AD,'[2]2025_03'!M$19,FALSE)</f>
        <v>1434.52</v>
      </c>
      <c r="Y44" s="18">
        <f>VLOOKUP($H44,'[2]2025_03'!$D:$AD,'[2]2025_03'!N$19,FALSE)</f>
        <v>-271.12</v>
      </c>
      <c r="Z44" s="12">
        <f>VLOOKUP($H44,'[2]2025_03'!$D:$AD,'[2]2025_03'!O$19,FALSE)</f>
        <v>0</v>
      </c>
      <c r="AA44" s="12">
        <f>VLOOKUP($H44,'[2]2025_03'!$D:$AD,'[2]2025_03'!P$19,FALSE)</f>
        <v>0</v>
      </c>
      <c r="AB44" s="12">
        <f>VLOOKUP($H44,'[2]2025_03'!$D:$AD,'[2]2025_03'!Q$19,FALSE)</f>
        <v>2597.92</v>
      </c>
      <c r="AC44">
        <f t="shared" si="2"/>
        <v>2597.92</v>
      </c>
      <c r="AD44">
        <f t="shared" si="3"/>
        <v>0</v>
      </c>
    </row>
    <row r="45" spans="1:30" ht="15" customHeight="1" x14ac:dyDescent="0.25">
      <c r="A45" s="10" t="str">
        <f t="shared" si="0"/>
        <v>H051 2025 Março</v>
      </c>
      <c r="B45" s="10" t="str">
        <f>VLOOKUP(H45,[1]Auxiliar_referencia!E:F,2,FALSE)</f>
        <v>Medidor faturado pela UFSC</v>
      </c>
      <c r="C45" s="10">
        <v>2025</v>
      </c>
      <c r="D45" s="10" t="s">
        <v>30</v>
      </c>
      <c r="E45" s="10">
        <f>VLOOKUP(H45,[1]Auxiliar_referencia!$B:$X,3,FALSE)</f>
        <v>2296756</v>
      </c>
      <c r="F45" s="10" t="str">
        <f>VLOOKUP(H45,[1]Auxiliar_referencia!$B:$X,11,FALSE)</f>
        <v>Trindade</v>
      </c>
      <c r="G45" s="10" t="str">
        <f>VLOOKUP(H45,[1]Auxiliar_referencia!$B:$X,16,FALSE)</f>
        <v>A13C043944</v>
      </c>
      <c r="H45" s="11" t="s">
        <v>74</v>
      </c>
      <c r="I45" s="10" t="str">
        <f>VLOOKUP(H45,[1]Auxiliar_referencia!$B:$X,20,FALSE)</f>
        <v>CASAN</v>
      </c>
      <c r="J45" s="10" t="str">
        <f>VLOOKUP(H45,[1]Auxiliar_referencia!$B:$X,10,FALSE)</f>
        <v>Florianópolis - Trindade</v>
      </c>
      <c r="K45" s="10" t="str">
        <f>VLOOKUP(H45,[1]Auxiliar_referencia!$B:$X,12,FALSE)</f>
        <v>Centro de Convivência</v>
      </c>
      <c r="L45" s="12">
        <f>VLOOKUP($H45,'[2]2025_03'!$D:$AD,'[2]2025_03'!Z$19,FALSE)</f>
        <v>4</v>
      </c>
      <c r="M45" s="12">
        <f>VLOOKUP($H45,'[2]2025_03'!$D:$AD,'[2]2025_03'!AA$19,FALSE)</f>
        <v>0</v>
      </c>
      <c r="N45" s="12">
        <f>VLOOKUP($H45,'[2]2025_03'!$D:$AD,'[2]2025_03'!AB$19,FALSE)</f>
        <v>1</v>
      </c>
      <c r="O45" s="12">
        <f>VLOOKUP($H45,'[2]2025_03'!$D:$AD,'[2]2025_03'!AC$19,FALSE)</f>
        <v>0</v>
      </c>
      <c r="P45" s="12">
        <f>VLOOKUP($H45,'[2]2025_03'!$D:$AD,'[2]2025_03'!AD$19,FALSE)</f>
        <v>5</v>
      </c>
      <c r="Q45" s="13">
        <f>VLOOKUP(H45,'2025_03'!H:R,11,FALSE)</f>
        <v>0</v>
      </c>
      <c r="R45" s="14">
        <f>VLOOKUP($H45,'[2]2025_03'!$D:$AD,'[2]2025_03'!J$19,FALSE)</f>
        <v>0</v>
      </c>
      <c r="S45" s="15">
        <f t="shared" si="1"/>
        <v>0</v>
      </c>
      <c r="T45" s="12">
        <f>VLOOKUP($H45,'[2]2025_03'!$D:$AD,'[2]2025_03'!K$19,FALSE)</f>
        <v>0</v>
      </c>
      <c r="U45" s="16" t="str">
        <f>VLOOKUP($H45,'[2]2025_03'!$D:$AD,'[2]2025_03'!T$19,FALSE)</f>
        <v>LIDO</v>
      </c>
      <c r="V45" s="17" t="str">
        <f>VLOOKUP($H45,'[2]2025_03'!$D:$AD,'[2]2025_03'!U$19,FALSE)</f>
        <v>HIDRÔMETRO PARADO.</v>
      </c>
      <c r="W45" s="12">
        <f>VLOOKUP($H45,'[2]2025_03'!$D:$AD,'[2]2025_03'!L$19,FALSE)</f>
        <v>228.6</v>
      </c>
      <c r="X45" s="12">
        <f>VLOOKUP($H45,'[2]2025_03'!$D:$AD,'[2]2025_03'!M$19,FALSE)</f>
        <v>228.6</v>
      </c>
      <c r="Y45" s="18">
        <f>VLOOKUP($H45,'[2]2025_03'!$D:$AD,'[2]2025_03'!N$19,FALSE)</f>
        <v>-43.21</v>
      </c>
      <c r="Z45" s="12">
        <f>VLOOKUP($H45,'[2]2025_03'!$D:$AD,'[2]2025_03'!O$19,FALSE)</f>
        <v>0</v>
      </c>
      <c r="AA45" s="12">
        <f>VLOOKUP($H45,'[2]2025_03'!$D:$AD,'[2]2025_03'!P$19,FALSE)</f>
        <v>0</v>
      </c>
      <c r="AB45" s="12">
        <f>VLOOKUP($H45,'[2]2025_03'!$D:$AD,'[2]2025_03'!Q$19,FALSE)</f>
        <v>413.99</v>
      </c>
      <c r="AC45">
        <f t="shared" si="2"/>
        <v>413.99</v>
      </c>
      <c r="AD45">
        <f t="shared" si="3"/>
        <v>0</v>
      </c>
    </row>
    <row r="46" spans="1:30" ht="15" customHeight="1" x14ac:dyDescent="0.25">
      <c r="A46" s="10" t="str">
        <f t="shared" si="0"/>
        <v>H053 2025 Março</v>
      </c>
      <c r="B46" s="10" t="str">
        <f>VLOOKUP(H46,[1]Auxiliar_referencia!E:F,2,FALSE)</f>
        <v>Medidor faturado pela UFSC</v>
      </c>
      <c r="C46" s="10">
        <v>2025</v>
      </c>
      <c r="D46" s="10" t="s">
        <v>30</v>
      </c>
      <c r="E46" s="10">
        <f>VLOOKUP(H46,[1]Auxiliar_referencia!$B:$X,3,FALSE)</f>
        <v>2296713</v>
      </c>
      <c r="F46" s="10" t="str">
        <f>VLOOKUP(H46,[1]Auxiliar_referencia!$B:$X,11,FALSE)</f>
        <v>Trindade</v>
      </c>
      <c r="G46" s="10" t="str">
        <f>VLOOKUP(H46,[1]Auxiliar_referencia!$B:$X,16,FALSE)</f>
        <v>C11C010440</v>
      </c>
      <c r="H46" s="11" t="s">
        <v>75</v>
      </c>
      <c r="I46" s="10" t="str">
        <f>VLOOKUP(H46,[1]Auxiliar_referencia!$B:$X,20,FALSE)</f>
        <v>CASAN</v>
      </c>
      <c r="J46" s="10" t="str">
        <f>VLOOKUP(H46,[1]Auxiliar_referencia!$B:$X,10,FALSE)</f>
        <v>Florianópolis - Trindade</v>
      </c>
      <c r="K46" s="10" t="str">
        <f>VLOOKUP(H46,[1]Auxiliar_referencia!$B:$X,12,FALSE)</f>
        <v>Centro de Eventos, NUMA, Editora UFSC, EGC</v>
      </c>
      <c r="L46" s="12">
        <f>VLOOKUP($H46,'[2]2025_03'!$D:$AD,'[2]2025_03'!Z$19,FALSE)</f>
        <v>1</v>
      </c>
      <c r="M46" s="12">
        <f>VLOOKUP($H46,'[2]2025_03'!$D:$AD,'[2]2025_03'!AA$19,FALSE)</f>
        <v>0</v>
      </c>
      <c r="N46" s="12">
        <f>VLOOKUP($H46,'[2]2025_03'!$D:$AD,'[2]2025_03'!AB$19,FALSE)</f>
        <v>0</v>
      </c>
      <c r="O46" s="12">
        <f>VLOOKUP($H46,'[2]2025_03'!$D:$AD,'[2]2025_03'!AC$19,FALSE)</f>
        <v>0</v>
      </c>
      <c r="P46" s="12">
        <f>VLOOKUP($H46,'[2]2025_03'!$D:$AD,'[2]2025_03'!AD$19,FALSE)</f>
        <v>1</v>
      </c>
      <c r="Q46" s="13">
        <f>VLOOKUP(H46,'2025_03'!H:R,11,FALSE)</f>
        <v>35542</v>
      </c>
      <c r="R46" s="14">
        <f>VLOOKUP($H46,'[2]2025_03'!$D:$AD,'[2]2025_03'!J$19,FALSE)</f>
        <v>35542</v>
      </c>
      <c r="S46" s="15">
        <f t="shared" si="1"/>
        <v>0</v>
      </c>
      <c r="T46" s="12">
        <f>VLOOKUP($H46,'[2]2025_03'!$D:$AD,'[2]2025_03'!K$19,FALSE)</f>
        <v>408</v>
      </c>
      <c r="U46" s="16" t="str">
        <f>VLOOKUP($H46,'[2]2025_03'!$D:$AD,'[2]2025_03'!T$19,FALSE)</f>
        <v>LIDO</v>
      </c>
      <c r="V46" s="17" t="str">
        <f>VLOOKUP($H46,'[2]2025_03'!$D:$AD,'[2]2025_03'!U$19,FALSE)</f>
        <v>Alto Consumo</v>
      </c>
      <c r="W46" s="12">
        <f>VLOOKUP($H46,'[2]2025_03'!$D:$AD,'[2]2025_03'!L$19,FALSE)</f>
        <v>7627.16</v>
      </c>
      <c r="X46" s="12">
        <f>VLOOKUP($H46,'[2]2025_03'!$D:$AD,'[2]2025_03'!M$19,FALSE)</f>
        <v>7627.16</v>
      </c>
      <c r="Y46" s="18">
        <f>VLOOKUP($H46,'[2]2025_03'!$D:$AD,'[2]2025_03'!N$19,FALSE)</f>
        <v>-1441.53</v>
      </c>
      <c r="Z46" s="12">
        <f>VLOOKUP($H46,'[2]2025_03'!$D:$AD,'[2]2025_03'!O$19,FALSE)</f>
        <v>0</v>
      </c>
      <c r="AA46" s="12">
        <f>VLOOKUP($H46,'[2]2025_03'!$D:$AD,'[2]2025_03'!P$19,FALSE)</f>
        <v>0</v>
      </c>
      <c r="AB46" s="12">
        <f>VLOOKUP($H46,'[2]2025_03'!$D:$AD,'[2]2025_03'!Q$19,FALSE)</f>
        <v>13812.789999999999</v>
      </c>
      <c r="AC46">
        <f t="shared" si="2"/>
        <v>13812.789999999999</v>
      </c>
      <c r="AD46">
        <f t="shared" si="3"/>
        <v>0</v>
      </c>
    </row>
    <row r="47" spans="1:30" ht="15" customHeight="1" x14ac:dyDescent="0.25">
      <c r="A47" s="10" t="str">
        <f t="shared" si="0"/>
        <v>H054 2025 Março</v>
      </c>
      <c r="B47" s="10" t="str">
        <f>VLOOKUP(H47,[1]Auxiliar_referencia!E:F,2,FALSE)</f>
        <v>Medidor faturado pela UFSC</v>
      </c>
      <c r="C47" s="10">
        <v>2025</v>
      </c>
      <c r="D47" s="10" t="s">
        <v>30</v>
      </c>
      <c r="E47" s="10">
        <f>VLOOKUP(H47,[1]Auxiliar_referencia!$B:$X,3,FALSE)</f>
        <v>6923020</v>
      </c>
      <c r="F47" s="10" t="str">
        <f>VLOOKUP(H47,[1]Auxiliar_referencia!$B:$X,11,FALSE)</f>
        <v>Trindade</v>
      </c>
      <c r="G47" s="10" t="str">
        <f>VLOOKUP(H47,[1]Auxiliar_referencia!$B:$X,16,FALSE)</f>
        <v>B17C002561</v>
      </c>
      <c r="H47" s="11" t="s">
        <v>76</v>
      </c>
      <c r="I47" s="10" t="str">
        <f>VLOOKUP(H47,[1]Auxiliar_referencia!$B:$X,20,FALSE)</f>
        <v>CASAN</v>
      </c>
      <c r="J47" s="10" t="str">
        <f>VLOOKUP(H47,[1]Auxiliar_referencia!$B:$X,10,FALSE)</f>
        <v>Florianópolis - Trindade</v>
      </c>
      <c r="K47" s="10" t="str">
        <f>VLOOKUP(H47,[1]Auxiliar_referencia!$B:$X,12,FALSE)</f>
        <v>Arquitetura e Urbanismo</v>
      </c>
      <c r="L47" s="12">
        <f>VLOOKUP($H47,'[2]2025_03'!$D:$AD,'[2]2025_03'!Z$19,FALSE)</f>
        <v>1</v>
      </c>
      <c r="M47" s="12">
        <f>VLOOKUP($H47,'[2]2025_03'!$D:$AD,'[2]2025_03'!AA$19,FALSE)</f>
        <v>0</v>
      </c>
      <c r="N47" s="12">
        <f>VLOOKUP($H47,'[2]2025_03'!$D:$AD,'[2]2025_03'!AB$19,FALSE)</f>
        <v>0</v>
      </c>
      <c r="O47" s="12">
        <f>VLOOKUP($H47,'[2]2025_03'!$D:$AD,'[2]2025_03'!AC$19,FALSE)</f>
        <v>0</v>
      </c>
      <c r="P47" s="12">
        <f>VLOOKUP($H47,'[2]2025_03'!$D:$AD,'[2]2025_03'!AD$19,FALSE)</f>
        <v>1</v>
      </c>
      <c r="Q47" s="13">
        <f>VLOOKUP(H47,'2025_03'!H:R,11,FALSE)</f>
        <v>7869</v>
      </c>
      <c r="R47" s="14">
        <f>VLOOKUP($H47,'[2]2025_03'!$D:$AD,'[2]2025_03'!J$19,FALSE)</f>
        <v>7869</v>
      </c>
      <c r="S47" s="15">
        <f t="shared" si="1"/>
        <v>0</v>
      </c>
      <c r="T47" s="12">
        <f>VLOOKUP($H47,'[2]2025_03'!$D:$AD,'[2]2025_03'!K$19,FALSE)</f>
        <v>57</v>
      </c>
      <c r="U47" s="16" t="str">
        <f>VLOOKUP($H47,'[2]2025_03'!$D:$AD,'[2]2025_03'!T$19,FALSE)</f>
        <v>LIDO/REVISÃO</v>
      </c>
      <c r="V47" s="17" t="str">
        <f>VLOOKUP($H47,'[2]2025_03'!$D:$AD,'[2]2025_03'!U$19,FALSE)</f>
        <v>CONFIRMACAO LEITURA</v>
      </c>
      <c r="W47" s="12">
        <f>VLOOKUP($H47,'[2]2025_03'!$D:$AD,'[2]2025_03'!L$19,FALSE)</f>
        <v>1000.28</v>
      </c>
      <c r="X47" s="12">
        <f>VLOOKUP($H47,'[2]2025_03'!$D:$AD,'[2]2025_03'!M$19,FALSE)</f>
        <v>1000.28</v>
      </c>
      <c r="Y47" s="18">
        <f>VLOOKUP($H47,'[2]2025_03'!$D:$AD,'[2]2025_03'!N$19,FALSE)</f>
        <v>-189.06</v>
      </c>
      <c r="Z47" s="12">
        <f>VLOOKUP($H47,'[2]2025_03'!$D:$AD,'[2]2025_03'!O$19,FALSE)</f>
        <v>0</v>
      </c>
      <c r="AA47" s="12">
        <f>VLOOKUP($H47,'[2]2025_03'!$D:$AD,'[2]2025_03'!P$19,FALSE)</f>
        <v>0</v>
      </c>
      <c r="AB47" s="12">
        <f>VLOOKUP($H47,'[2]2025_03'!$D:$AD,'[2]2025_03'!Q$19,FALSE)</f>
        <v>1811.5</v>
      </c>
      <c r="AC47">
        <f t="shared" si="2"/>
        <v>1811.5</v>
      </c>
      <c r="AD47">
        <f t="shared" si="3"/>
        <v>0</v>
      </c>
    </row>
    <row r="48" spans="1:30" ht="15" customHeight="1" x14ac:dyDescent="0.25">
      <c r="A48" s="10" t="str">
        <f t="shared" si="0"/>
        <v>H055 2025 Março</v>
      </c>
      <c r="B48" s="10" t="str">
        <f>VLOOKUP(H48,[1]Auxiliar_referencia!E:F,2,FALSE)</f>
        <v>Medidor faturado pela UFSC</v>
      </c>
      <c r="C48" s="10">
        <v>2025</v>
      </c>
      <c r="D48" s="10" t="s">
        <v>30</v>
      </c>
      <c r="E48" s="10">
        <f>VLOOKUP(H48,[1]Auxiliar_referencia!$B:$X,3,FALSE)</f>
        <v>2296705</v>
      </c>
      <c r="F48" s="10" t="str">
        <f>VLOOKUP(H48,[1]Auxiliar_referencia!$B:$X,11,FALSE)</f>
        <v>Trindade</v>
      </c>
      <c r="G48" s="10" t="str">
        <f>VLOOKUP(H48,[1]Auxiliar_referencia!$B:$X,16,FALSE)</f>
        <v>G15AA00021</v>
      </c>
      <c r="H48" s="11" t="s">
        <v>77</v>
      </c>
      <c r="I48" s="10" t="str">
        <f>VLOOKUP(H48,[1]Auxiliar_referencia!$B:$X,20,FALSE)</f>
        <v>CASAN</v>
      </c>
      <c r="J48" s="10" t="str">
        <f>VLOOKUP(H48,[1]Auxiliar_referencia!$B:$X,10,FALSE)</f>
        <v>Florianópolis - Trindade</v>
      </c>
      <c r="K48" s="10" t="str">
        <f>VLOOKUP(H48,[1]Auxiliar_referencia!$B:$X,12,FALSE)</f>
        <v>Centro de Desportos</v>
      </c>
      <c r="L48" s="12">
        <f>VLOOKUP($H48,'[2]2025_03'!$D:$AD,'[2]2025_03'!Z$19,FALSE)</f>
        <v>1</v>
      </c>
      <c r="M48" s="12">
        <f>VLOOKUP($H48,'[2]2025_03'!$D:$AD,'[2]2025_03'!AA$19,FALSE)</f>
        <v>0</v>
      </c>
      <c r="N48" s="12">
        <f>VLOOKUP($H48,'[2]2025_03'!$D:$AD,'[2]2025_03'!AB$19,FALSE)</f>
        <v>1</v>
      </c>
      <c r="O48" s="12">
        <f>VLOOKUP($H48,'[2]2025_03'!$D:$AD,'[2]2025_03'!AC$19,FALSE)</f>
        <v>0</v>
      </c>
      <c r="P48" s="12">
        <f>VLOOKUP($H48,'[2]2025_03'!$D:$AD,'[2]2025_03'!AD$19,FALSE)</f>
        <v>2</v>
      </c>
      <c r="Q48" s="13">
        <f>VLOOKUP(H48,'2025_03'!H:R,11,FALSE)</f>
        <v>59962</v>
      </c>
      <c r="R48" s="14">
        <f>VLOOKUP($H48,'[2]2025_03'!$D:$AD,'[2]2025_03'!J$19,FALSE)</f>
        <v>59962</v>
      </c>
      <c r="S48" s="15">
        <f t="shared" si="1"/>
        <v>0</v>
      </c>
      <c r="T48" s="12">
        <f>VLOOKUP($H48,'[2]2025_03'!$D:$AD,'[2]2025_03'!K$19,FALSE)</f>
        <v>1030</v>
      </c>
      <c r="U48" s="16" t="str">
        <f>VLOOKUP($H48,'[2]2025_03'!$D:$AD,'[2]2025_03'!T$19,FALSE)</f>
        <v>LIDO</v>
      </c>
      <c r="V48" s="17" t="str">
        <f>VLOOKUP($H48,'[2]2025_03'!$D:$AD,'[2]2025_03'!U$19,FALSE)</f>
        <v>Sem ocorrência</v>
      </c>
      <c r="W48" s="12">
        <f>VLOOKUP($H48,'[2]2025_03'!$D:$AD,'[2]2025_03'!L$19,FALSE)</f>
        <v>21563.84</v>
      </c>
      <c r="X48" s="12">
        <f>VLOOKUP($H48,'[2]2025_03'!$D:$AD,'[2]2025_03'!M$19,FALSE)</f>
        <v>21563.84</v>
      </c>
      <c r="Y48" s="18">
        <f>VLOOKUP($H48,'[2]2025_03'!$D:$AD,'[2]2025_03'!N$19,FALSE)</f>
        <v>-4075.57</v>
      </c>
      <c r="Z48" s="12">
        <f>VLOOKUP($H48,'[2]2025_03'!$D:$AD,'[2]2025_03'!O$19,FALSE)</f>
        <v>0</v>
      </c>
      <c r="AA48" s="12">
        <f>VLOOKUP($H48,'[2]2025_03'!$D:$AD,'[2]2025_03'!P$19,FALSE)</f>
        <v>0</v>
      </c>
      <c r="AB48" s="12">
        <f>VLOOKUP($H48,'[2]2025_03'!$D:$AD,'[2]2025_03'!Q$19,FALSE)</f>
        <v>39052.11</v>
      </c>
      <c r="AC48">
        <f t="shared" si="2"/>
        <v>39052.11</v>
      </c>
      <c r="AD48">
        <f t="shared" si="3"/>
        <v>0</v>
      </c>
    </row>
    <row r="49" spans="1:30" ht="15" customHeight="1" x14ac:dyDescent="0.25">
      <c r="A49" s="10" t="str">
        <f t="shared" si="0"/>
        <v>H056 2025 Março</v>
      </c>
      <c r="B49" s="10" t="str">
        <f>VLOOKUP(H49,[1]Auxiliar_referencia!E:F,2,FALSE)</f>
        <v>Medidor faturado pela UFSC</v>
      </c>
      <c r="C49" s="10">
        <v>2025</v>
      </c>
      <c r="D49" s="10" t="s">
        <v>30</v>
      </c>
      <c r="E49" s="10">
        <f>VLOOKUP(H49,[1]Auxiliar_referencia!$B:$X,3,FALSE)</f>
        <v>2296721</v>
      </c>
      <c r="F49" s="10" t="str">
        <f>VLOOKUP(H49,[1]Auxiliar_referencia!$B:$X,11,FALSE)</f>
        <v>Trindade</v>
      </c>
      <c r="G49" s="10" t="str">
        <f>VLOOKUP(H49,[1]Auxiliar_referencia!$B:$X,16,FALSE)</f>
        <v>E11C000742</v>
      </c>
      <c r="H49" s="11" t="s">
        <v>78</v>
      </c>
      <c r="I49" s="10" t="str">
        <f>VLOOKUP(H49,[1]Auxiliar_referencia!$B:$X,20,FALSE)</f>
        <v>CASAN</v>
      </c>
      <c r="J49" s="10" t="str">
        <f>VLOOKUP(H49,[1]Auxiliar_referencia!$B:$X,10,FALSE)</f>
        <v>Florianópolis - Trindade</v>
      </c>
      <c r="K49" s="10" t="str">
        <f>VLOOKUP(H49,[1]Auxiliar_referencia!$B:$X,12,FALSE)</f>
        <v>Restaurante Universitário 2</v>
      </c>
      <c r="L49" s="12">
        <f>VLOOKUP($H49,'[2]2025_03'!$D:$AD,'[2]2025_03'!Z$19,FALSE)</f>
        <v>1</v>
      </c>
      <c r="M49" s="12">
        <f>VLOOKUP($H49,'[2]2025_03'!$D:$AD,'[2]2025_03'!AA$19,FALSE)</f>
        <v>0</v>
      </c>
      <c r="N49" s="12">
        <f>VLOOKUP($H49,'[2]2025_03'!$D:$AD,'[2]2025_03'!AB$19,FALSE)</f>
        <v>1</v>
      </c>
      <c r="O49" s="12">
        <f>VLOOKUP($H49,'[2]2025_03'!$D:$AD,'[2]2025_03'!AC$19,FALSE)</f>
        <v>0</v>
      </c>
      <c r="P49" s="12">
        <f>VLOOKUP($H49,'[2]2025_03'!$D:$AD,'[2]2025_03'!AD$19,FALSE)</f>
        <v>2</v>
      </c>
      <c r="Q49" s="13">
        <f>VLOOKUP(H49,'2025_03'!H:R,11,FALSE)</f>
        <v>103322</v>
      </c>
      <c r="R49" s="14">
        <f>VLOOKUP($H49,'[2]2025_03'!$D:$AD,'[2]2025_03'!J$19,FALSE)</f>
        <v>103322</v>
      </c>
      <c r="S49" s="15">
        <f t="shared" si="1"/>
        <v>0</v>
      </c>
      <c r="T49" s="12">
        <f>VLOOKUP($H49,'[2]2025_03'!$D:$AD,'[2]2025_03'!K$19,FALSE)</f>
        <v>2182</v>
      </c>
      <c r="U49" s="16" t="str">
        <f>VLOOKUP($H49,'[2]2025_03'!$D:$AD,'[2]2025_03'!T$19,FALSE)</f>
        <v>LIDO</v>
      </c>
      <c r="V49" s="17" t="str">
        <f>VLOOKUP($H49,'[2]2025_03'!$D:$AD,'[2]2025_03'!U$19,FALSE)</f>
        <v>Sem ocorrência</v>
      </c>
      <c r="W49" s="12">
        <f>VLOOKUP($H49,'[2]2025_03'!$D:$AD,'[2]2025_03'!L$19,FALSE)</f>
        <v>46124.480000000003</v>
      </c>
      <c r="X49" s="12">
        <f>VLOOKUP($H49,'[2]2025_03'!$D:$AD,'[2]2025_03'!M$19,FALSE)</f>
        <v>46124.480000000003</v>
      </c>
      <c r="Y49" s="18">
        <f>VLOOKUP($H49,'[2]2025_03'!$D:$AD,'[2]2025_03'!N$19,FALSE)</f>
        <v>-8717.5300000000007</v>
      </c>
      <c r="Z49" s="12">
        <f>VLOOKUP($H49,'[2]2025_03'!$D:$AD,'[2]2025_03'!O$19,FALSE)</f>
        <v>0</v>
      </c>
      <c r="AA49" s="12">
        <f>VLOOKUP($H49,'[2]2025_03'!$D:$AD,'[2]2025_03'!P$19,FALSE)</f>
        <v>0</v>
      </c>
      <c r="AB49" s="12">
        <f>VLOOKUP($H49,'[2]2025_03'!$D:$AD,'[2]2025_03'!Q$19,FALSE)</f>
        <v>83531.430000000008</v>
      </c>
      <c r="AC49">
        <f t="shared" si="2"/>
        <v>83531.430000000008</v>
      </c>
      <c r="AD49">
        <f t="shared" si="3"/>
        <v>0</v>
      </c>
    </row>
    <row r="50" spans="1:30" ht="15" customHeight="1" x14ac:dyDescent="0.25">
      <c r="A50" s="10" t="str">
        <f t="shared" si="0"/>
        <v>H057 2025 Março</v>
      </c>
      <c r="B50" s="10" t="str">
        <f>VLOOKUP(H50,[1]Auxiliar_referencia!E:F,2,FALSE)</f>
        <v>Medidor faturado pela UFSC</v>
      </c>
      <c r="C50" s="10">
        <v>2025</v>
      </c>
      <c r="D50" s="10" t="s">
        <v>30</v>
      </c>
      <c r="E50" s="10">
        <f>VLOOKUP(H50,[1]Auxiliar_referencia!$B:$X,3,FALSE)</f>
        <v>2297108</v>
      </c>
      <c r="F50" s="10" t="str">
        <f>VLOOKUP(H50,[1]Auxiliar_referencia!$B:$X,11,FALSE)</f>
        <v>Trindade</v>
      </c>
      <c r="G50" s="10" t="str">
        <f>VLOOKUP(H50,[1]Auxiliar_referencia!$B:$X,16,FALSE)</f>
        <v>A95L322012</v>
      </c>
      <c r="H50" s="11" t="s">
        <v>79</v>
      </c>
      <c r="I50" s="10" t="str">
        <f>VLOOKUP(H50,[1]Auxiliar_referencia!$B:$X,20,FALSE)</f>
        <v>CASAN</v>
      </c>
      <c r="J50" s="10" t="str">
        <f>VLOOKUP(H50,[1]Auxiliar_referencia!$B:$X,10,FALSE)</f>
        <v>Florianópolis - Trindade</v>
      </c>
      <c r="K50" s="10" t="str">
        <f>VLOOKUP(H50,[1]Auxiliar_referencia!$B:$X,12,FALSE)</f>
        <v>PU - Prefeitura Universitária - Oficina, Serralheria e Mecânica (PU11)</v>
      </c>
      <c r="L50" s="12">
        <f>VLOOKUP($H50,'[2]2025_03'!$D:$AD,'[2]2025_03'!Z$19,FALSE)</f>
        <v>1</v>
      </c>
      <c r="M50" s="12">
        <f>VLOOKUP($H50,'[2]2025_03'!$D:$AD,'[2]2025_03'!AA$19,FALSE)</f>
        <v>0</v>
      </c>
      <c r="N50" s="12">
        <f>VLOOKUP($H50,'[2]2025_03'!$D:$AD,'[2]2025_03'!AB$19,FALSE)</f>
        <v>0</v>
      </c>
      <c r="O50" s="12">
        <f>VLOOKUP($H50,'[2]2025_03'!$D:$AD,'[2]2025_03'!AC$19,FALSE)</f>
        <v>0</v>
      </c>
      <c r="P50" s="12">
        <f>VLOOKUP($H50,'[2]2025_03'!$D:$AD,'[2]2025_03'!AD$19,FALSE)</f>
        <v>1</v>
      </c>
      <c r="Q50" s="13">
        <f>VLOOKUP(H50,'2025_03'!H:R,11,FALSE)</f>
        <v>2945</v>
      </c>
      <c r="R50" s="14">
        <f>VLOOKUP($H50,'[2]2025_03'!$D:$AD,'[2]2025_03'!J$19,FALSE)</f>
        <v>2945</v>
      </c>
      <c r="S50" s="15">
        <f t="shared" si="1"/>
        <v>0</v>
      </c>
      <c r="T50" s="12">
        <f>VLOOKUP($H50,'[2]2025_03'!$D:$AD,'[2]2025_03'!K$19,FALSE)</f>
        <v>50</v>
      </c>
      <c r="U50" s="16" t="str">
        <f>VLOOKUP($H50,'[2]2025_03'!$D:$AD,'[2]2025_03'!T$19,FALSE)</f>
        <v>LIDO</v>
      </c>
      <c r="V50" s="17" t="str">
        <f>VLOOKUP($H50,'[2]2025_03'!$D:$AD,'[2]2025_03'!U$19,FALSE)</f>
        <v>Sem ocorrência</v>
      </c>
      <c r="W50" s="12">
        <f>VLOOKUP($H50,'[2]2025_03'!$D:$AD,'[2]2025_03'!L$19,FALSE)</f>
        <v>868.12</v>
      </c>
      <c r="X50" s="12">
        <f>VLOOKUP($H50,'[2]2025_03'!$D:$AD,'[2]2025_03'!M$19,FALSE)</f>
        <v>868.12</v>
      </c>
      <c r="Y50" s="18">
        <f>VLOOKUP($H50,'[2]2025_03'!$D:$AD,'[2]2025_03'!N$19,FALSE)</f>
        <v>-164.08</v>
      </c>
      <c r="Z50" s="12">
        <f>VLOOKUP($H50,'[2]2025_03'!$D:$AD,'[2]2025_03'!O$19,FALSE)</f>
        <v>0</v>
      </c>
      <c r="AA50" s="12">
        <f>VLOOKUP($H50,'[2]2025_03'!$D:$AD,'[2]2025_03'!P$19,FALSE)</f>
        <v>0</v>
      </c>
      <c r="AB50" s="12">
        <f>VLOOKUP($H50,'[2]2025_03'!$D:$AD,'[2]2025_03'!Q$19,FALSE)</f>
        <v>1572.16</v>
      </c>
      <c r="AC50">
        <f t="shared" si="2"/>
        <v>1572.16</v>
      </c>
      <c r="AD50">
        <f t="shared" si="3"/>
        <v>0</v>
      </c>
    </row>
    <row r="51" spans="1:30" ht="15" customHeight="1" x14ac:dyDescent="0.25">
      <c r="A51" s="10" t="str">
        <f t="shared" si="0"/>
        <v>H058 2025 Março</v>
      </c>
      <c r="B51" s="10" t="str">
        <f>VLOOKUP(H51,[1]Auxiliar_referencia!E:F,2,FALSE)</f>
        <v>Medidor faturado pela UFSC</v>
      </c>
      <c r="C51" s="10">
        <v>2025</v>
      </c>
      <c r="D51" s="10" t="s">
        <v>30</v>
      </c>
      <c r="E51" s="10">
        <f>VLOOKUP(H51,[1]Auxiliar_referencia!$B:$X,3,FALSE)</f>
        <v>9611070</v>
      </c>
      <c r="F51" s="10" t="str">
        <f>VLOOKUP(H51,[1]Auxiliar_referencia!$B:$X,11,FALSE)</f>
        <v>Trindade</v>
      </c>
      <c r="G51" s="10" t="str">
        <f>VLOOKUP(H51,[1]Auxiliar_referencia!$B:$X,16,FALSE)</f>
        <v>C11C005856</v>
      </c>
      <c r="H51" s="11" t="s">
        <v>80</v>
      </c>
      <c r="I51" s="10" t="str">
        <f>VLOOKUP(H51,[1]Auxiliar_referencia!$B:$X,20,FALSE)</f>
        <v>CASAN</v>
      </c>
      <c r="J51" s="10" t="str">
        <f>VLOOKUP(H51,[1]Auxiliar_referencia!$B:$X,10,FALSE)</f>
        <v>Florianópolis - Trindade</v>
      </c>
      <c r="K51" s="10" t="str">
        <f>VLOOKUP(H51,[1]Auxiliar_referencia!$B:$X,12,FALSE)</f>
        <v>CCB - Blocos A, B, C e D - 2 - Córrego Grande</v>
      </c>
      <c r="L51" s="12">
        <f>VLOOKUP($H51,'[2]2025_03'!$D:$AD,'[2]2025_03'!Z$19,FALSE)</f>
        <v>1</v>
      </c>
      <c r="M51" s="12">
        <f>VLOOKUP($H51,'[2]2025_03'!$D:$AD,'[2]2025_03'!AA$19,FALSE)</f>
        <v>0</v>
      </c>
      <c r="N51" s="12">
        <f>VLOOKUP($H51,'[2]2025_03'!$D:$AD,'[2]2025_03'!AB$19,FALSE)</f>
        <v>0</v>
      </c>
      <c r="O51" s="12">
        <f>VLOOKUP($H51,'[2]2025_03'!$D:$AD,'[2]2025_03'!AC$19,FALSE)</f>
        <v>0</v>
      </c>
      <c r="P51" s="12">
        <f>VLOOKUP($H51,'[2]2025_03'!$D:$AD,'[2]2025_03'!AD$19,FALSE)</f>
        <v>1</v>
      </c>
      <c r="Q51" s="13">
        <f>VLOOKUP(H51,'2025_03'!H:R,11,FALSE)</f>
        <v>24736</v>
      </c>
      <c r="R51" s="14">
        <f>VLOOKUP($H51,'[2]2025_03'!$D:$AD,'[2]2025_03'!J$19,FALSE)</f>
        <v>24736</v>
      </c>
      <c r="S51" s="15">
        <f t="shared" si="1"/>
        <v>0</v>
      </c>
      <c r="T51" s="12">
        <f>VLOOKUP($H51,'[2]2025_03'!$D:$AD,'[2]2025_03'!K$19,FALSE)</f>
        <v>777</v>
      </c>
      <c r="U51" s="16" t="str">
        <f>VLOOKUP($H51,'[2]2025_03'!$D:$AD,'[2]2025_03'!T$19,FALSE)</f>
        <v>LIDO/REVISÃO</v>
      </c>
      <c r="V51" s="17" t="str">
        <f>VLOOKUP($H51,'[2]2025_03'!$D:$AD,'[2]2025_03'!U$19,FALSE)</f>
        <v>CONFIRMACAO LEITURA</v>
      </c>
      <c r="W51" s="12">
        <f>VLOOKUP($H51,'[2]2025_03'!$D:$AD,'[2]2025_03'!L$19,FALSE)</f>
        <v>14593.88</v>
      </c>
      <c r="X51" s="12">
        <f>VLOOKUP($H51,'[2]2025_03'!$D:$AD,'[2]2025_03'!M$19,FALSE)</f>
        <v>14593.88</v>
      </c>
      <c r="Y51" s="18">
        <f>VLOOKUP($H51,'[2]2025_03'!$D:$AD,'[2]2025_03'!N$19,FALSE)</f>
        <v>-2758.24</v>
      </c>
      <c r="Z51" s="12">
        <f>VLOOKUP($H51,'[2]2025_03'!$D:$AD,'[2]2025_03'!O$19,FALSE)</f>
        <v>0</v>
      </c>
      <c r="AA51" s="12">
        <f>VLOOKUP($H51,'[2]2025_03'!$D:$AD,'[2]2025_03'!P$19,FALSE)</f>
        <v>0</v>
      </c>
      <c r="AB51" s="12">
        <f>VLOOKUP($H51,'[2]2025_03'!$D:$AD,'[2]2025_03'!Q$19,FALSE)</f>
        <v>26429.519999999997</v>
      </c>
      <c r="AC51">
        <f t="shared" si="2"/>
        <v>26429.519999999997</v>
      </c>
      <c r="AD51">
        <f t="shared" si="3"/>
        <v>0</v>
      </c>
    </row>
    <row r="52" spans="1:30" ht="15" customHeight="1" x14ac:dyDescent="0.25">
      <c r="A52" s="10" t="str">
        <f t="shared" si="0"/>
        <v>H059 2025 Março</v>
      </c>
      <c r="B52" s="10" t="str">
        <f>VLOOKUP(H52,[1]Auxiliar_referencia!E:F,2,FALSE)</f>
        <v>Medidor faturado pela UFSC</v>
      </c>
      <c r="C52" s="10">
        <v>2025</v>
      </c>
      <c r="D52" s="10" t="s">
        <v>30</v>
      </c>
      <c r="E52" s="10">
        <f>VLOOKUP(H52,[1]Auxiliar_referencia!$B:$X,3,FALSE)</f>
        <v>2296675</v>
      </c>
      <c r="F52" s="10" t="str">
        <f>VLOOKUP(H52,[1]Auxiliar_referencia!$B:$X,11,FALSE)</f>
        <v>Trindade</v>
      </c>
      <c r="G52" s="10" t="str">
        <f>VLOOKUP(H52,[1]Auxiliar_referencia!$B:$X,16,FALSE)</f>
        <v>A13C020930</v>
      </c>
      <c r="H52" s="11" t="s">
        <v>81</v>
      </c>
      <c r="I52" s="10" t="str">
        <f>VLOOKUP(H52,[1]Auxiliar_referencia!$B:$X,20,FALSE)</f>
        <v>CASAN</v>
      </c>
      <c r="J52" s="10" t="str">
        <f>VLOOKUP(H52,[1]Auxiliar_referencia!$B:$X,10,FALSE)</f>
        <v>Florianópolis - Trindade</v>
      </c>
      <c r="K52" s="10" t="str">
        <f>VLOOKUP(H52,[1]Auxiliar_referencia!$B:$X,12,FALSE)</f>
        <v>CTC - Setic e Almoxarifado (CTC 8 e 14)</v>
      </c>
      <c r="L52" s="12">
        <f>VLOOKUP($H52,'[2]2025_03'!$D:$AD,'[2]2025_03'!Z$19,FALSE)</f>
        <v>1</v>
      </c>
      <c r="M52" s="12">
        <f>VLOOKUP($H52,'[2]2025_03'!$D:$AD,'[2]2025_03'!AA$19,FALSE)</f>
        <v>0</v>
      </c>
      <c r="N52" s="12">
        <f>VLOOKUP($H52,'[2]2025_03'!$D:$AD,'[2]2025_03'!AB$19,FALSE)</f>
        <v>0</v>
      </c>
      <c r="O52" s="12">
        <f>VLOOKUP($H52,'[2]2025_03'!$D:$AD,'[2]2025_03'!AC$19,FALSE)</f>
        <v>0</v>
      </c>
      <c r="P52" s="12">
        <f>VLOOKUP($H52,'[2]2025_03'!$D:$AD,'[2]2025_03'!AD$19,FALSE)</f>
        <v>1</v>
      </c>
      <c r="Q52" s="13">
        <f>VLOOKUP(H52,'2025_03'!H:R,11,FALSE)</f>
        <v>75</v>
      </c>
      <c r="R52" s="14">
        <f>VLOOKUP($H52,'[2]2025_03'!$D:$AD,'[2]2025_03'!J$19,FALSE)</f>
        <v>75</v>
      </c>
      <c r="S52" s="15">
        <f t="shared" si="1"/>
        <v>0</v>
      </c>
      <c r="T52" s="12">
        <f>VLOOKUP($H52,'[2]2025_03'!$D:$AD,'[2]2025_03'!K$19,FALSE)</f>
        <v>9</v>
      </c>
      <c r="U52" s="16" t="str">
        <f>VLOOKUP($H52,'[2]2025_03'!$D:$AD,'[2]2025_03'!T$19,FALSE)</f>
        <v>LIDO</v>
      </c>
      <c r="V52" s="17" t="str">
        <f>VLOOKUP($H52,'[2]2025_03'!$D:$AD,'[2]2025_03'!U$19,FALSE)</f>
        <v>Sem ocorrência</v>
      </c>
      <c r="W52" s="12">
        <f>VLOOKUP($H52,'[2]2025_03'!$D:$AD,'[2]2025_03'!L$19,FALSE)</f>
        <v>106.2</v>
      </c>
      <c r="X52" s="12">
        <f>VLOOKUP($H52,'[2]2025_03'!$D:$AD,'[2]2025_03'!M$19,FALSE)</f>
        <v>106.2</v>
      </c>
      <c r="Y52" s="18">
        <f>VLOOKUP($H52,'[2]2025_03'!$D:$AD,'[2]2025_03'!N$19,FALSE)</f>
        <v>-20.07</v>
      </c>
      <c r="Z52" s="12">
        <f>VLOOKUP($H52,'[2]2025_03'!$D:$AD,'[2]2025_03'!O$19,FALSE)</f>
        <v>0</v>
      </c>
      <c r="AA52" s="12">
        <f>VLOOKUP($H52,'[2]2025_03'!$D:$AD,'[2]2025_03'!P$19,FALSE)</f>
        <v>0</v>
      </c>
      <c r="AB52" s="12">
        <f>VLOOKUP($H52,'[2]2025_03'!$D:$AD,'[2]2025_03'!Q$19,FALSE)</f>
        <v>192.33</v>
      </c>
      <c r="AC52">
        <f t="shared" si="2"/>
        <v>192.33</v>
      </c>
      <c r="AD52">
        <f t="shared" si="3"/>
        <v>0</v>
      </c>
    </row>
    <row r="53" spans="1:30" ht="15" customHeight="1" x14ac:dyDescent="0.25">
      <c r="A53" s="10" t="str">
        <f t="shared" si="0"/>
        <v>H060 2025 Março</v>
      </c>
      <c r="B53" s="10" t="str">
        <f>VLOOKUP(H53,[1]Auxiliar_referencia!E:F,2,FALSE)</f>
        <v>Medidor faturado pela UFSC</v>
      </c>
      <c r="C53" s="10">
        <v>2025</v>
      </c>
      <c r="D53" s="10" t="s">
        <v>30</v>
      </c>
      <c r="E53" s="10">
        <f>VLOOKUP(H53,[1]Auxiliar_referencia!$B:$X,3,FALSE)</f>
        <v>5329663</v>
      </c>
      <c r="F53" s="10" t="str">
        <f>VLOOKUP(H53,[1]Auxiliar_referencia!$B:$X,11,FALSE)</f>
        <v>Trindade</v>
      </c>
      <c r="G53" s="10" t="str">
        <f>VLOOKUP(H53,[1]Auxiliar_referencia!$B:$X,16,FALSE)</f>
        <v>A13C021299</v>
      </c>
      <c r="H53" s="11" t="s">
        <v>82</v>
      </c>
      <c r="I53" s="10" t="str">
        <f>VLOOKUP(H53,[1]Auxiliar_referencia!$B:$X,20,FALSE)</f>
        <v>CASAN</v>
      </c>
      <c r="J53" s="10" t="str">
        <f>VLOOKUP(H53,[1]Auxiliar_referencia!$B:$X,10,FALSE)</f>
        <v>Florianópolis - Trindade</v>
      </c>
      <c r="K53" s="10" t="str">
        <f>VLOOKUP(H53,[1]Auxiliar_referencia!$B:$X,12,FALSE)</f>
        <v>Reitoria II</v>
      </c>
      <c r="L53" s="12">
        <f>VLOOKUP($H53,'[2]2025_03'!$D:$AD,'[2]2025_03'!Z$19,FALSE)</f>
        <v>1</v>
      </c>
      <c r="M53" s="12">
        <f>VLOOKUP($H53,'[2]2025_03'!$D:$AD,'[2]2025_03'!AA$19,FALSE)</f>
        <v>0</v>
      </c>
      <c r="N53" s="12">
        <f>VLOOKUP($H53,'[2]2025_03'!$D:$AD,'[2]2025_03'!AB$19,FALSE)</f>
        <v>0</v>
      </c>
      <c r="O53" s="12">
        <f>VLOOKUP($H53,'[2]2025_03'!$D:$AD,'[2]2025_03'!AC$19,FALSE)</f>
        <v>0</v>
      </c>
      <c r="P53" s="12">
        <f>VLOOKUP($H53,'[2]2025_03'!$D:$AD,'[2]2025_03'!AD$19,FALSE)</f>
        <v>1</v>
      </c>
      <c r="Q53" s="13">
        <f>VLOOKUP(H53,'2025_03'!H:R,11,FALSE)</f>
        <v>4213</v>
      </c>
      <c r="R53" s="14">
        <f>VLOOKUP($H53,'[2]2025_03'!$D:$AD,'[2]2025_03'!J$19,FALSE)</f>
        <v>4213</v>
      </c>
      <c r="S53" s="15">
        <f t="shared" si="1"/>
        <v>0</v>
      </c>
      <c r="T53" s="12">
        <f>VLOOKUP($H53,'[2]2025_03'!$D:$AD,'[2]2025_03'!K$19,FALSE)</f>
        <v>138</v>
      </c>
      <c r="U53" s="16" t="str">
        <f>VLOOKUP($H53,'[2]2025_03'!$D:$AD,'[2]2025_03'!T$19,FALSE)</f>
        <v>LIDO</v>
      </c>
      <c r="V53" s="17" t="str">
        <f>VLOOKUP($H53,'[2]2025_03'!$D:$AD,'[2]2025_03'!U$19,FALSE)</f>
        <v>Sem ocorrência</v>
      </c>
      <c r="W53" s="12">
        <f>VLOOKUP($H53,'[2]2025_03'!$D:$AD,'[2]2025_03'!L$19,FALSE)</f>
        <v>2529.56</v>
      </c>
      <c r="X53" s="12">
        <f>VLOOKUP($H53,'[2]2025_03'!$D:$AD,'[2]2025_03'!M$19,FALSE)</f>
        <v>2529.56</v>
      </c>
      <c r="Y53" s="18">
        <f>VLOOKUP($H53,'[2]2025_03'!$D:$AD,'[2]2025_03'!N$19,FALSE)</f>
        <v>-478.08</v>
      </c>
      <c r="Z53" s="12">
        <f>VLOOKUP($H53,'[2]2025_03'!$D:$AD,'[2]2025_03'!O$19,FALSE)</f>
        <v>0</v>
      </c>
      <c r="AA53" s="12">
        <f>VLOOKUP($H53,'[2]2025_03'!$D:$AD,'[2]2025_03'!P$19,FALSE)</f>
        <v>0</v>
      </c>
      <c r="AB53" s="12">
        <f>VLOOKUP($H53,'[2]2025_03'!$D:$AD,'[2]2025_03'!Q$19,FALSE)</f>
        <v>4581.04</v>
      </c>
      <c r="AC53">
        <f t="shared" si="2"/>
        <v>4581.04</v>
      </c>
      <c r="AD53">
        <f t="shared" si="3"/>
        <v>0</v>
      </c>
    </row>
    <row r="54" spans="1:30" ht="15" customHeight="1" x14ac:dyDescent="0.25">
      <c r="A54" s="10" t="str">
        <f t="shared" si="0"/>
        <v>H061 2025 Março</v>
      </c>
      <c r="B54" s="10" t="str">
        <f>VLOOKUP(H54,[1]Auxiliar_referencia!E:F,2,FALSE)</f>
        <v>Medidor faturado pela UFSC</v>
      </c>
      <c r="C54" s="10">
        <v>2025</v>
      </c>
      <c r="D54" s="10" t="s">
        <v>30</v>
      </c>
      <c r="E54" s="10">
        <f>VLOOKUP(H54,[1]Auxiliar_referencia!$B:$X,3,FALSE)</f>
        <v>2296870</v>
      </c>
      <c r="F54" s="10" t="str">
        <f>VLOOKUP(H54,[1]Auxiliar_referencia!$B:$X,11,FALSE)</f>
        <v>Trindade</v>
      </c>
      <c r="G54" s="10" t="str">
        <f>VLOOKUP(H54,[1]Auxiliar_referencia!$B:$X,16,FALSE)</f>
        <v>B10C013871</v>
      </c>
      <c r="H54" s="11" t="s">
        <v>83</v>
      </c>
      <c r="I54" s="10" t="str">
        <f>VLOOKUP(H54,[1]Auxiliar_referencia!$B:$X,20,FALSE)</f>
        <v>CASAN</v>
      </c>
      <c r="J54" s="10" t="str">
        <f>VLOOKUP(H54,[1]Auxiliar_referencia!$B:$X,10,FALSE)</f>
        <v>Florianópolis - Trindade</v>
      </c>
      <c r="K54" s="10" t="str">
        <f>VLOOKUP(H54,[1]Auxiliar_referencia!$B:$X,12,FALSE)</f>
        <v>CCB Anatômico</v>
      </c>
      <c r="L54" s="12">
        <f>VLOOKUP($H54,'[2]2025_03'!$D:$AD,'[2]2025_03'!Z$19,FALSE)</f>
        <v>1</v>
      </c>
      <c r="M54" s="12">
        <f>VLOOKUP($H54,'[2]2025_03'!$D:$AD,'[2]2025_03'!AA$19,FALSE)</f>
        <v>0</v>
      </c>
      <c r="N54" s="12">
        <f>VLOOKUP($H54,'[2]2025_03'!$D:$AD,'[2]2025_03'!AB$19,FALSE)</f>
        <v>1</v>
      </c>
      <c r="O54" s="12">
        <f>VLOOKUP($H54,'[2]2025_03'!$D:$AD,'[2]2025_03'!AC$19,FALSE)</f>
        <v>0</v>
      </c>
      <c r="P54" s="12">
        <f>VLOOKUP($H54,'[2]2025_03'!$D:$AD,'[2]2025_03'!AD$19,FALSE)</f>
        <v>2</v>
      </c>
      <c r="Q54" s="13">
        <f>VLOOKUP(H54,'2025_03'!H:R,11,FALSE)</f>
        <v>589</v>
      </c>
      <c r="R54" s="14">
        <f>VLOOKUP($H54,'[2]2025_03'!$D:$AD,'[2]2025_03'!J$19,FALSE)</f>
        <v>589</v>
      </c>
      <c r="S54" s="15">
        <f t="shared" si="1"/>
        <v>0</v>
      </c>
      <c r="T54" s="12">
        <f>VLOOKUP($H54,'[2]2025_03'!$D:$AD,'[2]2025_03'!K$19,FALSE)</f>
        <v>22</v>
      </c>
      <c r="U54" s="16" t="str">
        <f>VLOOKUP($H54,'[2]2025_03'!$D:$AD,'[2]2025_03'!T$19,FALSE)</f>
        <v>LIDO</v>
      </c>
      <c r="V54" s="17" t="str">
        <f>VLOOKUP($H54,'[2]2025_03'!$D:$AD,'[2]2025_03'!U$19,FALSE)</f>
        <v>Sem ocorrência</v>
      </c>
      <c r="W54" s="12">
        <f>VLOOKUP($H54,'[2]2025_03'!$D:$AD,'[2]2025_03'!L$19,FALSE)</f>
        <v>263.60000000000002</v>
      </c>
      <c r="X54" s="12">
        <f>VLOOKUP($H54,'[2]2025_03'!$D:$AD,'[2]2025_03'!M$19,FALSE)</f>
        <v>263.60000000000002</v>
      </c>
      <c r="Y54" s="18">
        <f>VLOOKUP($H54,'[2]2025_03'!$D:$AD,'[2]2025_03'!N$19,FALSE)</f>
        <v>-49.83</v>
      </c>
      <c r="Z54" s="12">
        <f>VLOOKUP($H54,'[2]2025_03'!$D:$AD,'[2]2025_03'!O$19,FALSE)</f>
        <v>0</v>
      </c>
      <c r="AA54" s="12">
        <f>VLOOKUP($H54,'[2]2025_03'!$D:$AD,'[2]2025_03'!P$19,FALSE)</f>
        <v>0</v>
      </c>
      <c r="AB54" s="12">
        <f>VLOOKUP($H54,'[2]2025_03'!$D:$AD,'[2]2025_03'!Q$19,FALSE)</f>
        <v>477.37000000000006</v>
      </c>
      <c r="AC54">
        <f t="shared" si="2"/>
        <v>477.37000000000006</v>
      </c>
      <c r="AD54">
        <f t="shared" si="3"/>
        <v>0</v>
      </c>
    </row>
    <row r="55" spans="1:30" ht="15" customHeight="1" x14ac:dyDescent="0.25">
      <c r="A55" s="10" t="str">
        <f t="shared" si="0"/>
        <v>H062 2025 Março</v>
      </c>
      <c r="B55" s="10" t="str">
        <f>VLOOKUP(H55,[1]Auxiliar_referencia!E:F,2,FALSE)</f>
        <v>Medidor faturado pela UFSC</v>
      </c>
      <c r="C55" s="10">
        <v>2025</v>
      </c>
      <c r="D55" s="10" t="s">
        <v>30</v>
      </c>
      <c r="E55" s="10">
        <f>VLOOKUP(H55,[1]Auxiliar_referencia!$B:$X,3,FALSE)</f>
        <v>15023672</v>
      </c>
      <c r="F55" s="10" t="str">
        <f>VLOOKUP(H55,[1]Auxiliar_referencia!$B:$X,11,FALSE)</f>
        <v>Trindade</v>
      </c>
      <c r="G55" s="10" t="str">
        <f>VLOOKUP(H55,[1]Auxiliar_referencia!$B:$X,16,FALSE)</f>
        <v>C11C010415</v>
      </c>
      <c r="H55" s="11" t="s">
        <v>84</v>
      </c>
      <c r="I55" s="10" t="str">
        <f>VLOOKUP(H55,[1]Auxiliar_referencia!$B:$X,20,FALSE)</f>
        <v>CASAN</v>
      </c>
      <c r="J55" s="10" t="str">
        <f>VLOOKUP(H55,[1]Auxiliar_referencia!$B:$X,10,FALSE)</f>
        <v>Florianópolis - Trindade</v>
      </c>
      <c r="K55" s="10" t="str">
        <f>VLOOKUP(H55,[1]Auxiliar_referencia!$B:$X,12,FALSE)</f>
        <v>CFM  Bloco EFI</v>
      </c>
      <c r="L55" s="12">
        <f>VLOOKUP($H55,'[2]2025_03'!$D:$AD,'[2]2025_03'!Z$19,FALSE)</f>
        <v>1</v>
      </c>
      <c r="M55" s="12">
        <f>VLOOKUP($H55,'[2]2025_03'!$D:$AD,'[2]2025_03'!AA$19,FALSE)</f>
        <v>0</v>
      </c>
      <c r="N55" s="12">
        <f>VLOOKUP($H55,'[2]2025_03'!$D:$AD,'[2]2025_03'!AB$19,FALSE)</f>
        <v>0</v>
      </c>
      <c r="O55" s="12">
        <f>VLOOKUP($H55,'[2]2025_03'!$D:$AD,'[2]2025_03'!AC$19,FALSE)</f>
        <v>0</v>
      </c>
      <c r="P55" s="12">
        <f>VLOOKUP($H55,'[2]2025_03'!$D:$AD,'[2]2025_03'!AD$19,FALSE)</f>
        <v>1</v>
      </c>
      <c r="Q55" s="13">
        <f>VLOOKUP(H55,'2025_03'!H:R,11,FALSE)</f>
        <v>19600</v>
      </c>
      <c r="R55" s="14">
        <f>VLOOKUP($H55,'[2]2025_03'!$D:$AD,'[2]2025_03'!J$19,FALSE)</f>
        <v>19600</v>
      </c>
      <c r="S55" s="15">
        <f t="shared" si="1"/>
        <v>0</v>
      </c>
      <c r="T55" s="12">
        <f>VLOOKUP($H55,'[2]2025_03'!$D:$AD,'[2]2025_03'!K$19,FALSE)</f>
        <v>468</v>
      </c>
      <c r="U55" s="16" t="str">
        <f>VLOOKUP($H55,'[2]2025_03'!$D:$AD,'[2]2025_03'!T$19,FALSE)</f>
        <v>LIDO</v>
      </c>
      <c r="V55" s="17" t="str">
        <f>VLOOKUP($H55,'[2]2025_03'!$D:$AD,'[2]2025_03'!U$19,FALSE)</f>
        <v>Alto Consumo</v>
      </c>
      <c r="W55" s="12">
        <f>VLOOKUP($H55,'[2]2025_03'!$D:$AD,'[2]2025_03'!L$19,FALSE)</f>
        <v>8759.9599999999991</v>
      </c>
      <c r="X55" s="12">
        <f>VLOOKUP($H55,'[2]2025_03'!$D:$AD,'[2]2025_03'!M$19,FALSE)</f>
        <v>8759.9599999999991</v>
      </c>
      <c r="Y55" s="18">
        <f>VLOOKUP($H55,'[2]2025_03'!$D:$AD,'[2]2025_03'!N$19,FALSE)</f>
        <v>-1655.64</v>
      </c>
      <c r="Z55" s="12">
        <f>VLOOKUP($H55,'[2]2025_03'!$D:$AD,'[2]2025_03'!O$19,FALSE)</f>
        <v>0</v>
      </c>
      <c r="AA55" s="12">
        <f>VLOOKUP($H55,'[2]2025_03'!$D:$AD,'[2]2025_03'!P$19,FALSE)</f>
        <v>0</v>
      </c>
      <c r="AB55" s="12">
        <f>VLOOKUP($H55,'[2]2025_03'!$D:$AD,'[2]2025_03'!Q$19,FALSE)</f>
        <v>15864.279999999999</v>
      </c>
      <c r="AC55">
        <f t="shared" si="2"/>
        <v>15864.279999999999</v>
      </c>
      <c r="AD55">
        <f t="shared" si="3"/>
        <v>0</v>
      </c>
    </row>
    <row r="56" spans="1:30" ht="15" customHeight="1" x14ac:dyDescent="0.25">
      <c r="A56" s="10" t="str">
        <f t="shared" si="0"/>
        <v>H066 2025 Março</v>
      </c>
      <c r="B56" s="10" t="str">
        <f>VLOOKUP(H56,[1]Auxiliar_referencia!E:F,2,FALSE)</f>
        <v>Medidor faturado pela UFSC</v>
      </c>
      <c r="C56" s="10">
        <v>2025</v>
      </c>
      <c r="D56" s="10" t="s">
        <v>30</v>
      </c>
      <c r="E56" s="10">
        <f>VLOOKUP(H56,[1]Auxiliar_referencia!$B:$X,3,FALSE)</f>
        <v>17091764</v>
      </c>
      <c r="F56" s="10" t="str">
        <f>VLOOKUP(H56,[1]Auxiliar_referencia!$B:$X,11,FALSE)</f>
        <v>Trindade</v>
      </c>
      <c r="G56" s="10" t="str">
        <f>VLOOKUP(H56,[1]Auxiliar_referencia!$B:$X,16,FALSE)</f>
        <v>F11C000153</v>
      </c>
      <c r="H56" s="11" t="s">
        <v>85</v>
      </c>
      <c r="I56" s="10" t="str">
        <f>VLOOKUP(H56,[1]Auxiliar_referencia!$B:$X,20,FALSE)</f>
        <v>CASAN</v>
      </c>
      <c r="J56" s="10" t="str">
        <f>VLOOKUP(H56,[1]Auxiliar_referencia!$B:$X,10,FALSE)</f>
        <v>Florianópolis - Trindade</v>
      </c>
      <c r="K56" s="10" t="str">
        <f>VLOOKUP(H56,[1]Auxiliar_referencia!$B:$X,12,FALSE)</f>
        <v>CCB - Blocos E, F e G e Biotério (BIC 12)</v>
      </c>
      <c r="L56" s="12">
        <f>VLOOKUP($H56,'[2]2025_03'!$D:$AD,'[2]2025_03'!Z$19,FALSE)</f>
        <v>1</v>
      </c>
      <c r="M56" s="12">
        <f>VLOOKUP($H56,'[2]2025_03'!$D:$AD,'[2]2025_03'!AA$19,FALSE)</f>
        <v>0</v>
      </c>
      <c r="N56" s="12">
        <f>VLOOKUP($H56,'[2]2025_03'!$D:$AD,'[2]2025_03'!AB$19,FALSE)</f>
        <v>0</v>
      </c>
      <c r="O56" s="12">
        <f>VLOOKUP($H56,'[2]2025_03'!$D:$AD,'[2]2025_03'!AC$19,FALSE)</f>
        <v>0</v>
      </c>
      <c r="P56" s="12">
        <f>VLOOKUP($H56,'[2]2025_03'!$D:$AD,'[2]2025_03'!AD$19,FALSE)</f>
        <v>1</v>
      </c>
      <c r="Q56" s="13">
        <f>VLOOKUP(H56,'2025_03'!H:R,11,FALSE)</f>
        <v>36420</v>
      </c>
      <c r="R56" s="14">
        <f>VLOOKUP($H56,'[2]2025_03'!$D:$AD,'[2]2025_03'!J$19,FALSE)</f>
        <v>36420</v>
      </c>
      <c r="S56" s="15">
        <f t="shared" si="1"/>
        <v>0</v>
      </c>
      <c r="T56" s="12">
        <f>VLOOKUP($H56,'[2]2025_03'!$D:$AD,'[2]2025_03'!K$19,FALSE)</f>
        <v>1707</v>
      </c>
      <c r="U56" s="16" t="str">
        <f>VLOOKUP($H56,'[2]2025_03'!$D:$AD,'[2]2025_03'!T$19,FALSE)</f>
        <v>MÉDIO</v>
      </c>
      <c r="V56" s="17" t="str">
        <f>VLOOKUP($H56,'[2]2025_03'!$D:$AD,'[2]2025_03'!U$19,FALSE)</f>
        <v>HIDROMETRO INVERTIDO</v>
      </c>
      <c r="W56" s="12">
        <f>VLOOKUP($H56,'[2]2025_03'!$D:$AD,'[2]2025_03'!L$19,FALSE)</f>
        <v>32152.28</v>
      </c>
      <c r="X56" s="12">
        <f>VLOOKUP($H56,'[2]2025_03'!$D:$AD,'[2]2025_03'!M$19,FALSE)</f>
        <v>32152.28</v>
      </c>
      <c r="Y56" s="18">
        <f>VLOOKUP($H56,'[2]2025_03'!$D:$AD,'[2]2025_03'!N$19,FALSE)</f>
        <v>-6076.79</v>
      </c>
      <c r="Z56" s="12">
        <f>VLOOKUP($H56,'[2]2025_03'!$D:$AD,'[2]2025_03'!O$19,FALSE)</f>
        <v>0</v>
      </c>
      <c r="AA56" s="12">
        <f>VLOOKUP($H56,'[2]2025_03'!$D:$AD,'[2]2025_03'!P$19,FALSE)</f>
        <v>0</v>
      </c>
      <c r="AB56" s="12">
        <f>VLOOKUP($H56,'[2]2025_03'!$D:$AD,'[2]2025_03'!Q$19,FALSE)</f>
        <v>58227.77</v>
      </c>
      <c r="AC56">
        <f t="shared" si="2"/>
        <v>58227.77</v>
      </c>
      <c r="AD56">
        <f t="shared" si="3"/>
        <v>0</v>
      </c>
    </row>
    <row r="57" spans="1:30" ht="15" customHeight="1" x14ac:dyDescent="0.25">
      <c r="A57" s="10" t="str">
        <f t="shared" si="0"/>
        <v>H072 2025 Março</v>
      </c>
      <c r="B57" s="10" t="str">
        <f>VLOOKUP(H57,[1]Auxiliar_referencia!E:F,2,FALSE)</f>
        <v>Medidor faturado pela UFSC</v>
      </c>
      <c r="C57" s="10">
        <v>2025</v>
      </c>
      <c r="D57" s="10" t="s">
        <v>30</v>
      </c>
      <c r="E57" s="10">
        <f>VLOOKUP(H57,[1]Auxiliar_referencia!$B:$X,3,FALSE)</f>
        <v>2297167</v>
      </c>
      <c r="F57" s="10" t="str">
        <f>VLOOKUP(H57,[1]Auxiliar_referencia!$B:$X,11,FALSE)</f>
        <v>CCA - Itacorubi</v>
      </c>
      <c r="G57" s="10" t="str">
        <f>VLOOKUP(H57,[1]Auxiliar_referencia!$B:$X,16,FALSE)</f>
        <v>B10C017343</v>
      </c>
      <c r="H57" s="11" t="s">
        <v>86</v>
      </c>
      <c r="I57" s="10" t="str">
        <f>VLOOKUP(H57,[1]Auxiliar_referencia!$B:$X,20,FALSE)</f>
        <v>CASAN</v>
      </c>
      <c r="J57" s="10" t="str">
        <f>VLOOKUP(H57,[1]Auxiliar_referencia!$B:$X,10,FALSE)</f>
        <v>Florianópolis - Outros</v>
      </c>
      <c r="K57" s="10" t="str">
        <f>VLOOKUP(H57,[1]Auxiliar_referencia!$B:$X,12,FALSE)</f>
        <v>CCA 1</v>
      </c>
      <c r="L57" s="12">
        <f>VLOOKUP($H57,'[2]2025_03'!$D:$AD,'[2]2025_03'!Z$19,FALSE)</f>
        <v>1</v>
      </c>
      <c r="M57" s="12">
        <f>VLOOKUP($H57,'[2]2025_03'!$D:$AD,'[2]2025_03'!AA$19,FALSE)</f>
        <v>0</v>
      </c>
      <c r="N57" s="12">
        <f>VLOOKUP($H57,'[2]2025_03'!$D:$AD,'[2]2025_03'!AB$19,FALSE)</f>
        <v>0</v>
      </c>
      <c r="O57" s="12">
        <f>VLOOKUP($H57,'[2]2025_03'!$D:$AD,'[2]2025_03'!AC$19,FALSE)</f>
        <v>0</v>
      </c>
      <c r="P57" s="12">
        <f>VLOOKUP($H57,'[2]2025_03'!$D:$AD,'[2]2025_03'!AD$19,FALSE)</f>
        <v>1</v>
      </c>
      <c r="Q57" s="13">
        <f>VLOOKUP(H57,'2025_03'!H:R,11,FALSE)</f>
        <v>496</v>
      </c>
      <c r="R57" s="14">
        <f>VLOOKUP($H57,'[2]2025_03'!$D:$AD,'[2]2025_03'!J$19,FALSE)</f>
        <v>496</v>
      </c>
      <c r="S57" s="15">
        <f t="shared" si="1"/>
        <v>0</v>
      </c>
      <c r="T57" s="12">
        <f>VLOOKUP($H57,'[2]2025_03'!$D:$AD,'[2]2025_03'!K$19,FALSE)</f>
        <v>92</v>
      </c>
      <c r="U57" s="16" t="str">
        <f>VLOOKUP($H57,'[2]2025_03'!$D:$AD,'[2]2025_03'!T$19,FALSE)</f>
        <v>LIDO/REVISÃO</v>
      </c>
      <c r="V57" s="17" t="str">
        <f>VLOOKUP($H57,'[2]2025_03'!$D:$AD,'[2]2025_03'!U$19,FALSE)</f>
        <v>CONFIRMACAO LEITURA</v>
      </c>
      <c r="W57" s="12">
        <f>VLOOKUP($H57,'[2]2025_03'!$D:$AD,'[2]2025_03'!L$19,FALSE)</f>
        <v>1661.08</v>
      </c>
      <c r="X57" s="12">
        <f>VLOOKUP($H57,'[2]2025_03'!$D:$AD,'[2]2025_03'!M$19,FALSE)</f>
        <v>0</v>
      </c>
      <c r="Y57" s="18">
        <f>VLOOKUP($H57,'[2]2025_03'!$D:$AD,'[2]2025_03'!N$19,FALSE)</f>
        <v>-156.97</v>
      </c>
      <c r="Z57" s="12">
        <f>VLOOKUP($H57,'[2]2025_03'!$D:$AD,'[2]2025_03'!O$19,FALSE)</f>
        <v>0</v>
      </c>
      <c r="AA57" s="12">
        <f>VLOOKUP($H57,'[2]2025_03'!$D:$AD,'[2]2025_03'!P$19,FALSE)</f>
        <v>0</v>
      </c>
      <c r="AB57" s="12">
        <f>VLOOKUP($H57,'[2]2025_03'!$D:$AD,'[2]2025_03'!Q$19,FALSE)</f>
        <v>1504.11</v>
      </c>
      <c r="AC57">
        <f t="shared" si="2"/>
        <v>1504.11</v>
      </c>
      <c r="AD57">
        <f t="shared" si="3"/>
        <v>0</v>
      </c>
    </row>
    <row r="58" spans="1:30" ht="15" customHeight="1" x14ac:dyDescent="0.25">
      <c r="A58" s="10" t="str">
        <f t="shared" si="0"/>
        <v>H073 2025 Março</v>
      </c>
      <c r="B58" s="10" t="str">
        <f>VLOOKUP(H58,[1]Auxiliar_referencia!E:F,2,FALSE)</f>
        <v>Medidor faturado pela UFSC</v>
      </c>
      <c r="C58" s="10">
        <v>2025</v>
      </c>
      <c r="D58" s="10" t="s">
        <v>30</v>
      </c>
      <c r="E58" s="10">
        <f>VLOOKUP(H58,[1]Auxiliar_referencia!$B:$X,3,FALSE)</f>
        <v>2297175</v>
      </c>
      <c r="F58" s="10" t="str">
        <f>VLOOKUP(H58,[1]Auxiliar_referencia!$B:$X,11,FALSE)</f>
        <v>CCA - Itacorubi</v>
      </c>
      <c r="G58" s="10" t="str">
        <f>VLOOKUP(H58,[1]Auxiliar_referencia!$B:$X,16,FALSE)</f>
        <v>A05S578217</v>
      </c>
      <c r="H58" s="11" t="s">
        <v>87</v>
      </c>
      <c r="I58" s="10" t="str">
        <f>VLOOKUP(H58,[1]Auxiliar_referencia!$B:$X,20,FALSE)</f>
        <v>CASAN</v>
      </c>
      <c r="J58" s="10" t="str">
        <f>VLOOKUP(H58,[1]Auxiliar_referencia!$B:$X,10,FALSE)</f>
        <v>Florianópolis - Outros</v>
      </c>
      <c r="K58" s="10" t="str">
        <f>VLOOKUP(H58,[1]Auxiliar_referencia!$B:$X,12,FALSE)</f>
        <v>CCA  Estação Experimental de Aquicultura</v>
      </c>
      <c r="L58" s="12">
        <f>VLOOKUP($H58,'[2]2025_03'!$D:$AD,'[2]2025_03'!Z$19,FALSE)</f>
        <v>1</v>
      </c>
      <c r="M58" s="12">
        <f>VLOOKUP($H58,'[2]2025_03'!$D:$AD,'[2]2025_03'!AA$19,FALSE)</f>
        <v>0</v>
      </c>
      <c r="N58" s="12">
        <f>VLOOKUP($H58,'[2]2025_03'!$D:$AD,'[2]2025_03'!AB$19,FALSE)</f>
        <v>0</v>
      </c>
      <c r="O58" s="12">
        <f>VLOOKUP($H58,'[2]2025_03'!$D:$AD,'[2]2025_03'!AC$19,FALSE)</f>
        <v>0</v>
      </c>
      <c r="P58" s="12">
        <f>VLOOKUP($H58,'[2]2025_03'!$D:$AD,'[2]2025_03'!AD$19,FALSE)</f>
        <v>1</v>
      </c>
      <c r="Q58" s="13">
        <f>VLOOKUP(H58,'2025_03'!H:R,11,FALSE)</f>
        <v>315</v>
      </c>
      <c r="R58" s="14">
        <f>VLOOKUP($H58,'[2]2025_03'!$D:$AD,'[2]2025_03'!J$19,FALSE)</f>
        <v>315</v>
      </c>
      <c r="S58" s="15">
        <f t="shared" si="1"/>
        <v>0</v>
      </c>
      <c r="T58" s="12">
        <f>VLOOKUP($H58,'[2]2025_03'!$D:$AD,'[2]2025_03'!K$19,FALSE)</f>
        <v>67</v>
      </c>
      <c r="U58" s="16" t="str">
        <f>VLOOKUP($H58,'[2]2025_03'!$D:$AD,'[2]2025_03'!T$19,FALSE)</f>
        <v>LIDO</v>
      </c>
      <c r="V58" s="17" t="str">
        <f>VLOOKUP($H58,'[2]2025_03'!$D:$AD,'[2]2025_03'!U$19,FALSE)</f>
        <v>Sem ocorrência</v>
      </c>
      <c r="W58" s="12">
        <f>VLOOKUP($H58,'[2]2025_03'!$D:$AD,'[2]2025_03'!L$19,FALSE)</f>
        <v>1189.08</v>
      </c>
      <c r="X58" s="12">
        <f>VLOOKUP($H58,'[2]2025_03'!$D:$AD,'[2]2025_03'!M$19,FALSE)</f>
        <v>0</v>
      </c>
      <c r="Y58" s="18">
        <f>VLOOKUP($H58,'[2]2025_03'!$D:$AD,'[2]2025_03'!N$19,FALSE)</f>
        <v>-112.37</v>
      </c>
      <c r="Z58" s="12">
        <f>VLOOKUP($H58,'[2]2025_03'!$D:$AD,'[2]2025_03'!O$19,FALSE)</f>
        <v>0</v>
      </c>
      <c r="AA58" s="12">
        <f>VLOOKUP($H58,'[2]2025_03'!$D:$AD,'[2]2025_03'!P$19,FALSE)</f>
        <v>0</v>
      </c>
      <c r="AB58" s="12">
        <f>VLOOKUP($H58,'[2]2025_03'!$D:$AD,'[2]2025_03'!Q$19,FALSE)</f>
        <v>1076.71</v>
      </c>
      <c r="AC58">
        <f t="shared" si="2"/>
        <v>1076.71</v>
      </c>
      <c r="AD58">
        <f t="shared" si="3"/>
        <v>0</v>
      </c>
    </row>
    <row r="59" spans="1:30" ht="15" customHeight="1" x14ac:dyDescent="0.25">
      <c r="A59" s="10" t="str">
        <f t="shared" si="0"/>
        <v>H074 2025 Março</v>
      </c>
      <c r="B59" s="10" t="str">
        <f>VLOOKUP(H59,[1]Auxiliar_referencia!E:F,2,FALSE)</f>
        <v>Medidor faturado pela UFSC</v>
      </c>
      <c r="C59" s="10">
        <v>2025</v>
      </c>
      <c r="D59" s="10" t="s">
        <v>30</v>
      </c>
      <c r="E59" s="10">
        <f>VLOOKUP(H59,[1]Auxiliar_referencia!$B:$X,3,FALSE)</f>
        <v>2297183</v>
      </c>
      <c r="F59" s="10" t="str">
        <f>VLOOKUP(H59,[1]Auxiliar_referencia!$B:$X,11,FALSE)</f>
        <v>CCA - Itacorubi</v>
      </c>
      <c r="G59" s="10" t="str">
        <f>VLOOKUP(H59,[1]Auxiliar_referencia!$B:$X,16,FALSE)</f>
        <v>C11C010252</v>
      </c>
      <c r="H59" s="11" t="s">
        <v>88</v>
      </c>
      <c r="I59" s="10" t="str">
        <f>VLOOKUP(H59,[1]Auxiliar_referencia!$B:$X,20,FALSE)</f>
        <v>CASAN</v>
      </c>
      <c r="J59" s="10" t="str">
        <f>VLOOKUP(H59,[1]Auxiliar_referencia!$B:$X,10,FALSE)</f>
        <v>Florianópolis - Outros</v>
      </c>
      <c r="K59" s="10" t="str">
        <f>VLOOKUP(H59,[1]Auxiliar_referencia!$B:$X,12,FALSE)</f>
        <v>CCA 2</v>
      </c>
      <c r="L59" s="12">
        <f>VLOOKUP($H59,'[2]2025_03'!$D:$AD,'[2]2025_03'!Z$19,FALSE)</f>
        <v>1</v>
      </c>
      <c r="M59" s="12">
        <f>VLOOKUP($H59,'[2]2025_03'!$D:$AD,'[2]2025_03'!AA$19,FALSE)</f>
        <v>0</v>
      </c>
      <c r="N59" s="12">
        <f>VLOOKUP($H59,'[2]2025_03'!$D:$AD,'[2]2025_03'!AB$19,FALSE)</f>
        <v>0</v>
      </c>
      <c r="O59" s="12">
        <f>VLOOKUP($H59,'[2]2025_03'!$D:$AD,'[2]2025_03'!AC$19,FALSE)</f>
        <v>0</v>
      </c>
      <c r="P59" s="12">
        <f>VLOOKUP($H59,'[2]2025_03'!$D:$AD,'[2]2025_03'!AD$19,FALSE)</f>
        <v>1</v>
      </c>
      <c r="Q59" s="13">
        <f>VLOOKUP(H59,'2025_03'!H:R,11,FALSE)</f>
        <v>18962</v>
      </c>
      <c r="R59" s="14">
        <f>VLOOKUP($H59,'[2]2025_03'!$D:$AD,'[2]2025_03'!J$19,FALSE)</f>
        <v>18962</v>
      </c>
      <c r="S59" s="15">
        <f t="shared" si="1"/>
        <v>0</v>
      </c>
      <c r="T59" s="12">
        <f>VLOOKUP($H59,'[2]2025_03'!$D:$AD,'[2]2025_03'!K$19,FALSE)</f>
        <v>1062</v>
      </c>
      <c r="U59" s="16" t="str">
        <f>VLOOKUP($H59,'[2]2025_03'!$D:$AD,'[2]2025_03'!T$19,FALSE)</f>
        <v>LIDO</v>
      </c>
      <c r="V59" s="17" t="str">
        <f>VLOOKUP($H59,'[2]2025_03'!$D:$AD,'[2]2025_03'!U$19,FALSE)</f>
        <v>Sem ocorrência</v>
      </c>
      <c r="W59" s="12">
        <f>VLOOKUP($H59,'[2]2025_03'!$D:$AD,'[2]2025_03'!L$19,FALSE)</f>
        <v>19974.68</v>
      </c>
      <c r="X59" s="12">
        <f>VLOOKUP($H59,'[2]2025_03'!$D:$AD,'[2]2025_03'!M$19,FALSE)</f>
        <v>0</v>
      </c>
      <c r="Y59" s="18">
        <f>VLOOKUP($H59,'[2]2025_03'!$D:$AD,'[2]2025_03'!N$19,FALSE)</f>
        <v>-1887.61</v>
      </c>
      <c r="Z59" s="12">
        <f>VLOOKUP($H59,'[2]2025_03'!$D:$AD,'[2]2025_03'!O$19,FALSE)</f>
        <v>0</v>
      </c>
      <c r="AA59" s="12">
        <f>VLOOKUP($H59,'[2]2025_03'!$D:$AD,'[2]2025_03'!P$19,FALSE)</f>
        <v>0</v>
      </c>
      <c r="AB59" s="12">
        <f>VLOOKUP($H59,'[2]2025_03'!$D:$AD,'[2]2025_03'!Q$19,FALSE)</f>
        <v>18087.07</v>
      </c>
      <c r="AC59">
        <f t="shared" si="2"/>
        <v>18087.07</v>
      </c>
      <c r="AD59">
        <f t="shared" si="3"/>
        <v>0</v>
      </c>
    </row>
    <row r="60" spans="1:30" ht="15" customHeight="1" x14ac:dyDescent="0.25">
      <c r="A60" s="10" t="str">
        <f t="shared" si="0"/>
        <v>H076 2025 Março</v>
      </c>
      <c r="B60" s="10" t="str">
        <f>VLOOKUP(H60,[1]Auxiliar_referencia!E:F,2,FALSE)</f>
        <v>Medidor faturado pela UFSC</v>
      </c>
      <c r="C60" s="10">
        <v>2025</v>
      </c>
      <c r="D60" s="10" t="s">
        <v>30</v>
      </c>
      <c r="E60" s="10">
        <f>VLOOKUP(H60,[1]Auxiliar_referencia!$B:$X,3,FALSE)</f>
        <v>2297361</v>
      </c>
      <c r="F60" s="10" t="str">
        <f>VLOOKUP(H60,[1]Auxiliar_referencia!$B:$X,11,FALSE)</f>
        <v xml:space="preserve">CCA - Cidade das Abelhas </v>
      </c>
      <c r="G60" s="10" t="str">
        <f>VLOOKUP(H60,[1]Auxiliar_referencia!$B:$X,16,FALSE)</f>
        <v>A10C001421</v>
      </c>
      <c r="H60" s="11" t="s">
        <v>89</v>
      </c>
      <c r="I60" s="10" t="str">
        <f>VLOOKUP(H60,[1]Auxiliar_referencia!$B:$X,20,FALSE)</f>
        <v>CASAN</v>
      </c>
      <c r="J60" s="10" t="str">
        <f>VLOOKUP(H60,[1]Auxiliar_referencia!$B:$X,10,FALSE)</f>
        <v>Florianópolis - Outros</v>
      </c>
      <c r="K60" s="10" t="str">
        <f>VLOOKUP(H60,[1]Auxiliar_referencia!$B:$X,12,FALSE)</f>
        <v>Cidade das Abelhas  Rod. Virgílio Várzea, 2600</v>
      </c>
      <c r="L60" s="12">
        <f>VLOOKUP($H60,'[2]2025_03'!$D:$AD,'[2]2025_03'!Z$19,FALSE)</f>
        <v>1</v>
      </c>
      <c r="M60" s="12">
        <f>VLOOKUP($H60,'[2]2025_03'!$D:$AD,'[2]2025_03'!AA$19,FALSE)</f>
        <v>0</v>
      </c>
      <c r="N60" s="12">
        <f>VLOOKUP($H60,'[2]2025_03'!$D:$AD,'[2]2025_03'!AB$19,FALSE)</f>
        <v>0</v>
      </c>
      <c r="O60" s="12">
        <f>VLOOKUP($H60,'[2]2025_03'!$D:$AD,'[2]2025_03'!AC$19,FALSE)</f>
        <v>0</v>
      </c>
      <c r="P60" s="12">
        <f>VLOOKUP($H60,'[2]2025_03'!$D:$AD,'[2]2025_03'!AD$19,FALSE)</f>
        <v>1</v>
      </c>
      <c r="Q60" s="13">
        <f>VLOOKUP(H60,'2025_03'!H:R,11,FALSE)</f>
        <v>1377</v>
      </c>
      <c r="R60" s="14">
        <f>VLOOKUP($H60,'[2]2025_03'!$D:$AD,'[2]2025_03'!J$19,FALSE)</f>
        <v>1377</v>
      </c>
      <c r="S60" s="15">
        <f t="shared" si="1"/>
        <v>0</v>
      </c>
      <c r="T60" s="12">
        <f>VLOOKUP($H60,'[2]2025_03'!$D:$AD,'[2]2025_03'!K$19,FALSE)</f>
        <v>21</v>
      </c>
      <c r="U60" s="16" t="str">
        <f>VLOOKUP($H60,'[2]2025_03'!$D:$AD,'[2]2025_03'!T$19,FALSE)</f>
        <v>MÉDIO</v>
      </c>
      <c r="V60" s="17" t="str">
        <f>VLOOKUP($H60,'[2]2025_03'!$D:$AD,'[2]2025_03'!U$19,FALSE)</f>
        <v>Média</v>
      </c>
      <c r="W60" s="12">
        <f>VLOOKUP($H60,'[2]2025_03'!$D:$AD,'[2]2025_03'!L$19,FALSE)</f>
        <v>320.60000000000002</v>
      </c>
      <c r="X60" s="12">
        <f>VLOOKUP($H60,'[2]2025_03'!$D:$AD,'[2]2025_03'!M$19,FALSE)</f>
        <v>0</v>
      </c>
      <c r="Y60" s="18">
        <f>VLOOKUP($H60,'[2]2025_03'!$D:$AD,'[2]2025_03'!N$19,FALSE)</f>
        <v>-30.3</v>
      </c>
      <c r="Z60" s="12">
        <f>VLOOKUP($H60,'[2]2025_03'!$D:$AD,'[2]2025_03'!O$19,FALSE)</f>
        <v>0</v>
      </c>
      <c r="AA60" s="12">
        <f>VLOOKUP($H60,'[2]2025_03'!$D:$AD,'[2]2025_03'!P$19,FALSE)</f>
        <v>0</v>
      </c>
      <c r="AB60" s="12">
        <f>VLOOKUP($H60,'[2]2025_03'!$D:$AD,'[2]2025_03'!Q$19,FALSE)</f>
        <v>290.3</v>
      </c>
      <c r="AC60">
        <f t="shared" si="2"/>
        <v>290.3</v>
      </c>
      <c r="AD60">
        <f t="shared" si="3"/>
        <v>0</v>
      </c>
    </row>
    <row r="61" spans="1:30" ht="15" customHeight="1" x14ac:dyDescent="0.25">
      <c r="A61" s="10" t="str">
        <f t="shared" si="0"/>
        <v>H081 2025 Março</v>
      </c>
      <c r="B61" s="10" t="str">
        <f>VLOOKUP(H61,[1]Auxiliar_referencia!E:F,2,FALSE)</f>
        <v>Medidor faturado pela UFSC</v>
      </c>
      <c r="C61" s="10">
        <v>2025</v>
      </c>
      <c r="D61" s="10" t="s">
        <v>30</v>
      </c>
      <c r="E61" s="10">
        <f>VLOOKUP(H61,[1]Auxiliar_referencia!$B:$X,3,FALSE)</f>
        <v>2295652</v>
      </c>
      <c r="F61" s="10" t="str">
        <f>VLOOKUP(H61,[1]Auxiliar_referencia!$B:$X,11,FALSE)</f>
        <v>SEAD - TV UFSC</v>
      </c>
      <c r="G61" s="10" t="str">
        <f>VLOOKUP(H61,[1]Auxiliar_referencia!$B:$X,16,FALSE)</f>
        <v>B17C002628</v>
      </c>
      <c r="H61" s="11" t="s">
        <v>90</v>
      </c>
      <c r="I61" s="10" t="str">
        <f>VLOOKUP(H61,[1]Auxiliar_referencia!$B:$X,20,FALSE)</f>
        <v>CASAN</v>
      </c>
      <c r="J61" s="10" t="str">
        <f>VLOOKUP(H61,[1]Auxiliar_referencia!$B:$X,10,FALSE)</f>
        <v>Florianópolis - Outros</v>
      </c>
      <c r="K61" s="10" t="str">
        <f>VLOOKUP(H61,[1]Auxiliar_referencia!$B:$X,12,FALSE)</f>
        <v>Rua Presidente Coutinho</v>
      </c>
      <c r="L61" s="12">
        <f>VLOOKUP($H61,'[2]2025_03'!$D:$AD,'[2]2025_03'!Z$19,FALSE)</f>
        <v>1</v>
      </c>
      <c r="M61" s="12">
        <f>VLOOKUP($H61,'[2]2025_03'!$D:$AD,'[2]2025_03'!AA$19,FALSE)</f>
        <v>0</v>
      </c>
      <c r="N61" s="12">
        <f>VLOOKUP($H61,'[2]2025_03'!$D:$AD,'[2]2025_03'!AB$19,FALSE)</f>
        <v>0</v>
      </c>
      <c r="O61" s="12">
        <f>VLOOKUP($H61,'[2]2025_03'!$D:$AD,'[2]2025_03'!AC$19,FALSE)</f>
        <v>0</v>
      </c>
      <c r="P61" s="12">
        <f>VLOOKUP($H61,'[2]2025_03'!$D:$AD,'[2]2025_03'!AD$19,FALSE)</f>
        <v>1</v>
      </c>
      <c r="Q61" s="13">
        <f>VLOOKUP(H61,'2025_03'!H:R,11,FALSE)</f>
        <v>3682</v>
      </c>
      <c r="R61" s="14">
        <f>VLOOKUP($H61,'[2]2025_03'!$D:$AD,'[2]2025_03'!J$19,FALSE)</f>
        <v>3682</v>
      </c>
      <c r="S61" s="15">
        <f t="shared" si="1"/>
        <v>0</v>
      </c>
      <c r="T61" s="12">
        <f>VLOOKUP($H61,'[2]2025_03'!$D:$AD,'[2]2025_03'!K$19,FALSE)</f>
        <v>123</v>
      </c>
      <c r="U61" s="16" t="str">
        <f>VLOOKUP($H61,'[2]2025_03'!$D:$AD,'[2]2025_03'!T$19,FALSE)</f>
        <v>LIDO</v>
      </c>
      <c r="V61" s="17" t="str">
        <f>VLOOKUP($H61,'[2]2025_03'!$D:$AD,'[2]2025_03'!U$19,FALSE)</f>
        <v>Alto Consumo</v>
      </c>
      <c r="W61" s="12">
        <f>VLOOKUP($H61,'[2]2025_03'!$D:$AD,'[2]2025_03'!L$19,FALSE)</f>
        <v>2246.36</v>
      </c>
      <c r="X61" s="12">
        <f>VLOOKUP($H61,'[2]2025_03'!$D:$AD,'[2]2025_03'!M$19,FALSE)</f>
        <v>2246.36</v>
      </c>
      <c r="Y61" s="18">
        <f>VLOOKUP($H61,'[2]2025_03'!$D:$AD,'[2]2025_03'!N$19,FALSE)</f>
        <v>-424.56</v>
      </c>
      <c r="Z61" s="12">
        <f>VLOOKUP($H61,'[2]2025_03'!$D:$AD,'[2]2025_03'!O$19,FALSE)</f>
        <v>0</v>
      </c>
      <c r="AA61" s="12">
        <f>VLOOKUP($H61,'[2]2025_03'!$D:$AD,'[2]2025_03'!P$19,FALSE)</f>
        <v>0</v>
      </c>
      <c r="AB61" s="12">
        <f>VLOOKUP($H61,'[2]2025_03'!$D:$AD,'[2]2025_03'!Q$19,FALSE)</f>
        <v>4068.1600000000003</v>
      </c>
      <c r="AC61">
        <f t="shared" si="2"/>
        <v>4068.1600000000003</v>
      </c>
      <c r="AD61">
        <f t="shared" si="3"/>
        <v>0</v>
      </c>
    </row>
    <row r="62" spans="1:30" ht="15" customHeight="1" x14ac:dyDescent="0.25">
      <c r="A62" s="10" t="str">
        <f t="shared" si="0"/>
        <v>H082 2025 Março</v>
      </c>
      <c r="B62" s="10" t="str">
        <f>VLOOKUP(H62,[1]Auxiliar_referencia!E:F,2,FALSE)</f>
        <v>Medidor faturado pela UFSC</v>
      </c>
      <c r="C62" s="10">
        <v>2025</v>
      </c>
      <c r="D62" s="10" t="s">
        <v>30</v>
      </c>
      <c r="E62" s="10">
        <f>VLOOKUP(H62,[1]Auxiliar_referencia!$B:$X,3,FALSE)</f>
        <v>5716594</v>
      </c>
      <c r="F62" s="10" t="str">
        <f>VLOOKUP(H62,[1]Auxiliar_referencia!$B:$X,11,FALSE)</f>
        <v>CCA - Tapera</v>
      </c>
      <c r="G62" s="10" t="str">
        <f>VLOOKUP(H62,[1]Auxiliar_referencia!$B:$X,16,FALSE)</f>
        <v>C11C010040</v>
      </c>
      <c r="H62" s="11" t="s">
        <v>91</v>
      </c>
      <c r="I62" s="10" t="str">
        <f>VLOOKUP(H62,[1]Auxiliar_referencia!$B:$X,20,FALSE)</f>
        <v>CASAN</v>
      </c>
      <c r="J62" s="10" t="str">
        <f>VLOOKUP(H62,[1]Auxiliar_referencia!$B:$X,10,FALSE)</f>
        <v>Florianópolis - Outros</v>
      </c>
      <c r="K62" s="10" t="str">
        <f>VLOOKUP(H62,[1]Auxiliar_referencia!$B:$X,12,FALSE)</f>
        <v>CCA Tapera - Fazenda Experimental da Ressacada</v>
      </c>
      <c r="L62" s="12">
        <f>VLOOKUP($H62,'[2]2025_03'!$D:$AD,'[2]2025_03'!Z$19,FALSE)</f>
        <v>1</v>
      </c>
      <c r="M62" s="12">
        <f>VLOOKUP($H62,'[2]2025_03'!$D:$AD,'[2]2025_03'!AA$19,FALSE)</f>
        <v>0</v>
      </c>
      <c r="N62" s="12">
        <f>VLOOKUP($H62,'[2]2025_03'!$D:$AD,'[2]2025_03'!AB$19,FALSE)</f>
        <v>0</v>
      </c>
      <c r="O62" s="12">
        <f>VLOOKUP($H62,'[2]2025_03'!$D:$AD,'[2]2025_03'!AC$19,FALSE)</f>
        <v>0</v>
      </c>
      <c r="P62" s="12">
        <f>VLOOKUP($H62,'[2]2025_03'!$D:$AD,'[2]2025_03'!AD$19,FALSE)</f>
        <v>1</v>
      </c>
      <c r="Q62" s="13">
        <f>VLOOKUP(H62,'2025_03'!H:R,11,FALSE)</f>
        <v>32795</v>
      </c>
      <c r="R62" s="14">
        <f>VLOOKUP($H62,'[2]2025_03'!$D:$AD,'[2]2025_03'!J$19,FALSE)</f>
        <v>32795</v>
      </c>
      <c r="S62" s="15">
        <f t="shared" si="1"/>
        <v>0</v>
      </c>
      <c r="T62" s="12">
        <f>VLOOKUP($H62,'[2]2025_03'!$D:$AD,'[2]2025_03'!K$19,FALSE)</f>
        <v>534</v>
      </c>
      <c r="U62" s="16" t="str">
        <f>VLOOKUP($H62,'[2]2025_03'!$D:$AD,'[2]2025_03'!T$19,FALSE)</f>
        <v>LIDO</v>
      </c>
      <c r="V62" s="17" t="str">
        <f>VLOOKUP($H62,'[2]2025_03'!$D:$AD,'[2]2025_03'!U$19,FALSE)</f>
        <v>Sem ocorrência</v>
      </c>
      <c r="W62" s="12">
        <f>VLOOKUP($H62,'[2]2025_03'!$D:$AD,'[2]2025_03'!L$19,FALSE)</f>
        <v>10006.040000000001</v>
      </c>
      <c r="X62" s="12">
        <f>VLOOKUP($H62,'[2]2025_03'!$D:$AD,'[2]2025_03'!M$19,FALSE)</f>
        <v>0</v>
      </c>
      <c r="Y62" s="18">
        <f>VLOOKUP($H62,'[2]2025_03'!$D:$AD,'[2]2025_03'!N$19,FALSE)</f>
        <v>-945.57</v>
      </c>
      <c r="Z62" s="12">
        <f>VLOOKUP($H62,'[2]2025_03'!$D:$AD,'[2]2025_03'!O$19,FALSE)</f>
        <v>0</v>
      </c>
      <c r="AA62" s="12">
        <f>VLOOKUP($H62,'[2]2025_03'!$D:$AD,'[2]2025_03'!P$19,FALSE)</f>
        <v>0</v>
      </c>
      <c r="AB62" s="12">
        <f>VLOOKUP($H62,'[2]2025_03'!$D:$AD,'[2]2025_03'!Q$19,FALSE)</f>
        <v>9060.4700000000012</v>
      </c>
      <c r="AC62">
        <f t="shared" si="2"/>
        <v>9060.4700000000012</v>
      </c>
      <c r="AD62">
        <f t="shared" si="3"/>
        <v>0</v>
      </c>
    </row>
    <row r="63" spans="1:30" ht="15" customHeight="1" x14ac:dyDescent="0.25">
      <c r="A63" s="10" t="str">
        <f t="shared" si="0"/>
        <v>H083 2025 Março</v>
      </c>
      <c r="B63" s="10" t="str">
        <f>VLOOKUP(H63,[1]Auxiliar_referencia!E:F,2,FALSE)</f>
        <v>Medidor faturado pela UFSC</v>
      </c>
      <c r="C63" s="10">
        <v>2025</v>
      </c>
      <c r="D63" s="10" t="s">
        <v>30</v>
      </c>
      <c r="E63" s="10">
        <f>VLOOKUP(H63,[1]Auxiliar_referencia!$B:$X,3,FALSE)</f>
        <v>6997937</v>
      </c>
      <c r="F63" s="10" t="str">
        <f>VLOOKUP(H63,[1]Auxiliar_referencia!$B:$X,11,FALSE)</f>
        <v>Casa da Arte</v>
      </c>
      <c r="G63" s="10" t="str">
        <f>VLOOKUP(H63,[1]Auxiliar_referencia!$B:$X,16,FALSE)</f>
        <v>A16S368708</v>
      </c>
      <c r="H63" s="11" t="s">
        <v>92</v>
      </c>
      <c r="I63" s="10" t="str">
        <f>VLOOKUP(H63,[1]Auxiliar_referencia!$B:$X,20,FALSE)</f>
        <v>CASAN</v>
      </c>
      <c r="J63" s="10" t="str">
        <f>VLOOKUP(H63,[1]Auxiliar_referencia!$B:$X,10,FALSE)</f>
        <v>Florianópolis - Outros</v>
      </c>
      <c r="K63" s="10" t="str">
        <f>VLOOKUP(H63,[1]Auxiliar_referencia!$B:$X,12,FALSE)</f>
        <v>Casa da Arte</v>
      </c>
      <c r="L63" s="12">
        <f>VLOOKUP($H63,'[2]2025_03'!$D:$AD,'[2]2025_03'!Z$19,FALSE)</f>
        <v>0</v>
      </c>
      <c r="M63" s="12">
        <f>VLOOKUP($H63,'[2]2025_03'!$D:$AD,'[2]2025_03'!AA$19,FALSE)</f>
        <v>0</v>
      </c>
      <c r="N63" s="12">
        <f>VLOOKUP($H63,'[2]2025_03'!$D:$AD,'[2]2025_03'!AB$19,FALSE)</f>
        <v>1</v>
      </c>
      <c r="O63" s="12">
        <f>VLOOKUP($H63,'[2]2025_03'!$D:$AD,'[2]2025_03'!AC$19,FALSE)</f>
        <v>0</v>
      </c>
      <c r="P63" s="12">
        <f>VLOOKUP($H63,'[2]2025_03'!$D:$AD,'[2]2025_03'!AD$19,FALSE)</f>
        <v>1</v>
      </c>
      <c r="Q63" s="13">
        <f>VLOOKUP(H63,'2025_03'!H:R,11,FALSE)</f>
        <v>668</v>
      </c>
      <c r="R63" s="14">
        <f>VLOOKUP($H63,'[2]2025_03'!$D:$AD,'[2]2025_03'!J$19,FALSE)</f>
        <v>668</v>
      </c>
      <c r="S63" s="15">
        <f t="shared" si="1"/>
        <v>0</v>
      </c>
      <c r="T63" s="12">
        <f>VLOOKUP($H63,'[2]2025_03'!$D:$AD,'[2]2025_03'!K$19,FALSE)</f>
        <v>24</v>
      </c>
      <c r="U63" s="16" t="str">
        <f>VLOOKUP($H63,'[2]2025_03'!$D:$AD,'[2]2025_03'!T$19,FALSE)</f>
        <v>LIDO/REVISÃO</v>
      </c>
      <c r="V63" s="17" t="str">
        <f>VLOOKUP($H63,'[2]2025_03'!$D:$AD,'[2]2025_03'!U$19,FALSE)</f>
        <v>HIDRÔMETRO RETIRADO.</v>
      </c>
      <c r="W63" s="12">
        <f>VLOOKUP($H63,'[2]2025_03'!$D:$AD,'[2]2025_03'!L$19,FALSE)</f>
        <v>377.24</v>
      </c>
      <c r="X63" s="12">
        <f>VLOOKUP($H63,'[2]2025_03'!$D:$AD,'[2]2025_03'!M$19,FALSE)</f>
        <v>377.24</v>
      </c>
      <c r="Y63" s="18">
        <f>VLOOKUP($H63,'[2]2025_03'!$D:$AD,'[2]2025_03'!N$19,FALSE)</f>
        <v>-71.290000000000006</v>
      </c>
      <c r="Z63" s="12">
        <f>VLOOKUP($H63,'[2]2025_03'!$D:$AD,'[2]2025_03'!O$19,FALSE)</f>
        <v>0</v>
      </c>
      <c r="AA63" s="12">
        <f>VLOOKUP($H63,'[2]2025_03'!$D:$AD,'[2]2025_03'!P$19,FALSE)</f>
        <v>0</v>
      </c>
      <c r="AB63" s="12">
        <f>VLOOKUP($H63,'[2]2025_03'!$D:$AD,'[2]2025_03'!Q$19,FALSE)</f>
        <v>683.19</v>
      </c>
      <c r="AC63">
        <f t="shared" si="2"/>
        <v>683.19</v>
      </c>
      <c r="AD63">
        <f t="shared" si="3"/>
        <v>0</v>
      </c>
    </row>
    <row r="64" spans="1:30" ht="15" customHeight="1" x14ac:dyDescent="0.25">
      <c r="A64" s="10" t="str">
        <f t="shared" si="0"/>
        <v>H084 2025 Março</v>
      </c>
      <c r="B64" s="10" t="str">
        <f>VLOOKUP(H64,[1]Auxiliar_referencia!E:F,2,FALSE)</f>
        <v>Medidor faturado pela UFSC</v>
      </c>
      <c r="C64" s="10">
        <v>2025</v>
      </c>
      <c r="D64" s="10" t="s">
        <v>30</v>
      </c>
      <c r="E64" s="10">
        <f>VLOOKUP(H64,[1]Auxiliar_referencia!$B:$X,3,FALSE)</f>
        <v>9197419</v>
      </c>
      <c r="F64" s="10" t="str">
        <f>VLOOKUP(H64,[1]Auxiliar_referencia!$B:$X,11,FALSE)</f>
        <v>CCA - Barra da Lagoa - EMEB-AQI</v>
      </c>
      <c r="G64" s="10" t="str">
        <f>VLOOKUP(H64,[1]Auxiliar_referencia!$B:$X,16,FALSE)</f>
        <v>B11C024230</v>
      </c>
      <c r="H64" s="11" t="s">
        <v>93</v>
      </c>
      <c r="I64" s="10" t="str">
        <f>VLOOKUP(H64,[1]Auxiliar_referencia!$B:$X,20,FALSE)</f>
        <v>CASAN</v>
      </c>
      <c r="J64" s="10" t="str">
        <f>VLOOKUP(H64,[1]Auxiliar_referencia!$B:$X,10,FALSE)</f>
        <v>Florianópolis - Outros</v>
      </c>
      <c r="K64" s="10" t="str">
        <f>VLOOKUP(H64,[1]Auxiliar_referencia!$B:$X,12,FALSE)</f>
        <v>LMM Área de produção</v>
      </c>
      <c r="L64" s="12">
        <f>VLOOKUP($H64,'[2]2025_03'!$D:$AD,'[2]2025_03'!Z$19,FALSE)</f>
        <v>1</v>
      </c>
      <c r="M64" s="12">
        <f>VLOOKUP($H64,'[2]2025_03'!$D:$AD,'[2]2025_03'!AA$19,FALSE)</f>
        <v>0</v>
      </c>
      <c r="N64" s="12">
        <f>VLOOKUP($H64,'[2]2025_03'!$D:$AD,'[2]2025_03'!AB$19,FALSE)</f>
        <v>0</v>
      </c>
      <c r="O64" s="12">
        <f>VLOOKUP($H64,'[2]2025_03'!$D:$AD,'[2]2025_03'!AC$19,FALSE)</f>
        <v>0</v>
      </c>
      <c r="P64" s="12">
        <f>VLOOKUP($H64,'[2]2025_03'!$D:$AD,'[2]2025_03'!AD$19,FALSE)</f>
        <v>1</v>
      </c>
      <c r="Q64" s="13">
        <f>VLOOKUP(H64,'2025_03'!H:R,11,FALSE)</f>
        <v>5180</v>
      </c>
      <c r="R64" s="14">
        <f>VLOOKUP($H64,'[2]2025_03'!$D:$AD,'[2]2025_03'!J$19,FALSE)</f>
        <v>5180</v>
      </c>
      <c r="S64" s="15">
        <f t="shared" si="1"/>
        <v>0</v>
      </c>
      <c r="T64" s="12">
        <f>VLOOKUP($H64,'[2]2025_03'!$D:$AD,'[2]2025_03'!K$19,FALSE)</f>
        <v>307</v>
      </c>
      <c r="U64" s="16" t="str">
        <f>VLOOKUP($H64,'[2]2025_03'!$D:$AD,'[2]2025_03'!T$19,FALSE)</f>
        <v>LIDO</v>
      </c>
      <c r="V64" s="17" t="str">
        <f>VLOOKUP($H64,'[2]2025_03'!$D:$AD,'[2]2025_03'!U$19,FALSE)</f>
        <v>Sem ocorrência</v>
      </c>
      <c r="W64" s="12">
        <f>VLOOKUP($H64,'[2]2025_03'!$D:$AD,'[2]2025_03'!L$19,FALSE)</f>
        <v>5720.28</v>
      </c>
      <c r="X64" s="12">
        <f>VLOOKUP($H64,'[2]2025_03'!$D:$AD,'[2]2025_03'!M$19,FALSE)</f>
        <v>5720.28</v>
      </c>
      <c r="Y64" s="18">
        <f>VLOOKUP($H64,'[2]2025_03'!$D:$AD,'[2]2025_03'!N$19,FALSE)</f>
        <v>-1081.1400000000001</v>
      </c>
      <c r="Z64" s="12">
        <f>VLOOKUP($H64,'[2]2025_03'!$D:$AD,'[2]2025_03'!O$19,FALSE)</f>
        <v>0</v>
      </c>
      <c r="AA64" s="12">
        <f>VLOOKUP($H64,'[2]2025_03'!$D:$AD,'[2]2025_03'!P$19,FALSE)</f>
        <v>0</v>
      </c>
      <c r="AB64" s="12">
        <f>VLOOKUP($H64,'[2]2025_03'!$D:$AD,'[2]2025_03'!Q$19,FALSE)</f>
        <v>10359.42</v>
      </c>
      <c r="AC64">
        <f t="shared" si="2"/>
        <v>10359.42</v>
      </c>
      <c r="AD64">
        <f t="shared" si="3"/>
        <v>0</v>
      </c>
    </row>
    <row r="65" spans="1:30" ht="15" customHeight="1" x14ac:dyDescent="0.25">
      <c r="A65" s="10" t="str">
        <f t="shared" si="0"/>
        <v>H085 2025 Março</v>
      </c>
      <c r="B65" s="10" t="str">
        <f>VLOOKUP(H65,[1]Auxiliar_referencia!E:F,2,FALSE)</f>
        <v>Medidor faturado pela UFSC</v>
      </c>
      <c r="C65" s="10">
        <v>2025</v>
      </c>
      <c r="D65" s="10" t="s">
        <v>30</v>
      </c>
      <c r="E65" s="10">
        <f>VLOOKUP(H65,[1]Auxiliar_referencia!$B:$X,3,FALSE)</f>
        <v>12791172</v>
      </c>
      <c r="F65" s="10" t="str">
        <f>VLOOKUP(H65,[1]Auxiliar_referencia!$B:$X,11,FALSE)</f>
        <v>SECARTE - Praia do Forte</v>
      </c>
      <c r="G65" s="10" t="str">
        <f>VLOOKUP(H65,[1]Auxiliar_referencia!$B:$X,16,FALSE)</f>
        <v>Y11C048501</v>
      </c>
      <c r="H65" s="11" t="s">
        <v>94</v>
      </c>
      <c r="I65" s="10" t="str">
        <f>VLOOKUP(H65,[1]Auxiliar_referencia!$B:$X,20,FALSE)</f>
        <v>CASAN</v>
      </c>
      <c r="J65" s="10" t="str">
        <f>VLOOKUP(H65,[1]Auxiliar_referencia!$B:$X,10,FALSE)</f>
        <v>Florianópolis - Outros</v>
      </c>
      <c r="K65" s="10" t="str">
        <f>VLOOKUP(H65,[1]Auxiliar_referencia!$B:$X,12,FALSE)</f>
        <v>Fortaleza de São José da Ponta Grossa</v>
      </c>
      <c r="L65" s="12">
        <f>VLOOKUP($H65,'[2]2025_03'!$D:$AD,'[2]2025_03'!Z$19,FALSE)</f>
        <v>1</v>
      </c>
      <c r="M65" s="12">
        <f>VLOOKUP($H65,'[2]2025_03'!$D:$AD,'[2]2025_03'!AA$19,FALSE)</f>
        <v>0</v>
      </c>
      <c r="N65" s="12">
        <f>VLOOKUP($H65,'[2]2025_03'!$D:$AD,'[2]2025_03'!AB$19,FALSE)</f>
        <v>0</v>
      </c>
      <c r="O65" s="12">
        <f>VLOOKUP($H65,'[2]2025_03'!$D:$AD,'[2]2025_03'!AC$19,FALSE)</f>
        <v>0</v>
      </c>
      <c r="P65" s="12">
        <f>VLOOKUP($H65,'[2]2025_03'!$D:$AD,'[2]2025_03'!AD$19,FALSE)</f>
        <v>1</v>
      </c>
      <c r="Q65" s="13">
        <f>VLOOKUP(H65,'2025_03'!H:R,11,FALSE)</f>
        <v>496</v>
      </c>
      <c r="R65" s="14">
        <f>VLOOKUP($H65,'[2]2025_03'!$D:$AD,'[2]2025_03'!J$19,FALSE)</f>
        <v>496</v>
      </c>
      <c r="S65" s="15">
        <f t="shared" si="1"/>
        <v>0</v>
      </c>
      <c r="T65" s="12">
        <f>VLOOKUP($H65,'[2]2025_03'!$D:$AD,'[2]2025_03'!K$19,FALSE)</f>
        <v>19</v>
      </c>
      <c r="U65" s="16" t="str">
        <f>VLOOKUP($H65,'[2]2025_03'!$D:$AD,'[2]2025_03'!T$19,FALSE)</f>
        <v>LIDO</v>
      </c>
      <c r="V65" s="17" t="str">
        <f>VLOOKUP($H65,'[2]2025_03'!$D:$AD,'[2]2025_03'!U$19,FALSE)</f>
        <v>Sem ocorrência</v>
      </c>
      <c r="W65" s="12">
        <f>VLOOKUP($H65,'[2]2025_03'!$D:$AD,'[2]2025_03'!L$19,FALSE)</f>
        <v>282.83999999999997</v>
      </c>
      <c r="X65" s="12">
        <f>VLOOKUP($H65,'[2]2025_03'!$D:$AD,'[2]2025_03'!M$19,FALSE)</f>
        <v>0</v>
      </c>
      <c r="Y65" s="18">
        <f>VLOOKUP($H65,'[2]2025_03'!$D:$AD,'[2]2025_03'!N$19,FALSE)</f>
        <v>-26.74</v>
      </c>
      <c r="Z65" s="12">
        <f>VLOOKUP($H65,'[2]2025_03'!$D:$AD,'[2]2025_03'!O$19,FALSE)</f>
        <v>0</v>
      </c>
      <c r="AA65" s="12">
        <f>VLOOKUP($H65,'[2]2025_03'!$D:$AD,'[2]2025_03'!P$19,FALSE)</f>
        <v>0</v>
      </c>
      <c r="AB65" s="12">
        <f>VLOOKUP($H65,'[2]2025_03'!$D:$AD,'[2]2025_03'!Q$19,FALSE)</f>
        <v>256.09999999999997</v>
      </c>
      <c r="AC65">
        <f t="shared" si="2"/>
        <v>256.09999999999997</v>
      </c>
      <c r="AD65">
        <f t="shared" si="3"/>
        <v>0</v>
      </c>
    </row>
    <row r="66" spans="1:30" ht="15" customHeight="1" x14ac:dyDescent="0.25">
      <c r="A66" s="10" t="str">
        <f t="shared" ref="A66:A87" si="4">H66&amp;" "&amp;C66&amp;" "&amp;D66</f>
        <v>H086 2025 Março</v>
      </c>
      <c r="B66" s="10" t="str">
        <f>VLOOKUP(H66,[1]Auxiliar_referencia!E:F,2,FALSE)</f>
        <v>Medidor faturado pela UFSC</v>
      </c>
      <c r="C66" s="10">
        <v>2025</v>
      </c>
      <c r="D66" s="10" t="s">
        <v>30</v>
      </c>
      <c r="E66" s="10">
        <f>VLOOKUP(H66,[1]Auxiliar_referencia!$B:$X,3,FALSE)</f>
        <v>12799408</v>
      </c>
      <c r="F66" s="10" t="str">
        <f>VLOOKUP(H66,[1]Auxiliar_referencia!$B:$X,11,FALSE)</f>
        <v>UFSC  Jurerê</v>
      </c>
      <c r="G66" s="10" t="str">
        <f>VLOOKUP(H66,[1]Auxiliar_referencia!$B:$X,16,FALSE)</f>
        <v>Y11C056745</v>
      </c>
      <c r="H66" s="11" t="s">
        <v>95</v>
      </c>
      <c r="I66" s="10" t="str">
        <f>VLOOKUP(H66,[1]Auxiliar_referencia!$B:$X,20,FALSE)</f>
        <v>CASAN</v>
      </c>
      <c r="J66" s="10" t="str">
        <f>VLOOKUP(H66,[1]Auxiliar_referencia!$B:$X,10,FALSE)</f>
        <v>Florianópolis - Outros</v>
      </c>
      <c r="K66" s="10" t="str">
        <f>VLOOKUP(H66,[1]Auxiliar_referencia!$B:$X,12,FALSE)</f>
        <v>UFSC  Jurerê</v>
      </c>
      <c r="L66" s="12">
        <f>VLOOKUP($H66,'[2]2025_03'!$D:$AD,'[2]2025_03'!Z$19,FALSE)</f>
        <v>1</v>
      </c>
      <c r="M66" s="12">
        <f>VLOOKUP($H66,'[2]2025_03'!$D:$AD,'[2]2025_03'!AA$19,FALSE)</f>
        <v>0</v>
      </c>
      <c r="N66" s="12">
        <f>VLOOKUP($H66,'[2]2025_03'!$D:$AD,'[2]2025_03'!AB$19,FALSE)</f>
        <v>0</v>
      </c>
      <c r="O66" s="12">
        <f>VLOOKUP($H66,'[2]2025_03'!$D:$AD,'[2]2025_03'!AC$19,FALSE)</f>
        <v>0</v>
      </c>
      <c r="P66" s="12">
        <f>VLOOKUP($H66,'[2]2025_03'!$D:$AD,'[2]2025_03'!AD$19,FALSE)</f>
        <v>1</v>
      </c>
      <c r="Q66" s="13">
        <f>VLOOKUP(H66,'2025_03'!H:R,11,FALSE)</f>
        <v>521</v>
      </c>
      <c r="R66" s="14">
        <f>VLOOKUP($H66,'[2]2025_03'!$D:$AD,'[2]2025_03'!J$19,FALSE)</f>
        <v>521</v>
      </c>
      <c r="S66" s="15">
        <f t="shared" ref="S66:S87" si="5">R66-Q66</f>
        <v>0</v>
      </c>
      <c r="T66" s="12">
        <f>VLOOKUP($H66,'[2]2025_03'!$D:$AD,'[2]2025_03'!K$19,FALSE)</f>
        <v>0</v>
      </c>
      <c r="U66" s="16" t="str">
        <f>VLOOKUP($H66,'[2]2025_03'!$D:$AD,'[2]2025_03'!T$19,FALSE)</f>
        <v>LIDO</v>
      </c>
      <c r="V66" s="17" t="str">
        <f>VLOOKUP($H66,'[2]2025_03'!$D:$AD,'[2]2025_03'!U$19,FALSE)</f>
        <v>HIDRÔMETRO PARADO.</v>
      </c>
      <c r="W66" s="12">
        <f>VLOOKUP($H66,'[2]2025_03'!$D:$AD,'[2]2025_03'!L$19,FALSE)</f>
        <v>45.72</v>
      </c>
      <c r="X66" s="12">
        <f>VLOOKUP($H66,'[2]2025_03'!$D:$AD,'[2]2025_03'!M$19,FALSE)</f>
        <v>0</v>
      </c>
      <c r="Y66" s="18">
        <f>VLOOKUP($H66,'[2]2025_03'!$D:$AD,'[2]2025_03'!N$19,FALSE)</f>
        <v>-4.32</v>
      </c>
      <c r="Z66" s="12">
        <f>VLOOKUP($H66,'[2]2025_03'!$D:$AD,'[2]2025_03'!O$19,FALSE)</f>
        <v>0</v>
      </c>
      <c r="AA66" s="12">
        <f>VLOOKUP($H66,'[2]2025_03'!$D:$AD,'[2]2025_03'!P$19,FALSE)</f>
        <v>0</v>
      </c>
      <c r="AB66" s="12">
        <f>VLOOKUP($H66,'[2]2025_03'!$D:$AD,'[2]2025_03'!Q$19,FALSE)</f>
        <v>41.4</v>
      </c>
      <c r="AC66">
        <f t="shared" ref="AC66:AC87" si="6">W66+X66+Y66+Z66+AA66</f>
        <v>41.4</v>
      </c>
      <c r="AD66">
        <f t="shared" ref="AD66:AD87" si="7">AB66-AC66</f>
        <v>0</v>
      </c>
    </row>
    <row r="67" spans="1:30" ht="15" customHeight="1" x14ac:dyDescent="0.25">
      <c r="A67" s="10" t="str">
        <f t="shared" si="4"/>
        <v>H087 2025 Março</v>
      </c>
      <c r="B67" s="10" t="str">
        <f>VLOOKUP(H67,[1]Auxiliar_referencia!E:F,2,FALSE)</f>
        <v>Medidor faturado pela UFSC</v>
      </c>
      <c r="C67" s="10">
        <v>2025</v>
      </c>
      <c r="D67" s="10" t="s">
        <v>30</v>
      </c>
      <c r="E67" s="10">
        <f>VLOOKUP(H67,[1]Auxiliar_referencia!$B:$X,3,FALSE)</f>
        <v>13018540</v>
      </c>
      <c r="F67" s="10" t="str">
        <f>VLOOKUP(H67,[1]Auxiliar_referencia!$B:$X,11,FALSE)</f>
        <v>UFSC  Sambaqui</v>
      </c>
      <c r="G67" s="10" t="str">
        <f>VLOOKUP(H67,[1]Auxiliar_referencia!$B:$X,16,FALSE)</f>
        <v>A06S080329</v>
      </c>
      <c r="H67" s="11" t="s">
        <v>96</v>
      </c>
      <c r="I67" s="10" t="str">
        <f>VLOOKUP(H67,[1]Auxiliar_referencia!$B:$X,20,FALSE)</f>
        <v>CASAN</v>
      </c>
      <c r="J67" s="10" t="str">
        <f>VLOOKUP(H67,[1]Auxiliar_referencia!$B:$X,10,FALSE)</f>
        <v>Florianópolis - Outros</v>
      </c>
      <c r="K67" s="10" t="str">
        <f>VLOOKUP(H67,[1]Auxiliar_referencia!$B:$X,12,FALSE)</f>
        <v>UFSC  Sambaqui</v>
      </c>
      <c r="L67" s="12">
        <f>VLOOKUP($H67,'[2]2025_03'!$D:$AD,'[2]2025_03'!Z$19,FALSE)</f>
        <v>1</v>
      </c>
      <c r="M67" s="12">
        <f>VLOOKUP($H67,'[2]2025_03'!$D:$AD,'[2]2025_03'!AA$19,FALSE)</f>
        <v>0</v>
      </c>
      <c r="N67" s="12">
        <f>VLOOKUP($H67,'[2]2025_03'!$D:$AD,'[2]2025_03'!AB$19,FALSE)</f>
        <v>0</v>
      </c>
      <c r="O67" s="12">
        <f>VLOOKUP($H67,'[2]2025_03'!$D:$AD,'[2]2025_03'!AC$19,FALSE)</f>
        <v>0</v>
      </c>
      <c r="P67" s="12">
        <f>VLOOKUP($H67,'[2]2025_03'!$D:$AD,'[2]2025_03'!AD$19,FALSE)</f>
        <v>1</v>
      </c>
      <c r="Q67" s="13">
        <f>VLOOKUP(H67,'2025_03'!H:R,11,FALSE)</f>
        <v>2570</v>
      </c>
      <c r="R67" s="14">
        <f>VLOOKUP($H67,'[2]2025_03'!$D:$AD,'[2]2025_03'!J$19,FALSE)</f>
        <v>2570</v>
      </c>
      <c r="S67" s="15">
        <f t="shared" si="5"/>
        <v>0</v>
      </c>
      <c r="T67" s="12">
        <f>VLOOKUP($H67,'[2]2025_03'!$D:$AD,'[2]2025_03'!K$19,FALSE)</f>
        <v>46</v>
      </c>
      <c r="U67" s="16" t="str">
        <f>VLOOKUP($H67,'[2]2025_03'!$D:$AD,'[2]2025_03'!T$19,FALSE)</f>
        <v>LIDO</v>
      </c>
      <c r="V67" s="17" t="str">
        <f>VLOOKUP($H67,'[2]2025_03'!$D:$AD,'[2]2025_03'!U$19,FALSE)</f>
        <v>Sem ocorrência</v>
      </c>
      <c r="W67" s="12">
        <f>VLOOKUP($H67,'[2]2025_03'!$D:$AD,'[2]2025_03'!L$19,FALSE)</f>
        <v>792.6</v>
      </c>
      <c r="X67" s="12">
        <f>VLOOKUP($H67,'[2]2025_03'!$D:$AD,'[2]2025_03'!M$19,FALSE)</f>
        <v>0</v>
      </c>
      <c r="Y67" s="18">
        <f>VLOOKUP($H67,'[2]2025_03'!$D:$AD,'[2]2025_03'!N$19,FALSE)</f>
        <v>-74.900000000000006</v>
      </c>
      <c r="Z67" s="12">
        <f>VLOOKUP($H67,'[2]2025_03'!$D:$AD,'[2]2025_03'!O$19,FALSE)</f>
        <v>0</v>
      </c>
      <c r="AA67" s="12">
        <f>VLOOKUP($H67,'[2]2025_03'!$D:$AD,'[2]2025_03'!P$19,FALSE)</f>
        <v>0</v>
      </c>
      <c r="AB67" s="12">
        <f>VLOOKUP($H67,'[2]2025_03'!$D:$AD,'[2]2025_03'!Q$19,FALSE)</f>
        <v>717.7</v>
      </c>
      <c r="AC67">
        <f t="shared" si="6"/>
        <v>717.7</v>
      </c>
      <c r="AD67">
        <f t="shared" si="7"/>
        <v>0</v>
      </c>
    </row>
    <row r="68" spans="1:30" ht="15" customHeight="1" x14ac:dyDescent="0.25">
      <c r="A68" s="10" t="str">
        <f t="shared" si="4"/>
        <v>H088 2025 Março</v>
      </c>
      <c r="B68" s="10" t="str">
        <f>VLOOKUP(H68,[1]Auxiliar_referencia!E:F,2,FALSE)</f>
        <v>Medidor faturado pela UFSC</v>
      </c>
      <c r="C68" s="10">
        <v>2025</v>
      </c>
      <c r="D68" s="10" t="s">
        <v>30</v>
      </c>
      <c r="E68" s="10">
        <f>VLOOKUP(H68,[1]Auxiliar_referencia!$B:$X,3,FALSE)</f>
        <v>2294605</v>
      </c>
      <c r="F68" s="10" t="str">
        <f>VLOOKUP(H68,[1]Auxiliar_referencia!$B:$X,11,FALSE)</f>
        <v>Casa Vida e Saúde</v>
      </c>
      <c r="G68" s="10" t="str">
        <f>VLOOKUP(H68,[1]Auxiliar_referencia!$B:$X,16,FALSE)</f>
        <v>Y11C073654</v>
      </c>
      <c r="H68" s="11" t="s">
        <v>97</v>
      </c>
      <c r="I68" s="10" t="str">
        <f>VLOOKUP(H68,[1]Auxiliar_referencia!$B:$X,20,FALSE)</f>
        <v>CASAN</v>
      </c>
      <c r="J68" s="10" t="str">
        <f>VLOOKUP(H68,[1]Auxiliar_referencia!$B:$X,10,FALSE)</f>
        <v>Florianópolis - Outros</v>
      </c>
      <c r="K68" s="10" t="str">
        <f>VLOOKUP(H68,[1]Auxiliar_referencia!$B:$X,12,FALSE)</f>
        <v>Casa Vida e Saúde</v>
      </c>
      <c r="L68" s="12">
        <f>VLOOKUP($H68,'[2]2025_03'!$D:$AD,'[2]2025_03'!Z$19,FALSE)</f>
        <v>1</v>
      </c>
      <c r="M68" s="12">
        <f>VLOOKUP($H68,'[2]2025_03'!$D:$AD,'[2]2025_03'!AA$19,FALSE)</f>
        <v>0</v>
      </c>
      <c r="N68" s="12">
        <f>VLOOKUP($H68,'[2]2025_03'!$D:$AD,'[2]2025_03'!AB$19,FALSE)</f>
        <v>0</v>
      </c>
      <c r="O68" s="12">
        <f>VLOOKUP($H68,'[2]2025_03'!$D:$AD,'[2]2025_03'!AC$19,FALSE)</f>
        <v>0</v>
      </c>
      <c r="P68" s="12">
        <f>VLOOKUP($H68,'[2]2025_03'!$D:$AD,'[2]2025_03'!AD$19,FALSE)</f>
        <v>1</v>
      </c>
      <c r="Q68" s="13">
        <f>VLOOKUP(H68,'2025_03'!H:R,11,FALSE)</f>
        <v>18</v>
      </c>
      <c r="R68" s="14">
        <f>VLOOKUP($H68,'[2]2025_03'!$D:$AD,'[2]2025_03'!J$19,FALSE)</f>
        <v>18</v>
      </c>
      <c r="S68" s="15">
        <f t="shared" si="5"/>
        <v>0</v>
      </c>
      <c r="T68" s="12">
        <f>VLOOKUP($H68,'[2]2025_03'!$D:$AD,'[2]2025_03'!K$19,FALSE)</f>
        <v>0</v>
      </c>
      <c r="U68" s="16" t="str">
        <f>VLOOKUP($H68,'[2]2025_03'!$D:$AD,'[2]2025_03'!T$19,FALSE)</f>
        <v>LIDO/REVISÃO</v>
      </c>
      <c r="V68" s="17" t="str">
        <f>VLOOKUP($H68,'[2]2025_03'!$D:$AD,'[2]2025_03'!U$19,FALSE)</f>
        <v>HIDRÔMETRO RETIRADO.</v>
      </c>
      <c r="W68" s="12">
        <f>VLOOKUP($H68,'[2]2025_03'!$D:$AD,'[2]2025_03'!L$19,FALSE)</f>
        <v>45.72</v>
      </c>
      <c r="X68" s="12">
        <f>VLOOKUP($H68,'[2]2025_03'!$D:$AD,'[2]2025_03'!M$19,FALSE)</f>
        <v>45.72</v>
      </c>
      <c r="Y68" s="18">
        <f>VLOOKUP($H68,'[2]2025_03'!$D:$AD,'[2]2025_03'!N$19,FALSE)</f>
        <v>-8.6300000000000008</v>
      </c>
      <c r="Z68" s="12">
        <f>VLOOKUP($H68,'[2]2025_03'!$D:$AD,'[2]2025_03'!O$19,FALSE)</f>
        <v>0</v>
      </c>
      <c r="AA68" s="12">
        <f>VLOOKUP($H68,'[2]2025_03'!$D:$AD,'[2]2025_03'!P$19,FALSE)</f>
        <v>0</v>
      </c>
      <c r="AB68" s="12">
        <f>VLOOKUP($H68,'[2]2025_03'!$D:$AD,'[2]2025_03'!Q$19,FALSE)</f>
        <v>82.81</v>
      </c>
      <c r="AC68">
        <f t="shared" si="6"/>
        <v>82.81</v>
      </c>
      <c r="AD68">
        <f t="shared" si="7"/>
        <v>0</v>
      </c>
    </row>
    <row r="69" spans="1:30" ht="15" customHeight="1" x14ac:dyDescent="0.25">
      <c r="A69" s="10" t="str">
        <f t="shared" si="4"/>
        <v>H089 2025 Março</v>
      </c>
      <c r="B69" s="10" t="str">
        <f>VLOOKUP(H69,[1]Auxiliar_referencia!E:F,2,FALSE)</f>
        <v>Medidor faturado pela UFSC</v>
      </c>
      <c r="C69" s="10">
        <v>2025</v>
      </c>
      <c r="D69" s="10" t="s">
        <v>30</v>
      </c>
      <c r="E69" s="10">
        <f>VLOOKUP(H69,[1]Auxiliar_referencia!$B:$X,3,FALSE)</f>
        <v>2347660</v>
      </c>
      <c r="F69" s="10" t="str">
        <f>VLOOKUP(H69,[1]Auxiliar_referencia!$B:$X,11,FALSE)</f>
        <v>CCA - Barra da Lagoa - EMEB-AQI</v>
      </c>
      <c r="G69" s="10" t="str">
        <f>VLOOKUP(H69,[1]Auxiliar_referencia!$B:$X,16,FALSE)</f>
        <v>B17C007633</v>
      </c>
      <c r="H69" s="11" t="s">
        <v>98</v>
      </c>
      <c r="I69" s="10" t="str">
        <f>VLOOKUP(H69,[1]Auxiliar_referencia!$B:$X,20,FALSE)</f>
        <v>CASAN</v>
      </c>
      <c r="J69" s="10" t="str">
        <f>VLOOKUP(H69,[1]Auxiliar_referencia!$B:$X,10,FALSE)</f>
        <v>Florianópolis - Outros</v>
      </c>
      <c r="K69" s="10" t="str">
        <f>VLOOKUP(H69,[1]Auxiliar_referencia!$B:$X,12,FALSE)</f>
        <v>LAPOM, LAPMAR, LCM, LCA</v>
      </c>
      <c r="L69" s="12">
        <f>VLOOKUP($H69,'[2]2025_03'!$D:$AD,'[2]2025_03'!Z$19,FALSE)</f>
        <v>1</v>
      </c>
      <c r="M69" s="12">
        <f>VLOOKUP($H69,'[2]2025_03'!$D:$AD,'[2]2025_03'!AA$19,FALSE)</f>
        <v>0</v>
      </c>
      <c r="N69" s="12">
        <f>VLOOKUP($H69,'[2]2025_03'!$D:$AD,'[2]2025_03'!AB$19,FALSE)</f>
        <v>0</v>
      </c>
      <c r="O69" s="12">
        <f>VLOOKUP($H69,'[2]2025_03'!$D:$AD,'[2]2025_03'!AC$19,FALSE)</f>
        <v>0</v>
      </c>
      <c r="P69" s="12">
        <f>VLOOKUP($H69,'[2]2025_03'!$D:$AD,'[2]2025_03'!AD$19,FALSE)</f>
        <v>1</v>
      </c>
      <c r="Q69" s="13">
        <f>VLOOKUP(H69,'2025_03'!H:R,11,FALSE)</f>
        <v>4089</v>
      </c>
      <c r="R69" s="14">
        <f>VLOOKUP($H69,'[2]2025_03'!$D:$AD,'[2]2025_03'!J$19,FALSE)</f>
        <v>4089</v>
      </c>
      <c r="S69" s="15">
        <f t="shared" si="5"/>
        <v>0</v>
      </c>
      <c r="T69" s="12">
        <f>VLOOKUP($H69,'[2]2025_03'!$D:$AD,'[2]2025_03'!K$19,FALSE)</f>
        <v>138</v>
      </c>
      <c r="U69" s="16" t="str">
        <f>VLOOKUP($H69,'[2]2025_03'!$D:$AD,'[2]2025_03'!T$19,FALSE)</f>
        <v>LIDO</v>
      </c>
      <c r="V69" s="17" t="str">
        <f>VLOOKUP($H69,'[2]2025_03'!$D:$AD,'[2]2025_03'!U$19,FALSE)</f>
        <v>Sem ocorrência</v>
      </c>
      <c r="W69" s="12">
        <f>VLOOKUP($H69,'[2]2025_03'!$D:$AD,'[2]2025_03'!L$19,FALSE)</f>
        <v>2529.56</v>
      </c>
      <c r="X69" s="12">
        <f>VLOOKUP($H69,'[2]2025_03'!$D:$AD,'[2]2025_03'!M$19,FALSE)</f>
        <v>2529.56</v>
      </c>
      <c r="Y69" s="18">
        <f>VLOOKUP($H69,'[2]2025_03'!$D:$AD,'[2]2025_03'!N$19,FALSE)</f>
        <v>-478.08</v>
      </c>
      <c r="Z69" s="12">
        <f>VLOOKUP($H69,'[2]2025_03'!$D:$AD,'[2]2025_03'!O$19,FALSE)</f>
        <v>0</v>
      </c>
      <c r="AA69" s="12">
        <f>VLOOKUP($H69,'[2]2025_03'!$D:$AD,'[2]2025_03'!P$19,FALSE)</f>
        <v>0</v>
      </c>
      <c r="AB69" s="12">
        <f>VLOOKUP($H69,'[2]2025_03'!$D:$AD,'[2]2025_03'!Q$19,FALSE)</f>
        <v>4581.04</v>
      </c>
      <c r="AC69">
        <f t="shared" si="6"/>
        <v>4581.04</v>
      </c>
      <c r="AD69">
        <f t="shared" si="7"/>
        <v>0</v>
      </c>
    </row>
    <row r="70" spans="1:30" ht="15" customHeight="1" x14ac:dyDescent="0.25">
      <c r="A70" s="10" t="str">
        <f t="shared" si="4"/>
        <v>H090 2025 Março</v>
      </c>
      <c r="B70" s="10" t="str">
        <f>VLOOKUP(H70,[1]Auxiliar_referencia!E:F,2,FALSE)</f>
        <v>Medidor faturado pela UFSC</v>
      </c>
      <c r="C70" s="10">
        <v>2025</v>
      </c>
      <c r="D70" s="10" t="s">
        <v>30</v>
      </c>
      <c r="E70" s="10">
        <f>VLOOKUP(H70,[1]Auxiliar_referencia!$B:$X,3,FALSE)</f>
        <v>2347679</v>
      </c>
      <c r="F70" s="10" t="str">
        <f>VLOOKUP(H70,[1]Auxiliar_referencia!$B:$X,11,FALSE)</f>
        <v>CCA - Barra da Lagoa - EMEB-AQI</v>
      </c>
      <c r="G70" s="10" t="str">
        <f>VLOOKUP(H70,[1]Auxiliar_referencia!$B:$X,16,FALSE)</f>
        <v>A15C030480</v>
      </c>
      <c r="H70" s="11" t="s">
        <v>99</v>
      </c>
      <c r="I70" s="10" t="str">
        <f>VLOOKUP(H70,[1]Auxiliar_referencia!$B:$X,20,FALSE)</f>
        <v>CASAN</v>
      </c>
      <c r="J70" s="10" t="str">
        <f>VLOOKUP(H70,[1]Auxiliar_referencia!$B:$X,10,FALSE)</f>
        <v>Florianópolis - Outros</v>
      </c>
      <c r="K70" s="10" t="str">
        <f>VLOOKUP(H70,[1]Auxiliar_referencia!$B:$X,12,FALSE)</f>
        <v>LMM - Guarita, convivência, oficina e escritórios</v>
      </c>
      <c r="L70" s="12">
        <f>VLOOKUP($H70,'[2]2025_03'!$D:$AD,'[2]2025_03'!Z$19,FALSE)</f>
        <v>1</v>
      </c>
      <c r="M70" s="12">
        <f>VLOOKUP($H70,'[2]2025_03'!$D:$AD,'[2]2025_03'!AA$19,FALSE)</f>
        <v>0</v>
      </c>
      <c r="N70" s="12">
        <f>VLOOKUP($H70,'[2]2025_03'!$D:$AD,'[2]2025_03'!AB$19,FALSE)</f>
        <v>0</v>
      </c>
      <c r="O70" s="12">
        <f>VLOOKUP($H70,'[2]2025_03'!$D:$AD,'[2]2025_03'!AC$19,FALSE)</f>
        <v>0</v>
      </c>
      <c r="P70" s="12">
        <f>VLOOKUP($H70,'[2]2025_03'!$D:$AD,'[2]2025_03'!AD$19,FALSE)</f>
        <v>1</v>
      </c>
      <c r="Q70" s="13">
        <f>VLOOKUP(H70,'2025_03'!H:R,11,FALSE)</f>
        <v>714</v>
      </c>
      <c r="R70" s="14">
        <f>VLOOKUP($H70,'[2]2025_03'!$D:$AD,'[2]2025_03'!J$19,FALSE)</f>
        <v>714</v>
      </c>
      <c r="S70" s="15">
        <f t="shared" si="5"/>
        <v>0</v>
      </c>
      <c r="T70" s="12">
        <f>VLOOKUP($H70,'[2]2025_03'!$D:$AD,'[2]2025_03'!K$19,FALSE)</f>
        <v>12</v>
      </c>
      <c r="U70" s="16" t="str">
        <f>VLOOKUP($H70,'[2]2025_03'!$D:$AD,'[2]2025_03'!T$19,FALSE)</f>
        <v>LIDO</v>
      </c>
      <c r="V70" s="17" t="str">
        <f>VLOOKUP($H70,'[2]2025_03'!$D:$AD,'[2]2025_03'!U$19,FALSE)</f>
        <v>Sem ocorrência</v>
      </c>
      <c r="W70" s="12">
        <f>VLOOKUP($H70,'[2]2025_03'!$D:$AD,'[2]2025_03'!L$19,FALSE)</f>
        <v>150.68</v>
      </c>
      <c r="X70" s="12">
        <f>VLOOKUP($H70,'[2]2025_03'!$D:$AD,'[2]2025_03'!M$19,FALSE)</f>
        <v>150.68</v>
      </c>
      <c r="Y70" s="18">
        <f>VLOOKUP($H70,'[2]2025_03'!$D:$AD,'[2]2025_03'!N$19,FALSE)</f>
        <v>-28.48</v>
      </c>
      <c r="Z70" s="12">
        <f>VLOOKUP($H70,'[2]2025_03'!$D:$AD,'[2]2025_03'!O$19,FALSE)</f>
        <v>0</v>
      </c>
      <c r="AA70" s="12">
        <f>VLOOKUP($H70,'[2]2025_03'!$D:$AD,'[2]2025_03'!P$19,FALSE)</f>
        <v>0</v>
      </c>
      <c r="AB70" s="12">
        <f>VLOOKUP($H70,'[2]2025_03'!$D:$AD,'[2]2025_03'!Q$19,FALSE)</f>
        <v>272.88</v>
      </c>
      <c r="AC70">
        <f t="shared" si="6"/>
        <v>272.88</v>
      </c>
      <c r="AD70">
        <f t="shared" si="7"/>
        <v>0</v>
      </c>
    </row>
    <row r="71" spans="1:30" ht="15" customHeight="1" x14ac:dyDescent="0.25">
      <c r="A71" s="10" t="str">
        <f t="shared" si="4"/>
        <v>H106 2025 Março</v>
      </c>
      <c r="B71" s="10" t="str">
        <f>VLOOKUP(H71,[1]Auxiliar_referencia!E:F,2,FALSE)</f>
        <v>Medidor faturado pela UFSC</v>
      </c>
      <c r="C71" s="10">
        <v>2025</v>
      </c>
      <c r="D71" s="10" t="s">
        <v>30</v>
      </c>
      <c r="E71" s="10">
        <f>VLOOKUP(H71,[1]Auxiliar_referencia!$B:$X,3,FALSE)</f>
        <v>14948508</v>
      </c>
      <c r="F71" s="10" t="str">
        <f>VLOOKUP(H71,[1]Auxiliar_referencia!$B:$X,11,FALSE)</f>
        <v>CCA - Araquari - Barra do Sul</v>
      </c>
      <c r="G71" s="10" t="str">
        <f>VLOOKUP(H71,[1]Auxiliar_referencia!$B:$X,16,FALSE)</f>
        <v>B11C061116</v>
      </c>
      <c r="H71" s="11" t="s">
        <v>100</v>
      </c>
      <c r="I71" s="10" t="str">
        <f>VLOOKUP(H71,[1]Auxiliar_referencia!$B:$X,20,FALSE)</f>
        <v>CASAN</v>
      </c>
      <c r="J71" s="10" t="str">
        <f>VLOOKUP(H71,[1]Auxiliar_referencia!$B:$X,10,FALSE)</f>
        <v>Araquari</v>
      </c>
      <c r="K71" s="10" t="str">
        <f>VLOOKUP(H71,[1]Auxiliar_referencia!$B:$X,12,FALSE)</f>
        <v>Fazenda UFSC/Yakult - Lab. de Camarões Marinhos</v>
      </c>
      <c r="L71" s="12">
        <f>VLOOKUP($H71,'[2]2025_03'!$D:$AD,'[2]2025_03'!Z$19,FALSE)</f>
        <v>1</v>
      </c>
      <c r="M71" s="12">
        <f>VLOOKUP($H71,'[2]2025_03'!$D:$AD,'[2]2025_03'!AA$19,FALSE)</f>
        <v>0</v>
      </c>
      <c r="N71" s="12">
        <f>VLOOKUP($H71,'[2]2025_03'!$D:$AD,'[2]2025_03'!AB$19,FALSE)</f>
        <v>0</v>
      </c>
      <c r="O71" s="12">
        <f>VLOOKUP($H71,'[2]2025_03'!$D:$AD,'[2]2025_03'!AC$19,FALSE)</f>
        <v>0</v>
      </c>
      <c r="P71" s="12">
        <f>VLOOKUP($H71,'[2]2025_03'!$D:$AD,'[2]2025_03'!AD$19,FALSE)</f>
        <v>1</v>
      </c>
      <c r="Q71" s="13">
        <f>VLOOKUP(H71,'2025_03'!H:R,11,FALSE)</f>
        <v>65</v>
      </c>
      <c r="R71" s="14">
        <f>VLOOKUP($H71,'[2]2025_03'!$D:$AD,'[2]2025_03'!J$19,FALSE)</f>
        <v>65</v>
      </c>
      <c r="S71" s="15">
        <f t="shared" si="5"/>
        <v>0</v>
      </c>
      <c r="T71" s="12">
        <f>VLOOKUP($H71,'[2]2025_03'!$D:$AD,'[2]2025_03'!K$19,FALSE)</f>
        <v>25</v>
      </c>
      <c r="U71" s="16" t="str">
        <f>VLOOKUP($H71,'[2]2025_03'!$D:$AD,'[2]2025_03'!T$19,FALSE)</f>
        <v>LIDO</v>
      </c>
      <c r="V71" s="17" t="str">
        <f>VLOOKUP($H71,'[2]2025_03'!$D:$AD,'[2]2025_03'!U$19,FALSE)</f>
        <v>Sem ocorrência</v>
      </c>
      <c r="W71" s="12">
        <f>VLOOKUP($H71,'[2]2025_03'!$D:$AD,'[2]2025_03'!L$19,FALSE)</f>
        <v>396.12</v>
      </c>
      <c r="X71" s="12">
        <f>VLOOKUP($H71,'[2]2025_03'!$D:$AD,'[2]2025_03'!M$19,FALSE)</f>
        <v>0</v>
      </c>
      <c r="Y71" s="18">
        <f>VLOOKUP($H71,'[2]2025_03'!$D:$AD,'[2]2025_03'!N$19,FALSE)</f>
        <v>-37.42</v>
      </c>
      <c r="Z71" s="12">
        <f>VLOOKUP($H71,'[2]2025_03'!$D:$AD,'[2]2025_03'!O$19,FALSE)</f>
        <v>0</v>
      </c>
      <c r="AA71" s="12">
        <f>VLOOKUP($H71,'[2]2025_03'!$D:$AD,'[2]2025_03'!P$19,FALSE)</f>
        <v>0</v>
      </c>
      <c r="AB71" s="12">
        <f>VLOOKUP($H71,'[2]2025_03'!$D:$AD,'[2]2025_03'!Q$19,FALSE)</f>
        <v>358.7</v>
      </c>
      <c r="AC71">
        <f t="shared" si="6"/>
        <v>358.7</v>
      </c>
      <c r="AD71">
        <f t="shared" si="7"/>
        <v>0</v>
      </c>
    </row>
    <row r="72" spans="1:30" ht="15" customHeight="1" x14ac:dyDescent="0.25">
      <c r="A72" s="10" t="str">
        <f t="shared" si="4"/>
        <v>H108 2025 Março</v>
      </c>
      <c r="B72" s="10" t="str">
        <f>VLOOKUP(H72,[1]Auxiliar_referencia!E:F,2,FALSE)</f>
        <v>Medidor faturado pela UFSC</v>
      </c>
      <c r="C72" s="10">
        <v>2025</v>
      </c>
      <c r="D72" s="10" t="s">
        <v>30</v>
      </c>
      <c r="E72" s="10">
        <f>VLOOKUP(H72,[1]Auxiliar_referencia!$B:$X,3,FALSE)</f>
        <v>0</v>
      </c>
      <c r="F72" s="10" t="str">
        <f>VLOOKUP(H72,[1]Auxiliar_referencia!$B:$X,11,FALSE)</f>
        <v>Joinville - Perini B. P.</v>
      </c>
      <c r="G72" s="10" t="str">
        <f>VLOOKUP(H72,[1]Auxiliar_referencia!$B:$X,16,FALSE)</f>
        <v>A15B040774</v>
      </c>
      <c r="H72" s="11" t="s">
        <v>101</v>
      </c>
      <c r="I72" s="10" t="str">
        <f>VLOOKUP(H72,[1]Auxiliar_referencia!$B:$X,20,FALSE)</f>
        <v>Condomínio Perini</v>
      </c>
      <c r="J72" s="10" t="str">
        <f>VLOOKUP(H72,[1]Auxiliar_referencia!$B:$X,10,FALSE)</f>
        <v>Joinville</v>
      </c>
      <c r="K72" s="10" t="str">
        <f>VLOOKUP(H72,[1]Auxiliar_referencia!$B:$X,12,FALSE)</f>
        <v>Bloco U - RU LAV</v>
      </c>
      <c r="L72" s="12">
        <f>VLOOKUP($H72,'[2]2025_03'!$D:$AD,'[2]2025_03'!Z$19,FALSE)</f>
        <v>0</v>
      </c>
      <c r="M72" s="12">
        <f>VLOOKUP($H72,'[2]2025_03'!$D:$AD,'[2]2025_03'!AA$19,FALSE)</f>
        <v>0</v>
      </c>
      <c r="N72" s="12">
        <f>VLOOKUP($H72,'[2]2025_03'!$D:$AD,'[2]2025_03'!AB$19,FALSE)</f>
        <v>1</v>
      </c>
      <c r="O72" s="12">
        <f>VLOOKUP($H72,'[2]2025_03'!$D:$AD,'[2]2025_03'!AC$19,FALSE)</f>
        <v>0</v>
      </c>
      <c r="P72" s="12">
        <f>VLOOKUP($H72,'[2]2025_03'!$D:$AD,'[2]2025_03'!AD$19,FALSE)</f>
        <v>1</v>
      </c>
      <c r="Q72" s="13">
        <f>VLOOKUP(H72,'2025_03'!H:R,11,FALSE)</f>
        <v>2341.7750000000001</v>
      </c>
      <c r="R72" s="14">
        <f>VLOOKUP($H72,'[2]2025_03'!$D:$AD,'[2]2025_03'!J$19,FALSE)</f>
        <v>2341.7750000000001</v>
      </c>
      <c r="S72" s="15">
        <f t="shared" si="5"/>
        <v>0</v>
      </c>
      <c r="T72" s="12">
        <f>VLOOKUP($H72,'[2]2025_03'!$D:$AD,'[2]2025_03'!K$19,FALSE)</f>
        <v>132.69900000000001</v>
      </c>
      <c r="U72" s="16" t="str">
        <f>VLOOKUP($H72,'[2]2025_03'!$D:$AD,'[2]2025_03'!T$19,FALSE)</f>
        <v>LIDO</v>
      </c>
      <c r="V72" s="17" t="str">
        <f>VLOOKUP($H72,'[2]2025_03'!$D:$AD,'[2]2025_03'!U$19,FALSE)</f>
        <v>Sem ocorrência</v>
      </c>
      <c r="W72" s="12">
        <f>VLOOKUP($H72,'[2]2025_03'!$D:$AD,'[2]2025_03'!L$19,FALSE)</f>
        <v>1579.12</v>
      </c>
      <c r="X72" s="12">
        <f>VLOOKUP($H72,'[2]2025_03'!$D:$AD,'[2]2025_03'!M$19,FALSE)</f>
        <v>1263.29</v>
      </c>
      <c r="Y72" s="18">
        <f>VLOOKUP($H72,'[2]2025_03'!$D:$AD,'[2]2025_03'!N$19,FALSE)</f>
        <v>0</v>
      </c>
      <c r="Z72" s="12">
        <f>VLOOKUP($H72,'[2]2025_03'!$D:$AD,'[2]2025_03'!O$19,FALSE)</f>
        <v>0</v>
      </c>
      <c r="AA72" s="12">
        <f>VLOOKUP($H72,'[2]2025_03'!$D:$AD,'[2]2025_03'!P$19,FALSE)</f>
        <v>0</v>
      </c>
      <c r="AB72" s="12">
        <f>VLOOKUP($H72,'[2]2025_03'!$D:$AD,'[2]2025_03'!Q$19,FALSE)</f>
        <v>2842.41</v>
      </c>
      <c r="AC72">
        <f t="shared" si="6"/>
        <v>2842.41</v>
      </c>
      <c r="AD72">
        <f t="shared" si="7"/>
        <v>0</v>
      </c>
    </row>
    <row r="73" spans="1:30" ht="15" customHeight="1" x14ac:dyDescent="0.25">
      <c r="A73" s="10" t="str">
        <f t="shared" si="4"/>
        <v>H109 2025 Março</v>
      </c>
      <c r="B73" s="10" t="str">
        <f>VLOOKUP(H73,[1]Auxiliar_referencia!E:F,2,FALSE)</f>
        <v>Medidor faturado pela UFSC</v>
      </c>
      <c r="C73" s="10">
        <v>2025</v>
      </c>
      <c r="D73" s="10" t="s">
        <v>30</v>
      </c>
      <c r="E73" s="10">
        <f>VLOOKUP(H73,[1]Auxiliar_referencia!$B:$X,3,FALSE)</f>
        <v>0</v>
      </c>
      <c r="F73" s="10" t="str">
        <f>VLOOKUP(H73,[1]Auxiliar_referencia!$B:$X,11,FALSE)</f>
        <v>Joinville - Perini B. P.</v>
      </c>
      <c r="G73" s="10" t="str">
        <f>VLOOKUP(H73,[1]Auxiliar_referencia!$B:$X,16,FALSE)</f>
        <v>F17B900021</v>
      </c>
      <c r="H73" s="11" t="s">
        <v>102</v>
      </c>
      <c r="I73" s="10" t="str">
        <f>VLOOKUP(H73,[1]Auxiliar_referencia!$B:$X,20,FALSE)</f>
        <v>Condomínio Perini</v>
      </c>
      <c r="J73" s="10" t="str">
        <f>VLOOKUP(H73,[1]Auxiliar_referencia!$B:$X,10,FALSE)</f>
        <v>Joinville</v>
      </c>
      <c r="K73" s="10" t="str">
        <f>VLOOKUP(H73,[1]Auxiliar_referencia!$B:$X,12,FALSE)</f>
        <v>Bloco O - O1</v>
      </c>
      <c r="L73" s="12">
        <f>VLOOKUP($H73,'[2]2025_03'!$D:$AD,'[2]2025_03'!Z$19,FALSE)</f>
        <v>0</v>
      </c>
      <c r="M73" s="12">
        <f>VLOOKUP($H73,'[2]2025_03'!$D:$AD,'[2]2025_03'!AA$19,FALSE)</f>
        <v>0</v>
      </c>
      <c r="N73" s="12">
        <f>VLOOKUP($H73,'[2]2025_03'!$D:$AD,'[2]2025_03'!AB$19,FALSE)</f>
        <v>1</v>
      </c>
      <c r="O73" s="12">
        <f>VLOOKUP($H73,'[2]2025_03'!$D:$AD,'[2]2025_03'!AC$19,FALSE)</f>
        <v>0</v>
      </c>
      <c r="P73" s="12">
        <f>VLOOKUP($H73,'[2]2025_03'!$D:$AD,'[2]2025_03'!AD$19,FALSE)</f>
        <v>1</v>
      </c>
      <c r="Q73" s="13">
        <f>VLOOKUP(H73,'2025_03'!H:R,11,FALSE)</f>
        <v>537.952</v>
      </c>
      <c r="R73" s="14">
        <f>VLOOKUP($H73,'[2]2025_03'!$D:$AD,'[2]2025_03'!J$19,FALSE)</f>
        <v>537.952</v>
      </c>
      <c r="S73" s="15">
        <f t="shared" si="5"/>
        <v>0</v>
      </c>
      <c r="T73" s="12">
        <f>VLOOKUP($H73,'[2]2025_03'!$D:$AD,'[2]2025_03'!K$19,FALSE)</f>
        <v>1.2430000000000001</v>
      </c>
      <c r="U73" s="16" t="str">
        <f>VLOOKUP($H73,'[2]2025_03'!$D:$AD,'[2]2025_03'!T$19,FALSE)</f>
        <v>LIDO</v>
      </c>
      <c r="V73" s="17" t="str">
        <f>VLOOKUP($H73,'[2]2025_03'!$D:$AD,'[2]2025_03'!U$19,FALSE)</f>
        <v>Sem ocorrência</v>
      </c>
      <c r="W73" s="12">
        <f>VLOOKUP($H73,'[2]2025_03'!$D:$AD,'[2]2025_03'!L$19,FALSE)</f>
        <v>119</v>
      </c>
      <c r="X73" s="12">
        <f>VLOOKUP($H73,'[2]2025_03'!$D:$AD,'[2]2025_03'!M$19,FALSE)</f>
        <v>95.2</v>
      </c>
      <c r="Y73" s="18">
        <f>VLOOKUP($H73,'[2]2025_03'!$D:$AD,'[2]2025_03'!N$19,FALSE)</f>
        <v>0</v>
      </c>
      <c r="Z73" s="12">
        <f>VLOOKUP($H73,'[2]2025_03'!$D:$AD,'[2]2025_03'!O$19,FALSE)</f>
        <v>0</v>
      </c>
      <c r="AA73" s="12">
        <f>VLOOKUP($H73,'[2]2025_03'!$D:$AD,'[2]2025_03'!P$19,FALSE)</f>
        <v>0</v>
      </c>
      <c r="AB73" s="12">
        <f>VLOOKUP($H73,'[2]2025_03'!$D:$AD,'[2]2025_03'!Q$19,FALSE)</f>
        <v>214.2</v>
      </c>
      <c r="AC73">
        <f t="shared" si="6"/>
        <v>214.2</v>
      </c>
      <c r="AD73">
        <f t="shared" si="7"/>
        <v>0</v>
      </c>
    </row>
    <row r="74" spans="1:30" ht="15" customHeight="1" x14ac:dyDescent="0.25">
      <c r="A74" s="10" t="str">
        <f t="shared" si="4"/>
        <v>H110 2025 Março</v>
      </c>
      <c r="B74" s="10" t="str">
        <f>VLOOKUP(H74,[1]Auxiliar_referencia!E:F,2,FALSE)</f>
        <v>Medidor faturado pela UFSC</v>
      </c>
      <c r="C74" s="10">
        <v>2025</v>
      </c>
      <c r="D74" s="10" t="s">
        <v>30</v>
      </c>
      <c r="E74" s="10">
        <f>VLOOKUP(H74,[1]Auxiliar_referencia!$B:$X,3,FALSE)</f>
        <v>0</v>
      </c>
      <c r="F74" s="10" t="str">
        <f>VLOOKUP(H74,[1]Auxiliar_referencia!$B:$X,11,FALSE)</f>
        <v>Joinville - Perini B. P.</v>
      </c>
      <c r="G74" s="10" t="str">
        <f>VLOOKUP(H74,[1]Auxiliar_referencia!$B:$X,16,FALSE)</f>
        <v>F17B900028</v>
      </c>
      <c r="H74" s="11" t="s">
        <v>103</v>
      </c>
      <c r="I74" s="10" t="str">
        <f>VLOOKUP(H74,[1]Auxiliar_referencia!$B:$X,20,FALSE)</f>
        <v>Condomínio Perini</v>
      </c>
      <c r="J74" s="10" t="str">
        <f>VLOOKUP(H74,[1]Auxiliar_referencia!$B:$X,10,FALSE)</f>
        <v>Joinville</v>
      </c>
      <c r="K74" s="10" t="str">
        <f>VLOOKUP(H74,[1]Auxiliar_referencia!$B:$X,12,FALSE)</f>
        <v>Bloco U - RU</v>
      </c>
      <c r="L74" s="12">
        <f>VLOOKUP($H74,'[2]2025_03'!$D:$AD,'[2]2025_03'!Z$19,FALSE)</f>
        <v>0</v>
      </c>
      <c r="M74" s="12">
        <f>VLOOKUP($H74,'[2]2025_03'!$D:$AD,'[2]2025_03'!AA$19,FALSE)</f>
        <v>0</v>
      </c>
      <c r="N74" s="12">
        <f>VLOOKUP($H74,'[2]2025_03'!$D:$AD,'[2]2025_03'!AB$19,FALSE)</f>
        <v>1</v>
      </c>
      <c r="O74" s="12">
        <f>VLOOKUP($H74,'[2]2025_03'!$D:$AD,'[2]2025_03'!AC$19,FALSE)</f>
        <v>0</v>
      </c>
      <c r="P74" s="12">
        <f>VLOOKUP($H74,'[2]2025_03'!$D:$AD,'[2]2025_03'!AD$19,FALSE)</f>
        <v>1</v>
      </c>
      <c r="Q74" s="13">
        <f>VLOOKUP(H74,'2025_03'!H:R,11,FALSE)</f>
        <v>52.432000000000002</v>
      </c>
      <c r="R74" s="14">
        <f>VLOOKUP($H74,'[2]2025_03'!$D:$AD,'[2]2025_03'!J$19,FALSE)</f>
        <v>52.432000000000002</v>
      </c>
      <c r="S74" s="15">
        <f t="shared" si="5"/>
        <v>0</v>
      </c>
      <c r="T74" s="12">
        <f>VLOOKUP($H74,'[2]2025_03'!$D:$AD,'[2]2025_03'!K$19,FALSE)</f>
        <v>2.2999999999999998</v>
      </c>
      <c r="U74" s="16" t="str">
        <f>VLOOKUP($H74,'[2]2025_03'!$D:$AD,'[2]2025_03'!T$19,FALSE)</f>
        <v>LIDO</v>
      </c>
      <c r="V74" s="17" t="str">
        <f>VLOOKUP($H74,'[2]2025_03'!$D:$AD,'[2]2025_03'!U$19,FALSE)</f>
        <v>Sem ocorrência</v>
      </c>
      <c r="W74" s="12">
        <f>VLOOKUP($H74,'[2]2025_03'!$D:$AD,'[2]2025_03'!L$19,FALSE)</f>
        <v>119</v>
      </c>
      <c r="X74" s="12">
        <f>VLOOKUP($H74,'[2]2025_03'!$D:$AD,'[2]2025_03'!M$19,FALSE)</f>
        <v>95.2</v>
      </c>
      <c r="Y74" s="18">
        <f>VLOOKUP($H74,'[2]2025_03'!$D:$AD,'[2]2025_03'!N$19,FALSE)</f>
        <v>0</v>
      </c>
      <c r="Z74" s="12">
        <f>VLOOKUP($H74,'[2]2025_03'!$D:$AD,'[2]2025_03'!O$19,FALSE)</f>
        <v>0</v>
      </c>
      <c r="AA74" s="12">
        <f>VLOOKUP($H74,'[2]2025_03'!$D:$AD,'[2]2025_03'!P$19,FALSE)</f>
        <v>0</v>
      </c>
      <c r="AB74" s="12">
        <f>VLOOKUP($H74,'[2]2025_03'!$D:$AD,'[2]2025_03'!Q$19,FALSE)</f>
        <v>214.2</v>
      </c>
      <c r="AC74">
        <f t="shared" si="6"/>
        <v>214.2</v>
      </c>
      <c r="AD74">
        <f t="shared" si="7"/>
        <v>0</v>
      </c>
    </row>
    <row r="75" spans="1:30" ht="15" customHeight="1" x14ac:dyDescent="0.25">
      <c r="A75" s="10" t="str">
        <f t="shared" si="4"/>
        <v>H111 2025 Março</v>
      </c>
      <c r="B75" s="10" t="str">
        <f>VLOOKUP(H75,[1]Auxiliar_referencia!E:F,2,FALSE)</f>
        <v>Medidor faturado pela UFSC</v>
      </c>
      <c r="C75" s="10">
        <v>2025</v>
      </c>
      <c r="D75" s="10" t="s">
        <v>30</v>
      </c>
      <c r="E75" s="10">
        <f>VLOOKUP(H75,[1]Auxiliar_referencia!$B:$X,3,FALSE)</f>
        <v>0</v>
      </c>
      <c r="F75" s="10" t="str">
        <f>VLOOKUP(H75,[1]Auxiliar_referencia!$B:$X,11,FALSE)</f>
        <v>Joinville - Perini B. P.</v>
      </c>
      <c r="G75" s="10" t="str">
        <f>VLOOKUP(H75,[1]Auxiliar_referencia!$B:$X,16,FALSE)</f>
        <v>C16UB020205</v>
      </c>
      <c r="H75" s="11" t="s">
        <v>104</v>
      </c>
      <c r="I75" s="10" t="str">
        <f>VLOOKUP(H75,[1]Auxiliar_referencia!$B:$X,20,FALSE)</f>
        <v>Condomínio Perini</v>
      </c>
      <c r="J75" s="10" t="str">
        <f>VLOOKUP(H75,[1]Auxiliar_referencia!$B:$X,10,FALSE)</f>
        <v>Joinville</v>
      </c>
      <c r="K75" s="10" t="str">
        <f>VLOOKUP(H75,[1]Auxiliar_referencia!$B:$X,12,FALSE)</f>
        <v>Bloco U - U</v>
      </c>
      <c r="L75" s="12">
        <f>VLOOKUP($H75,'[2]2025_03'!$D:$AD,'[2]2025_03'!Z$19,FALSE)</f>
        <v>0</v>
      </c>
      <c r="M75" s="12">
        <f>VLOOKUP($H75,'[2]2025_03'!$D:$AD,'[2]2025_03'!AA$19,FALSE)</f>
        <v>0</v>
      </c>
      <c r="N75" s="12">
        <f>VLOOKUP($H75,'[2]2025_03'!$D:$AD,'[2]2025_03'!AB$19,FALSE)</f>
        <v>1</v>
      </c>
      <c r="O75" s="12">
        <f>VLOOKUP($H75,'[2]2025_03'!$D:$AD,'[2]2025_03'!AC$19,FALSE)</f>
        <v>0</v>
      </c>
      <c r="P75" s="12">
        <f>VLOOKUP($H75,'[2]2025_03'!$D:$AD,'[2]2025_03'!AD$19,FALSE)</f>
        <v>1</v>
      </c>
      <c r="Q75" s="13">
        <f>VLOOKUP(H75,'2025_03'!H:R,11,FALSE)</f>
        <v>4738.57</v>
      </c>
      <c r="R75" s="14">
        <f>VLOOKUP($H75,'[2]2025_03'!$D:$AD,'[2]2025_03'!J$19,FALSE)</f>
        <v>4738.57</v>
      </c>
      <c r="S75" s="15">
        <f t="shared" si="5"/>
        <v>0</v>
      </c>
      <c r="T75" s="12">
        <f>VLOOKUP($H75,'[2]2025_03'!$D:$AD,'[2]2025_03'!K$19,FALSE)</f>
        <v>9.51</v>
      </c>
      <c r="U75" s="16" t="str">
        <f>VLOOKUP($H75,'[2]2025_03'!$D:$AD,'[2]2025_03'!T$19,FALSE)</f>
        <v>LIDO</v>
      </c>
      <c r="V75" s="17" t="str">
        <f>VLOOKUP($H75,'[2]2025_03'!$D:$AD,'[2]2025_03'!U$19,FALSE)</f>
        <v>Sem ocorrência</v>
      </c>
      <c r="W75" s="12">
        <f>VLOOKUP($H75,'[2]2025_03'!$D:$AD,'[2]2025_03'!L$19,FALSE)</f>
        <v>119</v>
      </c>
      <c r="X75" s="12">
        <f>VLOOKUP($H75,'[2]2025_03'!$D:$AD,'[2]2025_03'!M$19,FALSE)</f>
        <v>95.2</v>
      </c>
      <c r="Y75" s="18">
        <f>VLOOKUP($H75,'[2]2025_03'!$D:$AD,'[2]2025_03'!N$19,FALSE)</f>
        <v>0</v>
      </c>
      <c r="Z75" s="12">
        <f>VLOOKUP($H75,'[2]2025_03'!$D:$AD,'[2]2025_03'!O$19,FALSE)</f>
        <v>0</v>
      </c>
      <c r="AA75" s="12">
        <f>VLOOKUP($H75,'[2]2025_03'!$D:$AD,'[2]2025_03'!P$19,FALSE)</f>
        <v>0</v>
      </c>
      <c r="AB75" s="12">
        <f>VLOOKUP($H75,'[2]2025_03'!$D:$AD,'[2]2025_03'!Q$19,FALSE)</f>
        <v>214.2</v>
      </c>
      <c r="AC75">
        <f t="shared" si="6"/>
        <v>214.2</v>
      </c>
      <c r="AD75">
        <f t="shared" si="7"/>
        <v>0</v>
      </c>
    </row>
    <row r="76" spans="1:30" ht="15" customHeight="1" x14ac:dyDescent="0.25">
      <c r="A76" s="10" t="str">
        <f t="shared" si="4"/>
        <v>H112 2025 Março</v>
      </c>
      <c r="B76" s="10" t="str">
        <f>VLOOKUP(H76,[1]Auxiliar_referencia!E:F,2,FALSE)</f>
        <v>Medidor faturado pela UFSC</v>
      </c>
      <c r="C76" s="10">
        <v>2025</v>
      </c>
      <c r="D76" s="10" t="s">
        <v>30</v>
      </c>
      <c r="E76" s="10">
        <f>VLOOKUP(H76,[1]Auxiliar_referencia!$B:$X,3,FALSE)</f>
        <v>0</v>
      </c>
      <c r="F76" s="10" t="str">
        <f>VLOOKUP(H76,[1]Auxiliar_referencia!$B:$X,11,FALSE)</f>
        <v>Joinville - Perini B. P.</v>
      </c>
      <c r="G76" s="10" t="str">
        <f>VLOOKUP(H76,[1]Auxiliar_referencia!$B:$X,16,FALSE)</f>
        <v/>
      </c>
      <c r="H76" s="11" t="s">
        <v>105</v>
      </c>
      <c r="I76" s="10" t="str">
        <f>VLOOKUP(H76,[1]Auxiliar_referencia!$B:$X,20,FALSE)</f>
        <v>Condomínio Perini</v>
      </c>
      <c r="J76" s="10" t="str">
        <f>VLOOKUP(H76,[1]Auxiliar_referencia!$B:$X,10,FALSE)</f>
        <v>Joinville</v>
      </c>
      <c r="K76" s="10" t="str">
        <f>VLOOKUP(H76,[1]Auxiliar_referencia!$B:$X,12,FALSE)</f>
        <v>Tunel de Vento - LAB 01</v>
      </c>
      <c r="L76" s="12">
        <f>VLOOKUP($H76,'[2]2025_03'!$D:$AD,'[2]2025_03'!Z$19,FALSE)</f>
        <v>0</v>
      </c>
      <c r="M76" s="12">
        <f>VLOOKUP($H76,'[2]2025_03'!$D:$AD,'[2]2025_03'!AA$19,FALSE)</f>
        <v>0</v>
      </c>
      <c r="N76" s="12">
        <f>VLOOKUP($H76,'[2]2025_03'!$D:$AD,'[2]2025_03'!AB$19,FALSE)</f>
        <v>1</v>
      </c>
      <c r="O76" s="12">
        <f>VLOOKUP($H76,'[2]2025_03'!$D:$AD,'[2]2025_03'!AC$19,FALSE)</f>
        <v>0</v>
      </c>
      <c r="P76" s="12">
        <f>VLOOKUP($H76,'[2]2025_03'!$D:$AD,'[2]2025_03'!AD$19,FALSE)</f>
        <v>1</v>
      </c>
      <c r="Q76" s="13">
        <f>VLOOKUP(H76,'2025_03'!H:R,11,FALSE)</f>
        <v>6817.97</v>
      </c>
      <c r="R76" s="14">
        <f>VLOOKUP($H76,'[2]2025_03'!$D:$AD,'[2]2025_03'!J$19,FALSE)</f>
        <v>6817.97</v>
      </c>
      <c r="S76" s="15">
        <f t="shared" si="5"/>
        <v>0</v>
      </c>
      <c r="T76" s="12">
        <f>VLOOKUP($H76,'[2]2025_03'!$D:$AD,'[2]2025_03'!K$19,FALSE)</f>
        <v>44.81</v>
      </c>
      <c r="U76" s="16" t="str">
        <f>VLOOKUP($H76,'[2]2025_03'!$D:$AD,'[2]2025_03'!T$19,FALSE)</f>
        <v>LIDO</v>
      </c>
      <c r="V76" s="17" t="str">
        <f>VLOOKUP($H76,'[2]2025_03'!$D:$AD,'[2]2025_03'!U$19,FALSE)</f>
        <v>Sem ocorrência</v>
      </c>
      <c r="W76" s="12">
        <f>VLOOKUP($H76,'[2]2025_03'!$D:$AD,'[2]2025_03'!L$19,FALSE)</f>
        <v>533.24</v>
      </c>
      <c r="X76" s="12">
        <f>VLOOKUP($H76,'[2]2025_03'!$D:$AD,'[2]2025_03'!M$19,FALSE)</f>
        <v>426.59</v>
      </c>
      <c r="Y76" s="18">
        <f>VLOOKUP($H76,'[2]2025_03'!$D:$AD,'[2]2025_03'!N$19,FALSE)</f>
        <v>0</v>
      </c>
      <c r="Z76" s="12">
        <f>VLOOKUP($H76,'[2]2025_03'!$D:$AD,'[2]2025_03'!O$19,FALSE)</f>
        <v>0</v>
      </c>
      <c r="AA76" s="12">
        <f>VLOOKUP($H76,'[2]2025_03'!$D:$AD,'[2]2025_03'!P$19,FALSE)</f>
        <v>0</v>
      </c>
      <c r="AB76" s="12">
        <f>VLOOKUP($H76,'[2]2025_03'!$D:$AD,'[2]2025_03'!Q$19,FALSE)</f>
        <v>959.82999999999993</v>
      </c>
      <c r="AC76">
        <f t="shared" si="6"/>
        <v>959.82999999999993</v>
      </c>
      <c r="AD76">
        <f t="shared" si="7"/>
        <v>0</v>
      </c>
    </row>
    <row r="77" spans="1:30" ht="15" customHeight="1" x14ac:dyDescent="0.25">
      <c r="A77" s="10" t="str">
        <f t="shared" si="4"/>
        <v>H113 2025 Março</v>
      </c>
      <c r="B77" s="10" t="str">
        <f>VLOOKUP(H77,[1]Auxiliar_referencia!E:F,2,FALSE)</f>
        <v>Medidor faturado pela UFSC</v>
      </c>
      <c r="C77" s="10">
        <v>2025</v>
      </c>
      <c r="D77" s="10" t="s">
        <v>30</v>
      </c>
      <c r="E77" s="10">
        <f>VLOOKUP(H77,[1]Auxiliar_referencia!$B:$X,3,FALSE)</f>
        <v>0</v>
      </c>
      <c r="F77" s="10" t="str">
        <f>VLOOKUP(H77,[1]Auxiliar_referencia!$B:$X,11,FALSE)</f>
        <v>Joinville - Perini B. P.</v>
      </c>
      <c r="G77" s="10" t="str">
        <f>VLOOKUP(H77,[1]Auxiliar_referencia!$B:$X,16,FALSE)</f>
        <v/>
      </c>
      <c r="H77" s="11" t="s">
        <v>106</v>
      </c>
      <c r="I77" s="10" t="str">
        <f>VLOOKUP(H77,[1]Auxiliar_referencia!$B:$X,20,FALSE)</f>
        <v>Condomínio Perini</v>
      </c>
      <c r="J77" s="10" t="str">
        <f>VLOOKUP(H77,[1]Auxiliar_referencia!$B:$X,10,FALSE)</f>
        <v>Joinville</v>
      </c>
      <c r="K77" s="10" t="str">
        <f>VLOOKUP(H77,[1]Auxiliar_referencia!$B:$X,12,FALSE)</f>
        <v>Bloco U - U LAB</v>
      </c>
      <c r="L77" s="12">
        <f>VLOOKUP($H77,'[2]2025_03'!$D:$AD,'[2]2025_03'!Z$19,FALSE)</f>
        <v>0</v>
      </c>
      <c r="M77" s="12">
        <f>VLOOKUP($H77,'[2]2025_03'!$D:$AD,'[2]2025_03'!AA$19,FALSE)</f>
        <v>0</v>
      </c>
      <c r="N77" s="12">
        <f>VLOOKUP($H77,'[2]2025_03'!$D:$AD,'[2]2025_03'!AB$19,FALSE)</f>
        <v>1</v>
      </c>
      <c r="O77" s="12">
        <f>VLOOKUP($H77,'[2]2025_03'!$D:$AD,'[2]2025_03'!AC$19,FALSE)</f>
        <v>0</v>
      </c>
      <c r="P77" s="12">
        <f>VLOOKUP($H77,'[2]2025_03'!$D:$AD,'[2]2025_03'!AD$19,FALSE)</f>
        <v>1</v>
      </c>
      <c r="Q77" s="13">
        <f>VLOOKUP(H77,'2025_03'!H:R,11,FALSE)</f>
        <v>6739.8019999999997</v>
      </c>
      <c r="R77" s="14">
        <f>VLOOKUP($H77,'[2]2025_03'!$D:$AD,'[2]2025_03'!J$19,FALSE)</f>
        <v>6739.8019999999997</v>
      </c>
      <c r="S77" s="15">
        <f t="shared" si="5"/>
        <v>0</v>
      </c>
      <c r="T77" s="12">
        <f>VLOOKUP($H77,'[2]2025_03'!$D:$AD,'[2]2025_03'!K$19,FALSE)</f>
        <v>194.35</v>
      </c>
      <c r="U77" s="16" t="str">
        <f>VLOOKUP($H77,'[2]2025_03'!$D:$AD,'[2]2025_03'!T$19,FALSE)</f>
        <v>LIDO</v>
      </c>
      <c r="V77" s="17" t="str">
        <f>VLOOKUP($H77,'[2]2025_03'!$D:$AD,'[2]2025_03'!U$19,FALSE)</f>
        <v>Sem ocorrência</v>
      </c>
      <c r="W77" s="12">
        <f>VLOOKUP($H77,'[2]2025_03'!$D:$AD,'[2]2025_03'!L$19,FALSE)</f>
        <v>2312.7600000000002</v>
      </c>
      <c r="X77" s="12">
        <f>VLOOKUP($H77,'[2]2025_03'!$D:$AD,'[2]2025_03'!M$19,FALSE)</f>
        <v>1850.21</v>
      </c>
      <c r="Y77" s="18">
        <f>VLOOKUP($H77,'[2]2025_03'!$D:$AD,'[2]2025_03'!N$19,FALSE)</f>
        <v>0</v>
      </c>
      <c r="Z77" s="12">
        <f>VLOOKUP($H77,'[2]2025_03'!$D:$AD,'[2]2025_03'!O$19,FALSE)</f>
        <v>0</v>
      </c>
      <c r="AA77" s="12">
        <f>VLOOKUP($H77,'[2]2025_03'!$D:$AD,'[2]2025_03'!P$19,FALSE)</f>
        <v>0</v>
      </c>
      <c r="AB77" s="12">
        <f>VLOOKUP($H77,'[2]2025_03'!$D:$AD,'[2]2025_03'!Q$19,FALSE)</f>
        <v>4162.97</v>
      </c>
      <c r="AC77">
        <f t="shared" si="6"/>
        <v>4162.97</v>
      </c>
      <c r="AD77">
        <f t="shared" si="7"/>
        <v>0</v>
      </c>
    </row>
    <row r="78" spans="1:30" ht="15" customHeight="1" x14ac:dyDescent="0.25">
      <c r="A78" s="10" t="str">
        <f t="shared" si="4"/>
        <v>H130 2025 Março</v>
      </c>
      <c r="B78" s="10" t="str">
        <f>VLOOKUP(H78,[1]Auxiliar_referencia!E:F,2,FALSE)</f>
        <v>Medidor faturado pela UFSC</v>
      </c>
      <c r="C78" s="10">
        <v>2025</v>
      </c>
      <c r="D78" s="10" t="s">
        <v>30</v>
      </c>
      <c r="E78" s="10">
        <f>VLOOKUP(H78,[1]Auxiliar_referencia!$B:$X,3,FALSE)</f>
        <v>0</v>
      </c>
      <c r="F78" s="10" t="str">
        <f>VLOOKUP(H78,[1]Auxiliar_referencia!$B:$X,11,FALSE)</f>
        <v>Sapiens Park</v>
      </c>
      <c r="G78" s="10" t="str">
        <f>VLOOKUP(H78,[1]Auxiliar_referencia!$B:$X,16,FALSE)</f>
        <v/>
      </c>
      <c r="H78" s="11" t="s">
        <v>107</v>
      </c>
      <c r="I78" s="10" t="str">
        <f>VLOOKUP(H78,[1]Auxiliar_referencia!$B:$X,20,FALSE)</f>
        <v>Condomínio Sapiens Park</v>
      </c>
      <c r="J78" s="10" t="str">
        <f>VLOOKUP(H78,[1]Auxiliar_referencia!$B:$X,10,FALSE)</f>
        <v>Florianópolis - Outros</v>
      </c>
      <c r="K78" s="10" t="str">
        <f>VLOOKUP(H78,[1]Auxiliar_referencia!$B:$X,12,FALSE)</f>
        <v>Sapiens Park - INPETRO</v>
      </c>
      <c r="L78" s="12">
        <f>VLOOKUP($H78,'[2]2025_03'!$D:$AD,'[2]2025_03'!Z$19,FALSE)</f>
        <v>0</v>
      </c>
      <c r="M78" s="12">
        <f>VLOOKUP($H78,'[2]2025_03'!$D:$AD,'[2]2025_03'!AA$19,FALSE)</f>
        <v>0</v>
      </c>
      <c r="N78" s="12">
        <f>VLOOKUP($H78,'[2]2025_03'!$D:$AD,'[2]2025_03'!AB$19,FALSE)</f>
        <v>1</v>
      </c>
      <c r="O78" s="12">
        <f>VLOOKUP($H78,'[2]2025_03'!$D:$AD,'[2]2025_03'!AC$19,FALSE)</f>
        <v>0</v>
      </c>
      <c r="P78" s="12">
        <f>VLOOKUP($H78,'[2]2025_03'!$D:$AD,'[2]2025_03'!AD$19,FALSE)</f>
        <v>1</v>
      </c>
      <c r="Q78" s="13">
        <f>VLOOKUP(H78,'2025_03'!H:R,11,FALSE)</f>
        <v>0</v>
      </c>
      <c r="R78" s="14">
        <f>VLOOKUP($H78,'[2]2025_03'!$D:$AD,'[2]2025_03'!J$19,FALSE)</f>
        <v>0</v>
      </c>
      <c r="S78" s="15">
        <f t="shared" si="5"/>
        <v>0</v>
      </c>
      <c r="T78" s="12">
        <f>VLOOKUP($H78,'[2]2025_03'!$D:$AD,'[2]2025_03'!K$19,FALSE)</f>
        <v>0</v>
      </c>
      <c r="U78" s="16">
        <f>VLOOKUP($H78,'[2]2025_03'!$D:$AD,'[2]2025_03'!T$19,FALSE)</f>
        <v>0</v>
      </c>
      <c r="V78" s="17">
        <f>VLOOKUP($H78,'[2]2025_03'!$D:$AD,'[2]2025_03'!U$19,FALSE)</f>
        <v>0</v>
      </c>
      <c r="W78" s="12">
        <f>VLOOKUP($H78,'[2]2025_03'!$D:$AD,'[2]2025_03'!L$19,FALSE)</f>
        <v>0</v>
      </c>
      <c r="X78" s="12">
        <f>VLOOKUP($H78,'[2]2025_03'!$D:$AD,'[2]2025_03'!M$19,FALSE)</f>
        <v>0</v>
      </c>
      <c r="Y78" s="18">
        <f>VLOOKUP($H78,'[2]2025_03'!$D:$AD,'[2]2025_03'!N$19,FALSE)</f>
        <v>0</v>
      </c>
      <c r="Z78" s="12">
        <f>VLOOKUP($H78,'[2]2025_03'!$D:$AD,'[2]2025_03'!O$19,FALSE)</f>
        <v>0</v>
      </c>
      <c r="AA78" s="12">
        <f>VLOOKUP($H78,'[2]2025_03'!$D:$AD,'[2]2025_03'!P$19,FALSE)</f>
        <v>0</v>
      </c>
      <c r="AB78" s="12">
        <f>VLOOKUP($H78,'[2]2025_03'!$D:$AD,'[2]2025_03'!Q$19,FALSE)</f>
        <v>0</v>
      </c>
      <c r="AC78">
        <f t="shared" si="6"/>
        <v>0</v>
      </c>
      <c r="AD78">
        <f t="shared" si="7"/>
        <v>0</v>
      </c>
    </row>
    <row r="79" spans="1:30" ht="15" customHeight="1" x14ac:dyDescent="0.25">
      <c r="A79" s="10" t="str">
        <f t="shared" si="4"/>
        <v>H131 2025 Março</v>
      </c>
      <c r="B79" s="10" t="str">
        <f>VLOOKUP(H79,[1]Auxiliar_referencia!E:F,2,FALSE)</f>
        <v>Medidor faturado pela UFSC</v>
      </c>
      <c r="C79" s="10">
        <v>2025</v>
      </c>
      <c r="D79" s="10" t="s">
        <v>30</v>
      </c>
      <c r="E79" s="10">
        <f>VLOOKUP(H79,[1]Auxiliar_referencia!$B:$X,3,FALSE)</f>
        <v>0</v>
      </c>
      <c r="F79" s="10" t="str">
        <f>VLOOKUP(H79,[1]Auxiliar_referencia!$B:$X,11,FALSE)</f>
        <v>Sapiens Park</v>
      </c>
      <c r="G79" s="10" t="str">
        <f>VLOOKUP(H79,[1]Auxiliar_referencia!$B:$X,16,FALSE)</f>
        <v/>
      </c>
      <c r="H79" s="11" t="s">
        <v>108</v>
      </c>
      <c r="I79" s="10" t="str">
        <f>VLOOKUP(H79,[1]Auxiliar_referencia!$B:$X,20,FALSE)</f>
        <v>Condomínio Sapiens Park</v>
      </c>
      <c r="J79" s="10" t="str">
        <f>VLOOKUP(H79,[1]Auxiliar_referencia!$B:$X,10,FALSE)</f>
        <v>Florianópolis - Outros</v>
      </c>
      <c r="K79" s="10" t="str">
        <f>VLOOKUP(H79,[1]Auxiliar_referencia!$B:$X,12,FALSE)</f>
        <v>Sapiens Park - Fotovoltaica</v>
      </c>
      <c r="L79" s="12">
        <f>VLOOKUP($H79,'[2]2025_03'!$D:$AD,'[2]2025_03'!Z$19,FALSE)</f>
        <v>1</v>
      </c>
      <c r="M79" s="12">
        <f>VLOOKUP($H79,'[2]2025_03'!$D:$AD,'[2]2025_03'!AA$19,FALSE)</f>
        <v>0</v>
      </c>
      <c r="N79" s="12">
        <f>VLOOKUP($H79,'[2]2025_03'!$D:$AD,'[2]2025_03'!AB$19,FALSE)</f>
        <v>0</v>
      </c>
      <c r="O79" s="12">
        <f>VLOOKUP($H79,'[2]2025_03'!$D:$AD,'[2]2025_03'!AC$19,FALSE)</f>
        <v>0</v>
      </c>
      <c r="P79" s="12">
        <f>VLOOKUP($H79,'[2]2025_03'!$D:$AD,'[2]2025_03'!AD$19,FALSE)</f>
        <v>1</v>
      </c>
      <c r="Q79" s="13">
        <f>VLOOKUP(H79,'2025_03'!H:R,11,FALSE)</f>
        <v>0</v>
      </c>
      <c r="R79" s="14">
        <f>VLOOKUP($H79,'[2]2025_03'!$D:$AD,'[2]2025_03'!J$19,FALSE)</f>
        <v>0</v>
      </c>
      <c r="S79" s="15">
        <f t="shared" si="5"/>
        <v>0</v>
      </c>
      <c r="T79" s="12">
        <f>VLOOKUP($H79,'[2]2025_03'!$D:$AD,'[2]2025_03'!K$19,FALSE)</f>
        <v>0</v>
      </c>
      <c r="U79" s="16">
        <f>VLOOKUP($H79,'[2]2025_03'!$D:$AD,'[2]2025_03'!T$19,FALSE)</f>
        <v>0</v>
      </c>
      <c r="V79" s="17">
        <f>VLOOKUP($H79,'[2]2025_03'!$D:$AD,'[2]2025_03'!U$19,FALSE)</f>
        <v>0</v>
      </c>
      <c r="W79" s="12">
        <f>VLOOKUP($H79,'[2]2025_03'!$D:$AD,'[2]2025_03'!L$19,FALSE)</f>
        <v>0</v>
      </c>
      <c r="X79" s="12">
        <f>VLOOKUP($H79,'[2]2025_03'!$D:$AD,'[2]2025_03'!M$19,FALSE)</f>
        <v>0</v>
      </c>
      <c r="Y79" s="18">
        <f>VLOOKUP($H79,'[2]2025_03'!$D:$AD,'[2]2025_03'!N$19,FALSE)</f>
        <v>0</v>
      </c>
      <c r="Z79" s="12">
        <f>VLOOKUP($H79,'[2]2025_03'!$D:$AD,'[2]2025_03'!O$19,FALSE)</f>
        <v>0</v>
      </c>
      <c r="AA79" s="12">
        <f>VLOOKUP($H79,'[2]2025_03'!$D:$AD,'[2]2025_03'!P$19,FALSE)</f>
        <v>0</v>
      </c>
      <c r="AB79" s="12">
        <f>VLOOKUP($H79,'[2]2025_03'!$D:$AD,'[2]2025_03'!Q$19,FALSE)</f>
        <v>0</v>
      </c>
      <c r="AC79">
        <f t="shared" si="6"/>
        <v>0</v>
      </c>
      <c r="AD79">
        <f t="shared" si="7"/>
        <v>0</v>
      </c>
    </row>
    <row r="80" spans="1:30" ht="15" customHeight="1" x14ac:dyDescent="0.25">
      <c r="A80" s="10" t="str">
        <f t="shared" si="4"/>
        <v>H200 2025 Março</v>
      </c>
      <c r="B80" s="10" t="str">
        <f>VLOOKUP(H80,[1]Auxiliar_referencia!E:F,2,FALSE)</f>
        <v>Medidor faturado pela UFSC</v>
      </c>
      <c r="C80" s="10">
        <v>2025</v>
      </c>
      <c r="D80" s="10" t="s">
        <v>30</v>
      </c>
      <c r="E80" s="10">
        <f>VLOOKUP(H80,[1]Auxiliar_referencia!$B:$X,3,FALSE)</f>
        <v>15431797</v>
      </c>
      <c r="F80" s="10" t="str">
        <f>VLOOKUP(H80,[1]Auxiliar_referencia!$B:$X,11,FALSE)</f>
        <v>Centro</v>
      </c>
      <c r="G80" s="10" t="str">
        <f>VLOOKUP(H80,[1]Auxiliar_referencia!$B:$X,16,FALSE)</f>
        <v>B17C003784</v>
      </c>
      <c r="H80" s="11" t="s">
        <v>109</v>
      </c>
      <c r="I80" s="10" t="str">
        <f>VLOOKUP(H80,[1]Auxiliar_referencia!$B:$X,20,FALSE)</f>
        <v>CASAN</v>
      </c>
      <c r="J80" s="10" t="str">
        <f>VLOOKUP(H80,[1]Auxiliar_referencia!$B:$X,10,FALSE)</f>
        <v>Curitibanos</v>
      </c>
      <c r="K80" s="10" t="str">
        <f>VLOOKUP(H80,[1]Auxiliar_referencia!$B:$X,12,FALSE)</f>
        <v>Curitibanos CEDUP</v>
      </c>
      <c r="L80" s="12">
        <f>VLOOKUP($H80,'[2]2025_03'!$D:$AD,'[2]2025_03'!Z$19,FALSE)</f>
        <v>1</v>
      </c>
      <c r="M80" s="12">
        <f>VLOOKUP($H80,'[2]2025_03'!$D:$AD,'[2]2025_03'!AA$19,FALSE)</f>
        <v>0</v>
      </c>
      <c r="N80" s="12">
        <f>VLOOKUP($H80,'[2]2025_03'!$D:$AD,'[2]2025_03'!AB$19,FALSE)</f>
        <v>0</v>
      </c>
      <c r="O80" s="12">
        <f>VLOOKUP($H80,'[2]2025_03'!$D:$AD,'[2]2025_03'!AC$19,FALSE)</f>
        <v>0</v>
      </c>
      <c r="P80" s="12">
        <f>VLOOKUP($H80,'[2]2025_03'!$D:$AD,'[2]2025_03'!AD$19,FALSE)</f>
        <v>1</v>
      </c>
      <c r="Q80" s="13">
        <f>VLOOKUP(H80,'2025_03'!H:R,11,FALSE)</f>
        <v>3580</v>
      </c>
      <c r="R80" s="14">
        <f>VLOOKUP($H80,'[2]2025_03'!$D:$AD,'[2]2025_03'!J$19,FALSE)</f>
        <v>3580</v>
      </c>
      <c r="S80" s="15">
        <f t="shared" si="5"/>
        <v>0</v>
      </c>
      <c r="T80" s="12">
        <f>VLOOKUP($H80,'[2]2025_03'!$D:$AD,'[2]2025_03'!K$19,FALSE)</f>
        <v>69</v>
      </c>
      <c r="U80" s="16" t="str">
        <f>VLOOKUP($H80,'[2]2025_03'!$D:$AD,'[2]2025_03'!T$19,FALSE)</f>
        <v>LIDO</v>
      </c>
      <c r="V80" s="17" t="str">
        <f>VLOOKUP($H80,'[2]2025_03'!$D:$AD,'[2]2025_03'!U$19,FALSE)</f>
        <v>Sem ocorrência</v>
      </c>
      <c r="W80" s="12">
        <f>VLOOKUP($H80,'[2]2025_03'!$D:$AD,'[2]2025_03'!L$19,FALSE)</f>
        <v>1226.8399999999999</v>
      </c>
      <c r="X80" s="12">
        <f>VLOOKUP($H80,'[2]2025_03'!$D:$AD,'[2]2025_03'!M$19,FALSE)</f>
        <v>0</v>
      </c>
      <c r="Y80" s="18">
        <f>VLOOKUP($H80,'[2]2025_03'!$D:$AD,'[2]2025_03'!N$19,FALSE)</f>
        <v>-115.94</v>
      </c>
      <c r="Z80" s="12">
        <f>VLOOKUP($H80,'[2]2025_03'!$D:$AD,'[2]2025_03'!O$19,FALSE)</f>
        <v>0</v>
      </c>
      <c r="AA80" s="12">
        <f>VLOOKUP($H80,'[2]2025_03'!$D:$AD,'[2]2025_03'!P$19,FALSE)</f>
        <v>0</v>
      </c>
      <c r="AB80" s="12">
        <f>VLOOKUP($H80,'[2]2025_03'!$D:$AD,'[2]2025_03'!Q$19,FALSE)</f>
        <v>1110.9000000000001</v>
      </c>
      <c r="AC80">
        <f t="shared" si="6"/>
        <v>1110.8999999999999</v>
      </c>
      <c r="AD80">
        <f t="shared" si="7"/>
        <v>0</v>
      </c>
    </row>
    <row r="81" spans="1:30" ht="15" customHeight="1" x14ac:dyDescent="0.25">
      <c r="A81" s="10" t="str">
        <f t="shared" si="4"/>
        <v>H201 2025 Março</v>
      </c>
      <c r="B81" s="10" t="str">
        <f>VLOOKUP(H81,[1]Auxiliar_referencia!E:F,2,FALSE)</f>
        <v>Medidor não instalado</v>
      </c>
      <c r="C81" s="10">
        <v>2025</v>
      </c>
      <c r="D81" s="10" t="s">
        <v>30</v>
      </c>
      <c r="E81" s="10">
        <f>VLOOKUP(H81,[1]Auxiliar_referencia!$B:$X,3,FALSE)</f>
        <v>0</v>
      </c>
      <c r="F81" s="10" t="str">
        <f>VLOOKUP(H81,[1]Auxiliar_referencia!$B:$X,11,FALSE)</f>
        <v>Área Sede</v>
      </c>
      <c r="G81" s="10" t="str">
        <f>VLOOKUP(H81,[1]Auxiliar_referencia!$B:$X,16,FALSE)</f>
        <v/>
      </c>
      <c r="H81" s="11" t="s">
        <v>110</v>
      </c>
      <c r="I81" s="10" t="str">
        <f>VLOOKUP(H81,[1]Auxiliar_referencia!$B:$X,20,FALSE)</f>
        <v>Interno</v>
      </c>
      <c r="J81" s="10" t="str">
        <f>VLOOKUP(H81,[1]Auxiliar_referencia!$B:$X,10,FALSE)</f>
        <v>Curitibanos</v>
      </c>
      <c r="K81" s="10" t="str">
        <f>VLOOKUP(H81,[1]Auxiliar_referencia!$B:$X,12,FALSE)</f>
        <v>Curitibanos SEDE - Água Subterrânea</v>
      </c>
      <c r="L81" s="12">
        <f>VLOOKUP($H81,'[2]2025_03'!$D:$AD,'[2]2025_03'!Z$19,FALSE)</f>
        <v>0</v>
      </c>
      <c r="M81" s="12">
        <f>VLOOKUP($H81,'[2]2025_03'!$D:$AD,'[2]2025_03'!AA$19,FALSE)</f>
        <v>0</v>
      </c>
      <c r="N81" s="12">
        <f>VLOOKUP($H81,'[2]2025_03'!$D:$AD,'[2]2025_03'!AB$19,FALSE)</f>
        <v>0</v>
      </c>
      <c r="O81" s="12">
        <f>VLOOKUP($H81,'[2]2025_03'!$D:$AD,'[2]2025_03'!AC$19,FALSE)</f>
        <v>0</v>
      </c>
      <c r="P81" s="12">
        <f>VLOOKUP($H81,'[2]2025_03'!$D:$AD,'[2]2025_03'!AD$19,FALSE)</f>
        <v>0</v>
      </c>
      <c r="Q81" s="13">
        <f>VLOOKUP(H81,'2025_03'!H:R,11,FALSE)</f>
        <v>0</v>
      </c>
      <c r="R81" s="14">
        <f>VLOOKUP($H81,'[2]2025_03'!$D:$AD,'[2]2025_03'!J$19,FALSE)</f>
        <v>0</v>
      </c>
      <c r="S81" s="15">
        <f t="shared" si="5"/>
        <v>0</v>
      </c>
      <c r="T81" s="12">
        <f>VLOOKUP($H81,'[2]2025_03'!$D:$AD,'[2]2025_03'!K$19,FALSE)</f>
        <v>0</v>
      </c>
      <c r="U81" s="16">
        <f>VLOOKUP($H81,'[2]2025_03'!$D:$AD,'[2]2025_03'!T$19,FALSE)</f>
        <v>0</v>
      </c>
      <c r="V81" s="17">
        <f>VLOOKUP($H81,'[2]2025_03'!$D:$AD,'[2]2025_03'!U$19,FALSE)</f>
        <v>0</v>
      </c>
      <c r="W81" s="12">
        <f>VLOOKUP($H81,'[2]2025_03'!$D:$AD,'[2]2025_03'!L$19,FALSE)</f>
        <v>0</v>
      </c>
      <c r="X81" s="12">
        <f>VLOOKUP($H81,'[2]2025_03'!$D:$AD,'[2]2025_03'!M$19,FALSE)</f>
        <v>0</v>
      </c>
      <c r="Y81" s="18">
        <f>VLOOKUP($H81,'[2]2025_03'!$D:$AD,'[2]2025_03'!N$19,FALSE)</f>
        <v>0</v>
      </c>
      <c r="Z81" s="12">
        <f>VLOOKUP($H81,'[2]2025_03'!$D:$AD,'[2]2025_03'!O$19,FALSE)</f>
        <v>0</v>
      </c>
      <c r="AA81" s="12">
        <f>VLOOKUP($H81,'[2]2025_03'!$D:$AD,'[2]2025_03'!P$19,FALSE)</f>
        <v>0</v>
      </c>
      <c r="AB81" s="12">
        <f>VLOOKUP($H81,'[2]2025_03'!$D:$AD,'[2]2025_03'!Q$19,FALSE)</f>
        <v>0</v>
      </c>
      <c r="AC81">
        <f t="shared" si="6"/>
        <v>0</v>
      </c>
      <c r="AD81">
        <f t="shared" si="7"/>
        <v>0</v>
      </c>
    </row>
    <row r="82" spans="1:30" ht="15" customHeight="1" x14ac:dyDescent="0.25">
      <c r="A82" s="10" t="str">
        <f t="shared" si="4"/>
        <v>H202 2025 Março</v>
      </c>
      <c r="B82" s="10" t="str">
        <f>VLOOKUP(H82,[1]Auxiliar_referencia!E:F,2,FALSE)</f>
        <v>Medidor não instalado</v>
      </c>
      <c r="C82" s="10">
        <v>2025</v>
      </c>
      <c r="D82" s="10" t="s">
        <v>30</v>
      </c>
      <c r="E82" s="10">
        <f>VLOOKUP(H82,[1]Auxiliar_referencia!$B:$X,3,FALSE)</f>
        <v>0</v>
      </c>
      <c r="F82" s="10" t="str">
        <f>VLOOKUP(H82,[1]Auxiliar_referencia!$B:$X,11,FALSE)</f>
        <v>Área Sede</v>
      </c>
      <c r="G82" s="10" t="str">
        <f>VLOOKUP(H82,[1]Auxiliar_referencia!$B:$X,16,FALSE)</f>
        <v/>
      </c>
      <c r="H82" s="11" t="s">
        <v>111</v>
      </c>
      <c r="I82" s="10" t="str">
        <f>VLOOKUP(H82,[1]Auxiliar_referencia!$B:$X,20,FALSE)</f>
        <v>Interno</v>
      </c>
      <c r="J82" s="10" t="str">
        <f>VLOOKUP(H82,[1]Auxiliar_referencia!$B:$X,10,FALSE)</f>
        <v>Curitibanos</v>
      </c>
      <c r="K82" s="10" t="str">
        <f>VLOOKUP(H82,[1]Auxiliar_referencia!$B:$X,12,FALSE)</f>
        <v>Curitibanos SEDE - ETE</v>
      </c>
      <c r="L82" s="12">
        <f>VLOOKUP($H82,'[2]2025_03'!$D:$AD,'[2]2025_03'!Z$19,FALSE)</f>
        <v>0</v>
      </c>
      <c r="M82" s="12">
        <f>VLOOKUP($H82,'[2]2025_03'!$D:$AD,'[2]2025_03'!AA$19,FALSE)</f>
        <v>0</v>
      </c>
      <c r="N82" s="12">
        <f>VLOOKUP($H82,'[2]2025_03'!$D:$AD,'[2]2025_03'!AB$19,FALSE)</f>
        <v>0</v>
      </c>
      <c r="O82" s="12">
        <f>VLOOKUP($H82,'[2]2025_03'!$D:$AD,'[2]2025_03'!AC$19,FALSE)</f>
        <v>0</v>
      </c>
      <c r="P82" s="12">
        <f>VLOOKUP($H82,'[2]2025_03'!$D:$AD,'[2]2025_03'!AD$19,FALSE)</f>
        <v>0</v>
      </c>
      <c r="Q82" s="13">
        <f>VLOOKUP(H82,'2025_03'!H:R,11,FALSE)</f>
        <v>0</v>
      </c>
      <c r="R82" s="14">
        <f>VLOOKUP($H82,'[2]2025_03'!$D:$AD,'[2]2025_03'!J$19,FALSE)</f>
        <v>0</v>
      </c>
      <c r="S82" s="15">
        <f t="shared" si="5"/>
        <v>0</v>
      </c>
      <c r="T82" s="12">
        <f>VLOOKUP($H82,'[2]2025_03'!$D:$AD,'[2]2025_03'!K$19,FALSE)</f>
        <v>0</v>
      </c>
      <c r="U82" s="16">
        <f>VLOOKUP($H82,'[2]2025_03'!$D:$AD,'[2]2025_03'!T$19,FALSE)</f>
        <v>0</v>
      </c>
      <c r="V82" s="17">
        <f>VLOOKUP($H82,'[2]2025_03'!$D:$AD,'[2]2025_03'!U$19,FALSE)</f>
        <v>0</v>
      </c>
      <c r="W82" s="12">
        <f>VLOOKUP($H82,'[2]2025_03'!$D:$AD,'[2]2025_03'!L$19,FALSE)</f>
        <v>0</v>
      </c>
      <c r="X82" s="12">
        <f>VLOOKUP($H82,'[2]2025_03'!$D:$AD,'[2]2025_03'!M$19,FALSE)</f>
        <v>0</v>
      </c>
      <c r="Y82" s="18">
        <f>VLOOKUP($H82,'[2]2025_03'!$D:$AD,'[2]2025_03'!N$19,FALSE)</f>
        <v>0</v>
      </c>
      <c r="Z82" s="12">
        <f>VLOOKUP($H82,'[2]2025_03'!$D:$AD,'[2]2025_03'!O$19,FALSE)</f>
        <v>0</v>
      </c>
      <c r="AA82" s="12">
        <f>VLOOKUP($H82,'[2]2025_03'!$D:$AD,'[2]2025_03'!P$19,FALSE)</f>
        <v>0</v>
      </c>
      <c r="AB82" s="12">
        <f>VLOOKUP($H82,'[2]2025_03'!$D:$AD,'[2]2025_03'!Q$19,FALSE)</f>
        <v>0</v>
      </c>
      <c r="AC82">
        <f t="shared" si="6"/>
        <v>0</v>
      </c>
      <c r="AD82">
        <f t="shared" si="7"/>
        <v>0</v>
      </c>
    </row>
    <row r="83" spans="1:30" ht="15" customHeight="1" x14ac:dyDescent="0.25">
      <c r="A83" s="10" t="str">
        <f t="shared" si="4"/>
        <v>H300 2025 Março</v>
      </c>
      <c r="B83" s="10" t="str">
        <f>VLOOKUP(H83,[1]Auxiliar_referencia!E:F,2,FALSE)</f>
        <v>Medidor faturado pela UFSC</v>
      </c>
      <c r="C83" s="10">
        <v>2025</v>
      </c>
      <c r="D83" s="10" t="s">
        <v>30</v>
      </c>
      <c r="E83" s="10">
        <f>VLOOKUP(H83,[1]Auxiliar_referencia!$B:$X,3,FALSE)</f>
        <v>196916</v>
      </c>
      <c r="F83" s="10" t="str">
        <f>VLOOKUP(H83,[1]Auxiliar_referencia!$B:$X,11,FALSE)</f>
        <v>Araranguá</v>
      </c>
      <c r="G83" s="10" t="str">
        <f>VLOOKUP(H83,[1]Auxiliar_referencia!$B:$X,16,FALSE)</f>
        <v>A15L279126</v>
      </c>
      <c r="H83" s="11" t="s">
        <v>112</v>
      </c>
      <c r="I83" s="10" t="str">
        <f>VLOOKUP(H83,[1]Auxiliar_referencia!$B:$X,20,FALSE)</f>
        <v>SAMAE ARARANGUÁ</v>
      </c>
      <c r="J83" s="10" t="str">
        <f>VLOOKUP(H83,[1]Auxiliar_referencia!$B:$X,10,FALSE)</f>
        <v>Araranguá</v>
      </c>
      <c r="K83" s="10" t="str">
        <f>VLOOKUP(H83,[1]Auxiliar_referencia!$B:$X,12,FALSE)</f>
        <v>SAMAE Araranguá  Mato Alto</v>
      </c>
      <c r="L83" s="12">
        <f>VLOOKUP($H83,'[2]2025_03'!$D:$AD,'[2]2025_03'!Z$19,FALSE)</f>
        <v>1</v>
      </c>
      <c r="M83" s="12">
        <f>VLOOKUP($H83,'[2]2025_03'!$D:$AD,'[2]2025_03'!AA$19,FALSE)</f>
        <v>0</v>
      </c>
      <c r="N83" s="12">
        <f>VLOOKUP($H83,'[2]2025_03'!$D:$AD,'[2]2025_03'!AB$19,FALSE)</f>
        <v>0</v>
      </c>
      <c r="O83" s="12">
        <f>VLOOKUP($H83,'[2]2025_03'!$D:$AD,'[2]2025_03'!AC$19,FALSE)</f>
        <v>0</v>
      </c>
      <c r="P83" s="12">
        <f>VLOOKUP($H83,'[2]2025_03'!$D:$AD,'[2]2025_03'!AD$19,FALSE)</f>
        <v>1</v>
      </c>
      <c r="Q83" s="13">
        <f>VLOOKUP(H83,'2025_03'!H:R,11,FALSE)</f>
        <v>4721</v>
      </c>
      <c r="R83" s="14">
        <f>VLOOKUP($H83,'[2]2025_03'!$D:$AD,'[2]2025_03'!J$19,FALSE)</f>
        <v>4721</v>
      </c>
      <c r="S83" s="15">
        <f t="shared" si="5"/>
        <v>0</v>
      </c>
      <c r="T83" s="12">
        <f>VLOOKUP($H83,'[2]2025_03'!$D:$AD,'[2]2025_03'!K$19,FALSE)</f>
        <v>20</v>
      </c>
      <c r="U83" s="16" t="str">
        <f>VLOOKUP($H83,'[2]2025_03'!$D:$AD,'[2]2025_03'!T$19,FALSE)</f>
        <v>LIDO</v>
      </c>
      <c r="V83" s="17" t="str">
        <f>VLOOKUP($H83,'[2]2025_03'!$D:$AD,'[2]2025_03'!U$19,FALSE)</f>
        <v>CONFIRMACAO LEITURA</v>
      </c>
      <c r="W83" s="12">
        <f>VLOOKUP($H83,'[2]2025_03'!$D:$AD,'[2]2025_03'!L$19,FALSE)</f>
        <v>222.11</v>
      </c>
      <c r="X83" s="12">
        <f>VLOOKUP($H83,'[2]2025_03'!$D:$AD,'[2]2025_03'!M$19,FALSE)</f>
        <v>0</v>
      </c>
      <c r="Y83" s="18">
        <f>VLOOKUP($H83,'[2]2025_03'!$D:$AD,'[2]2025_03'!N$19,FALSE)</f>
        <v>0</v>
      </c>
      <c r="Z83" s="12">
        <f>VLOOKUP($H83,'[2]2025_03'!$D:$AD,'[2]2025_03'!O$19,FALSE)</f>
        <v>0</v>
      </c>
      <c r="AA83" s="12">
        <f>VLOOKUP($H83,'[2]2025_03'!$D:$AD,'[2]2025_03'!P$19,FALSE)</f>
        <v>0</v>
      </c>
      <c r="AB83" s="12">
        <f>VLOOKUP($H83,'[2]2025_03'!$D:$AD,'[2]2025_03'!Q$19,FALSE)</f>
        <v>222.11</v>
      </c>
      <c r="AC83">
        <f t="shared" si="6"/>
        <v>222.11</v>
      </c>
      <c r="AD83">
        <f t="shared" si="7"/>
        <v>0</v>
      </c>
    </row>
    <row r="84" spans="1:30" ht="15" customHeight="1" x14ac:dyDescent="0.25">
      <c r="A84" s="10" t="str">
        <f t="shared" si="4"/>
        <v>H302 2025 Março</v>
      </c>
      <c r="B84" s="10" t="str">
        <f>VLOOKUP(H84,[1]Auxiliar_referencia!E:F,2,FALSE)</f>
        <v>Medidor faturado pela UFSC</v>
      </c>
      <c r="C84" s="10">
        <v>2025</v>
      </c>
      <c r="D84" s="10" t="s">
        <v>30</v>
      </c>
      <c r="E84" s="10">
        <f>VLOOKUP(H84,[1]Auxiliar_referencia!$B:$X,3,FALSE)</f>
        <v>107568</v>
      </c>
      <c r="F84" s="10" t="str">
        <f>VLOOKUP(H84,[1]Auxiliar_referencia!$B:$X,11,FALSE)</f>
        <v>Araranguá</v>
      </c>
      <c r="G84" s="10" t="str">
        <f>VLOOKUP(H84,[1]Auxiliar_referencia!$B:$X,16,FALSE)</f>
        <v>A22LN0055338</v>
      </c>
      <c r="H84" s="11" t="s">
        <v>113</v>
      </c>
      <c r="I84" s="10" t="str">
        <f>VLOOKUP(H84,[1]Auxiliar_referencia!$B:$X,20,FALSE)</f>
        <v>SAMAE ARARANGUÁ</v>
      </c>
      <c r="J84" s="10" t="str">
        <f>VLOOKUP(H84,[1]Auxiliar_referencia!$B:$X,10,FALSE)</f>
        <v>Araranguá</v>
      </c>
      <c r="K84" s="10" t="str">
        <f>VLOOKUP(H84,[1]Auxiliar_referencia!$B:$X,12,FALSE)</f>
        <v>SAMAE Araranguá  R. Pedro M. Pacheco (Medicina)</v>
      </c>
      <c r="L84" s="12">
        <f>VLOOKUP($H84,'[2]2025_03'!$D:$AD,'[2]2025_03'!Z$19,FALSE)</f>
        <v>1</v>
      </c>
      <c r="M84" s="12">
        <f>VLOOKUP($H84,'[2]2025_03'!$D:$AD,'[2]2025_03'!AA$19,FALSE)</f>
        <v>0</v>
      </c>
      <c r="N84" s="12">
        <f>VLOOKUP($H84,'[2]2025_03'!$D:$AD,'[2]2025_03'!AB$19,FALSE)</f>
        <v>0</v>
      </c>
      <c r="O84" s="12">
        <f>VLOOKUP($H84,'[2]2025_03'!$D:$AD,'[2]2025_03'!AC$19,FALSE)</f>
        <v>0</v>
      </c>
      <c r="P84" s="12">
        <f>VLOOKUP($H84,'[2]2025_03'!$D:$AD,'[2]2025_03'!AD$19,FALSE)</f>
        <v>1</v>
      </c>
      <c r="Q84" s="13">
        <f>VLOOKUP(H84,'2025_03'!H:R,11,FALSE)</f>
        <v>229</v>
      </c>
      <c r="R84" s="14">
        <f>VLOOKUP($H84,'[2]2025_03'!$D:$AD,'[2]2025_03'!J$19,FALSE)</f>
        <v>229</v>
      </c>
      <c r="S84" s="15">
        <f t="shared" si="5"/>
        <v>0</v>
      </c>
      <c r="T84" s="12">
        <f>VLOOKUP($H84,'[2]2025_03'!$D:$AD,'[2]2025_03'!K$19,FALSE)</f>
        <v>20</v>
      </c>
      <c r="U84" s="16" t="str">
        <f>VLOOKUP($H84,'[2]2025_03'!$D:$AD,'[2]2025_03'!T$19,FALSE)</f>
        <v>LIDO</v>
      </c>
      <c r="V84" s="17" t="str">
        <f>VLOOKUP($H84,'[2]2025_03'!$D:$AD,'[2]2025_03'!U$19,FALSE)</f>
        <v>Sem ocorrência</v>
      </c>
      <c r="W84" s="12">
        <f>VLOOKUP($H84,'[2]2025_03'!$D:$AD,'[2]2025_03'!L$19,FALSE)</f>
        <v>222.11</v>
      </c>
      <c r="X84" s="12">
        <f>VLOOKUP($H84,'[2]2025_03'!$D:$AD,'[2]2025_03'!M$19,FALSE)</f>
        <v>163.03</v>
      </c>
      <c r="Y84" s="18">
        <f>VLOOKUP($H84,'[2]2025_03'!$D:$AD,'[2]2025_03'!N$19,FALSE)</f>
        <v>0</v>
      </c>
      <c r="Z84" s="12">
        <f>VLOOKUP($H84,'[2]2025_03'!$D:$AD,'[2]2025_03'!O$19,FALSE)</f>
        <v>0</v>
      </c>
      <c r="AA84" s="12">
        <f>VLOOKUP($H84,'[2]2025_03'!$D:$AD,'[2]2025_03'!P$19,FALSE)</f>
        <v>0</v>
      </c>
      <c r="AB84" s="12">
        <f>VLOOKUP($H84,'[2]2025_03'!$D:$AD,'[2]2025_03'!Q$19,FALSE)</f>
        <v>385.14</v>
      </c>
      <c r="AC84">
        <f t="shared" si="6"/>
        <v>385.14</v>
      </c>
      <c r="AD84">
        <f t="shared" si="7"/>
        <v>0</v>
      </c>
    </row>
    <row r="85" spans="1:30" ht="15" customHeight="1" x14ac:dyDescent="0.25">
      <c r="A85" s="10" t="str">
        <f t="shared" si="4"/>
        <v>H401 2025 Março</v>
      </c>
      <c r="B85" s="10" t="str">
        <f>VLOOKUP(H85,[1]Auxiliar_referencia!E:F,2,FALSE)</f>
        <v>Medidor faturado pela UFSC</v>
      </c>
      <c r="C85" s="10">
        <v>2025</v>
      </c>
      <c r="D85" s="10" t="s">
        <v>30</v>
      </c>
      <c r="E85" s="10">
        <f>VLOOKUP(H85,[1]Auxiliar_referencia!$B:$X,3,FALSE)</f>
        <v>38988</v>
      </c>
      <c r="F85" s="10" t="str">
        <f>VLOOKUP(H85,[1]Auxiliar_referencia!$B:$X,11,FALSE)</f>
        <v>Blumenau</v>
      </c>
      <c r="G85" s="10" t="str">
        <f>VLOOKUP(H85,[1]Auxiliar_referencia!$B:$X,16,FALSE)</f>
        <v>A12S141289</v>
      </c>
      <c r="H85" s="11" t="s">
        <v>114</v>
      </c>
      <c r="I85" s="10" t="str">
        <f>VLOOKUP(H85,[1]Auxiliar_referencia!$B:$X,20,FALSE)</f>
        <v>SAMAE BLUMENAU</v>
      </c>
      <c r="J85" s="10" t="str">
        <f>VLOOKUP(H85,[1]Auxiliar_referencia!$B:$X,10,FALSE)</f>
        <v>Blumenau</v>
      </c>
      <c r="K85" s="10" t="str">
        <f>VLOOKUP(H85,[1]Auxiliar_referencia!$B:$X,12,FALSE)</f>
        <v>SAMAE Blumenau  Rua João Pessoa, 2750</v>
      </c>
      <c r="L85" s="12">
        <f>VLOOKUP($H85,'[2]2025_03'!$D:$AD,'[2]2025_03'!Z$19,FALSE)</f>
        <v>1</v>
      </c>
      <c r="M85" s="12">
        <f>VLOOKUP($H85,'[2]2025_03'!$D:$AD,'[2]2025_03'!AA$19,FALSE)</f>
        <v>0</v>
      </c>
      <c r="N85" s="12">
        <f>VLOOKUP($H85,'[2]2025_03'!$D:$AD,'[2]2025_03'!AB$19,FALSE)</f>
        <v>0</v>
      </c>
      <c r="O85" s="12">
        <f>VLOOKUP($H85,'[2]2025_03'!$D:$AD,'[2]2025_03'!AC$19,FALSE)</f>
        <v>0</v>
      </c>
      <c r="P85" s="12">
        <f>VLOOKUP($H85,'[2]2025_03'!$D:$AD,'[2]2025_03'!AD$19,FALSE)</f>
        <v>1</v>
      </c>
      <c r="Q85" s="13">
        <f>VLOOKUP(H85,'2025_03'!H:R,11,FALSE)</f>
        <v>3844</v>
      </c>
      <c r="R85" s="14">
        <f>VLOOKUP($H85,'[2]2025_03'!$D:$AD,'[2]2025_03'!J$19,FALSE)</f>
        <v>3844</v>
      </c>
      <c r="S85" s="15">
        <f t="shared" si="5"/>
        <v>0</v>
      </c>
      <c r="T85" s="12">
        <f>VLOOKUP($H85,'[2]2025_03'!$D:$AD,'[2]2025_03'!K$19,FALSE)</f>
        <v>32</v>
      </c>
      <c r="U85" s="16" t="str">
        <f>VLOOKUP($H85,'[2]2025_03'!$D:$AD,'[2]2025_03'!T$19,FALSE)</f>
        <v>LIDO</v>
      </c>
      <c r="V85" s="17" t="str">
        <f>VLOOKUP($H85,'[2]2025_03'!$D:$AD,'[2]2025_03'!U$19,FALSE)</f>
        <v>Sem ocorrência</v>
      </c>
      <c r="W85" s="12">
        <f>VLOOKUP($H85,'[2]2025_03'!$D:$AD,'[2]2025_03'!L$19,FALSE)</f>
        <v>232.72</v>
      </c>
      <c r="X85" s="12">
        <f>VLOOKUP($H85,'[2]2025_03'!$D:$AD,'[2]2025_03'!M$19,FALSE)</f>
        <v>254.64</v>
      </c>
      <c r="Y85" s="18">
        <f>VLOOKUP($H85,'[2]2025_03'!$D:$AD,'[2]2025_03'!N$19,FALSE)</f>
        <v>-24.06</v>
      </c>
      <c r="Z85" s="12">
        <f>VLOOKUP($H85,'[2]2025_03'!$D:$AD,'[2]2025_03'!O$19,FALSE)</f>
        <v>0</v>
      </c>
      <c r="AA85" s="12">
        <f>VLOOKUP($H85,'[2]2025_03'!$D:$AD,'[2]2025_03'!P$19,FALSE)</f>
        <v>0</v>
      </c>
      <c r="AB85" s="12">
        <f>VLOOKUP($H85,'[2]2025_03'!$D:$AD,'[2]2025_03'!Q$19,FALSE)</f>
        <v>463.3</v>
      </c>
      <c r="AC85">
        <f t="shared" si="6"/>
        <v>463.3</v>
      </c>
      <c r="AD85">
        <f t="shared" si="7"/>
        <v>0</v>
      </c>
    </row>
    <row r="86" spans="1:30" ht="15" customHeight="1" x14ac:dyDescent="0.25">
      <c r="A86" s="10" t="str">
        <f t="shared" si="4"/>
        <v>H402 2025 Março</v>
      </c>
      <c r="B86" s="10" t="str">
        <f>VLOOKUP(H86,[1]Auxiliar_referencia!E:F,2,FALSE)</f>
        <v>Medidor faturado pela UFSC</v>
      </c>
      <c r="C86" s="10">
        <v>2025</v>
      </c>
      <c r="D86" s="10" t="s">
        <v>30</v>
      </c>
      <c r="E86" s="10">
        <f>VLOOKUP(H86,[1]Auxiliar_referencia!$B:$X,3,FALSE)</f>
        <v>55308</v>
      </c>
      <c r="F86" s="10" t="str">
        <f>VLOOKUP(H86,[1]Auxiliar_referencia!$B:$X,11,FALSE)</f>
        <v>Blumenau</v>
      </c>
      <c r="G86" s="10" t="str">
        <f>VLOOKUP(H86,[1]Auxiliar_referencia!$B:$X,16,FALSE)</f>
        <v>Y17AA00025980</v>
      </c>
      <c r="H86" s="11" t="s">
        <v>115</v>
      </c>
      <c r="I86" s="10" t="str">
        <f>VLOOKUP(H86,[1]Auxiliar_referencia!$B:$X,20,FALSE)</f>
        <v>SAMAE BLUMENAU</v>
      </c>
      <c r="J86" s="10" t="str">
        <f>VLOOKUP(H86,[1]Auxiliar_referencia!$B:$X,10,FALSE)</f>
        <v>Blumenau</v>
      </c>
      <c r="K86" s="10" t="str">
        <f>VLOOKUP(H86,[1]Auxiliar_referencia!$B:$X,12,FALSE)</f>
        <v>SAMAE Blumenau  Rua João Pessoa, 2514</v>
      </c>
      <c r="L86" s="12">
        <f>VLOOKUP($H86,'[2]2025_03'!$D:$AD,'[2]2025_03'!Z$19,FALSE)</f>
        <v>1</v>
      </c>
      <c r="M86" s="12">
        <f>VLOOKUP($H86,'[2]2025_03'!$D:$AD,'[2]2025_03'!AA$19,FALSE)</f>
        <v>0</v>
      </c>
      <c r="N86" s="12">
        <f>VLOOKUP($H86,'[2]2025_03'!$D:$AD,'[2]2025_03'!AB$19,FALSE)</f>
        <v>0</v>
      </c>
      <c r="O86" s="12">
        <f>VLOOKUP($H86,'[2]2025_03'!$D:$AD,'[2]2025_03'!AC$19,FALSE)</f>
        <v>0</v>
      </c>
      <c r="P86" s="12">
        <f>VLOOKUP($H86,'[2]2025_03'!$D:$AD,'[2]2025_03'!AD$19,FALSE)</f>
        <v>1</v>
      </c>
      <c r="Q86" s="13">
        <f>VLOOKUP(H86,'2025_03'!H:R,11,FALSE)</f>
        <v>0</v>
      </c>
      <c r="R86" s="14">
        <f>VLOOKUP($H86,'[2]2025_03'!$D:$AD,'[2]2025_03'!J$19,FALSE)</f>
        <v>0</v>
      </c>
      <c r="S86" s="15">
        <f t="shared" si="5"/>
        <v>0</v>
      </c>
      <c r="T86" s="12">
        <f>VLOOKUP($H86,'[2]2025_03'!$D:$AD,'[2]2025_03'!K$19,FALSE)</f>
        <v>0</v>
      </c>
      <c r="U86" s="16">
        <f>VLOOKUP($H86,'[2]2025_03'!$D:$AD,'[2]2025_03'!T$19,FALSE)</f>
        <v>0</v>
      </c>
      <c r="V86" s="17">
        <f>VLOOKUP($H86,'[2]2025_03'!$D:$AD,'[2]2025_03'!U$19,FALSE)</f>
        <v>0</v>
      </c>
      <c r="W86" s="12">
        <f>VLOOKUP($H86,'[2]2025_03'!$D:$AD,'[2]2025_03'!L$19,FALSE)</f>
        <v>0</v>
      </c>
      <c r="X86" s="12">
        <f>VLOOKUP($H86,'[2]2025_03'!$D:$AD,'[2]2025_03'!M$19,FALSE)</f>
        <v>0</v>
      </c>
      <c r="Y86" s="18">
        <f>VLOOKUP($H86,'[2]2025_03'!$D:$AD,'[2]2025_03'!N$19,FALSE)</f>
        <v>0</v>
      </c>
      <c r="Z86" s="12">
        <f>VLOOKUP($H86,'[2]2025_03'!$D:$AD,'[2]2025_03'!O$19,FALSE)</f>
        <v>0</v>
      </c>
      <c r="AA86" s="12">
        <f>VLOOKUP($H86,'[2]2025_03'!$D:$AD,'[2]2025_03'!P$19,FALSE)</f>
        <v>0</v>
      </c>
      <c r="AB86" s="12">
        <f>VLOOKUP($H86,'[2]2025_03'!$D:$AD,'[2]2025_03'!Q$19,FALSE)</f>
        <v>0</v>
      </c>
      <c r="AC86">
        <f t="shared" si="6"/>
        <v>0</v>
      </c>
      <c r="AD86">
        <f t="shared" si="7"/>
        <v>0</v>
      </c>
    </row>
    <row r="87" spans="1:30" ht="15" customHeight="1" x14ac:dyDescent="0.25">
      <c r="A87" s="10" t="str">
        <f t="shared" si="4"/>
        <v>H403 2025 Março</v>
      </c>
      <c r="B87" s="10" t="str">
        <f>VLOOKUP(H87,[1]Auxiliar_referencia!E:F,2,FALSE)</f>
        <v>Medidor faturado pela UFSC</v>
      </c>
      <c r="C87" s="10">
        <v>2025</v>
      </c>
      <c r="D87" s="10" t="s">
        <v>30</v>
      </c>
      <c r="E87" s="10">
        <f>VLOOKUP(H87,[1]Auxiliar_referencia!$B:$X,3,FALSE)</f>
        <v>13390</v>
      </c>
      <c r="F87" s="10" t="str">
        <f>VLOOKUP(H87,[1]Auxiliar_referencia!$B:$X,11,FALSE)</f>
        <v>Blumenau</v>
      </c>
      <c r="G87" s="10">
        <f>VLOOKUP(H87,[1]Auxiliar_referencia!$B:$X,16,FALSE)</f>
        <v>0</v>
      </c>
      <c r="H87" s="11" t="s">
        <v>116</v>
      </c>
      <c r="I87" s="10" t="str">
        <f>VLOOKUP(H87,[1]Auxiliar_referencia!$B:$X,20,FALSE)</f>
        <v>SAMAE BLUMENAU</v>
      </c>
      <c r="J87" s="10" t="str">
        <f>VLOOKUP(H87,[1]Auxiliar_referencia!$B:$X,10,FALSE)</f>
        <v>Blumenau</v>
      </c>
      <c r="K87" s="10" t="str">
        <f>VLOOKUP(H87,[1]Auxiliar_referencia!$B:$X,12,FALSE)</f>
        <v>SAMAE Blumenau   Rua Marechal Rondon, 880</v>
      </c>
      <c r="L87" s="12">
        <f>VLOOKUP($H87,'[2]2025_03'!$D:$AD,'[2]2025_03'!Z$19,FALSE)</f>
        <v>1</v>
      </c>
      <c r="M87" s="12">
        <f>VLOOKUP($H87,'[2]2025_03'!$D:$AD,'[2]2025_03'!AA$19,FALSE)</f>
        <v>0</v>
      </c>
      <c r="N87" s="12">
        <f>VLOOKUP($H87,'[2]2025_03'!$D:$AD,'[2]2025_03'!AB$19,FALSE)</f>
        <v>0</v>
      </c>
      <c r="O87" s="12">
        <f>VLOOKUP($H87,'[2]2025_03'!$D:$AD,'[2]2025_03'!AC$19,FALSE)</f>
        <v>0</v>
      </c>
      <c r="P87" s="12">
        <f>VLOOKUP($H87,'[2]2025_03'!$D:$AD,'[2]2025_03'!AD$19,FALSE)</f>
        <v>1</v>
      </c>
      <c r="Q87" s="13">
        <f>VLOOKUP(H87,'2025_03'!H:R,11,FALSE)</f>
        <v>27348</v>
      </c>
      <c r="R87" s="14">
        <f>VLOOKUP($H87,'[2]2025_03'!$D:$AD,'[2]2025_03'!J$19,FALSE)</f>
        <v>27348</v>
      </c>
      <c r="S87" s="15">
        <f t="shared" si="5"/>
        <v>0</v>
      </c>
      <c r="T87" s="12">
        <f>VLOOKUP($H87,'[2]2025_03'!$D:$AD,'[2]2025_03'!K$19,FALSE)</f>
        <v>138</v>
      </c>
      <c r="U87" s="16" t="str">
        <f>VLOOKUP($H87,'[2]2025_03'!$D:$AD,'[2]2025_03'!T$19,FALSE)</f>
        <v>LIDO</v>
      </c>
      <c r="V87" s="17" t="str">
        <f>VLOOKUP($H87,'[2]2025_03'!$D:$AD,'[2]2025_03'!U$19,FALSE)</f>
        <v>Sem ocorrência</v>
      </c>
      <c r="W87" s="12">
        <f>VLOOKUP($H87,'[2]2025_03'!$D:$AD,'[2]2025_03'!L$19,FALSE)</f>
        <v>1140.08</v>
      </c>
      <c r="X87" s="12">
        <f>VLOOKUP($H87,'[2]2025_03'!$D:$AD,'[2]2025_03'!M$19,FALSE)</f>
        <v>0</v>
      </c>
      <c r="Y87" s="18">
        <f>VLOOKUP($H87,'[2]2025_03'!$D:$AD,'[2]2025_03'!N$19,FALSE)</f>
        <v>0</v>
      </c>
      <c r="Z87" s="12">
        <f>VLOOKUP($H87,'[2]2025_03'!$D:$AD,'[2]2025_03'!O$19,FALSE)</f>
        <v>0</v>
      </c>
      <c r="AA87" s="12">
        <f>VLOOKUP($H87,'[2]2025_03'!$D:$AD,'[2]2025_03'!P$19,FALSE)</f>
        <v>1.55</v>
      </c>
      <c r="AB87" s="12">
        <f>VLOOKUP($H87,'[2]2025_03'!$D:$AD,'[2]2025_03'!Q$19,FALSE)</f>
        <v>1141.6300000000001</v>
      </c>
      <c r="AC87">
        <f t="shared" si="6"/>
        <v>1141.6299999999999</v>
      </c>
      <c r="AD87">
        <f t="shared" si="7"/>
        <v>0</v>
      </c>
    </row>
    <row r="88" spans="1:30" x14ac:dyDescent="0.25">
      <c r="G88" s="20"/>
      <c r="H88" s="21"/>
      <c r="I88" s="22"/>
      <c r="J88" s="23"/>
      <c r="K88" s="24"/>
      <c r="S88" s="25"/>
    </row>
    <row r="89" spans="1:30" x14ac:dyDescent="0.25">
      <c r="G89" s="20"/>
      <c r="H89" s="21"/>
      <c r="I89" s="26"/>
      <c r="J89" s="23"/>
      <c r="K89" s="24"/>
      <c r="S89" s="25"/>
    </row>
    <row r="90" spans="1:30" x14ac:dyDescent="0.25">
      <c r="G90" s="20"/>
      <c r="H90" s="21"/>
      <c r="I90" s="22"/>
      <c r="J90" s="23"/>
      <c r="K90" s="24"/>
      <c r="S90" s="25"/>
    </row>
    <row r="125" spans="29:29" x14ac:dyDescent="0.25">
      <c r="AC125" s="27"/>
    </row>
    <row r="129" spans="1:31" customForma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E129" s="9"/>
    </row>
  </sheetData>
  <autoFilter ref="A1:AD1" xr:uid="{00000000-0009-0000-0000-000018000000}">
    <sortState xmlns:xlrd2="http://schemas.microsoft.com/office/spreadsheetml/2017/richdata2" ref="A2:AC76">
      <sortCondition ref="B1"/>
    </sortState>
  </autoFilter>
  <conditionalFormatting sqref="U2:U87">
    <cfRule type="cellIs" dxfId="43" priority="1" operator="equal">
      <formula>"Média"</formula>
    </cfRule>
    <cfRule type="cellIs" dxfId="42" priority="2" operator="equal">
      <formula>"Mínimo"</formula>
    </cfRule>
    <cfRule type="cellIs" dxfId="41" priority="3" operator="equal">
      <formula>"Informado"</formula>
    </cfRule>
    <cfRule type="cellIs" dxfId="40" priority="4" operator="equal">
      <formula>"Lido"</formula>
    </cfRule>
  </conditionalFormatting>
  <conditionalFormatting sqref="AD2:AD125">
    <cfRule type="cellIs" dxfId="39" priority="5" operator="not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69F8-32CD-49F9-876F-F26E75B4E0C9}">
  <dimension ref="A1:AD124"/>
  <sheetViews>
    <sheetView topLeftCell="A74" zoomScale="75" zoomScaleNormal="75" zoomScalePageLayoutView="75" workbookViewId="0">
      <selection activeCell="A88" sqref="A88:XFD97"/>
    </sheetView>
  </sheetViews>
  <sheetFormatPr defaultColWidth="14.42578125" defaultRowHeight="15" x14ac:dyDescent="0.25"/>
  <cols>
    <col min="1" max="1" width="25.140625" style="9" customWidth="1"/>
    <col min="2" max="2" width="15.42578125" style="9" customWidth="1"/>
    <col min="3" max="3" width="9.28515625" style="9" customWidth="1"/>
    <col min="4" max="4" width="11.7109375" style="9" customWidth="1"/>
    <col min="5" max="5" width="11.5703125" style="9" customWidth="1"/>
    <col min="6" max="6" width="11.85546875" style="9" customWidth="1"/>
    <col min="7" max="7" width="15.140625" style="9" customWidth="1"/>
    <col min="8" max="8" width="13.42578125" style="9" customWidth="1"/>
    <col min="9" max="9" width="17" style="9" customWidth="1"/>
    <col min="10" max="10" width="15.42578125" style="9" customWidth="1"/>
    <col min="11" max="11" width="41.28515625" style="9" customWidth="1"/>
    <col min="12" max="15" width="15.42578125" style="9" customWidth="1"/>
    <col min="16" max="18" width="15.85546875" style="9" customWidth="1"/>
    <col min="19" max="19" width="20" style="9" customWidth="1"/>
    <col min="20" max="20" width="13.140625" style="9" customWidth="1"/>
    <col min="21" max="24" width="15.42578125" style="9" customWidth="1"/>
    <col min="25" max="25" width="17.7109375" style="9" customWidth="1"/>
    <col min="26" max="26" width="15.42578125" style="9" customWidth="1"/>
    <col min="27" max="27" width="14" style="9" customWidth="1"/>
    <col min="28" max="28" width="15.42578125" style="9" customWidth="1"/>
    <col min="31" max="16384" width="14.42578125" style="9"/>
  </cols>
  <sheetData>
    <row r="1" spans="1:30" ht="6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5" t="s">
        <v>17</v>
      </c>
      <c r="S1" s="6" t="s">
        <v>18</v>
      </c>
      <c r="T1" s="28" t="s">
        <v>19</v>
      </c>
      <c r="U1" s="5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8" t="s">
        <v>28</v>
      </c>
      <c r="AD1" s="8" t="s">
        <v>29</v>
      </c>
    </row>
    <row r="2" spans="1:30" ht="15" customHeight="1" x14ac:dyDescent="0.25">
      <c r="A2" s="10" t="str">
        <f t="shared" ref="A2:A65" si="0">H2&amp;" "&amp;C2&amp;" "&amp;D2</f>
        <v>H001 2025 Fevereiro</v>
      </c>
      <c r="B2" s="10" t="str">
        <f>VLOOKUP(H2,[1]Auxiliar_referencia!E:F,2,FALSE)</f>
        <v>Medidor faturado pela UFSC</v>
      </c>
      <c r="C2" s="10">
        <v>2025</v>
      </c>
      <c r="D2" s="10" t="s">
        <v>117</v>
      </c>
      <c r="E2" s="10">
        <f>VLOOKUP(H2,[1]Auxiliar_referencia!$B:$X,3,FALSE)</f>
        <v>2297094</v>
      </c>
      <c r="F2" s="10" t="str">
        <f>VLOOKUP(H2,[1]Auxiliar_referencia!$B:$X,11,FALSE)</f>
        <v>Trindade</v>
      </c>
      <c r="G2" s="10" t="str">
        <f>VLOOKUP(H2,[1]Auxiliar_referencia!$B:$X,16,FALSE)</f>
        <v>A16S366817</v>
      </c>
      <c r="H2" s="11" t="s">
        <v>31</v>
      </c>
      <c r="I2" s="10" t="str">
        <f>VLOOKUP(H2,[1]Auxiliar_referencia!$B:$X,20,FALSE)</f>
        <v>CASAN</v>
      </c>
      <c r="J2" s="10" t="str">
        <f>VLOOKUP(H2,[1]Auxiliar_referencia!$B:$X,10,FALSE)</f>
        <v>Florianópolis - Trindade</v>
      </c>
      <c r="K2" s="10" t="str">
        <f>VLOOKUP(H2,[1]Auxiliar_referencia!$B:$X,12,FALSE)</f>
        <v>Almoxarifado e Transportes (PU 11 e 06)</v>
      </c>
      <c r="L2" s="12">
        <f>VLOOKUP($H2,'[2]2025_02'!$D:$AD,'[2]2025_02'!Z$19,FALSE)</f>
        <v>1</v>
      </c>
      <c r="M2" s="12">
        <f>VLOOKUP($H2,'[2]2025_02'!$D:$AD,'[2]2025_02'!AA$19,FALSE)</f>
        <v>0</v>
      </c>
      <c r="N2" s="12">
        <f>VLOOKUP($H2,'[2]2025_02'!$D:$AD,'[2]2025_02'!AB$19,FALSE)</f>
        <v>0</v>
      </c>
      <c r="O2" s="12">
        <f>VLOOKUP($H2,'[2]2025_02'!$D:$AD,'[2]2025_02'!AC$19,FALSE)</f>
        <v>0</v>
      </c>
      <c r="P2" s="12">
        <f>VLOOKUP($H2,'[2]2025_02'!$D:$AD,'[2]2025_02'!AD$19,FALSE)</f>
        <v>1</v>
      </c>
      <c r="Q2" s="13">
        <f>VLOOKUP(H2,'2025_01'!H:R,11,FALSE)</f>
        <v>1479</v>
      </c>
      <c r="R2" s="14">
        <f>VLOOKUP($H2,'[2]2025_02'!$D:$AD,'[2]2025_02'!J$19,FALSE)</f>
        <v>1504</v>
      </c>
      <c r="S2" s="15">
        <f t="shared" ref="S2:S65" si="1">R2-Q2</f>
        <v>25</v>
      </c>
      <c r="T2" s="29">
        <f>VLOOKUP($H2,'[2]2025_02'!$D:$AD,'[2]2025_02'!K$19,FALSE)</f>
        <v>25</v>
      </c>
      <c r="U2" s="30" t="str">
        <f>VLOOKUP($H2,'[2]2025_02'!$D:$AD,'[2]2025_02'!T$19,FALSE)</f>
        <v>LIDO</v>
      </c>
      <c r="V2" s="31" t="str">
        <f>VLOOKUP($H2,'[2]2025_02'!$D:$AD,'[2]2025_02'!U$19,FALSE)</f>
        <v>Sem ocorrência</v>
      </c>
      <c r="W2" s="12">
        <f>VLOOKUP($H2,'[2]2025_02'!$D:$AD,'[2]2025_02'!L$19,FALSE)</f>
        <v>375.36</v>
      </c>
      <c r="X2" s="12">
        <f>VLOOKUP($H2,'[2]2025_02'!$D:$AD,'[2]2025_02'!M$19,FALSE)</f>
        <v>375.36</v>
      </c>
      <c r="Y2" s="18">
        <f>VLOOKUP($H2,'[2]2025_02'!$D:$AD,'[2]2025_02'!N$19,FALSE)</f>
        <v>-70.94</v>
      </c>
      <c r="Z2" s="12">
        <f>VLOOKUP($H2,'[2]2025_02'!$D:$AD,'[2]2025_02'!O$19,FALSE)</f>
        <v>0</v>
      </c>
      <c r="AA2" s="12">
        <f>VLOOKUP($H2,'[2]2025_02'!$D:$AD,'[2]2025_02'!P$19,FALSE)</f>
        <v>0</v>
      </c>
      <c r="AB2" s="12">
        <f>VLOOKUP($H2,'[2]2025_02'!$D:$AD,'[2]2025_02'!Q$19,FALSE)</f>
        <v>679.78</v>
      </c>
      <c r="AC2">
        <f t="shared" ref="AC2:AC65" si="2">W2+X2+Y2+Z2+AA2</f>
        <v>679.78</v>
      </c>
      <c r="AD2">
        <f t="shared" ref="AD2:AD65" si="3">AB2-AC2</f>
        <v>0</v>
      </c>
    </row>
    <row r="3" spans="1:30" ht="15" customHeight="1" x14ac:dyDescent="0.25">
      <c r="A3" s="10" t="str">
        <f t="shared" si="0"/>
        <v>H002 2025 Fevereiro</v>
      </c>
      <c r="B3" s="10" t="str">
        <f>VLOOKUP(H3,[1]Auxiliar_referencia!E:F,2,FALSE)</f>
        <v>Medidor faturado pela UFSC</v>
      </c>
      <c r="C3" s="10">
        <v>2025</v>
      </c>
      <c r="D3" s="10" t="s">
        <v>117</v>
      </c>
      <c r="E3" s="10">
        <f>VLOOKUP(H3,[1]Auxiliar_referencia!$B:$X,3,FALSE)</f>
        <v>2297116</v>
      </c>
      <c r="F3" s="10" t="str">
        <f>VLOOKUP(H3,[1]Auxiliar_referencia!$B:$X,11,FALSE)</f>
        <v>Trindade</v>
      </c>
      <c r="G3" s="10" t="str">
        <f>VLOOKUP(H3,[1]Auxiliar_referencia!$B:$X,16,FALSE)</f>
        <v>A04S381708</v>
      </c>
      <c r="H3" s="11" t="s">
        <v>32</v>
      </c>
      <c r="I3" s="10" t="str">
        <f>VLOOKUP(H3,[1]Auxiliar_referencia!$B:$X,20,FALSE)</f>
        <v>CASAN</v>
      </c>
      <c r="J3" s="10" t="str">
        <f>VLOOKUP(H3,[1]Auxiliar_referencia!$B:$X,10,FALSE)</f>
        <v>Florianópolis - Trindade</v>
      </c>
      <c r="K3" s="10" t="str">
        <f>VLOOKUP(H3,[1]Auxiliar_referencia!$B:$X,12,FALSE)</f>
        <v>Patrimônio e Digitalização (DAG08 e 06), LAMAQ (CCB20)</v>
      </c>
      <c r="L3" s="12">
        <f>VLOOKUP($H3,'[2]2025_02'!$D:$AD,'[2]2025_02'!Z$19,FALSE)</f>
        <v>2</v>
      </c>
      <c r="M3" s="12">
        <f>VLOOKUP($H3,'[2]2025_02'!$D:$AD,'[2]2025_02'!AA$19,FALSE)</f>
        <v>0</v>
      </c>
      <c r="N3" s="12">
        <f>VLOOKUP($H3,'[2]2025_02'!$D:$AD,'[2]2025_02'!AB$19,FALSE)</f>
        <v>0</v>
      </c>
      <c r="O3" s="12">
        <f>VLOOKUP($H3,'[2]2025_02'!$D:$AD,'[2]2025_02'!AC$19,FALSE)</f>
        <v>0</v>
      </c>
      <c r="P3" s="12">
        <f>VLOOKUP($H3,'[2]2025_02'!$D:$AD,'[2]2025_02'!AD$19,FALSE)</f>
        <v>2</v>
      </c>
      <c r="Q3" s="13">
        <f>VLOOKUP(H3,'2025_01'!H:R,11,FALSE)</f>
        <v>3209</v>
      </c>
      <c r="R3" s="14">
        <f>VLOOKUP($H3,'[2]2025_02'!$D:$AD,'[2]2025_02'!J$19,FALSE)</f>
        <v>3241</v>
      </c>
      <c r="S3" s="15">
        <f t="shared" si="1"/>
        <v>32</v>
      </c>
      <c r="T3" s="29">
        <f>VLOOKUP($H3,'[2]2025_02'!$D:$AD,'[2]2025_02'!K$19,FALSE)</f>
        <v>32</v>
      </c>
      <c r="U3" s="30" t="str">
        <f>VLOOKUP($H3,'[2]2025_02'!$D:$AD,'[2]2025_02'!T$19,FALSE)</f>
        <v>LIDO</v>
      </c>
      <c r="V3" s="31" t="str">
        <f>VLOOKUP($H3,'[2]2025_02'!$D:$AD,'[2]2025_02'!U$19,FALSE)</f>
        <v>Sem ocorrência</v>
      </c>
      <c r="W3" s="12">
        <f>VLOOKUP($H3,'[2]2025_02'!$D:$AD,'[2]2025_02'!L$19,FALSE)</f>
        <v>428.7</v>
      </c>
      <c r="X3" s="12">
        <f>VLOOKUP($H3,'[2]2025_02'!$D:$AD,'[2]2025_02'!M$19,FALSE)</f>
        <v>428.7</v>
      </c>
      <c r="Y3" s="18">
        <f>VLOOKUP($H3,'[2]2025_02'!$D:$AD,'[2]2025_02'!N$19,FALSE)</f>
        <v>-81.02</v>
      </c>
      <c r="Z3" s="12">
        <f>VLOOKUP($H3,'[2]2025_02'!$D:$AD,'[2]2025_02'!O$19,FALSE)</f>
        <v>0</v>
      </c>
      <c r="AA3" s="12">
        <f>VLOOKUP($H3,'[2]2025_02'!$D:$AD,'[2]2025_02'!P$19,FALSE)</f>
        <v>0</v>
      </c>
      <c r="AB3" s="12">
        <f>VLOOKUP($H3,'[2]2025_02'!$D:$AD,'[2]2025_02'!Q$19,FALSE)</f>
        <v>776.38</v>
      </c>
      <c r="AC3">
        <f t="shared" si="2"/>
        <v>776.38</v>
      </c>
      <c r="AD3">
        <f t="shared" si="3"/>
        <v>0</v>
      </c>
    </row>
    <row r="4" spans="1:30" ht="15" customHeight="1" x14ac:dyDescent="0.25">
      <c r="A4" s="10" t="str">
        <f t="shared" si="0"/>
        <v>H003 2025 Fevereiro</v>
      </c>
      <c r="B4" s="10" t="str">
        <f>VLOOKUP(H4,[1]Auxiliar_referencia!E:F,2,FALSE)</f>
        <v>Medidor faturado pela UFSC</v>
      </c>
      <c r="C4" s="10">
        <v>2025</v>
      </c>
      <c r="D4" s="10" t="s">
        <v>117</v>
      </c>
      <c r="E4" s="10">
        <f>VLOOKUP(H4,[1]Auxiliar_referencia!$B:$X,3,FALSE)</f>
        <v>2297124</v>
      </c>
      <c r="F4" s="10" t="str">
        <f>VLOOKUP(H4,[1]Auxiliar_referencia!$B:$X,11,FALSE)</f>
        <v>Trindade</v>
      </c>
      <c r="G4" s="10" t="str">
        <f>VLOOKUP(H4,[1]Auxiliar_referencia!$B:$X,16,FALSE)</f>
        <v>C11C010369</v>
      </c>
      <c r="H4" s="11" t="s">
        <v>33</v>
      </c>
      <c r="I4" s="10" t="str">
        <f>VLOOKUP(H4,[1]Auxiliar_referencia!$B:$X,20,FALSE)</f>
        <v>CASAN</v>
      </c>
      <c r="J4" s="10" t="str">
        <f>VLOOKUP(H4,[1]Auxiliar_referencia!$B:$X,10,FALSE)</f>
        <v>Florianópolis - Trindade</v>
      </c>
      <c r="K4" s="10" t="str">
        <f>VLOOKUP(H4,[1]Auxiliar_referencia!$B:$X,12,FALSE)</f>
        <v>Biotério Central (BIC 01 a 10)</v>
      </c>
      <c r="L4" s="12">
        <f>VLOOKUP($H4,'[2]2025_02'!$D:$AD,'[2]2025_02'!Z$19,FALSE)</f>
        <v>1</v>
      </c>
      <c r="M4" s="12">
        <f>VLOOKUP($H4,'[2]2025_02'!$D:$AD,'[2]2025_02'!AA$19,FALSE)</f>
        <v>0</v>
      </c>
      <c r="N4" s="12">
        <f>VLOOKUP($H4,'[2]2025_02'!$D:$AD,'[2]2025_02'!AB$19,FALSE)</f>
        <v>0</v>
      </c>
      <c r="O4" s="12">
        <f>VLOOKUP($H4,'[2]2025_02'!$D:$AD,'[2]2025_02'!AC$19,FALSE)</f>
        <v>0</v>
      </c>
      <c r="P4" s="12">
        <f>VLOOKUP($H4,'[2]2025_02'!$D:$AD,'[2]2025_02'!AD$19,FALSE)</f>
        <v>1</v>
      </c>
      <c r="Q4" s="13">
        <f>VLOOKUP(H4,'2025_01'!H:R,11,FALSE)</f>
        <v>11960</v>
      </c>
      <c r="R4" s="14">
        <f>VLOOKUP($H4,'[2]2025_02'!$D:$AD,'[2]2025_02'!J$19,FALSE)</f>
        <v>12210</v>
      </c>
      <c r="S4" s="15">
        <f t="shared" si="1"/>
        <v>250</v>
      </c>
      <c r="T4" s="29">
        <f>VLOOKUP($H4,'[2]2025_02'!$D:$AD,'[2]2025_02'!K$19,FALSE)</f>
        <v>250</v>
      </c>
      <c r="U4" s="30" t="str">
        <f>VLOOKUP($H4,'[2]2025_02'!$D:$AD,'[2]2025_02'!T$19,FALSE)</f>
        <v>LIDO</v>
      </c>
      <c r="V4" s="31" t="str">
        <f>VLOOKUP($H4,'[2]2025_02'!$D:$AD,'[2]2025_02'!U$19,FALSE)</f>
        <v>Sem ocorrência</v>
      </c>
      <c r="W4" s="12">
        <f>VLOOKUP($H4,'[2]2025_02'!$D:$AD,'[2]2025_02'!L$19,FALSE)</f>
        <v>4400.6099999999997</v>
      </c>
      <c r="X4" s="12">
        <f>VLOOKUP($H4,'[2]2025_02'!$D:$AD,'[2]2025_02'!M$19,FALSE)</f>
        <v>4400.6099999999997</v>
      </c>
      <c r="Y4" s="18">
        <f>VLOOKUP($H4,'[2]2025_02'!$D:$AD,'[2]2025_02'!N$19,FALSE)</f>
        <v>-831.72</v>
      </c>
      <c r="Z4" s="12">
        <f>VLOOKUP($H4,'[2]2025_02'!$D:$AD,'[2]2025_02'!O$19,FALSE)</f>
        <v>0</v>
      </c>
      <c r="AA4" s="12">
        <f>VLOOKUP($H4,'[2]2025_02'!$D:$AD,'[2]2025_02'!P$19,FALSE)</f>
        <v>0</v>
      </c>
      <c r="AB4" s="12">
        <f>VLOOKUP($H4,'[2]2025_02'!$D:$AD,'[2]2025_02'!Q$19,FALSE)</f>
        <v>7969.5</v>
      </c>
      <c r="AC4">
        <f t="shared" si="2"/>
        <v>7969.4999999999991</v>
      </c>
      <c r="AD4">
        <f t="shared" si="3"/>
        <v>0</v>
      </c>
    </row>
    <row r="5" spans="1:30" ht="15" customHeight="1" x14ac:dyDescent="0.25">
      <c r="A5" s="10" t="str">
        <f t="shared" si="0"/>
        <v>H004 2025 Fevereiro</v>
      </c>
      <c r="B5" s="10" t="str">
        <f>VLOOKUP(H5,[1]Auxiliar_referencia!E:F,2,FALSE)</f>
        <v>Medidor faturado pela UFSC</v>
      </c>
      <c r="C5" s="10">
        <v>2025</v>
      </c>
      <c r="D5" s="10" t="s">
        <v>117</v>
      </c>
      <c r="E5" s="10">
        <f>VLOOKUP(H5,[1]Auxiliar_referencia!$B:$X,3,FALSE)</f>
        <v>2297086</v>
      </c>
      <c r="F5" s="10" t="str">
        <f>VLOOKUP(H5,[1]Auxiliar_referencia!$B:$X,11,FALSE)</f>
        <v>Trindade</v>
      </c>
      <c r="G5" s="10" t="str">
        <f>VLOOKUP(H5,[1]Auxiliar_referencia!$B:$X,16,FALSE)</f>
        <v>B17C002619</v>
      </c>
      <c r="H5" s="11" t="s">
        <v>34</v>
      </c>
      <c r="I5" s="10" t="str">
        <f>VLOOKUP(H5,[1]Auxiliar_referencia!$B:$X,20,FALSE)</f>
        <v>CASAN</v>
      </c>
      <c r="J5" s="10" t="str">
        <f>VLOOKUP(H5,[1]Auxiliar_referencia!$B:$X,10,FALSE)</f>
        <v>Florianópolis - Trindade</v>
      </c>
      <c r="K5" s="10" t="str">
        <f>VLOOKUP(H5,[1]Auxiliar_referencia!$B:$X,12,FALSE)</f>
        <v>PU - Carpintaria e Serralheria (DAG01, 02 e 03)</v>
      </c>
      <c r="L5" s="12">
        <f>VLOOKUP($H5,'[2]2025_02'!$D:$AD,'[2]2025_02'!Z$19,FALSE)</f>
        <v>1</v>
      </c>
      <c r="M5" s="12">
        <f>VLOOKUP($H5,'[2]2025_02'!$D:$AD,'[2]2025_02'!AA$19,FALSE)</f>
        <v>0</v>
      </c>
      <c r="N5" s="12">
        <f>VLOOKUP($H5,'[2]2025_02'!$D:$AD,'[2]2025_02'!AB$19,FALSE)</f>
        <v>0</v>
      </c>
      <c r="O5" s="12">
        <f>VLOOKUP($H5,'[2]2025_02'!$D:$AD,'[2]2025_02'!AC$19,FALSE)</f>
        <v>0</v>
      </c>
      <c r="P5" s="12">
        <f>VLOOKUP($H5,'[2]2025_02'!$D:$AD,'[2]2025_02'!AD$19,FALSE)</f>
        <v>1</v>
      </c>
      <c r="Q5" s="13">
        <f>VLOOKUP(H5,'2025_01'!H:R,11,FALSE)</f>
        <v>3028</v>
      </c>
      <c r="R5" s="14">
        <f>VLOOKUP($H5,'[2]2025_02'!$D:$AD,'[2]2025_02'!J$19,FALSE)</f>
        <v>3139</v>
      </c>
      <c r="S5" s="15">
        <f t="shared" si="1"/>
        <v>111</v>
      </c>
      <c r="T5" s="29">
        <f>VLOOKUP($H5,'[2]2025_02'!$D:$AD,'[2]2025_02'!K$19,FALSE)</f>
        <v>111</v>
      </c>
      <c r="U5" s="30" t="str">
        <f>VLOOKUP($H5,'[2]2025_02'!$D:$AD,'[2]2025_02'!T$19,FALSE)</f>
        <v>LIDO</v>
      </c>
      <c r="V5" s="31" t="str">
        <f>VLOOKUP($H5,'[2]2025_02'!$D:$AD,'[2]2025_02'!U$19,FALSE)</f>
        <v>Sem ocorrência</v>
      </c>
      <c r="W5" s="12">
        <f>VLOOKUP($H5,'[2]2025_02'!$D:$AD,'[2]2025_02'!L$19,FALSE)</f>
        <v>1913.9</v>
      </c>
      <c r="X5" s="12">
        <f>VLOOKUP($H5,'[2]2025_02'!$D:$AD,'[2]2025_02'!M$19,FALSE)</f>
        <v>1913.9</v>
      </c>
      <c r="Y5" s="18">
        <f>VLOOKUP($H5,'[2]2025_02'!$D:$AD,'[2]2025_02'!N$19,FALSE)</f>
        <v>-361.72</v>
      </c>
      <c r="Z5" s="12">
        <f>VLOOKUP($H5,'[2]2025_02'!$D:$AD,'[2]2025_02'!O$19,FALSE)</f>
        <v>0</v>
      </c>
      <c r="AA5" s="12">
        <f>VLOOKUP($H5,'[2]2025_02'!$D:$AD,'[2]2025_02'!P$19,FALSE)</f>
        <v>0</v>
      </c>
      <c r="AB5" s="12">
        <f>VLOOKUP($H5,'[2]2025_02'!$D:$AD,'[2]2025_02'!Q$19,FALSE)</f>
        <v>3466.08</v>
      </c>
      <c r="AC5">
        <f t="shared" si="2"/>
        <v>3466.08</v>
      </c>
      <c r="AD5">
        <f t="shared" si="3"/>
        <v>0</v>
      </c>
    </row>
    <row r="6" spans="1:30" ht="15" customHeight="1" x14ac:dyDescent="0.25">
      <c r="A6" s="10" t="str">
        <f t="shared" si="0"/>
        <v>H005 2025 Fevereiro</v>
      </c>
      <c r="B6" s="10" t="str">
        <f>VLOOKUP(H6,[1]Auxiliar_referencia!E:F,2,FALSE)</f>
        <v>Medidor faturado pela UFSC</v>
      </c>
      <c r="C6" s="10">
        <v>2025</v>
      </c>
      <c r="D6" s="10" t="s">
        <v>117</v>
      </c>
      <c r="E6" s="10">
        <f>VLOOKUP(H6,[1]Auxiliar_referencia!$B:$X,3,FALSE)</f>
        <v>2297078</v>
      </c>
      <c r="F6" s="10" t="str">
        <f>VLOOKUP(H6,[1]Auxiliar_referencia!$B:$X,11,FALSE)</f>
        <v>Trindade</v>
      </c>
      <c r="G6" s="10" t="str">
        <f>VLOOKUP(H6,[1]Auxiliar_referencia!$B:$X,16,FALSE)</f>
        <v>B10C010667</v>
      </c>
      <c r="H6" s="11" t="s">
        <v>35</v>
      </c>
      <c r="I6" s="10" t="str">
        <f>VLOOKUP(H6,[1]Auxiliar_referencia!$B:$X,20,FALSE)</f>
        <v>CASAN</v>
      </c>
      <c r="J6" s="10" t="str">
        <f>VLOOKUP(H6,[1]Auxiliar_referencia!$B:$X,10,FALSE)</f>
        <v>Florianópolis - Trindade</v>
      </c>
      <c r="K6" s="10" t="str">
        <f>VLOOKUP(H6,[1]Auxiliar_referencia!$B:$X,12,FALSE)</f>
        <v>Engenharia Química - (CTC 19, 20, 21, 24 e 46)</v>
      </c>
      <c r="L6" s="12">
        <f>VLOOKUP($H6,'[2]2025_02'!$D:$AD,'[2]2025_02'!Z$19,FALSE)</f>
        <v>1</v>
      </c>
      <c r="M6" s="12">
        <f>VLOOKUP($H6,'[2]2025_02'!$D:$AD,'[2]2025_02'!AA$19,FALSE)</f>
        <v>0</v>
      </c>
      <c r="N6" s="12">
        <f>VLOOKUP($H6,'[2]2025_02'!$D:$AD,'[2]2025_02'!AB$19,FALSE)</f>
        <v>0</v>
      </c>
      <c r="O6" s="12">
        <f>VLOOKUP($H6,'[2]2025_02'!$D:$AD,'[2]2025_02'!AC$19,FALSE)</f>
        <v>0</v>
      </c>
      <c r="P6" s="12">
        <f>VLOOKUP($H6,'[2]2025_02'!$D:$AD,'[2]2025_02'!AD$19,FALSE)</f>
        <v>1</v>
      </c>
      <c r="Q6" s="13">
        <f>VLOOKUP(H6,'2025_01'!H:R,11,FALSE)</f>
        <v>1498</v>
      </c>
      <c r="R6" s="14">
        <f>VLOOKUP($H6,'[2]2025_02'!$D:$AD,'[2]2025_02'!J$19,FALSE)</f>
        <v>1715</v>
      </c>
      <c r="S6" s="15">
        <f t="shared" si="1"/>
        <v>217</v>
      </c>
      <c r="T6" s="29">
        <f>VLOOKUP($H6,'[2]2025_02'!$D:$AD,'[2]2025_02'!K$19,FALSE)</f>
        <v>217</v>
      </c>
      <c r="U6" s="30" t="str">
        <f>VLOOKUP($H6,'[2]2025_02'!$D:$AD,'[2]2025_02'!T$19,FALSE)</f>
        <v>LIDO/REVISÃO</v>
      </c>
      <c r="V6" s="31" t="str">
        <f>VLOOKUP($H6,'[2]2025_02'!$D:$AD,'[2]2025_02'!U$19,FALSE)</f>
        <v>Alto Consumo</v>
      </c>
      <c r="W6" s="12">
        <f>VLOOKUP($H6,'[2]2025_02'!$D:$AD,'[2]2025_02'!L$19,FALSE)</f>
        <v>3810.24</v>
      </c>
      <c r="X6" s="12">
        <f>VLOOKUP($H6,'[2]2025_02'!$D:$AD,'[2]2025_02'!M$19,FALSE)</f>
        <v>3810.24</v>
      </c>
      <c r="Y6" s="18">
        <f>VLOOKUP($H6,'[2]2025_02'!$D:$AD,'[2]2025_02'!N$19,FALSE)</f>
        <v>-720.12</v>
      </c>
      <c r="Z6" s="12">
        <f>VLOOKUP($H6,'[2]2025_02'!$D:$AD,'[2]2025_02'!O$19,FALSE)</f>
        <v>0</v>
      </c>
      <c r="AA6" s="12">
        <f>VLOOKUP($H6,'[2]2025_02'!$D:$AD,'[2]2025_02'!P$19,FALSE)</f>
        <v>0</v>
      </c>
      <c r="AB6" s="12">
        <f>VLOOKUP($H6,'[2]2025_02'!$D:$AD,'[2]2025_02'!Q$19,FALSE)</f>
        <v>6900.36</v>
      </c>
      <c r="AC6">
        <f t="shared" si="2"/>
        <v>6900.36</v>
      </c>
      <c r="AD6">
        <f t="shared" si="3"/>
        <v>0</v>
      </c>
    </row>
    <row r="7" spans="1:30" ht="15" customHeight="1" x14ac:dyDescent="0.25">
      <c r="A7" s="10" t="str">
        <f t="shared" si="0"/>
        <v>H006 2025 Fevereiro</v>
      </c>
      <c r="B7" s="10" t="str">
        <f>VLOOKUP(H7,[1]Auxiliar_referencia!E:F,2,FALSE)</f>
        <v>Medidor faturado pela UFSC</v>
      </c>
      <c r="C7" s="10">
        <v>2025</v>
      </c>
      <c r="D7" s="10" t="s">
        <v>117</v>
      </c>
      <c r="E7" s="10">
        <f>VLOOKUP(H7,[1]Auxiliar_referencia!$B:$X,3,FALSE)</f>
        <v>9185569</v>
      </c>
      <c r="F7" s="10" t="str">
        <f>VLOOKUP(H7,[1]Auxiliar_referencia!$B:$X,11,FALSE)</f>
        <v>Trindade</v>
      </c>
      <c r="G7" s="10" t="str">
        <f>VLOOKUP(H7,[1]Auxiliar_referencia!$B:$X,16,FALSE)</f>
        <v>A11C032611</v>
      </c>
      <c r="H7" s="11" t="s">
        <v>36</v>
      </c>
      <c r="I7" s="10" t="str">
        <f>VLOOKUP(H7,[1]Auxiliar_referencia!$B:$X,20,FALSE)</f>
        <v>CASAN</v>
      </c>
      <c r="J7" s="10" t="str">
        <f>VLOOKUP(H7,[1]Auxiliar_referencia!$B:$X,10,FALSE)</f>
        <v>Florianópolis - Trindade</v>
      </c>
      <c r="K7" s="10" t="str">
        <f>VLOOKUP(H7,[1]Auxiliar_referencia!$B:$X,12,FALSE)</f>
        <v>Eng. Civil Bloco D</v>
      </c>
      <c r="L7" s="12">
        <f>VLOOKUP($H7,'[2]2025_02'!$D:$AD,'[2]2025_02'!Z$19,FALSE)</f>
        <v>1</v>
      </c>
      <c r="M7" s="12">
        <f>VLOOKUP($H7,'[2]2025_02'!$D:$AD,'[2]2025_02'!AA$19,FALSE)</f>
        <v>0</v>
      </c>
      <c r="N7" s="12">
        <f>VLOOKUP($H7,'[2]2025_02'!$D:$AD,'[2]2025_02'!AB$19,FALSE)</f>
        <v>0</v>
      </c>
      <c r="O7" s="12">
        <f>VLOOKUP($H7,'[2]2025_02'!$D:$AD,'[2]2025_02'!AC$19,FALSE)</f>
        <v>0</v>
      </c>
      <c r="P7" s="12">
        <f>VLOOKUP($H7,'[2]2025_02'!$D:$AD,'[2]2025_02'!AD$19,FALSE)</f>
        <v>1</v>
      </c>
      <c r="Q7" s="13">
        <f>VLOOKUP(H7,'2025_01'!H:R,11,FALSE)</f>
        <v>272</v>
      </c>
      <c r="R7" s="14">
        <f>VLOOKUP($H7,'[2]2025_02'!$D:$AD,'[2]2025_02'!J$19,FALSE)</f>
        <v>278</v>
      </c>
      <c r="S7" s="15">
        <f t="shared" si="1"/>
        <v>6</v>
      </c>
      <c r="T7" s="29">
        <f>VLOOKUP($H7,'[2]2025_02'!$D:$AD,'[2]2025_02'!K$19,FALSE)</f>
        <v>6</v>
      </c>
      <c r="U7" s="30" t="str">
        <f>VLOOKUP($H7,'[2]2025_02'!$D:$AD,'[2]2025_02'!T$19,FALSE)</f>
        <v>LIDO/REVISÃO</v>
      </c>
      <c r="V7" s="31" t="str">
        <f>VLOOKUP($H7,'[2]2025_02'!$D:$AD,'[2]2025_02'!U$19,FALSE)</f>
        <v>Média</v>
      </c>
      <c r="W7" s="12">
        <f>VLOOKUP($H7,'[2]2025_02'!$D:$AD,'[2]2025_02'!L$19,FALSE)</f>
        <v>81.53</v>
      </c>
      <c r="X7" s="12">
        <f>VLOOKUP($H7,'[2]2025_02'!$D:$AD,'[2]2025_02'!M$19,FALSE)</f>
        <v>81.53</v>
      </c>
      <c r="Y7" s="18">
        <f>VLOOKUP($H7,'[2]2025_02'!$D:$AD,'[2]2025_02'!N$19,FALSE)</f>
        <v>-15.41</v>
      </c>
      <c r="Z7" s="12">
        <f>VLOOKUP($H7,'[2]2025_02'!$D:$AD,'[2]2025_02'!O$19,FALSE)</f>
        <v>0</v>
      </c>
      <c r="AA7" s="12">
        <f>VLOOKUP($H7,'[2]2025_02'!$D:$AD,'[2]2025_02'!P$19,FALSE)</f>
        <v>0</v>
      </c>
      <c r="AB7" s="12">
        <f>VLOOKUP($H7,'[2]2025_02'!$D:$AD,'[2]2025_02'!Q$19,FALSE)</f>
        <v>147.65</v>
      </c>
      <c r="AC7">
        <f t="shared" si="2"/>
        <v>147.65</v>
      </c>
      <c r="AD7">
        <f t="shared" si="3"/>
        <v>0</v>
      </c>
    </row>
    <row r="8" spans="1:30" ht="15" customHeight="1" x14ac:dyDescent="0.25">
      <c r="A8" s="10" t="str">
        <f t="shared" si="0"/>
        <v>H007 2025 Fevereiro</v>
      </c>
      <c r="B8" s="10" t="str">
        <f>VLOOKUP(H8,[1]Auxiliar_referencia!E:F,2,FALSE)</f>
        <v>Medidor faturado pela UFSC</v>
      </c>
      <c r="C8" s="10">
        <v>2025</v>
      </c>
      <c r="D8" s="10" t="s">
        <v>117</v>
      </c>
      <c r="E8" s="10">
        <f>VLOOKUP(H8,[1]Auxiliar_referencia!$B:$X,3,FALSE)</f>
        <v>9185550</v>
      </c>
      <c r="F8" s="10" t="str">
        <f>VLOOKUP(H8,[1]Auxiliar_referencia!$B:$X,11,FALSE)</f>
        <v>Trindade</v>
      </c>
      <c r="G8" s="10" t="str">
        <f>VLOOKUP(H8,[1]Auxiliar_referencia!$B:$X,16,FALSE)</f>
        <v>A11C047521</v>
      </c>
      <c r="H8" s="11" t="s">
        <v>37</v>
      </c>
      <c r="I8" s="10" t="str">
        <f>VLOOKUP(H8,[1]Auxiliar_referencia!$B:$X,20,FALSE)</f>
        <v>CASAN</v>
      </c>
      <c r="J8" s="10" t="str">
        <f>VLOOKUP(H8,[1]Auxiliar_referencia!$B:$X,10,FALSE)</f>
        <v>Florianópolis - Trindade</v>
      </c>
      <c r="K8" s="10" t="str">
        <f>VLOOKUP(H8,[1]Auxiliar_referencia!$B:$X,12,FALSE)</f>
        <v>Eng. Civil Bloco A, B e C</v>
      </c>
      <c r="L8" s="12">
        <f>VLOOKUP($H8,'[2]2025_02'!$D:$AD,'[2]2025_02'!Z$19,FALSE)</f>
        <v>1</v>
      </c>
      <c r="M8" s="12">
        <f>VLOOKUP($H8,'[2]2025_02'!$D:$AD,'[2]2025_02'!AA$19,FALSE)</f>
        <v>0</v>
      </c>
      <c r="N8" s="12">
        <f>VLOOKUP($H8,'[2]2025_02'!$D:$AD,'[2]2025_02'!AB$19,FALSE)</f>
        <v>0</v>
      </c>
      <c r="O8" s="12">
        <f>VLOOKUP($H8,'[2]2025_02'!$D:$AD,'[2]2025_02'!AC$19,FALSE)</f>
        <v>0</v>
      </c>
      <c r="P8" s="12">
        <f>VLOOKUP($H8,'[2]2025_02'!$D:$AD,'[2]2025_02'!AD$19,FALSE)</f>
        <v>1</v>
      </c>
      <c r="Q8" s="13">
        <f>VLOOKUP(H8,'2025_01'!H:R,11,FALSE)</f>
        <v>7290</v>
      </c>
      <c r="R8" s="14">
        <f>VLOOKUP($H8,'[2]2025_02'!$D:$AD,'[2]2025_02'!J$19,FALSE)</f>
        <v>7319</v>
      </c>
      <c r="S8" s="15">
        <f t="shared" si="1"/>
        <v>29</v>
      </c>
      <c r="T8" s="29">
        <f>VLOOKUP($H8,'[2]2025_02'!$D:$AD,'[2]2025_02'!K$19,FALSE)</f>
        <v>29</v>
      </c>
      <c r="U8" s="30" t="str">
        <f>VLOOKUP($H8,'[2]2025_02'!$D:$AD,'[2]2025_02'!T$19,FALSE)</f>
        <v>LIDO/REVISÃO</v>
      </c>
      <c r="V8" s="31" t="str">
        <f>VLOOKUP($H8,'[2]2025_02'!$D:$AD,'[2]2025_02'!U$19,FALSE)</f>
        <v>CONFIRMACAO LEITURA</v>
      </c>
      <c r="W8" s="12">
        <f>VLOOKUP($H8,'[2]2025_02'!$D:$AD,'[2]2025_02'!L$19,FALSE)</f>
        <v>446.92</v>
      </c>
      <c r="X8" s="12">
        <f>VLOOKUP($H8,'[2]2025_02'!$D:$AD,'[2]2025_02'!M$19,FALSE)</f>
        <v>446.92</v>
      </c>
      <c r="Y8" s="18">
        <f>VLOOKUP($H8,'[2]2025_02'!$D:$AD,'[2]2025_02'!N$19,FALSE)</f>
        <v>-84.47</v>
      </c>
      <c r="Z8" s="12">
        <f>VLOOKUP($H8,'[2]2025_02'!$D:$AD,'[2]2025_02'!O$19,FALSE)</f>
        <v>0</v>
      </c>
      <c r="AA8" s="12">
        <f>VLOOKUP($H8,'[2]2025_02'!$D:$AD,'[2]2025_02'!P$19,FALSE)</f>
        <v>0</v>
      </c>
      <c r="AB8" s="12">
        <f>VLOOKUP($H8,'[2]2025_02'!$D:$AD,'[2]2025_02'!Q$19,FALSE)</f>
        <v>809.37</v>
      </c>
      <c r="AC8">
        <f t="shared" si="2"/>
        <v>809.37</v>
      </c>
      <c r="AD8">
        <f t="shared" si="3"/>
        <v>0</v>
      </c>
    </row>
    <row r="9" spans="1:30" ht="15" customHeight="1" x14ac:dyDescent="0.25">
      <c r="A9" s="10" t="str">
        <f t="shared" si="0"/>
        <v>H008 2025 Fevereiro</v>
      </c>
      <c r="B9" s="10" t="str">
        <f>VLOOKUP(H9,[1]Auxiliar_referencia!E:F,2,FALSE)</f>
        <v>Medidor faturado pela UFSC</v>
      </c>
      <c r="C9" s="10">
        <v>2025</v>
      </c>
      <c r="D9" s="10" t="s">
        <v>117</v>
      </c>
      <c r="E9" s="10">
        <f>VLOOKUP(H9,[1]Auxiliar_referencia!$B:$X,3,FALSE)</f>
        <v>2297159</v>
      </c>
      <c r="F9" s="10" t="str">
        <f>VLOOKUP(H9,[1]Auxiliar_referencia!$B:$X,11,FALSE)</f>
        <v>Trindade</v>
      </c>
      <c r="G9" s="10" t="str">
        <f>VLOOKUP(H9,[1]Auxiliar_referencia!$B:$X,16,FALSE)</f>
        <v>C11C010187</v>
      </c>
      <c r="H9" s="11" t="s">
        <v>38</v>
      </c>
      <c r="I9" s="10" t="str">
        <f>VLOOKUP(H9,[1]Auxiliar_referencia!$B:$X,20,FALSE)</f>
        <v>CASAN</v>
      </c>
      <c r="J9" s="10" t="str">
        <f>VLOOKUP(H9,[1]Auxiliar_referencia!$B:$X,10,FALSE)</f>
        <v>Florianópolis - Trindade</v>
      </c>
      <c r="K9" s="10" t="str">
        <f>VLOOKUP(H9,[1]Auxiliar_referencia!$B:$X,12,FALSE)</f>
        <v>PU - Prefeitura Universitária (Hid., Elé., Vidra.) e Redondo</v>
      </c>
      <c r="L9" s="12">
        <f>VLOOKUP($H9,'[2]2025_02'!$D:$AD,'[2]2025_02'!Z$19,FALSE)</f>
        <v>1</v>
      </c>
      <c r="M9" s="12">
        <f>VLOOKUP($H9,'[2]2025_02'!$D:$AD,'[2]2025_02'!AA$19,FALSE)</f>
        <v>0</v>
      </c>
      <c r="N9" s="12">
        <f>VLOOKUP($H9,'[2]2025_02'!$D:$AD,'[2]2025_02'!AB$19,FALSE)</f>
        <v>0</v>
      </c>
      <c r="O9" s="12">
        <f>VLOOKUP($H9,'[2]2025_02'!$D:$AD,'[2]2025_02'!AC$19,FALSE)</f>
        <v>0</v>
      </c>
      <c r="P9" s="12">
        <f>VLOOKUP($H9,'[2]2025_02'!$D:$AD,'[2]2025_02'!AD$19,FALSE)</f>
        <v>1</v>
      </c>
      <c r="Q9" s="13">
        <f>VLOOKUP(H9,'2025_01'!H:R,11,FALSE)</f>
        <v>4240</v>
      </c>
      <c r="R9" s="14">
        <f>VLOOKUP($H9,'[2]2025_02'!$D:$AD,'[2]2025_02'!J$19,FALSE)</f>
        <v>4531</v>
      </c>
      <c r="S9" s="15">
        <f t="shared" si="1"/>
        <v>291</v>
      </c>
      <c r="T9" s="29">
        <f>VLOOKUP($H9,'[2]2025_02'!$D:$AD,'[2]2025_02'!K$19,FALSE)</f>
        <v>291</v>
      </c>
      <c r="U9" s="30" t="str">
        <f>VLOOKUP($H9,'[2]2025_02'!$D:$AD,'[2]2025_02'!T$19,FALSE)</f>
        <v>LIDO/REVISÃO</v>
      </c>
      <c r="V9" s="31" t="str">
        <f>VLOOKUP($H9,'[2]2025_02'!$D:$AD,'[2]2025_02'!U$19,FALSE)</f>
        <v>Média</v>
      </c>
      <c r="W9" s="12">
        <f>VLOOKUP($H9,'[2]2025_02'!$D:$AD,'[2]2025_02'!L$19,FALSE)</f>
        <v>5134.1000000000004</v>
      </c>
      <c r="X9" s="12">
        <f>VLOOKUP($H9,'[2]2025_02'!$D:$AD,'[2]2025_02'!M$19,FALSE)</f>
        <v>5134.1000000000004</v>
      </c>
      <c r="Y9" s="18">
        <f>VLOOKUP($H9,'[2]2025_02'!$D:$AD,'[2]2025_02'!N$19,FALSE)</f>
        <v>-970.34</v>
      </c>
      <c r="Z9" s="12">
        <f>VLOOKUP($H9,'[2]2025_02'!$D:$AD,'[2]2025_02'!O$19,FALSE)</f>
        <v>0</v>
      </c>
      <c r="AA9" s="12">
        <f>VLOOKUP($H9,'[2]2025_02'!$D:$AD,'[2]2025_02'!P$19,FALSE)</f>
        <v>0</v>
      </c>
      <c r="AB9" s="12">
        <f>VLOOKUP($H9,'[2]2025_02'!$D:$AD,'[2]2025_02'!Q$19,FALSE)</f>
        <v>9297.86</v>
      </c>
      <c r="AC9">
        <f t="shared" si="2"/>
        <v>9297.86</v>
      </c>
      <c r="AD9">
        <f t="shared" si="3"/>
        <v>0</v>
      </c>
    </row>
    <row r="10" spans="1:30" ht="15" customHeight="1" x14ac:dyDescent="0.25">
      <c r="A10" s="10" t="str">
        <f t="shared" si="0"/>
        <v>H009 2025 Fevereiro</v>
      </c>
      <c r="B10" s="10" t="str">
        <f>VLOOKUP(H10,[1]Auxiliar_referencia!E:F,2,FALSE)</f>
        <v>Medidor faturado pela UFSC</v>
      </c>
      <c r="C10" s="10">
        <v>2025</v>
      </c>
      <c r="D10" s="10" t="s">
        <v>117</v>
      </c>
      <c r="E10" s="10">
        <f>VLOOKUP(H10,[1]Auxiliar_referencia!$B:$X,3,FALSE)</f>
        <v>2297140</v>
      </c>
      <c r="F10" s="10" t="str">
        <f>VLOOKUP(H10,[1]Auxiliar_referencia!$B:$X,11,FALSE)</f>
        <v>Trindade</v>
      </c>
      <c r="G10" s="10" t="str">
        <f>VLOOKUP(H10,[1]Auxiliar_referencia!$B:$X,16,FALSE)</f>
        <v>Y11C052787</v>
      </c>
      <c r="H10" s="11" t="s">
        <v>39</v>
      </c>
      <c r="I10" s="10" t="str">
        <f>VLOOKUP(H10,[1]Auxiliar_referencia!$B:$X,20,FALSE)</f>
        <v>CASAN</v>
      </c>
      <c r="J10" s="10" t="str">
        <f>VLOOKUP(H10,[1]Auxiliar_referencia!$B:$X,10,FALSE)</f>
        <v>Florianópolis - Trindade</v>
      </c>
      <c r="K10" s="10" t="str">
        <f>VLOOKUP(H10,[1]Auxiliar_referencia!$B:$X,12,FALSE)</f>
        <v>PU - Prefeitura Universitária (Edificação antiga da PU)</v>
      </c>
      <c r="L10" s="12">
        <f>VLOOKUP($H10,'[2]2025_02'!$D:$AD,'[2]2025_02'!Z$19,FALSE)</f>
        <v>1</v>
      </c>
      <c r="M10" s="12">
        <f>VLOOKUP($H10,'[2]2025_02'!$D:$AD,'[2]2025_02'!AA$19,FALSE)</f>
        <v>0</v>
      </c>
      <c r="N10" s="12">
        <f>VLOOKUP($H10,'[2]2025_02'!$D:$AD,'[2]2025_02'!AB$19,FALSE)</f>
        <v>0</v>
      </c>
      <c r="O10" s="12">
        <f>VLOOKUP($H10,'[2]2025_02'!$D:$AD,'[2]2025_02'!AC$19,FALSE)</f>
        <v>0</v>
      </c>
      <c r="P10" s="12">
        <f>VLOOKUP($H10,'[2]2025_02'!$D:$AD,'[2]2025_02'!AD$19,FALSE)</f>
        <v>1</v>
      </c>
      <c r="Q10" s="13">
        <f>VLOOKUP(H10,'2025_01'!H:R,11,FALSE)</f>
        <v>29</v>
      </c>
      <c r="R10" s="14">
        <f>VLOOKUP($H10,'[2]2025_02'!$D:$AD,'[2]2025_02'!J$19,FALSE)</f>
        <v>29</v>
      </c>
      <c r="S10" s="15">
        <f t="shared" si="1"/>
        <v>0</v>
      </c>
      <c r="T10" s="29">
        <f>VLOOKUP($H10,'[2]2025_02'!$D:$AD,'[2]2025_02'!K$19,FALSE)</f>
        <v>0</v>
      </c>
      <c r="U10" s="30" t="str">
        <f>VLOOKUP($H10,'[2]2025_02'!$D:$AD,'[2]2025_02'!T$19,FALSE)</f>
        <v>LIDO</v>
      </c>
      <c r="V10" s="31" t="str">
        <f>VLOOKUP($H10,'[2]2025_02'!$D:$AD,'[2]2025_02'!U$19,FALSE)</f>
        <v>HIDRÔMETRO PARADO.</v>
      </c>
      <c r="W10" s="12">
        <f>VLOOKUP($H10,'[2]2025_02'!$D:$AD,'[2]2025_02'!L$19,FALSE)</f>
        <v>43.31</v>
      </c>
      <c r="X10" s="12">
        <f>VLOOKUP($H10,'[2]2025_02'!$D:$AD,'[2]2025_02'!M$19,FALSE)</f>
        <v>43.31</v>
      </c>
      <c r="Y10" s="18">
        <f>VLOOKUP($H10,'[2]2025_02'!$D:$AD,'[2]2025_02'!N$19,FALSE)</f>
        <v>-8.19</v>
      </c>
      <c r="Z10" s="12">
        <f>VLOOKUP($H10,'[2]2025_02'!$D:$AD,'[2]2025_02'!O$19,FALSE)</f>
        <v>0</v>
      </c>
      <c r="AA10" s="12">
        <f>VLOOKUP($H10,'[2]2025_02'!$D:$AD,'[2]2025_02'!P$19,FALSE)</f>
        <v>0</v>
      </c>
      <c r="AB10" s="12">
        <f>VLOOKUP($H10,'[2]2025_02'!$D:$AD,'[2]2025_02'!Q$19,FALSE)</f>
        <v>78.430000000000007</v>
      </c>
      <c r="AC10">
        <f t="shared" si="2"/>
        <v>78.430000000000007</v>
      </c>
      <c r="AD10">
        <f t="shared" si="3"/>
        <v>0</v>
      </c>
    </row>
    <row r="11" spans="1:30" ht="15" customHeight="1" x14ac:dyDescent="0.25">
      <c r="A11" s="10" t="str">
        <f t="shared" si="0"/>
        <v>H010 2025 Fevereiro</v>
      </c>
      <c r="B11" s="10" t="str">
        <f>VLOOKUP(H11,[1]Auxiliar_referencia!E:F,2,FALSE)</f>
        <v>Medidor faturado pela UFSC</v>
      </c>
      <c r="C11" s="10">
        <v>2025</v>
      </c>
      <c r="D11" s="10" t="s">
        <v>117</v>
      </c>
      <c r="E11" s="10">
        <f>VLOOKUP(H11,[1]Auxiliar_referencia!$B:$X,3,FALSE)</f>
        <v>2297132</v>
      </c>
      <c r="F11" s="10" t="str">
        <f>VLOOKUP(H11,[1]Auxiliar_referencia!$B:$X,11,FALSE)</f>
        <v>Trindade</v>
      </c>
      <c r="G11" s="10" t="str">
        <f>VLOOKUP(H11,[1]Auxiliar_referencia!$B:$X,16,FALSE)</f>
        <v>C11C010472</v>
      </c>
      <c r="H11" s="11" t="s">
        <v>40</v>
      </c>
      <c r="I11" s="10" t="str">
        <f>VLOOKUP(H11,[1]Auxiliar_referencia!$B:$X,20,FALSE)</f>
        <v>CASAN</v>
      </c>
      <c r="J11" s="10" t="str">
        <f>VLOOKUP(H11,[1]Auxiliar_referencia!$B:$X,10,FALSE)</f>
        <v>Florianópolis - Trindade</v>
      </c>
      <c r="K11" s="10" t="str">
        <f>VLOOKUP(H11,[1]Auxiliar_referencia!$B:$X,12,FALSE)</f>
        <v>PU - Prefeitura Universitária (DPAE, DFO, DMPI)</v>
      </c>
      <c r="L11" s="12">
        <f>VLOOKUP($H11,'[2]2025_02'!$D:$AD,'[2]2025_02'!Z$19,FALSE)</f>
        <v>1</v>
      </c>
      <c r="M11" s="12">
        <f>VLOOKUP($H11,'[2]2025_02'!$D:$AD,'[2]2025_02'!AA$19,FALSE)</f>
        <v>0</v>
      </c>
      <c r="N11" s="12">
        <f>VLOOKUP($H11,'[2]2025_02'!$D:$AD,'[2]2025_02'!AB$19,FALSE)</f>
        <v>0</v>
      </c>
      <c r="O11" s="12">
        <f>VLOOKUP($H11,'[2]2025_02'!$D:$AD,'[2]2025_02'!AC$19,FALSE)</f>
        <v>0</v>
      </c>
      <c r="P11" s="12">
        <f>VLOOKUP($H11,'[2]2025_02'!$D:$AD,'[2]2025_02'!AD$19,FALSE)</f>
        <v>1</v>
      </c>
      <c r="Q11" s="13">
        <f>VLOOKUP(H11,'2025_01'!H:R,11,FALSE)</f>
        <v>2820</v>
      </c>
      <c r="R11" s="14">
        <f>VLOOKUP($H11,'[2]2025_02'!$D:$AD,'[2]2025_02'!J$19,FALSE)</f>
        <v>2820</v>
      </c>
      <c r="S11" s="15">
        <f t="shared" si="1"/>
        <v>0</v>
      </c>
      <c r="T11" s="29">
        <f>VLOOKUP($H11,'[2]2025_02'!$D:$AD,'[2]2025_02'!K$19,FALSE)</f>
        <v>0</v>
      </c>
      <c r="U11" s="30" t="str">
        <f>VLOOKUP($H11,'[2]2025_02'!$D:$AD,'[2]2025_02'!T$19,FALSE)</f>
        <v>LIDO/REVISÃO</v>
      </c>
      <c r="V11" s="31" t="str">
        <f>VLOOKUP($H11,'[2]2025_02'!$D:$AD,'[2]2025_02'!U$19,FALSE)</f>
        <v>CONFIRMACAO LEITURA</v>
      </c>
      <c r="W11" s="12">
        <f>VLOOKUP($H11,'[2]2025_02'!$D:$AD,'[2]2025_02'!L$19,FALSE)</f>
        <v>43.31</v>
      </c>
      <c r="X11" s="12">
        <f>VLOOKUP($H11,'[2]2025_02'!$D:$AD,'[2]2025_02'!M$19,FALSE)</f>
        <v>43.31</v>
      </c>
      <c r="Y11" s="18">
        <f>VLOOKUP($H11,'[2]2025_02'!$D:$AD,'[2]2025_02'!N$19,FALSE)</f>
        <v>-8.19</v>
      </c>
      <c r="Z11" s="12">
        <f>VLOOKUP($H11,'[2]2025_02'!$D:$AD,'[2]2025_02'!O$19,FALSE)</f>
        <v>0</v>
      </c>
      <c r="AA11" s="12">
        <f>VLOOKUP($H11,'[2]2025_02'!$D:$AD,'[2]2025_02'!P$19,FALSE)</f>
        <v>0</v>
      </c>
      <c r="AB11" s="12">
        <f>VLOOKUP($H11,'[2]2025_02'!$D:$AD,'[2]2025_02'!Q$19,FALSE)</f>
        <v>78.430000000000007</v>
      </c>
      <c r="AC11">
        <f t="shared" si="2"/>
        <v>78.430000000000007</v>
      </c>
      <c r="AD11">
        <f t="shared" si="3"/>
        <v>0</v>
      </c>
    </row>
    <row r="12" spans="1:30" ht="15" customHeight="1" x14ac:dyDescent="0.25">
      <c r="A12" s="10" t="str">
        <f t="shared" si="0"/>
        <v>H011 2025 Fevereiro</v>
      </c>
      <c r="B12" s="10" t="str">
        <f>VLOOKUP(H12,[1]Auxiliar_referencia!E:F,2,FALSE)</f>
        <v>Medidor faturado pela UFSC</v>
      </c>
      <c r="C12" s="10">
        <v>2025</v>
      </c>
      <c r="D12" s="10" t="s">
        <v>117</v>
      </c>
      <c r="E12" s="10">
        <f>VLOOKUP(H12,[1]Auxiliar_referencia!$B:$X,3,FALSE)</f>
        <v>8149615</v>
      </c>
      <c r="F12" s="10" t="str">
        <f>VLOOKUP(H12,[1]Auxiliar_referencia!$B:$X,11,FALSE)</f>
        <v>Trindade</v>
      </c>
      <c r="G12" s="10" t="str">
        <f>VLOOKUP(H12,[1]Auxiliar_referencia!$B:$X,16,FALSE)</f>
        <v>C11C005249</v>
      </c>
      <c r="H12" s="11" t="s">
        <v>41</v>
      </c>
      <c r="I12" s="10" t="str">
        <f>VLOOKUP(H12,[1]Auxiliar_referencia!$B:$X,20,FALSE)</f>
        <v>CASAN</v>
      </c>
      <c r="J12" s="10" t="str">
        <f>VLOOKUP(H12,[1]Auxiliar_referencia!$B:$X,10,FALSE)</f>
        <v>Florianópolis - Trindade</v>
      </c>
      <c r="K12" s="10" t="str">
        <f>VLOOKUP(H12,[1]Auxiliar_referencia!$B:$X,12,FALSE)</f>
        <v>CCB - Blocos A, B, C e D - 1 - Córrego Grande</v>
      </c>
      <c r="L12" s="12">
        <f>VLOOKUP($H12,'[2]2025_02'!$D:$AD,'[2]2025_02'!Z$19,FALSE)</f>
        <v>1</v>
      </c>
      <c r="M12" s="12">
        <f>VLOOKUP($H12,'[2]2025_02'!$D:$AD,'[2]2025_02'!AA$19,FALSE)</f>
        <v>0</v>
      </c>
      <c r="N12" s="12">
        <f>VLOOKUP($H12,'[2]2025_02'!$D:$AD,'[2]2025_02'!AB$19,FALSE)</f>
        <v>0</v>
      </c>
      <c r="O12" s="12">
        <f>VLOOKUP($H12,'[2]2025_02'!$D:$AD,'[2]2025_02'!AC$19,FALSE)</f>
        <v>0</v>
      </c>
      <c r="P12" s="12">
        <f>VLOOKUP($H12,'[2]2025_02'!$D:$AD,'[2]2025_02'!AD$19,FALSE)</f>
        <v>1</v>
      </c>
      <c r="Q12" s="13">
        <f>VLOOKUP(H12,'2025_01'!H:R,11,FALSE)</f>
        <v>46363</v>
      </c>
      <c r="R12" s="14">
        <f>VLOOKUP($H12,'[2]2025_02'!$D:$AD,'[2]2025_02'!J$19,FALSE)</f>
        <v>46409</v>
      </c>
      <c r="S12" s="15">
        <f t="shared" si="1"/>
        <v>46</v>
      </c>
      <c r="T12" s="29">
        <f>VLOOKUP($H12,'[2]2025_02'!$D:$AD,'[2]2025_02'!K$19,FALSE)</f>
        <v>46</v>
      </c>
      <c r="U12" s="30" t="str">
        <f>VLOOKUP($H12,'[2]2025_02'!$D:$AD,'[2]2025_02'!T$19,FALSE)</f>
        <v>LIDO/REVISÃO</v>
      </c>
      <c r="V12" s="31" t="str">
        <f>VLOOKUP($H12,'[2]2025_02'!$D:$AD,'[2]2025_02'!U$19,FALSE)</f>
        <v>Média</v>
      </c>
      <c r="W12" s="12">
        <f>VLOOKUP($H12,'[2]2025_02'!$D:$AD,'[2]2025_02'!L$19,FALSE)</f>
        <v>751.05</v>
      </c>
      <c r="X12" s="12">
        <f>VLOOKUP($H12,'[2]2025_02'!$D:$AD,'[2]2025_02'!M$19,FALSE)</f>
        <v>751.05</v>
      </c>
      <c r="Y12" s="18">
        <f>VLOOKUP($H12,'[2]2025_02'!$D:$AD,'[2]2025_02'!N$19,FALSE)</f>
        <v>-141.94</v>
      </c>
      <c r="Z12" s="12">
        <f>VLOOKUP($H12,'[2]2025_02'!$D:$AD,'[2]2025_02'!O$19,FALSE)</f>
        <v>0</v>
      </c>
      <c r="AA12" s="12">
        <f>VLOOKUP($H12,'[2]2025_02'!$D:$AD,'[2]2025_02'!P$19,FALSE)</f>
        <v>0</v>
      </c>
      <c r="AB12" s="12">
        <f>VLOOKUP($H12,'[2]2025_02'!$D:$AD,'[2]2025_02'!Q$19,FALSE)</f>
        <v>1360.16</v>
      </c>
      <c r="AC12">
        <f t="shared" si="2"/>
        <v>1360.1599999999999</v>
      </c>
      <c r="AD12">
        <f t="shared" si="3"/>
        <v>0</v>
      </c>
    </row>
    <row r="13" spans="1:30" ht="15" customHeight="1" x14ac:dyDescent="0.25">
      <c r="A13" s="10" t="str">
        <f t="shared" si="0"/>
        <v>H014 2025 Fevereiro</v>
      </c>
      <c r="B13" s="10" t="str">
        <f>VLOOKUP(H13,[1]Auxiliar_referencia!E:F,2,FALSE)</f>
        <v>Medidor não faturado pela UFSC</v>
      </c>
      <c r="C13" s="10">
        <v>2025</v>
      </c>
      <c r="D13" s="10" t="s">
        <v>117</v>
      </c>
      <c r="E13" s="10">
        <f>VLOOKUP(H13,[1]Auxiliar_referencia!$B:$X,3,FALSE)</f>
        <v>2296969</v>
      </c>
      <c r="F13" s="10" t="str">
        <f>VLOOKUP(H13,[1]Auxiliar_referencia!$B:$X,11,FALSE)</f>
        <v>Trindade</v>
      </c>
      <c r="G13" s="10" t="str">
        <f>VLOOKUP(H13,[1]Auxiliar_referencia!$B:$X,16,FALSE)</f>
        <v>J15AA00002</v>
      </c>
      <c r="H13" s="11" t="s">
        <v>42</v>
      </c>
      <c r="I13" s="10" t="str">
        <f>VLOOKUP(H13,[1]Auxiliar_referencia!$B:$X,20,FALSE)</f>
        <v>CASAN</v>
      </c>
      <c r="J13" s="10" t="str">
        <f>VLOOKUP(H13,[1]Auxiliar_referencia!$B:$X,10,FALSE)</f>
        <v>Florianópolis  HU</v>
      </c>
      <c r="K13" s="10" t="str">
        <f>VLOOKUP(H13,[1]Auxiliar_referencia!$B:$X,12,FALSE)</f>
        <v>Hospital Universitário - EBSERH</v>
      </c>
      <c r="L13" s="12">
        <f>VLOOKUP($H13,'[2]2025_02'!$D:$AD,'[2]2025_02'!Z$19,FALSE)</f>
        <v>51</v>
      </c>
      <c r="M13" s="12">
        <f>VLOOKUP($H13,'[2]2025_02'!$D:$AD,'[2]2025_02'!AA$19,FALSE)</f>
        <v>0</v>
      </c>
      <c r="N13" s="12">
        <f>VLOOKUP($H13,'[2]2025_02'!$D:$AD,'[2]2025_02'!AB$19,FALSE)</f>
        <v>9</v>
      </c>
      <c r="O13" s="12">
        <f>VLOOKUP($H13,'[2]2025_02'!$D:$AD,'[2]2025_02'!AC$19,FALSE)</f>
        <v>1</v>
      </c>
      <c r="P13" s="12">
        <f>VLOOKUP($H13,'[2]2025_02'!$D:$AD,'[2]2025_02'!AD$19,FALSE)</f>
        <v>61</v>
      </c>
      <c r="Q13" s="13">
        <f>VLOOKUP(H13,'2025_01'!H:R,11,FALSE)</f>
        <v>247938</v>
      </c>
      <c r="R13" s="14">
        <f>VLOOKUP($H13,'[2]2025_02'!$D:$AD,'[2]2025_02'!J$19,FALSE)</f>
        <v>254072</v>
      </c>
      <c r="S13" s="15">
        <f t="shared" si="1"/>
        <v>6134</v>
      </c>
      <c r="T13" s="29">
        <f>VLOOKUP($H13,'[2]2025_02'!$D:$AD,'[2]2025_02'!K$19,FALSE)</f>
        <v>6134</v>
      </c>
      <c r="U13" s="30">
        <f>VLOOKUP($H13,'[2]2025_02'!$D:$AD,'[2]2025_02'!T$19,FALSE)</f>
        <v>0</v>
      </c>
      <c r="V13" s="31">
        <f>VLOOKUP($H13,'[2]2025_02'!$D:$AD,'[2]2025_02'!U$19,FALSE)</f>
        <v>0</v>
      </c>
      <c r="W13" s="12">
        <f>VLOOKUP($H13,'[2]2025_02'!$D:$AD,'[2]2025_02'!L$19,FALSE)</f>
        <v>107454.15000000001</v>
      </c>
      <c r="X13" s="12">
        <f>VLOOKUP($H13,'[2]2025_02'!$D:$AD,'[2]2025_02'!M$19,FALSE)</f>
        <v>107454.15000000001</v>
      </c>
      <c r="Y13" s="18">
        <f>VLOOKUP($H13,'[2]2025_02'!$D:$AD,'[2]2025_02'!N$19,FALSE)</f>
        <v>-20308.830000000002</v>
      </c>
      <c r="Z13" s="12">
        <f>VLOOKUP($H13,'[2]2025_02'!$D:$AD,'[2]2025_02'!O$19,FALSE)</f>
        <v>0</v>
      </c>
      <c r="AA13" s="12">
        <f>VLOOKUP($H13,'[2]2025_02'!$D:$AD,'[2]2025_02'!P$19,FALSE)</f>
        <v>0</v>
      </c>
      <c r="AB13" s="12">
        <f>VLOOKUP($H13,'[2]2025_02'!$D:$AD,'[2]2025_02'!Q$19,FALSE)</f>
        <v>194599.47</v>
      </c>
      <c r="AC13">
        <f t="shared" si="2"/>
        <v>194599.47000000003</v>
      </c>
      <c r="AD13">
        <f t="shared" si="3"/>
        <v>0</v>
      </c>
    </row>
    <row r="14" spans="1:30" ht="15" customHeight="1" x14ac:dyDescent="0.25">
      <c r="A14" s="10" t="str">
        <f t="shared" si="0"/>
        <v>H015 2025 Fevereiro</v>
      </c>
      <c r="B14" s="10" t="str">
        <f>VLOOKUP(H14,[1]Auxiliar_referencia!E:F,2,FALSE)</f>
        <v>Medidor faturado pela UFSC</v>
      </c>
      <c r="C14" s="10">
        <v>2025</v>
      </c>
      <c r="D14" s="10" t="s">
        <v>117</v>
      </c>
      <c r="E14" s="10">
        <f>VLOOKUP(H14,[1]Auxiliar_referencia!$B:$X,3,FALSE)</f>
        <v>2296918</v>
      </c>
      <c r="F14" s="10" t="str">
        <f>VLOOKUP(H14,[1]Auxiliar_referencia!$B:$X,11,FALSE)</f>
        <v>Trindade</v>
      </c>
      <c r="G14" s="10" t="str">
        <f>VLOOKUP(H14,[1]Auxiliar_referencia!$B:$X,16,FALSE)</f>
        <v>B10C013878</v>
      </c>
      <c r="H14" s="11" t="s">
        <v>43</v>
      </c>
      <c r="I14" s="10" t="str">
        <f>VLOOKUP(H14,[1]Auxiliar_referencia!$B:$X,20,FALSE)</f>
        <v>CASAN</v>
      </c>
      <c r="J14" s="10" t="str">
        <f>VLOOKUP(H14,[1]Auxiliar_referencia!$B:$X,10,FALSE)</f>
        <v>Florianópolis - Trindade</v>
      </c>
      <c r="K14" s="10" t="str">
        <f>VLOOKUP(H14,[1]Auxiliar_referencia!$B:$X,12,FALSE)</f>
        <v>Moradia Estudantil - Casa</v>
      </c>
      <c r="L14" s="12">
        <f>VLOOKUP($H14,'[2]2025_02'!$D:$AD,'[2]2025_02'!Z$19,FALSE)</f>
        <v>1</v>
      </c>
      <c r="M14" s="12">
        <f>VLOOKUP($H14,'[2]2025_02'!$D:$AD,'[2]2025_02'!AA$19,FALSE)</f>
        <v>0</v>
      </c>
      <c r="N14" s="12">
        <f>VLOOKUP($H14,'[2]2025_02'!$D:$AD,'[2]2025_02'!AB$19,FALSE)</f>
        <v>0</v>
      </c>
      <c r="O14" s="12">
        <f>VLOOKUP($H14,'[2]2025_02'!$D:$AD,'[2]2025_02'!AC$19,FALSE)</f>
        <v>0</v>
      </c>
      <c r="P14" s="12">
        <f>VLOOKUP($H14,'[2]2025_02'!$D:$AD,'[2]2025_02'!AD$19,FALSE)</f>
        <v>1</v>
      </c>
      <c r="Q14" s="13">
        <f>VLOOKUP(H14,'2025_01'!H:R,11,FALSE)</f>
        <v>212</v>
      </c>
      <c r="R14" s="14">
        <f>VLOOKUP($H14,'[2]2025_02'!$D:$AD,'[2]2025_02'!J$19,FALSE)</f>
        <v>212</v>
      </c>
      <c r="S14" s="15">
        <f t="shared" si="1"/>
        <v>0</v>
      </c>
      <c r="T14" s="29">
        <f>VLOOKUP($H14,'[2]2025_02'!$D:$AD,'[2]2025_02'!K$19,FALSE)</f>
        <v>0</v>
      </c>
      <c r="U14" s="30" t="str">
        <f>VLOOKUP($H14,'[2]2025_02'!$D:$AD,'[2]2025_02'!T$19,FALSE)</f>
        <v>MÉDIO</v>
      </c>
      <c r="V14" s="31" t="str">
        <f>VLOOKUP($H14,'[2]2025_02'!$D:$AD,'[2]2025_02'!U$19,FALSE)</f>
        <v>VIDRO DO HIDROMETRO SUADO</v>
      </c>
      <c r="W14" s="12">
        <f>VLOOKUP($H14,'[2]2025_02'!$D:$AD,'[2]2025_02'!L$19,FALSE)</f>
        <v>43.31</v>
      </c>
      <c r="X14" s="12">
        <f>VLOOKUP($H14,'[2]2025_02'!$D:$AD,'[2]2025_02'!M$19,FALSE)</f>
        <v>43.31</v>
      </c>
      <c r="Y14" s="18">
        <f>VLOOKUP($H14,'[2]2025_02'!$D:$AD,'[2]2025_02'!N$19,FALSE)</f>
        <v>-8.19</v>
      </c>
      <c r="Z14" s="12">
        <f>VLOOKUP($H14,'[2]2025_02'!$D:$AD,'[2]2025_02'!O$19,FALSE)</f>
        <v>0</v>
      </c>
      <c r="AA14" s="12">
        <f>VLOOKUP($H14,'[2]2025_02'!$D:$AD,'[2]2025_02'!P$19,FALSE)</f>
        <v>0</v>
      </c>
      <c r="AB14" s="12">
        <f>VLOOKUP($H14,'[2]2025_02'!$D:$AD,'[2]2025_02'!Q$19,FALSE)</f>
        <v>78.430000000000007</v>
      </c>
      <c r="AC14">
        <f t="shared" si="2"/>
        <v>78.430000000000007</v>
      </c>
      <c r="AD14">
        <f t="shared" si="3"/>
        <v>0</v>
      </c>
    </row>
    <row r="15" spans="1:30" ht="15" customHeight="1" x14ac:dyDescent="0.25">
      <c r="A15" s="10" t="str">
        <f t="shared" si="0"/>
        <v>H017 2025 Fevereiro</v>
      </c>
      <c r="B15" s="10" t="str">
        <f>VLOOKUP(H15,[1]Auxiliar_referencia!E:F,2,FALSE)</f>
        <v>Medidor faturado pela UFSC</v>
      </c>
      <c r="C15" s="10">
        <v>2025</v>
      </c>
      <c r="D15" s="10" t="s">
        <v>117</v>
      </c>
      <c r="E15" s="10">
        <f>VLOOKUP(H15,[1]Auxiliar_referencia!$B:$X,3,FALSE)</f>
        <v>2296950</v>
      </c>
      <c r="F15" s="10" t="str">
        <f>VLOOKUP(H15,[1]Auxiliar_referencia!$B:$X,11,FALSE)</f>
        <v>Trindade</v>
      </c>
      <c r="G15" s="10" t="str">
        <f>VLOOKUP(H15,[1]Auxiliar_referencia!$B:$X,16,FALSE)</f>
        <v>C11C001906</v>
      </c>
      <c r="H15" s="11" t="s">
        <v>44</v>
      </c>
      <c r="I15" s="10" t="str">
        <f>VLOOKUP(H15,[1]Auxiliar_referencia!$B:$X,20,FALSE)</f>
        <v>CASAN</v>
      </c>
      <c r="J15" s="10" t="str">
        <f>VLOOKUP(H15,[1]Auxiliar_referencia!$B:$X,10,FALSE)</f>
        <v>Florianópolis - Trindade</v>
      </c>
      <c r="K15" s="10" t="str">
        <f>VLOOKUP(H15,[1]Auxiliar_referencia!$B:$X,12,FALSE)</f>
        <v>CCS - Centro de Ciências da Saúde</v>
      </c>
      <c r="L15" s="12">
        <f>VLOOKUP($H15,'[2]2025_02'!$D:$AD,'[2]2025_02'!Z$19,FALSE)</f>
        <v>1</v>
      </c>
      <c r="M15" s="12">
        <f>VLOOKUP($H15,'[2]2025_02'!$D:$AD,'[2]2025_02'!AA$19,FALSE)</f>
        <v>0</v>
      </c>
      <c r="N15" s="12">
        <f>VLOOKUP($H15,'[2]2025_02'!$D:$AD,'[2]2025_02'!AB$19,FALSE)</f>
        <v>1</v>
      </c>
      <c r="O15" s="12">
        <f>VLOOKUP($H15,'[2]2025_02'!$D:$AD,'[2]2025_02'!AC$19,FALSE)</f>
        <v>0</v>
      </c>
      <c r="P15" s="12">
        <f>VLOOKUP($H15,'[2]2025_02'!$D:$AD,'[2]2025_02'!AD$19,FALSE)</f>
        <v>2</v>
      </c>
      <c r="Q15" s="13">
        <f>VLOOKUP(H15,'2025_01'!H:R,11,FALSE)</f>
        <v>11123</v>
      </c>
      <c r="R15" s="14">
        <f>VLOOKUP($H15,'[2]2025_02'!$D:$AD,'[2]2025_02'!J$19,FALSE)</f>
        <v>11584</v>
      </c>
      <c r="S15" s="15">
        <f t="shared" si="1"/>
        <v>461</v>
      </c>
      <c r="T15" s="29">
        <f>VLOOKUP($H15,'[2]2025_02'!$D:$AD,'[2]2025_02'!K$19,FALSE)</f>
        <v>461</v>
      </c>
      <c r="U15" s="30" t="str">
        <f>VLOOKUP($H15,'[2]2025_02'!$D:$AD,'[2]2025_02'!T$19,FALSE)</f>
        <v>MÉDIO</v>
      </c>
      <c r="V15" s="31" t="str">
        <f>VLOOKUP($H15,'[2]2025_02'!$D:$AD,'[2]2025_02'!U$19,FALSE)</f>
        <v>Média</v>
      </c>
      <c r="W15" s="12">
        <f>VLOOKUP($H15,'[2]2025_02'!$D:$AD,'[2]2025_02'!L$19,FALSE)</f>
        <v>8937.43</v>
      </c>
      <c r="X15" s="12">
        <f>VLOOKUP($H15,'[2]2025_02'!$D:$AD,'[2]2025_02'!M$19,FALSE)</f>
        <v>8937.43</v>
      </c>
      <c r="Y15" s="18">
        <f>VLOOKUP($H15,'[2]2025_02'!$D:$AD,'[2]2025_02'!N$19,FALSE)</f>
        <v>-1689.18</v>
      </c>
      <c r="Z15" s="12">
        <f>VLOOKUP($H15,'[2]2025_02'!$D:$AD,'[2]2025_02'!O$19,FALSE)</f>
        <v>0</v>
      </c>
      <c r="AA15" s="12">
        <f>VLOOKUP($H15,'[2]2025_02'!$D:$AD,'[2]2025_02'!P$19,FALSE)</f>
        <v>0</v>
      </c>
      <c r="AB15" s="12">
        <f>VLOOKUP($H15,'[2]2025_02'!$D:$AD,'[2]2025_02'!Q$19,FALSE)</f>
        <v>16185.68</v>
      </c>
      <c r="AC15">
        <f t="shared" si="2"/>
        <v>16185.68</v>
      </c>
      <c r="AD15">
        <f t="shared" si="3"/>
        <v>0</v>
      </c>
    </row>
    <row r="16" spans="1:30" ht="15" customHeight="1" x14ac:dyDescent="0.25">
      <c r="A16" s="10" t="str">
        <f t="shared" si="0"/>
        <v>H018 2025 Fevereiro</v>
      </c>
      <c r="B16" s="10" t="str">
        <f>VLOOKUP(H16,[1]Auxiliar_referencia!E:F,2,FALSE)</f>
        <v>Medidor faturado pela UFSC</v>
      </c>
      <c r="C16" s="10">
        <v>2025</v>
      </c>
      <c r="D16" s="10" t="s">
        <v>117</v>
      </c>
      <c r="E16" s="10">
        <f>VLOOKUP(H16,[1]Auxiliar_referencia!$B:$X,3,FALSE)</f>
        <v>2296640</v>
      </c>
      <c r="F16" s="10" t="str">
        <f>VLOOKUP(H16,[1]Auxiliar_referencia!$B:$X,11,FALSE)</f>
        <v>Trindade</v>
      </c>
      <c r="G16" s="10" t="str">
        <f>VLOOKUP(H16,[1]Auxiliar_referencia!$B:$X,16,FALSE)</f>
        <v>A13C043935</v>
      </c>
      <c r="H16" s="11" t="s">
        <v>45</v>
      </c>
      <c r="I16" s="10" t="str">
        <f>VLOOKUP(H16,[1]Auxiliar_referencia!$B:$X,20,FALSE)</f>
        <v>CASAN</v>
      </c>
      <c r="J16" s="10" t="str">
        <f>VLOOKUP(H16,[1]Auxiliar_referencia!$B:$X,10,FALSE)</f>
        <v>Florianópolis - Trindade</v>
      </c>
      <c r="K16" s="10" t="str">
        <f>VLOOKUP(H16,[1]Auxiliar_referencia!$B:$X,12,FALSE)</f>
        <v>SSI - Secretaria de Assuntos Institucionais</v>
      </c>
      <c r="L16" s="12">
        <f>VLOOKUP($H16,'[2]2025_02'!$D:$AD,'[2]2025_02'!Z$19,FALSE)</f>
        <v>1</v>
      </c>
      <c r="M16" s="12">
        <f>VLOOKUP($H16,'[2]2025_02'!$D:$AD,'[2]2025_02'!AA$19,FALSE)</f>
        <v>0</v>
      </c>
      <c r="N16" s="12">
        <f>VLOOKUP($H16,'[2]2025_02'!$D:$AD,'[2]2025_02'!AB$19,FALSE)</f>
        <v>0</v>
      </c>
      <c r="O16" s="12">
        <f>VLOOKUP($H16,'[2]2025_02'!$D:$AD,'[2]2025_02'!AC$19,FALSE)</f>
        <v>0</v>
      </c>
      <c r="P16" s="12">
        <f>VLOOKUP($H16,'[2]2025_02'!$D:$AD,'[2]2025_02'!AD$19,FALSE)</f>
        <v>1</v>
      </c>
      <c r="Q16" s="13">
        <f>VLOOKUP(H16,'2025_01'!H:R,11,FALSE)</f>
        <v>474</v>
      </c>
      <c r="R16" s="14">
        <f>VLOOKUP($H16,'[2]2025_02'!$D:$AD,'[2]2025_02'!J$19,FALSE)</f>
        <v>498</v>
      </c>
      <c r="S16" s="15">
        <f t="shared" si="1"/>
        <v>24</v>
      </c>
      <c r="T16" s="29">
        <f>VLOOKUP($H16,'[2]2025_02'!$D:$AD,'[2]2025_02'!K$19,FALSE)</f>
        <v>24</v>
      </c>
      <c r="U16" s="30" t="str">
        <f>VLOOKUP($H16,'[2]2025_02'!$D:$AD,'[2]2025_02'!T$19,FALSE)</f>
        <v>LIDO</v>
      </c>
      <c r="V16" s="31" t="str">
        <f>VLOOKUP($H16,'[2]2025_02'!$D:$AD,'[2]2025_02'!U$19,FALSE)</f>
        <v>Sem ocorrência</v>
      </c>
      <c r="W16" s="12">
        <f>VLOOKUP($H16,'[2]2025_02'!$D:$AD,'[2]2025_02'!L$19,FALSE)</f>
        <v>357.47</v>
      </c>
      <c r="X16" s="12">
        <f>VLOOKUP($H16,'[2]2025_02'!$D:$AD,'[2]2025_02'!M$19,FALSE)</f>
        <v>357.47</v>
      </c>
      <c r="Y16" s="18">
        <f>VLOOKUP($H16,'[2]2025_02'!$D:$AD,'[2]2025_02'!N$19,FALSE)</f>
        <v>-67.569999999999993</v>
      </c>
      <c r="Z16" s="12">
        <f>VLOOKUP($H16,'[2]2025_02'!$D:$AD,'[2]2025_02'!O$19,FALSE)</f>
        <v>0</v>
      </c>
      <c r="AA16" s="12">
        <f>VLOOKUP($H16,'[2]2025_02'!$D:$AD,'[2]2025_02'!P$19,FALSE)</f>
        <v>0</v>
      </c>
      <c r="AB16" s="12">
        <f>VLOOKUP($H16,'[2]2025_02'!$D:$AD,'[2]2025_02'!Q$19,FALSE)</f>
        <v>647.37</v>
      </c>
      <c r="AC16">
        <f t="shared" si="2"/>
        <v>647.37000000000012</v>
      </c>
      <c r="AD16">
        <f t="shared" si="3"/>
        <v>0</v>
      </c>
    </row>
    <row r="17" spans="1:30" ht="15" customHeight="1" x14ac:dyDescent="0.25">
      <c r="A17" s="10" t="str">
        <f t="shared" si="0"/>
        <v>H019 2025 Fevereiro</v>
      </c>
      <c r="B17" s="10" t="str">
        <f>VLOOKUP(H17,[1]Auxiliar_referencia!E:F,2,FALSE)</f>
        <v>Medidor faturado pela UFSC</v>
      </c>
      <c r="C17" s="10">
        <v>2025</v>
      </c>
      <c r="D17" s="10" t="s">
        <v>117</v>
      </c>
      <c r="E17" s="10">
        <f>VLOOKUP(H17,[1]Auxiliar_referencia!$B:$X,3,FALSE)</f>
        <v>9097821</v>
      </c>
      <c r="F17" s="10" t="str">
        <f>VLOOKUP(H17,[1]Auxiliar_referencia!$B:$X,11,FALSE)</f>
        <v>Trindade</v>
      </c>
      <c r="G17" s="10" t="str">
        <f>VLOOKUP(H17,[1]Auxiliar_referencia!$B:$X,16,FALSE)</f>
        <v>C11C005250</v>
      </c>
      <c r="H17" s="11" t="s">
        <v>46</v>
      </c>
      <c r="I17" s="10" t="str">
        <f>VLOOKUP(H17,[1]Auxiliar_referencia!$B:$X,20,FALSE)</f>
        <v>CASAN</v>
      </c>
      <c r="J17" s="10" t="str">
        <f>VLOOKUP(H17,[1]Auxiliar_referencia!$B:$X,10,FALSE)</f>
        <v>Florianópolis - Trindade</v>
      </c>
      <c r="K17" s="10" t="str">
        <f>VLOOKUP(H17,[1]Auxiliar_referencia!$B:$X,12,FALSE)</f>
        <v>CSE 2 - CSE 9 e 10 (Bl F e G)</v>
      </c>
      <c r="L17" s="12">
        <f>VLOOKUP($H17,'[2]2025_02'!$D:$AD,'[2]2025_02'!Z$19,FALSE)</f>
        <v>1</v>
      </c>
      <c r="M17" s="12">
        <f>VLOOKUP($H17,'[2]2025_02'!$D:$AD,'[2]2025_02'!AA$19,FALSE)</f>
        <v>0</v>
      </c>
      <c r="N17" s="12">
        <f>VLOOKUP($H17,'[2]2025_02'!$D:$AD,'[2]2025_02'!AB$19,FALSE)</f>
        <v>1</v>
      </c>
      <c r="O17" s="12">
        <f>VLOOKUP($H17,'[2]2025_02'!$D:$AD,'[2]2025_02'!AC$19,FALSE)</f>
        <v>1</v>
      </c>
      <c r="P17" s="12">
        <f>VLOOKUP($H17,'[2]2025_02'!$D:$AD,'[2]2025_02'!AD$19,FALSE)</f>
        <v>3</v>
      </c>
      <c r="Q17" s="13">
        <f>VLOOKUP(H17,'2025_01'!H:R,11,FALSE)</f>
        <v>15160</v>
      </c>
      <c r="R17" s="14">
        <f>VLOOKUP($H17,'[2]2025_02'!$D:$AD,'[2]2025_02'!J$19,FALSE)</f>
        <v>15185</v>
      </c>
      <c r="S17" s="15">
        <f t="shared" si="1"/>
        <v>25</v>
      </c>
      <c r="T17" s="29">
        <f>VLOOKUP($H17,'[2]2025_02'!$D:$AD,'[2]2025_02'!K$19,FALSE)</f>
        <v>25</v>
      </c>
      <c r="U17" s="30" t="str">
        <f>VLOOKUP($H17,'[2]2025_02'!$D:$AD,'[2]2025_02'!T$19,FALSE)</f>
        <v>LIDO/REVISÃO</v>
      </c>
      <c r="V17" s="31" t="str">
        <f>VLOOKUP($H17,'[2]2025_02'!$D:$AD,'[2]2025_02'!U$19,FALSE)</f>
        <v>CONFIRMACAO LEITURA</v>
      </c>
      <c r="W17" s="12">
        <f>VLOOKUP($H17,'[2]2025_02'!$D:$AD,'[2]2025_02'!L$19,FALSE)</f>
        <v>289.17</v>
      </c>
      <c r="X17" s="12">
        <f>VLOOKUP($H17,'[2]2025_02'!$D:$AD,'[2]2025_02'!M$19,FALSE)</f>
        <v>289.17</v>
      </c>
      <c r="Y17" s="18">
        <f>VLOOKUP($H17,'[2]2025_02'!$D:$AD,'[2]2025_02'!N$19,FALSE)</f>
        <v>-54.65</v>
      </c>
      <c r="Z17" s="12">
        <f>VLOOKUP($H17,'[2]2025_02'!$D:$AD,'[2]2025_02'!O$19,FALSE)</f>
        <v>0</v>
      </c>
      <c r="AA17" s="12">
        <f>VLOOKUP($H17,'[2]2025_02'!$D:$AD,'[2]2025_02'!P$19,FALSE)</f>
        <v>0</v>
      </c>
      <c r="AB17" s="12">
        <f>VLOOKUP($H17,'[2]2025_02'!$D:$AD,'[2]2025_02'!Q$19,FALSE)</f>
        <v>523.69000000000005</v>
      </c>
      <c r="AC17">
        <f t="shared" si="2"/>
        <v>523.69000000000005</v>
      </c>
      <c r="AD17">
        <f t="shared" si="3"/>
        <v>0</v>
      </c>
    </row>
    <row r="18" spans="1:30" ht="15" customHeight="1" x14ac:dyDescent="0.25">
      <c r="A18" s="10" t="str">
        <f t="shared" si="0"/>
        <v>H020 2025 Fevereiro</v>
      </c>
      <c r="B18" s="10" t="str">
        <f>VLOOKUP(H18,[1]Auxiliar_referencia!E:F,2,FALSE)</f>
        <v>Medidor faturado pela UFSC</v>
      </c>
      <c r="C18" s="10">
        <v>2025</v>
      </c>
      <c r="D18" s="10" t="s">
        <v>117</v>
      </c>
      <c r="E18" s="10">
        <f>VLOOKUP(H18,[1]Auxiliar_referencia!$B:$X,3,FALSE)</f>
        <v>2296829</v>
      </c>
      <c r="F18" s="10" t="str">
        <f>VLOOKUP(H18,[1]Auxiliar_referencia!$B:$X,11,FALSE)</f>
        <v>Trindade</v>
      </c>
      <c r="G18" s="10" t="str">
        <f>VLOOKUP(H18,[1]Auxiliar_referencia!$B:$X,16,FALSE)</f>
        <v>C11C009540</v>
      </c>
      <c r="H18" s="11" t="s">
        <v>47</v>
      </c>
      <c r="I18" s="10" t="str">
        <f>VLOOKUP(H18,[1]Auxiliar_referencia!$B:$X,20,FALSE)</f>
        <v>CASAN</v>
      </c>
      <c r="J18" s="10" t="str">
        <f>VLOOKUP(H18,[1]Auxiliar_referencia!$B:$X,10,FALSE)</f>
        <v>Florianópolis - Trindade</v>
      </c>
      <c r="K18" s="10" t="str">
        <f>VLOOKUP(H18,[1]Auxiliar_referencia!$B:$X,12,FALSE)</f>
        <v>CSE 1 - CSE 1 ao 4 (Bl A, B, C e D) e CCJ 1 e 2 (Bl E e F)</v>
      </c>
      <c r="L18" s="12">
        <f>VLOOKUP($H18,'[2]2025_02'!$D:$AD,'[2]2025_02'!Z$19,FALSE)</f>
        <v>1</v>
      </c>
      <c r="M18" s="12">
        <f>VLOOKUP($H18,'[2]2025_02'!$D:$AD,'[2]2025_02'!AA$19,FALSE)</f>
        <v>0</v>
      </c>
      <c r="N18" s="12">
        <f>VLOOKUP($H18,'[2]2025_02'!$D:$AD,'[2]2025_02'!AB$19,FALSE)</f>
        <v>0</v>
      </c>
      <c r="O18" s="12">
        <f>VLOOKUP($H18,'[2]2025_02'!$D:$AD,'[2]2025_02'!AC$19,FALSE)</f>
        <v>0</v>
      </c>
      <c r="P18" s="12">
        <f>VLOOKUP($H18,'[2]2025_02'!$D:$AD,'[2]2025_02'!AD$19,FALSE)</f>
        <v>1</v>
      </c>
      <c r="Q18" s="13">
        <f>VLOOKUP(H18,'2025_01'!H:R,11,FALSE)</f>
        <v>2318</v>
      </c>
      <c r="R18" s="14">
        <f>VLOOKUP($H18,'[2]2025_02'!$D:$AD,'[2]2025_02'!J$19,FALSE)</f>
        <v>2332</v>
      </c>
      <c r="S18" s="15">
        <f t="shared" si="1"/>
        <v>14</v>
      </c>
      <c r="T18" s="29">
        <f>VLOOKUP($H18,'[2]2025_02'!$D:$AD,'[2]2025_02'!K$19,FALSE)</f>
        <v>14</v>
      </c>
      <c r="U18" s="30" t="str">
        <f>VLOOKUP($H18,'[2]2025_02'!$D:$AD,'[2]2025_02'!T$19,FALSE)</f>
        <v>LIDO</v>
      </c>
      <c r="V18" s="31" t="str">
        <f>VLOOKUP($H18,'[2]2025_02'!$D:$AD,'[2]2025_02'!U$19,FALSE)</f>
        <v>Alto Consumo</v>
      </c>
      <c r="W18" s="12">
        <f>VLOOKUP($H18,'[2]2025_02'!$D:$AD,'[2]2025_02'!L$19,FALSE)</f>
        <v>178.57</v>
      </c>
      <c r="X18" s="12">
        <f>VLOOKUP($H18,'[2]2025_02'!$D:$AD,'[2]2025_02'!M$19,FALSE)</f>
        <v>178.57</v>
      </c>
      <c r="Y18" s="18">
        <f>VLOOKUP($H18,'[2]2025_02'!$D:$AD,'[2]2025_02'!N$19,FALSE)</f>
        <v>-33.74</v>
      </c>
      <c r="Z18" s="12">
        <f>VLOOKUP($H18,'[2]2025_02'!$D:$AD,'[2]2025_02'!O$19,FALSE)</f>
        <v>-323.39999999999998</v>
      </c>
      <c r="AA18" s="12">
        <f>VLOOKUP($H18,'[2]2025_02'!$D:$AD,'[2]2025_02'!P$19,FALSE)</f>
        <v>0</v>
      </c>
      <c r="AB18" s="12">
        <f>VLOOKUP($H18,'[2]2025_02'!$D:$AD,'[2]2025_02'!Q$19,FALSE)</f>
        <v>0</v>
      </c>
      <c r="AC18">
        <f t="shared" si="2"/>
        <v>0</v>
      </c>
      <c r="AD18">
        <f t="shared" si="3"/>
        <v>0</v>
      </c>
    </row>
    <row r="19" spans="1:30" ht="15" customHeight="1" x14ac:dyDescent="0.25">
      <c r="A19" s="10" t="str">
        <f t="shared" si="0"/>
        <v>H021 2025 Fevereiro</v>
      </c>
      <c r="B19" s="10" t="str">
        <f>VLOOKUP(H19,[1]Auxiliar_referencia!E:F,2,FALSE)</f>
        <v>Medidor faturado pela UFSC</v>
      </c>
      <c r="C19" s="10">
        <v>2025</v>
      </c>
      <c r="D19" s="10" t="s">
        <v>117</v>
      </c>
      <c r="E19" s="10">
        <f>VLOOKUP(H19,[1]Auxiliar_referencia!$B:$X,3,FALSE)</f>
        <v>2296632</v>
      </c>
      <c r="F19" s="10" t="str">
        <f>VLOOKUP(H19,[1]Auxiliar_referencia!$B:$X,11,FALSE)</f>
        <v>Trindade</v>
      </c>
      <c r="G19" s="10" t="str">
        <f>VLOOKUP(H19,[1]Auxiliar_referencia!$B:$X,16,FALSE)</f>
        <v>B10C001813</v>
      </c>
      <c r="H19" s="11" t="s">
        <v>48</v>
      </c>
      <c r="I19" s="10" t="str">
        <f>VLOOKUP(H19,[1]Auxiliar_referencia!$B:$X,20,FALSE)</f>
        <v>CASAN</v>
      </c>
      <c r="J19" s="10" t="str">
        <f>VLOOKUP(H19,[1]Auxiliar_referencia!$B:$X,10,FALSE)</f>
        <v>Florianópolis - Trindade</v>
      </c>
      <c r="K19" s="10" t="str">
        <f>VLOOKUP(H19,[1]Auxiliar_referencia!$B:$X,12,FALSE)</f>
        <v>Igrejinha UFSC (DAC 01 a 03 e DEX01)</v>
      </c>
      <c r="L19" s="12">
        <f>VLOOKUP($H19,'[2]2025_02'!$D:$AD,'[2]2025_02'!Z$19,FALSE)</f>
        <v>2</v>
      </c>
      <c r="M19" s="12">
        <f>VLOOKUP($H19,'[2]2025_02'!$D:$AD,'[2]2025_02'!AA$19,FALSE)</f>
        <v>0</v>
      </c>
      <c r="N19" s="12">
        <f>VLOOKUP($H19,'[2]2025_02'!$D:$AD,'[2]2025_02'!AB$19,FALSE)</f>
        <v>0</v>
      </c>
      <c r="O19" s="12">
        <f>VLOOKUP($H19,'[2]2025_02'!$D:$AD,'[2]2025_02'!AC$19,FALSE)</f>
        <v>0</v>
      </c>
      <c r="P19" s="12">
        <f>VLOOKUP($H19,'[2]2025_02'!$D:$AD,'[2]2025_02'!AD$19,FALSE)</f>
        <v>2</v>
      </c>
      <c r="Q19" s="13">
        <f>VLOOKUP(H19,'2025_01'!H:R,11,FALSE)</f>
        <v>1369</v>
      </c>
      <c r="R19" s="14">
        <f>VLOOKUP($H19,'[2]2025_02'!$D:$AD,'[2]2025_02'!J$19,FALSE)</f>
        <v>1487</v>
      </c>
      <c r="S19" s="15">
        <f t="shared" si="1"/>
        <v>118</v>
      </c>
      <c r="T19" s="29">
        <f>VLOOKUP($H19,'[2]2025_02'!$D:$AD,'[2]2025_02'!K$19,FALSE)</f>
        <v>118</v>
      </c>
      <c r="U19" s="30" t="str">
        <f>VLOOKUP($H19,'[2]2025_02'!$D:$AD,'[2]2025_02'!T$19,FALSE)</f>
        <v>MÉDIO</v>
      </c>
      <c r="V19" s="31" t="str">
        <f>VLOOKUP($H19,'[2]2025_02'!$D:$AD,'[2]2025_02'!U$19,FALSE)</f>
        <v>Média</v>
      </c>
      <c r="W19" s="12">
        <f>VLOOKUP($H19,'[2]2025_02'!$D:$AD,'[2]2025_02'!L$19,FALSE)</f>
        <v>1967.24</v>
      </c>
      <c r="X19" s="12">
        <f>VLOOKUP($H19,'[2]2025_02'!$D:$AD,'[2]2025_02'!M$19,FALSE)</f>
        <v>1967.24</v>
      </c>
      <c r="Y19" s="18">
        <f>VLOOKUP($H19,'[2]2025_02'!$D:$AD,'[2]2025_02'!N$19,FALSE)</f>
        <v>-371.8</v>
      </c>
      <c r="Z19" s="12">
        <f>VLOOKUP($H19,'[2]2025_02'!$D:$AD,'[2]2025_02'!O$19,FALSE)</f>
        <v>0</v>
      </c>
      <c r="AA19" s="12">
        <f>VLOOKUP($H19,'[2]2025_02'!$D:$AD,'[2]2025_02'!P$19,FALSE)</f>
        <v>0</v>
      </c>
      <c r="AB19" s="12">
        <f>VLOOKUP($H19,'[2]2025_02'!$D:$AD,'[2]2025_02'!Q$19,FALSE)</f>
        <v>3562.68</v>
      </c>
      <c r="AC19">
        <f t="shared" si="2"/>
        <v>3562.68</v>
      </c>
      <c r="AD19">
        <f t="shared" si="3"/>
        <v>0</v>
      </c>
    </row>
    <row r="20" spans="1:30" ht="15" customHeight="1" x14ac:dyDescent="0.25">
      <c r="A20" s="10" t="str">
        <f t="shared" si="0"/>
        <v>H023 2025 Fevereiro</v>
      </c>
      <c r="B20" s="10" t="str">
        <f>VLOOKUP(H20,[1]Auxiliar_referencia!E:F,2,FALSE)</f>
        <v>Medidor faturado pela UFSC</v>
      </c>
      <c r="C20" s="10">
        <v>2025</v>
      </c>
      <c r="D20" s="10" t="s">
        <v>117</v>
      </c>
      <c r="E20" s="10">
        <f>VLOOKUP(H20,[1]Auxiliar_referencia!$B:$X,3,FALSE)</f>
        <v>2296934</v>
      </c>
      <c r="F20" s="10" t="str">
        <f>VLOOKUP(H20,[1]Auxiliar_referencia!$B:$X,11,FALSE)</f>
        <v>Trindade</v>
      </c>
      <c r="G20" s="10" t="str">
        <f>VLOOKUP(H20,[1]Auxiliar_referencia!$B:$X,16,FALSE)</f>
        <v>B10C010114</v>
      </c>
      <c r="H20" s="11" t="s">
        <v>49</v>
      </c>
      <c r="I20" s="10" t="str">
        <f>VLOOKUP(H20,[1]Auxiliar_referencia!$B:$X,20,FALSE)</f>
        <v>CASAN</v>
      </c>
      <c r="J20" s="10" t="str">
        <f>VLOOKUP(H20,[1]Auxiliar_referencia!$B:$X,10,FALSE)</f>
        <v>Florianópolis - Trindade</v>
      </c>
      <c r="K20" s="10" t="str">
        <f>VLOOKUP(H20,[1]Auxiliar_referencia!$B:$X,12,FALSE)</f>
        <v>Associação Volantes 1</v>
      </c>
      <c r="L20" s="12">
        <f>VLOOKUP($H20,'[2]2025_02'!$D:$AD,'[2]2025_02'!Z$19,FALSE)</f>
        <v>1</v>
      </c>
      <c r="M20" s="12">
        <f>VLOOKUP($H20,'[2]2025_02'!$D:$AD,'[2]2025_02'!AA$19,FALSE)</f>
        <v>0</v>
      </c>
      <c r="N20" s="12">
        <f>VLOOKUP($H20,'[2]2025_02'!$D:$AD,'[2]2025_02'!AB$19,FALSE)</f>
        <v>1</v>
      </c>
      <c r="O20" s="12">
        <f>VLOOKUP($H20,'[2]2025_02'!$D:$AD,'[2]2025_02'!AC$19,FALSE)</f>
        <v>0</v>
      </c>
      <c r="P20" s="12">
        <f>VLOOKUP($H20,'[2]2025_02'!$D:$AD,'[2]2025_02'!AD$19,FALSE)</f>
        <v>2</v>
      </c>
      <c r="Q20" s="13">
        <f>VLOOKUP(H20,'2025_01'!H:R,11,FALSE)</f>
        <v>17401</v>
      </c>
      <c r="R20" s="14">
        <f>VLOOKUP($H20,'[2]2025_02'!$D:$AD,'[2]2025_02'!J$19,FALSE)</f>
        <v>17518</v>
      </c>
      <c r="S20" s="15">
        <f t="shared" si="1"/>
        <v>117</v>
      </c>
      <c r="T20" s="29">
        <f>VLOOKUP($H20,'[2]2025_02'!$D:$AD,'[2]2025_02'!K$19,FALSE)</f>
        <v>117</v>
      </c>
      <c r="U20" s="30" t="str">
        <f>VLOOKUP($H20,'[2]2025_02'!$D:$AD,'[2]2025_02'!T$19,FALSE)</f>
        <v>LIDO</v>
      </c>
      <c r="V20" s="31" t="str">
        <f>VLOOKUP($H20,'[2]2025_02'!$D:$AD,'[2]2025_02'!U$19,FALSE)</f>
        <v>Sem ocorrência</v>
      </c>
      <c r="W20" s="12">
        <f>VLOOKUP($H20,'[2]2025_02'!$D:$AD,'[2]2025_02'!L$19,FALSE)</f>
        <v>1988.63</v>
      </c>
      <c r="X20" s="12">
        <f>VLOOKUP($H20,'[2]2025_02'!$D:$AD,'[2]2025_02'!M$19,FALSE)</f>
        <v>1988.63</v>
      </c>
      <c r="Y20" s="18">
        <f>VLOOKUP($H20,'[2]2025_02'!$D:$AD,'[2]2025_02'!N$19,FALSE)</f>
        <v>-375.85</v>
      </c>
      <c r="Z20" s="12">
        <f>VLOOKUP($H20,'[2]2025_02'!$D:$AD,'[2]2025_02'!O$19,FALSE)</f>
        <v>0</v>
      </c>
      <c r="AA20" s="12">
        <f>VLOOKUP($H20,'[2]2025_02'!$D:$AD,'[2]2025_02'!P$19,FALSE)</f>
        <v>0</v>
      </c>
      <c r="AB20" s="12">
        <f>VLOOKUP($H20,'[2]2025_02'!$D:$AD,'[2]2025_02'!Q$19,FALSE)</f>
        <v>3601.41</v>
      </c>
      <c r="AC20">
        <f t="shared" si="2"/>
        <v>3601.4100000000003</v>
      </c>
      <c r="AD20">
        <f t="shared" si="3"/>
        <v>0</v>
      </c>
    </row>
    <row r="21" spans="1:30" ht="15" customHeight="1" x14ac:dyDescent="0.25">
      <c r="A21" s="10" t="str">
        <f t="shared" si="0"/>
        <v>H024 2025 Fevereiro</v>
      </c>
      <c r="B21" s="10" t="str">
        <f>VLOOKUP(H21,[1]Auxiliar_referencia!E:F,2,FALSE)</f>
        <v>Medidor faturado pela UFSC</v>
      </c>
      <c r="C21" s="10">
        <v>2025</v>
      </c>
      <c r="D21" s="10" t="s">
        <v>117</v>
      </c>
      <c r="E21" s="10">
        <f>VLOOKUP(H21,[1]Auxiliar_referencia!$B:$X,3,FALSE)</f>
        <v>2296926</v>
      </c>
      <c r="F21" s="10" t="str">
        <f>VLOOKUP(H21,[1]Auxiliar_referencia!$B:$X,11,FALSE)</f>
        <v>Trindade</v>
      </c>
      <c r="G21" s="10" t="str">
        <f>VLOOKUP(H21,[1]Auxiliar_referencia!$B:$X,16,FALSE)</f>
        <v>A96C161864</v>
      </c>
      <c r="H21" s="11" t="s">
        <v>50</v>
      </c>
      <c r="I21" s="10" t="str">
        <f>VLOOKUP(H21,[1]Auxiliar_referencia!$B:$X,20,FALSE)</f>
        <v>CASAN</v>
      </c>
      <c r="J21" s="10" t="str">
        <f>VLOOKUP(H21,[1]Auxiliar_referencia!$B:$X,10,FALSE)</f>
        <v>Florianópolis - Trindade</v>
      </c>
      <c r="K21" s="10" t="str">
        <f>VLOOKUP(H21,[1]Auxiliar_referencia!$B:$X,12,FALSE)</f>
        <v>Associação Volantes 2</v>
      </c>
      <c r="L21" s="12">
        <f>VLOOKUP($H21,'[2]2025_02'!$D:$AD,'[2]2025_02'!Z$19,FALSE)</f>
        <v>1</v>
      </c>
      <c r="M21" s="12">
        <f>VLOOKUP($H21,'[2]2025_02'!$D:$AD,'[2]2025_02'!AA$19,FALSE)</f>
        <v>0</v>
      </c>
      <c r="N21" s="12">
        <f>VLOOKUP($H21,'[2]2025_02'!$D:$AD,'[2]2025_02'!AB$19,FALSE)</f>
        <v>2</v>
      </c>
      <c r="O21" s="12">
        <f>VLOOKUP($H21,'[2]2025_02'!$D:$AD,'[2]2025_02'!AC$19,FALSE)</f>
        <v>0</v>
      </c>
      <c r="P21" s="12">
        <f>VLOOKUP($H21,'[2]2025_02'!$D:$AD,'[2]2025_02'!AD$19,FALSE)</f>
        <v>3</v>
      </c>
      <c r="Q21" s="13">
        <f>VLOOKUP(H21,'2025_01'!H:R,11,FALSE)</f>
        <v>25</v>
      </c>
      <c r="R21" s="14">
        <f>VLOOKUP($H21,'[2]2025_02'!$D:$AD,'[2]2025_02'!J$19,FALSE)</f>
        <v>25</v>
      </c>
      <c r="S21" s="15">
        <f t="shared" si="1"/>
        <v>0</v>
      </c>
      <c r="T21" s="29">
        <f>VLOOKUP($H21,'[2]2025_02'!$D:$AD,'[2]2025_02'!K$19,FALSE)</f>
        <v>0</v>
      </c>
      <c r="U21" s="30" t="str">
        <f>VLOOKUP($H21,'[2]2025_02'!$D:$AD,'[2]2025_02'!T$19,FALSE)</f>
        <v>LIDO</v>
      </c>
      <c r="V21" s="31" t="str">
        <f>VLOOKUP($H21,'[2]2025_02'!$D:$AD,'[2]2025_02'!U$19,FALSE)</f>
        <v>HIDRÔMETRO PARADO.</v>
      </c>
      <c r="W21" s="12">
        <f>VLOOKUP($H21,'[2]2025_02'!$D:$AD,'[2]2025_02'!L$19,FALSE)</f>
        <v>129.93</v>
      </c>
      <c r="X21" s="12">
        <f>VLOOKUP($H21,'[2]2025_02'!$D:$AD,'[2]2025_02'!M$19,FALSE)</f>
        <v>129.93</v>
      </c>
      <c r="Y21" s="18">
        <f>VLOOKUP($H21,'[2]2025_02'!$D:$AD,'[2]2025_02'!N$19,FALSE)</f>
        <v>-24.56</v>
      </c>
      <c r="Z21" s="12">
        <f>VLOOKUP($H21,'[2]2025_02'!$D:$AD,'[2]2025_02'!O$19,FALSE)</f>
        <v>0</v>
      </c>
      <c r="AA21" s="12">
        <f>VLOOKUP($H21,'[2]2025_02'!$D:$AD,'[2]2025_02'!P$19,FALSE)</f>
        <v>0</v>
      </c>
      <c r="AB21" s="12">
        <f>VLOOKUP($H21,'[2]2025_02'!$D:$AD,'[2]2025_02'!Q$19,FALSE)</f>
        <v>235.3</v>
      </c>
      <c r="AC21">
        <f t="shared" si="2"/>
        <v>235.3</v>
      </c>
      <c r="AD21">
        <f t="shared" si="3"/>
        <v>0</v>
      </c>
    </row>
    <row r="22" spans="1:30" ht="15" customHeight="1" x14ac:dyDescent="0.25">
      <c r="A22" s="10" t="str">
        <f t="shared" si="0"/>
        <v>H025 2025 Fevereiro</v>
      </c>
      <c r="B22" s="10" t="str">
        <f>VLOOKUP(H22,[1]Auxiliar_referencia!E:F,2,FALSE)</f>
        <v>Medidor faturado pela UFSC</v>
      </c>
      <c r="C22" s="10">
        <v>2025</v>
      </c>
      <c r="D22" s="10" t="s">
        <v>117</v>
      </c>
      <c r="E22" s="10">
        <f>VLOOKUP(H22,[1]Auxiliar_referencia!$B:$X,3,FALSE)</f>
        <v>2296900</v>
      </c>
      <c r="F22" s="10" t="str">
        <f>VLOOKUP(H22,[1]Auxiliar_referencia!$B:$X,11,FALSE)</f>
        <v>Trindade</v>
      </c>
      <c r="G22" s="10" t="str">
        <f>VLOOKUP(H22,[1]Auxiliar_referencia!$B:$X,16,FALSE)</f>
        <v>C11C001273</v>
      </c>
      <c r="H22" s="11" t="s">
        <v>51</v>
      </c>
      <c r="I22" s="10" t="str">
        <f>VLOOKUP(H22,[1]Auxiliar_referencia!$B:$X,20,FALSE)</f>
        <v>CASAN</v>
      </c>
      <c r="J22" s="10" t="str">
        <f>VLOOKUP(H22,[1]Auxiliar_referencia!$B:$X,10,FALSE)</f>
        <v>Florianópolis - Trindade</v>
      </c>
      <c r="K22" s="10" t="str">
        <f>VLOOKUP(H22,[1]Auxiliar_referencia!$B:$X,12,FALSE)</f>
        <v>CFM  Bloco A</v>
      </c>
      <c r="L22" s="12">
        <f>VLOOKUP($H22,'[2]2025_02'!$D:$AD,'[2]2025_02'!Z$19,FALSE)</f>
        <v>1</v>
      </c>
      <c r="M22" s="12">
        <f>VLOOKUP($H22,'[2]2025_02'!$D:$AD,'[2]2025_02'!AA$19,FALSE)</f>
        <v>0</v>
      </c>
      <c r="N22" s="12">
        <f>VLOOKUP($H22,'[2]2025_02'!$D:$AD,'[2]2025_02'!AB$19,FALSE)</f>
        <v>0</v>
      </c>
      <c r="O22" s="12">
        <f>VLOOKUP($H22,'[2]2025_02'!$D:$AD,'[2]2025_02'!AC$19,FALSE)</f>
        <v>0</v>
      </c>
      <c r="P22" s="12">
        <f>VLOOKUP($H22,'[2]2025_02'!$D:$AD,'[2]2025_02'!AD$19,FALSE)</f>
        <v>1</v>
      </c>
      <c r="Q22" s="13">
        <f>VLOOKUP(H22,'2025_01'!H:R,11,FALSE)</f>
        <v>26903</v>
      </c>
      <c r="R22" s="14">
        <f>VLOOKUP($H22,'[2]2025_02'!$D:$AD,'[2]2025_02'!J$19,FALSE)</f>
        <v>27084</v>
      </c>
      <c r="S22" s="15">
        <f t="shared" si="1"/>
        <v>181</v>
      </c>
      <c r="T22" s="29">
        <f>VLOOKUP($H22,'[2]2025_02'!$D:$AD,'[2]2025_02'!K$19,FALSE)</f>
        <v>181</v>
      </c>
      <c r="U22" s="30" t="str">
        <f>VLOOKUP($H22,'[2]2025_02'!$D:$AD,'[2]2025_02'!T$19,FALSE)</f>
        <v>LIDO/REVISÃO</v>
      </c>
      <c r="V22" s="31" t="str">
        <f>VLOOKUP($H22,'[2]2025_02'!$D:$AD,'[2]2025_02'!U$19,FALSE)</f>
        <v>CONFIRMACAO LEITURA</v>
      </c>
      <c r="W22" s="12">
        <f>VLOOKUP($H22,'[2]2025_02'!$D:$AD,'[2]2025_02'!L$19,FALSE)</f>
        <v>3166.2</v>
      </c>
      <c r="X22" s="12">
        <f>VLOOKUP($H22,'[2]2025_02'!$D:$AD,'[2]2025_02'!M$19,FALSE)</f>
        <v>3166.2</v>
      </c>
      <c r="Y22" s="18">
        <f>VLOOKUP($H22,'[2]2025_02'!$D:$AD,'[2]2025_02'!N$19,FALSE)</f>
        <v>-598.41</v>
      </c>
      <c r="Z22" s="12">
        <f>VLOOKUP($H22,'[2]2025_02'!$D:$AD,'[2]2025_02'!O$19,FALSE)</f>
        <v>0</v>
      </c>
      <c r="AA22" s="12">
        <f>VLOOKUP($H22,'[2]2025_02'!$D:$AD,'[2]2025_02'!P$19,FALSE)</f>
        <v>0</v>
      </c>
      <c r="AB22" s="12">
        <f>VLOOKUP($H22,'[2]2025_02'!$D:$AD,'[2]2025_02'!Q$19,FALSE)</f>
        <v>5733.99</v>
      </c>
      <c r="AC22">
        <f t="shared" si="2"/>
        <v>5733.99</v>
      </c>
      <c r="AD22">
        <f t="shared" si="3"/>
        <v>0</v>
      </c>
    </row>
    <row r="23" spans="1:30" ht="15" customHeight="1" x14ac:dyDescent="0.25">
      <c r="A23" s="10" t="str">
        <f t="shared" si="0"/>
        <v>H026 2025 Fevereiro</v>
      </c>
      <c r="B23" s="10" t="str">
        <f>VLOOKUP(H23,[1]Auxiliar_referencia!E:F,2,FALSE)</f>
        <v>Medidor faturado pela UFSC</v>
      </c>
      <c r="C23" s="10">
        <v>2025</v>
      </c>
      <c r="D23" s="10" t="s">
        <v>117</v>
      </c>
      <c r="E23" s="10">
        <f>VLOOKUP(H23,[1]Auxiliar_referencia!$B:$X,3,FALSE)</f>
        <v>9912770</v>
      </c>
      <c r="F23" s="10" t="str">
        <f>VLOOKUP(H23,[1]Auxiliar_referencia!$B:$X,11,FALSE)</f>
        <v>Trindade</v>
      </c>
      <c r="G23" s="10" t="str">
        <f>VLOOKUP(H23,[1]Auxiliar_referencia!$B:$X,16,FALSE)</f>
        <v>A10C023447</v>
      </c>
      <c r="H23" s="11" t="s">
        <v>52</v>
      </c>
      <c r="I23" s="10" t="str">
        <f>VLOOKUP(H23,[1]Auxiliar_referencia!$B:$X,20,FALSE)</f>
        <v>CASAN</v>
      </c>
      <c r="J23" s="10" t="str">
        <f>VLOOKUP(H23,[1]Auxiliar_referencia!$B:$X,10,FALSE)</f>
        <v>Florianópolis - Trindade</v>
      </c>
      <c r="K23" s="10" t="str">
        <f>VLOOKUP(H23,[1]Auxiliar_referencia!$B:$X,12,FALSE)</f>
        <v>CFM  Bloco B</v>
      </c>
      <c r="L23" s="12">
        <f>VLOOKUP($H23,'[2]2025_02'!$D:$AD,'[2]2025_02'!Z$19,FALSE)</f>
        <v>1</v>
      </c>
      <c r="M23" s="12">
        <f>VLOOKUP($H23,'[2]2025_02'!$D:$AD,'[2]2025_02'!AA$19,FALSE)</f>
        <v>0</v>
      </c>
      <c r="N23" s="12">
        <f>VLOOKUP($H23,'[2]2025_02'!$D:$AD,'[2]2025_02'!AB$19,FALSE)</f>
        <v>0</v>
      </c>
      <c r="O23" s="12">
        <f>VLOOKUP($H23,'[2]2025_02'!$D:$AD,'[2]2025_02'!AC$19,FALSE)</f>
        <v>0</v>
      </c>
      <c r="P23" s="12">
        <f>VLOOKUP($H23,'[2]2025_02'!$D:$AD,'[2]2025_02'!AD$19,FALSE)</f>
        <v>1</v>
      </c>
      <c r="Q23" s="13">
        <f>VLOOKUP(H23,'2025_01'!H:R,11,FALSE)</f>
        <v>3794</v>
      </c>
      <c r="R23" s="14">
        <f>VLOOKUP($H23,'[2]2025_02'!$D:$AD,'[2]2025_02'!J$19,FALSE)</f>
        <v>3811</v>
      </c>
      <c r="S23" s="15">
        <f t="shared" si="1"/>
        <v>17</v>
      </c>
      <c r="T23" s="29">
        <f>VLOOKUP($H23,'[2]2025_02'!$D:$AD,'[2]2025_02'!K$19,FALSE)</f>
        <v>17</v>
      </c>
      <c r="U23" s="30" t="str">
        <f>VLOOKUP($H23,'[2]2025_02'!$D:$AD,'[2]2025_02'!T$19,FALSE)</f>
        <v>LIDO/REVISÃO</v>
      </c>
      <c r="V23" s="31" t="str">
        <f>VLOOKUP($H23,'[2]2025_02'!$D:$AD,'[2]2025_02'!U$19,FALSE)</f>
        <v>CONFIRMACAO LEITURA</v>
      </c>
      <c r="W23" s="12">
        <f>VLOOKUP($H23,'[2]2025_02'!$D:$AD,'[2]2025_02'!L$19,FALSE)</f>
        <v>232.24</v>
      </c>
      <c r="X23" s="12">
        <f>VLOOKUP($H23,'[2]2025_02'!$D:$AD,'[2]2025_02'!M$19,FALSE)</f>
        <v>232.24</v>
      </c>
      <c r="Y23" s="18">
        <f>VLOOKUP($H23,'[2]2025_02'!$D:$AD,'[2]2025_02'!N$19,FALSE)</f>
        <v>-43.89</v>
      </c>
      <c r="Z23" s="12">
        <f>VLOOKUP($H23,'[2]2025_02'!$D:$AD,'[2]2025_02'!O$19,FALSE)</f>
        <v>0</v>
      </c>
      <c r="AA23" s="12">
        <f>VLOOKUP($H23,'[2]2025_02'!$D:$AD,'[2]2025_02'!P$19,FALSE)</f>
        <v>0</v>
      </c>
      <c r="AB23" s="12">
        <f>VLOOKUP($H23,'[2]2025_02'!$D:$AD,'[2]2025_02'!Q$19,FALSE)</f>
        <v>420.59</v>
      </c>
      <c r="AC23">
        <f t="shared" si="2"/>
        <v>420.59000000000003</v>
      </c>
      <c r="AD23">
        <f t="shared" si="3"/>
        <v>0</v>
      </c>
    </row>
    <row r="24" spans="1:30" ht="15" customHeight="1" x14ac:dyDescent="0.25">
      <c r="A24" s="10" t="str">
        <f t="shared" si="0"/>
        <v>H027 2025 Fevereiro</v>
      </c>
      <c r="B24" s="10" t="str">
        <f>VLOOKUP(H24,[1]Auxiliar_referencia!E:F,2,FALSE)</f>
        <v>Medidor faturado pela UFSC</v>
      </c>
      <c r="C24" s="10">
        <v>2025</v>
      </c>
      <c r="D24" s="10" t="s">
        <v>117</v>
      </c>
      <c r="E24" s="10">
        <f>VLOOKUP(H24,[1]Auxiliar_referencia!$B:$X,3,FALSE)</f>
        <v>16701186</v>
      </c>
      <c r="F24" s="10" t="str">
        <f>VLOOKUP(H24,[1]Auxiliar_referencia!$B:$X,11,FALSE)</f>
        <v>Trindade</v>
      </c>
      <c r="G24" s="10" t="str">
        <f>VLOOKUP(H24,[1]Auxiliar_referencia!$B:$X,16,FALSE)</f>
        <v>C11C009484</v>
      </c>
      <c r="H24" s="11" t="s">
        <v>53</v>
      </c>
      <c r="I24" s="10" t="str">
        <f>VLOOKUP(H24,[1]Auxiliar_referencia!$B:$X,20,FALSE)</f>
        <v>CASAN</v>
      </c>
      <c r="J24" s="10" t="str">
        <f>VLOOKUP(H24,[1]Auxiliar_referencia!$B:$X,10,FALSE)</f>
        <v>Florianópolis - Trindade</v>
      </c>
      <c r="K24" s="10" t="str">
        <f>VLOOKUP(H24,[1]Auxiliar_referencia!$B:$X,12,FALSE)</f>
        <v>Colégio de Aplicação</v>
      </c>
      <c r="L24" s="12">
        <f>VLOOKUP($H24,'[2]2025_02'!$D:$AD,'[2]2025_02'!Z$19,FALSE)</f>
        <v>1</v>
      </c>
      <c r="M24" s="12">
        <f>VLOOKUP($H24,'[2]2025_02'!$D:$AD,'[2]2025_02'!AA$19,FALSE)</f>
        <v>0</v>
      </c>
      <c r="N24" s="12">
        <f>VLOOKUP($H24,'[2]2025_02'!$D:$AD,'[2]2025_02'!AB$19,FALSE)</f>
        <v>0</v>
      </c>
      <c r="O24" s="12">
        <f>VLOOKUP($H24,'[2]2025_02'!$D:$AD,'[2]2025_02'!AC$19,FALSE)</f>
        <v>0</v>
      </c>
      <c r="P24" s="12">
        <f>VLOOKUP($H24,'[2]2025_02'!$D:$AD,'[2]2025_02'!AD$19,FALSE)</f>
        <v>1</v>
      </c>
      <c r="Q24" s="13">
        <f>VLOOKUP(H24,'2025_01'!H:R,11,FALSE)</f>
        <v>69799</v>
      </c>
      <c r="R24" s="14">
        <f>VLOOKUP($H24,'[2]2025_02'!$D:$AD,'[2]2025_02'!J$19,FALSE)</f>
        <v>70323</v>
      </c>
      <c r="S24" s="15">
        <f t="shared" si="1"/>
        <v>524</v>
      </c>
      <c r="T24" s="29">
        <f>VLOOKUP($H24,'[2]2025_02'!$D:$AD,'[2]2025_02'!K$19,FALSE)</f>
        <v>524</v>
      </c>
      <c r="U24" s="30" t="str">
        <f>VLOOKUP($H24,'[2]2025_02'!$D:$AD,'[2]2025_02'!T$19,FALSE)</f>
        <v>LIDO</v>
      </c>
      <c r="V24" s="31" t="str">
        <f>VLOOKUP($H24,'[2]2025_02'!$D:$AD,'[2]2025_02'!U$19,FALSE)</f>
        <v>Alto Consumo</v>
      </c>
      <c r="W24" s="12">
        <f>VLOOKUP($H24,'[2]2025_02'!$D:$AD,'[2]2025_02'!L$19,FALSE)</f>
        <v>9302.4699999999993</v>
      </c>
      <c r="X24" s="12">
        <f>VLOOKUP($H24,'[2]2025_02'!$D:$AD,'[2]2025_02'!M$19,FALSE)</f>
        <v>9302.4699999999993</v>
      </c>
      <c r="Y24" s="18">
        <f>VLOOKUP($H24,'[2]2025_02'!$D:$AD,'[2]2025_02'!N$19,FALSE)</f>
        <v>-1758.17</v>
      </c>
      <c r="Z24" s="12">
        <f>VLOOKUP($H24,'[2]2025_02'!$D:$AD,'[2]2025_02'!O$19,FALSE)</f>
        <v>0</v>
      </c>
      <c r="AA24" s="12">
        <f>VLOOKUP($H24,'[2]2025_02'!$D:$AD,'[2]2025_02'!P$19,FALSE)</f>
        <v>0</v>
      </c>
      <c r="AB24" s="12">
        <f>VLOOKUP($H24,'[2]2025_02'!$D:$AD,'[2]2025_02'!Q$19,FALSE)</f>
        <v>16846.77</v>
      </c>
      <c r="AC24">
        <f t="shared" si="2"/>
        <v>16846.769999999997</v>
      </c>
      <c r="AD24">
        <f t="shared" si="3"/>
        <v>0</v>
      </c>
    </row>
    <row r="25" spans="1:30" ht="15" customHeight="1" x14ac:dyDescent="0.25">
      <c r="A25" s="10" t="str">
        <f t="shared" si="0"/>
        <v>H028 2025 Fevereiro</v>
      </c>
      <c r="B25" s="10" t="str">
        <f>VLOOKUP(H25,[1]Auxiliar_referencia!E:F,2,FALSE)</f>
        <v>Medidor faturado pela UFSC</v>
      </c>
      <c r="C25" s="10">
        <v>2025</v>
      </c>
      <c r="D25" s="10" t="s">
        <v>117</v>
      </c>
      <c r="E25" s="10">
        <f>VLOOKUP(H25,[1]Auxiliar_referencia!$B:$X,3,FALSE)</f>
        <v>6205615</v>
      </c>
      <c r="F25" s="10" t="str">
        <f>VLOOKUP(H25,[1]Auxiliar_referencia!$B:$X,11,FALSE)</f>
        <v>Trindade</v>
      </c>
      <c r="G25" s="10" t="str">
        <f>VLOOKUP(H25,[1]Auxiliar_referencia!$B:$X,16,FALSE)</f>
        <v>B10C017964</v>
      </c>
      <c r="H25" s="11" t="s">
        <v>54</v>
      </c>
      <c r="I25" s="10" t="str">
        <f>VLOOKUP(H25,[1]Auxiliar_referencia!$B:$X,20,FALSE)</f>
        <v>CASAN</v>
      </c>
      <c r="J25" s="10" t="str">
        <f>VLOOKUP(H25,[1]Auxiliar_referencia!$B:$X,10,FALSE)</f>
        <v>Florianópolis - Trindade</v>
      </c>
      <c r="K25" s="10" t="str">
        <f>VLOOKUP(H25,[1]Auxiliar_referencia!$B:$X,12,FALSE)</f>
        <v>Nativas do Horto Botânico</v>
      </c>
      <c r="L25" s="12">
        <f>VLOOKUP($H25,'[2]2025_02'!$D:$AD,'[2]2025_02'!Z$19,FALSE)</f>
        <v>1</v>
      </c>
      <c r="M25" s="12">
        <f>VLOOKUP($H25,'[2]2025_02'!$D:$AD,'[2]2025_02'!AA$19,FALSE)</f>
        <v>0</v>
      </c>
      <c r="N25" s="12">
        <f>VLOOKUP($H25,'[2]2025_02'!$D:$AD,'[2]2025_02'!AB$19,FALSE)</f>
        <v>0</v>
      </c>
      <c r="O25" s="12">
        <f>VLOOKUP($H25,'[2]2025_02'!$D:$AD,'[2]2025_02'!AC$19,FALSE)</f>
        <v>0</v>
      </c>
      <c r="P25" s="12">
        <f>VLOOKUP($H25,'[2]2025_02'!$D:$AD,'[2]2025_02'!AD$19,FALSE)</f>
        <v>1</v>
      </c>
      <c r="Q25" s="13">
        <f>VLOOKUP(H25,'2025_01'!H:R,11,FALSE)</f>
        <v>2209</v>
      </c>
      <c r="R25" s="14">
        <f>VLOOKUP($H25,'[2]2025_02'!$D:$AD,'[2]2025_02'!J$19,FALSE)</f>
        <v>2243</v>
      </c>
      <c r="S25" s="15">
        <f t="shared" si="1"/>
        <v>34</v>
      </c>
      <c r="T25" s="29">
        <f>VLOOKUP($H25,'[2]2025_02'!$D:$AD,'[2]2025_02'!K$19,FALSE)</f>
        <v>34</v>
      </c>
      <c r="U25" s="30" t="str">
        <f>VLOOKUP($H25,'[2]2025_02'!$D:$AD,'[2]2025_02'!T$19,FALSE)</f>
        <v>LIDO/REVISÃO</v>
      </c>
      <c r="V25" s="31" t="str">
        <f>VLOOKUP($H25,'[2]2025_02'!$D:$AD,'[2]2025_02'!U$19,FALSE)</f>
        <v>HIDRÔMETRO RETIRADO.</v>
      </c>
      <c r="W25" s="12">
        <f>VLOOKUP($H25,'[2]2025_02'!$D:$AD,'[2]2025_02'!L$19,FALSE)</f>
        <v>536.37</v>
      </c>
      <c r="X25" s="12">
        <f>VLOOKUP($H25,'[2]2025_02'!$D:$AD,'[2]2025_02'!M$19,FALSE)</f>
        <v>536.37</v>
      </c>
      <c r="Y25" s="18">
        <f>VLOOKUP($H25,'[2]2025_02'!$D:$AD,'[2]2025_02'!N$19,FALSE)</f>
        <v>-101.37</v>
      </c>
      <c r="Z25" s="12">
        <f>VLOOKUP($H25,'[2]2025_02'!$D:$AD,'[2]2025_02'!O$19,FALSE)</f>
        <v>0</v>
      </c>
      <c r="AA25" s="12">
        <f>VLOOKUP($H25,'[2]2025_02'!$D:$AD,'[2]2025_02'!P$19,FALSE)</f>
        <v>0</v>
      </c>
      <c r="AB25" s="12">
        <f>VLOOKUP($H25,'[2]2025_02'!$D:$AD,'[2]2025_02'!Q$19,FALSE)</f>
        <v>971.37</v>
      </c>
      <c r="AC25">
        <f t="shared" si="2"/>
        <v>971.37</v>
      </c>
      <c r="AD25">
        <f t="shared" si="3"/>
        <v>0</v>
      </c>
    </row>
    <row r="26" spans="1:30" ht="15" customHeight="1" x14ac:dyDescent="0.25">
      <c r="A26" s="10" t="str">
        <f t="shared" si="0"/>
        <v>H029 2025 Fevereiro</v>
      </c>
      <c r="B26" s="10" t="str">
        <f>VLOOKUP(H26,[1]Auxiliar_referencia!E:F,2,FALSE)</f>
        <v>Medidor faturado pela UFSC</v>
      </c>
      <c r="C26" s="10">
        <v>2025</v>
      </c>
      <c r="D26" s="10" t="s">
        <v>117</v>
      </c>
      <c r="E26" s="10">
        <f>VLOOKUP(H26,[1]Auxiliar_referencia!$B:$X,3,FALSE)</f>
        <v>7297220</v>
      </c>
      <c r="F26" s="10" t="str">
        <f>VLOOKUP(H26,[1]Auxiliar_referencia!$B:$X,11,FALSE)</f>
        <v>Trindade</v>
      </c>
      <c r="G26" s="10" t="str">
        <f>VLOOKUP(H26,[1]Auxiliar_referencia!$B:$X,16,FALSE)</f>
        <v>A08X051927</v>
      </c>
      <c r="H26" s="11" t="s">
        <v>55</v>
      </c>
      <c r="I26" s="10" t="str">
        <f>VLOOKUP(H26,[1]Auxiliar_referencia!$B:$X,20,FALSE)</f>
        <v>CASAN</v>
      </c>
      <c r="J26" s="10" t="str">
        <f>VLOOKUP(H26,[1]Auxiliar_referencia!$B:$X,10,FALSE)</f>
        <v>Florianópolis - Trindade</v>
      </c>
      <c r="K26" s="10" t="str">
        <f>VLOOKUP(H26,[1]Auxiliar_referencia!$B:$X,12,FALSE)</f>
        <v>Moradia Estudantil - Portaria</v>
      </c>
      <c r="L26" s="12">
        <f>VLOOKUP($H26,'[2]2025_02'!$D:$AD,'[2]2025_02'!Z$19,FALSE)</f>
        <v>1</v>
      </c>
      <c r="M26" s="12">
        <f>VLOOKUP($H26,'[2]2025_02'!$D:$AD,'[2]2025_02'!AA$19,FALSE)</f>
        <v>0</v>
      </c>
      <c r="N26" s="12">
        <f>VLOOKUP($H26,'[2]2025_02'!$D:$AD,'[2]2025_02'!AB$19,FALSE)</f>
        <v>0</v>
      </c>
      <c r="O26" s="12">
        <f>VLOOKUP($H26,'[2]2025_02'!$D:$AD,'[2]2025_02'!AC$19,FALSE)</f>
        <v>0</v>
      </c>
      <c r="P26" s="12">
        <f>VLOOKUP($H26,'[2]2025_02'!$D:$AD,'[2]2025_02'!AD$19,FALSE)</f>
        <v>1</v>
      </c>
      <c r="Q26" s="13">
        <f>VLOOKUP(H26,'2025_01'!H:R,11,FALSE)</f>
        <v>329</v>
      </c>
      <c r="R26" s="14">
        <f>VLOOKUP($H26,'[2]2025_02'!$D:$AD,'[2]2025_02'!J$19,FALSE)</f>
        <v>329</v>
      </c>
      <c r="S26" s="15">
        <f t="shared" si="1"/>
        <v>0</v>
      </c>
      <c r="T26" s="29">
        <f>VLOOKUP($H26,'[2]2025_02'!$D:$AD,'[2]2025_02'!K$19,FALSE)</f>
        <v>0</v>
      </c>
      <c r="U26" s="30" t="str">
        <f>VLOOKUP($H26,'[2]2025_02'!$D:$AD,'[2]2025_02'!T$19,FALSE)</f>
        <v>LIDO</v>
      </c>
      <c r="V26" s="31" t="str">
        <f>VLOOKUP($H26,'[2]2025_02'!$D:$AD,'[2]2025_02'!U$19,FALSE)</f>
        <v>HIDRÔMETRO PARADO.</v>
      </c>
      <c r="W26" s="12">
        <f>VLOOKUP($H26,'[2]2025_02'!$D:$AD,'[2]2025_02'!L$19,FALSE)</f>
        <v>43.31</v>
      </c>
      <c r="X26" s="12">
        <f>VLOOKUP($H26,'[2]2025_02'!$D:$AD,'[2]2025_02'!M$19,FALSE)</f>
        <v>43.31</v>
      </c>
      <c r="Y26" s="18">
        <f>VLOOKUP($H26,'[2]2025_02'!$D:$AD,'[2]2025_02'!N$19,FALSE)</f>
        <v>-8.19</v>
      </c>
      <c r="Z26" s="12">
        <f>VLOOKUP($H26,'[2]2025_02'!$D:$AD,'[2]2025_02'!O$19,FALSE)</f>
        <v>0</v>
      </c>
      <c r="AA26" s="12">
        <f>VLOOKUP($H26,'[2]2025_02'!$D:$AD,'[2]2025_02'!P$19,FALSE)</f>
        <v>0</v>
      </c>
      <c r="AB26" s="12">
        <f>VLOOKUP($H26,'[2]2025_02'!$D:$AD,'[2]2025_02'!Q$19,FALSE)</f>
        <v>78.430000000000007</v>
      </c>
      <c r="AC26">
        <f t="shared" si="2"/>
        <v>78.430000000000007</v>
      </c>
      <c r="AD26">
        <f t="shared" si="3"/>
        <v>0</v>
      </c>
    </row>
    <row r="27" spans="1:30" ht="15" customHeight="1" x14ac:dyDescent="0.25">
      <c r="A27" s="10" t="str">
        <f t="shared" si="0"/>
        <v>H030 2025 Fevereiro</v>
      </c>
      <c r="B27" s="10" t="str">
        <f>VLOOKUP(H27,[1]Auxiliar_referencia!E:F,2,FALSE)</f>
        <v>Medidor faturado pela UFSC</v>
      </c>
      <c r="C27" s="10">
        <v>2025</v>
      </c>
      <c r="D27" s="10" t="s">
        <v>117</v>
      </c>
      <c r="E27" s="10">
        <f>VLOOKUP(H27,[1]Auxiliar_referencia!$B:$X,3,FALSE)</f>
        <v>2296276</v>
      </c>
      <c r="F27" s="10" t="str">
        <f>VLOOKUP(H27,[1]Auxiliar_referencia!$B:$X,11,FALSE)</f>
        <v>Trindade</v>
      </c>
      <c r="G27" s="10" t="str">
        <f>VLOOKUP(H27,[1]Auxiliar_referencia!$B:$X,16,FALSE)</f>
        <v>E11C000101</v>
      </c>
      <c r="H27" s="11" t="s">
        <v>56</v>
      </c>
      <c r="I27" s="10" t="str">
        <f>VLOOKUP(H27,[1]Auxiliar_referencia!$B:$X,20,FALSE)</f>
        <v>CASAN</v>
      </c>
      <c r="J27" s="10" t="str">
        <f>VLOOKUP(H27,[1]Auxiliar_referencia!$B:$X,10,FALSE)</f>
        <v>Florianópolis - Trindade</v>
      </c>
      <c r="K27" s="10" t="str">
        <f>VLOOKUP(H27,[1]Auxiliar_referencia!$B:$X,12,FALSE)</f>
        <v>Moradia Estudantil</v>
      </c>
      <c r="L27" s="12">
        <f>VLOOKUP($H27,'[2]2025_02'!$D:$AD,'[2]2025_02'!Z$19,FALSE)</f>
        <v>0</v>
      </c>
      <c r="M27" s="12">
        <f>VLOOKUP($H27,'[2]2025_02'!$D:$AD,'[2]2025_02'!AA$19,FALSE)</f>
        <v>30</v>
      </c>
      <c r="N27" s="12">
        <f>VLOOKUP($H27,'[2]2025_02'!$D:$AD,'[2]2025_02'!AB$19,FALSE)</f>
        <v>0</v>
      </c>
      <c r="O27" s="12">
        <f>VLOOKUP($H27,'[2]2025_02'!$D:$AD,'[2]2025_02'!AC$19,FALSE)</f>
        <v>0</v>
      </c>
      <c r="P27" s="12">
        <f>VLOOKUP($H27,'[2]2025_02'!$D:$AD,'[2]2025_02'!AD$19,FALSE)</f>
        <v>30</v>
      </c>
      <c r="Q27" s="13">
        <f>VLOOKUP(H27,'2025_01'!H:R,11,FALSE)</f>
        <v>14578</v>
      </c>
      <c r="R27" s="14">
        <f>VLOOKUP($H27,'[2]2025_02'!$D:$AD,'[2]2025_02'!J$19,FALSE)</f>
        <v>16287</v>
      </c>
      <c r="S27" s="15">
        <f t="shared" si="1"/>
        <v>1709</v>
      </c>
      <c r="T27" s="29">
        <f>VLOOKUP($H27,'[2]2025_02'!$D:$AD,'[2]2025_02'!K$19,FALSE)</f>
        <v>1709</v>
      </c>
      <c r="U27" s="30" t="str">
        <f>VLOOKUP($H27,'[2]2025_02'!$D:$AD,'[2]2025_02'!T$19,FALSE)</f>
        <v>LIDO</v>
      </c>
      <c r="V27" s="31" t="str">
        <f>VLOOKUP($H27,'[2]2025_02'!$D:$AD,'[2]2025_02'!U$19,FALSE)</f>
        <v>Sem ocorrência</v>
      </c>
      <c r="W27" s="12">
        <f>VLOOKUP($H27,'[2]2025_02'!$D:$AD,'[2]2025_02'!L$19,FALSE)</f>
        <v>26306.39</v>
      </c>
      <c r="X27" s="12">
        <f>VLOOKUP($H27,'[2]2025_02'!$D:$AD,'[2]2025_02'!M$19,FALSE)</f>
        <v>26306.39</v>
      </c>
      <c r="Y27" s="18">
        <f>VLOOKUP($H27,'[2]2025_02'!$D:$AD,'[2]2025_02'!N$19,FALSE)</f>
        <v>-4971.8999999999996</v>
      </c>
      <c r="Z27" s="12">
        <f>VLOOKUP($H27,'[2]2025_02'!$D:$AD,'[2]2025_02'!O$19,FALSE)</f>
        <v>0</v>
      </c>
      <c r="AA27" s="12">
        <f>VLOOKUP($H27,'[2]2025_02'!$D:$AD,'[2]2025_02'!P$19,FALSE)</f>
        <v>0</v>
      </c>
      <c r="AB27" s="12">
        <f>VLOOKUP($H27,'[2]2025_02'!$D:$AD,'[2]2025_02'!Q$19,FALSE)</f>
        <v>47640.88</v>
      </c>
      <c r="AC27">
        <f t="shared" si="2"/>
        <v>47640.88</v>
      </c>
      <c r="AD27">
        <f t="shared" si="3"/>
        <v>0</v>
      </c>
    </row>
    <row r="28" spans="1:30" ht="15" customHeight="1" x14ac:dyDescent="0.25">
      <c r="A28" s="10" t="str">
        <f t="shared" si="0"/>
        <v>H032 2025 Fevereiro</v>
      </c>
      <c r="B28" s="10" t="str">
        <f>VLOOKUP(H28,[1]Auxiliar_referencia!E:F,2,FALSE)</f>
        <v>Medidor faturado pela UFSC</v>
      </c>
      <c r="C28" s="10">
        <v>2025</v>
      </c>
      <c r="D28" s="10" t="s">
        <v>117</v>
      </c>
      <c r="E28" s="10">
        <f>VLOOKUP(H28,[1]Auxiliar_referencia!$B:$X,3,FALSE)</f>
        <v>2296659</v>
      </c>
      <c r="F28" s="10" t="str">
        <f>VLOOKUP(H28,[1]Auxiliar_referencia!$B:$X,11,FALSE)</f>
        <v>Trindade</v>
      </c>
      <c r="G28" s="10" t="str">
        <f>VLOOKUP(H28,[1]Auxiliar_referencia!$B:$X,16,FALSE)</f>
        <v>C11C001576</v>
      </c>
      <c r="H28" s="11" t="s">
        <v>57</v>
      </c>
      <c r="I28" s="10" t="str">
        <f>VLOOKUP(H28,[1]Auxiliar_referencia!$B:$X,20,FALSE)</f>
        <v>CASAN</v>
      </c>
      <c r="J28" s="10" t="str">
        <f>VLOOKUP(H28,[1]Auxiliar_referencia!$B:$X,10,FALSE)</f>
        <v>Florianópolis - Trindade</v>
      </c>
      <c r="K28" s="10" t="str">
        <f>VLOOKUP(H28,[1]Auxiliar_referencia!$B:$X,12,FALSE)</f>
        <v>Biblioteca Central</v>
      </c>
      <c r="L28" s="12">
        <f>VLOOKUP($H28,'[2]2025_02'!$D:$AD,'[2]2025_02'!Z$19,FALSE)</f>
        <v>1</v>
      </c>
      <c r="M28" s="12">
        <f>VLOOKUP($H28,'[2]2025_02'!$D:$AD,'[2]2025_02'!AA$19,FALSE)</f>
        <v>0</v>
      </c>
      <c r="N28" s="12">
        <f>VLOOKUP($H28,'[2]2025_02'!$D:$AD,'[2]2025_02'!AB$19,FALSE)</f>
        <v>0</v>
      </c>
      <c r="O28" s="12">
        <f>VLOOKUP($H28,'[2]2025_02'!$D:$AD,'[2]2025_02'!AC$19,FALSE)</f>
        <v>0</v>
      </c>
      <c r="P28" s="12">
        <f>VLOOKUP($H28,'[2]2025_02'!$D:$AD,'[2]2025_02'!AD$19,FALSE)</f>
        <v>1</v>
      </c>
      <c r="Q28" s="13">
        <f>VLOOKUP(H28,'2025_01'!H:R,11,FALSE)</f>
        <v>3609</v>
      </c>
      <c r="R28" s="14">
        <f>VLOOKUP($H28,'[2]2025_02'!$D:$AD,'[2]2025_02'!J$19,FALSE)</f>
        <v>3744</v>
      </c>
      <c r="S28" s="15">
        <f t="shared" si="1"/>
        <v>135</v>
      </c>
      <c r="T28" s="29">
        <f>VLOOKUP($H28,'[2]2025_02'!$D:$AD,'[2]2025_02'!K$19,FALSE)</f>
        <v>135</v>
      </c>
      <c r="U28" s="30" t="str">
        <f>VLOOKUP($H28,'[2]2025_02'!$D:$AD,'[2]2025_02'!T$19,FALSE)</f>
        <v>LIDO/REVISÃO</v>
      </c>
      <c r="V28" s="31" t="str">
        <f>VLOOKUP($H28,'[2]2025_02'!$D:$AD,'[2]2025_02'!U$19,FALSE)</f>
        <v>CONFIRMACAO LEITURA</v>
      </c>
      <c r="W28" s="12">
        <f>VLOOKUP($H28,'[2]2025_02'!$D:$AD,'[2]2025_02'!L$19,FALSE)</f>
        <v>2343.2600000000002</v>
      </c>
      <c r="X28" s="12">
        <f>VLOOKUP($H28,'[2]2025_02'!$D:$AD,'[2]2025_02'!M$19,FALSE)</f>
        <v>2343.2600000000002</v>
      </c>
      <c r="Y28" s="18">
        <f>VLOOKUP($H28,'[2]2025_02'!$D:$AD,'[2]2025_02'!N$19,FALSE)</f>
        <v>-442.88</v>
      </c>
      <c r="Z28" s="12">
        <f>VLOOKUP($H28,'[2]2025_02'!$D:$AD,'[2]2025_02'!O$19,FALSE)</f>
        <v>0</v>
      </c>
      <c r="AA28" s="12">
        <f>VLOOKUP($H28,'[2]2025_02'!$D:$AD,'[2]2025_02'!P$19,FALSE)</f>
        <v>0</v>
      </c>
      <c r="AB28" s="12">
        <f>VLOOKUP($H28,'[2]2025_02'!$D:$AD,'[2]2025_02'!Q$19,FALSE)</f>
        <v>4243.6400000000003</v>
      </c>
      <c r="AC28">
        <f t="shared" si="2"/>
        <v>4243.6400000000003</v>
      </c>
      <c r="AD28">
        <f t="shared" si="3"/>
        <v>0</v>
      </c>
    </row>
    <row r="29" spans="1:30" ht="15" customHeight="1" x14ac:dyDescent="0.25">
      <c r="A29" s="10" t="str">
        <f t="shared" si="0"/>
        <v>H033 2025 Fevereiro</v>
      </c>
      <c r="B29" s="10" t="str">
        <f>VLOOKUP(H29,[1]Auxiliar_referencia!E:F,2,FALSE)</f>
        <v>Medidor faturado pela UFSC</v>
      </c>
      <c r="C29" s="10">
        <v>2025</v>
      </c>
      <c r="D29" s="10" t="s">
        <v>117</v>
      </c>
      <c r="E29" s="10">
        <f>VLOOKUP(H29,[1]Auxiliar_referencia!$B:$X,3,FALSE)</f>
        <v>2296667</v>
      </c>
      <c r="F29" s="10" t="str">
        <f>VLOOKUP(H29,[1]Auxiliar_referencia!$B:$X,11,FALSE)</f>
        <v>Trindade</v>
      </c>
      <c r="G29" s="10" t="str">
        <f>VLOOKUP(H29,[1]Auxiliar_referencia!$B:$X,16,FALSE)</f>
        <v>B10C014063</v>
      </c>
      <c r="H29" s="11" t="s">
        <v>58</v>
      </c>
      <c r="I29" s="10" t="str">
        <f>VLOOKUP(H29,[1]Auxiliar_referencia!$B:$X,20,FALSE)</f>
        <v>CASAN</v>
      </c>
      <c r="J29" s="10" t="str">
        <f>VLOOKUP(H29,[1]Auxiliar_referencia!$B:$X,10,FALSE)</f>
        <v>Florianópolis - Trindade</v>
      </c>
      <c r="K29" s="10" t="str">
        <f>VLOOKUP(H29,[1]Auxiliar_referencia!$B:$X,12,FALSE)</f>
        <v xml:space="preserve">CTC - Salas de Aula, Eng. Elétrica, Produção - CTC 1 ao 5, </v>
      </c>
      <c r="L29" s="12">
        <f>VLOOKUP($H29,'[2]2025_02'!$D:$AD,'[2]2025_02'!Z$19,FALSE)</f>
        <v>1</v>
      </c>
      <c r="M29" s="12">
        <f>VLOOKUP($H29,'[2]2025_02'!$D:$AD,'[2]2025_02'!AA$19,FALSE)</f>
        <v>0</v>
      </c>
      <c r="N29" s="12">
        <f>VLOOKUP($H29,'[2]2025_02'!$D:$AD,'[2]2025_02'!AB$19,FALSE)</f>
        <v>1</v>
      </c>
      <c r="O29" s="12">
        <f>VLOOKUP($H29,'[2]2025_02'!$D:$AD,'[2]2025_02'!AC$19,FALSE)</f>
        <v>0</v>
      </c>
      <c r="P29" s="12">
        <f>VLOOKUP($H29,'[2]2025_02'!$D:$AD,'[2]2025_02'!AD$19,FALSE)</f>
        <v>2</v>
      </c>
      <c r="Q29" s="13">
        <f>VLOOKUP(H29,'2025_01'!H:R,11,FALSE)</f>
        <v>5382</v>
      </c>
      <c r="R29" s="14">
        <f>VLOOKUP($H29,'[2]2025_02'!$D:$AD,'[2]2025_02'!J$19,FALSE)</f>
        <v>5511</v>
      </c>
      <c r="S29" s="15">
        <f t="shared" si="1"/>
        <v>129</v>
      </c>
      <c r="T29" s="29">
        <f>VLOOKUP($H29,'[2]2025_02'!$D:$AD,'[2]2025_02'!K$19,FALSE)</f>
        <v>129</v>
      </c>
      <c r="U29" s="30" t="str">
        <f>VLOOKUP($H29,'[2]2025_02'!$D:$AD,'[2]2025_02'!T$19,FALSE)</f>
        <v>MÉDIO</v>
      </c>
      <c r="V29" s="31" t="str">
        <f>VLOOKUP($H29,'[2]2025_02'!$D:$AD,'[2]2025_02'!U$19,FALSE)</f>
        <v>Média</v>
      </c>
      <c r="W29" s="12">
        <f>VLOOKUP($H29,'[2]2025_02'!$D:$AD,'[2]2025_02'!L$19,FALSE)</f>
        <v>2231.0300000000002</v>
      </c>
      <c r="X29" s="12">
        <f>VLOOKUP($H29,'[2]2025_02'!$D:$AD,'[2]2025_02'!M$19,FALSE)</f>
        <v>2231.0300000000002</v>
      </c>
      <c r="Y29" s="18">
        <f>VLOOKUP($H29,'[2]2025_02'!$D:$AD,'[2]2025_02'!N$19,FALSE)</f>
        <v>-421.66</v>
      </c>
      <c r="Z29" s="12">
        <f>VLOOKUP($H29,'[2]2025_02'!$D:$AD,'[2]2025_02'!O$19,FALSE)</f>
        <v>0</v>
      </c>
      <c r="AA29" s="12">
        <f>VLOOKUP($H29,'[2]2025_02'!$D:$AD,'[2]2025_02'!P$19,FALSE)</f>
        <v>0</v>
      </c>
      <c r="AB29" s="12">
        <f>VLOOKUP($H29,'[2]2025_02'!$D:$AD,'[2]2025_02'!Q$19,FALSE)</f>
        <v>4040.4</v>
      </c>
      <c r="AC29">
        <f t="shared" si="2"/>
        <v>4040.4000000000005</v>
      </c>
      <c r="AD29">
        <f t="shared" si="3"/>
        <v>0</v>
      </c>
    </row>
    <row r="30" spans="1:30" ht="15" customHeight="1" x14ac:dyDescent="0.25">
      <c r="A30" s="10" t="str">
        <f t="shared" si="0"/>
        <v>H034 2025 Fevereiro</v>
      </c>
      <c r="B30" s="10" t="str">
        <f>VLOOKUP(H30,[1]Auxiliar_referencia!E:F,2,FALSE)</f>
        <v>Medidor faturado pela UFSC</v>
      </c>
      <c r="C30" s="10">
        <v>2025</v>
      </c>
      <c r="D30" s="10" t="s">
        <v>117</v>
      </c>
      <c r="E30" s="10">
        <f>VLOOKUP(H30,[1]Auxiliar_referencia!$B:$X,3,FALSE)</f>
        <v>8416621</v>
      </c>
      <c r="F30" s="10" t="str">
        <f>VLOOKUP(H30,[1]Auxiliar_referencia!$B:$X,11,FALSE)</f>
        <v>Trindade</v>
      </c>
      <c r="G30" s="10" t="str">
        <f>VLOOKUP(H30,[1]Auxiliar_referencia!$B:$X,16,FALSE)</f>
        <v>B10C014069</v>
      </c>
      <c r="H30" s="11" t="s">
        <v>59</v>
      </c>
      <c r="I30" s="10" t="str">
        <f>VLOOKUP(H30,[1]Auxiliar_referencia!$B:$X,20,FALSE)</f>
        <v>CASAN</v>
      </c>
      <c r="J30" s="10" t="str">
        <f>VLOOKUP(H30,[1]Auxiliar_referencia!$B:$X,10,FALSE)</f>
        <v>Florianópolis - Trindade</v>
      </c>
      <c r="K30" s="10" t="str">
        <f>VLOOKUP(H30,[1]Auxiliar_referencia!$B:$X,12,FALSE)</f>
        <v>CTC - Eng. Sanitária e Amb. - CTC 12 e 37</v>
      </c>
      <c r="L30" s="12">
        <f>VLOOKUP($H30,'[2]2025_02'!$D:$AD,'[2]2025_02'!Z$19,FALSE)</f>
        <v>1</v>
      </c>
      <c r="M30" s="12">
        <f>VLOOKUP($H30,'[2]2025_02'!$D:$AD,'[2]2025_02'!AA$19,FALSE)</f>
        <v>0</v>
      </c>
      <c r="N30" s="12">
        <f>VLOOKUP($H30,'[2]2025_02'!$D:$AD,'[2]2025_02'!AB$19,FALSE)</f>
        <v>0</v>
      </c>
      <c r="O30" s="12">
        <f>VLOOKUP($H30,'[2]2025_02'!$D:$AD,'[2]2025_02'!AC$19,FALSE)</f>
        <v>0</v>
      </c>
      <c r="P30" s="12">
        <f>VLOOKUP($H30,'[2]2025_02'!$D:$AD,'[2]2025_02'!AD$19,FALSE)</f>
        <v>1</v>
      </c>
      <c r="Q30" s="13">
        <f>VLOOKUP(H30,'2025_01'!H:R,11,FALSE)</f>
        <v>6752</v>
      </c>
      <c r="R30" s="14">
        <f>VLOOKUP($H30,'[2]2025_02'!$D:$AD,'[2]2025_02'!J$19,FALSE)</f>
        <v>6911</v>
      </c>
      <c r="S30" s="15">
        <f t="shared" si="1"/>
        <v>159</v>
      </c>
      <c r="T30" s="29">
        <f>VLOOKUP($H30,'[2]2025_02'!$D:$AD,'[2]2025_02'!K$19,FALSE)</f>
        <v>159</v>
      </c>
      <c r="U30" s="30" t="str">
        <f>VLOOKUP($H30,'[2]2025_02'!$D:$AD,'[2]2025_02'!T$19,FALSE)</f>
        <v>MÉDIO</v>
      </c>
      <c r="V30" s="31" t="str">
        <f>VLOOKUP($H30,'[2]2025_02'!$D:$AD,'[2]2025_02'!U$19,FALSE)</f>
        <v>Média</v>
      </c>
      <c r="W30" s="12">
        <f>VLOOKUP($H30,'[2]2025_02'!$D:$AD,'[2]2025_02'!L$19,FALSE)</f>
        <v>2772.62</v>
      </c>
      <c r="X30" s="12">
        <f>VLOOKUP($H30,'[2]2025_02'!$D:$AD,'[2]2025_02'!M$19,FALSE)</f>
        <v>2772.62</v>
      </c>
      <c r="Y30" s="18">
        <f>VLOOKUP($H30,'[2]2025_02'!$D:$AD,'[2]2025_02'!N$19,FALSE)</f>
        <v>-524.02</v>
      </c>
      <c r="Z30" s="12">
        <f>VLOOKUP($H30,'[2]2025_02'!$D:$AD,'[2]2025_02'!O$19,FALSE)</f>
        <v>0</v>
      </c>
      <c r="AA30" s="12">
        <f>VLOOKUP($H30,'[2]2025_02'!$D:$AD,'[2]2025_02'!P$19,FALSE)</f>
        <v>0</v>
      </c>
      <c r="AB30" s="12">
        <f>VLOOKUP($H30,'[2]2025_02'!$D:$AD,'[2]2025_02'!Q$19,FALSE)</f>
        <v>5021.22</v>
      </c>
      <c r="AC30">
        <f t="shared" si="2"/>
        <v>5021.2199999999993</v>
      </c>
      <c r="AD30">
        <f t="shared" si="3"/>
        <v>0</v>
      </c>
    </row>
    <row r="31" spans="1:30" ht="15" customHeight="1" x14ac:dyDescent="0.25">
      <c r="A31" s="10" t="str">
        <f t="shared" si="0"/>
        <v>H035 2025 Fevereiro</v>
      </c>
      <c r="B31" s="10" t="str">
        <f>VLOOKUP(H31,[1]Auxiliar_referencia!E:F,2,FALSE)</f>
        <v>Medidor faturado pela UFSC</v>
      </c>
      <c r="C31" s="10">
        <v>2025</v>
      </c>
      <c r="D31" s="10" t="s">
        <v>117</v>
      </c>
      <c r="E31" s="10">
        <f>VLOOKUP(H31,[1]Auxiliar_referencia!$B:$X,3,FALSE)</f>
        <v>2296845</v>
      </c>
      <c r="F31" s="10" t="str">
        <f>VLOOKUP(H31,[1]Auxiliar_referencia!$B:$X,11,FALSE)</f>
        <v>Trindade</v>
      </c>
      <c r="G31" s="10" t="str">
        <f>VLOOKUP(H31,[1]Auxiliar_referencia!$B:$X,16,FALSE)</f>
        <v>B10C022164</v>
      </c>
      <c r="H31" s="11" t="s">
        <v>60</v>
      </c>
      <c r="I31" s="10" t="str">
        <f>VLOOKUP(H31,[1]Auxiliar_referencia!$B:$X,20,FALSE)</f>
        <v>CASAN</v>
      </c>
      <c r="J31" s="10" t="str">
        <f>VLOOKUP(H31,[1]Auxiliar_referencia!$B:$X,10,FALSE)</f>
        <v>Florianópolis - Trindade</v>
      </c>
      <c r="K31" s="10" t="str">
        <f>VLOOKUP(H31,[1]Auxiliar_referencia!$B:$X,12,FALSE)</f>
        <v>CTC - Eng. Elétrica INEP - CTC 06</v>
      </c>
      <c r="L31" s="12">
        <f>VLOOKUP($H31,'[2]2025_02'!$D:$AD,'[2]2025_02'!Z$19,FALSE)</f>
        <v>1</v>
      </c>
      <c r="M31" s="12">
        <f>VLOOKUP($H31,'[2]2025_02'!$D:$AD,'[2]2025_02'!AA$19,FALSE)</f>
        <v>0</v>
      </c>
      <c r="N31" s="12">
        <f>VLOOKUP($H31,'[2]2025_02'!$D:$AD,'[2]2025_02'!AB$19,FALSE)</f>
        <v>0</v>
      </c>
      <c r="O31" s="12">
        <f>VLOOKUP($H31,'[2]2025_02'!$D:$AD,'[2]2025_02'!AC$19,FALSE)</f>
        <v>0</v>
      </c>
      <c r="P31" s="12">
        <f>VLOOKUP($H31,'[2]2025_02'!$D:$AD,'[2]2025_02'!AD$19,FALSE)</f>
        <v>1</v>
      </c>
      <c r="Q31" s="13">
        <f>VLOOKUP(H31,'2025_01'!H:R,11,FALSE)</f>
        <v>663</v>
      </c>
      <c r="R31" s="14">
        <f>VLOOKUP($H31,'[2]2025_02'!$D:$AD,'[2]2025_02'!J$19,FALSE)</f>
        <v>671</v>
      </c>
      <c r="S31" s="15">
        <f t="shared" si="1"/>
        <v>8</v>
      </c>
      <c r="T31" s="29">
        <f>VLOOKUP($H31,'[2]2025_02'!$D:$AD,'[2]2025_02'!K$19,FALSE)</f>
        <v>8</v>
      </c>
      <c r="U31" s="30" t="str">
        <f>VLOOKUP($H31,'[2]2025_02'!$D:$AD,'[2]2025_02'!T$19,FALSE)</f>
        <v>LIDO</v>
      </c>
      <c r="V31" s="31" t="str">
        <f>VLOOKUP($H31,'[2]2025_02'!$D:$AD,'[2]2025_02'!U$19,FALSE)</f>
        <v>Sem ocorrência</v>
      </c>
      <c r="W31" s="12">
        <f>VLOOKUP($H31,'[2]2025_02'!$D:$AD,'[2]2025_02'!L$19,FALSE)</f>
        <v>94.27</v>
      </c>
      <c r="X31" s="12">
        <f>VLOOKUP($H31,'[2]2025_02'!$D:$AD,'[2]2025_02'!M$19,FALSE)</f>
        <v>94.27</v>
      </c>
      <c r="Y31" s="18">
        <f>VLOOKUP($H31,'[2]2025_02'!$D:$AD,'[2]2025_02'!N$19,FALSE)</f>
        <v>-17.829999999999998</v>
      </c>
      <c r="Z31" s="12">
        <f>VLOOKUP($H31,'[2]2025_02'!$D:$AD,'[2]2025_02'!O$19,FALSE)</f>
        <v>0</v>
      </c>
      <c r="AA31" s="12">
        <f>VLOOKUP($H31,'[2]2025_02'!$D:$AD,'[2]2025_02'!P$19,FALSE)</f>
        <v>0</v>
      </c>
      <c r="AB31" s="12">
        <f>VLOOKUP($H31,'[2]2025_02'!$D:$AD,'[2]2025_02'!Q$19,FALSE)</f>
        <v>170.71</v>
      </c>
      <c r="AC31">
        <f t="shared" si="2"/>
        <v>170.70999999999998</v>
      </c>
      <c r="AD31">
        <f t="shared" si="3"/>
        <v>0</v>
      </c>
    </row>
    <row r="32" spans="1:30" ht="15" customHeight="1" x14ac:dyDescent="0.25">
      <c r="A32" s="10" t="str">
        <f t="shared" si="0"/>
        <v>H037 2025 Fevereiro</v>
      </c>
      <c r="B32" s="10" t="str">
        <f>VLOOKUP(H32,[1]Auxiliar_referencia!E:F,2,FALSE)</f>
        <v>Medidor faturado pela UFSC</v>
      </c>
      <c r="C32" s="10">
        <v>2025</v>
      </c>
      <c r="D32" s="10" t="s">
        <v>117</v>
      </c>
      <c r="E32" s="10">
        <f>VLOOKUP(H32,[1]Auxiliar_referencia!$B:$X,3,FALSE)</f>
        <v>6435548</v>
      </c>
      <c r="F32" s="10" t="str">
        <f>VLOOKUP(H32,[1]Auxiliar_referencia!$B:$X,11,FALSE)</f>
        <v>Trindade</v>
      </c>
      <c r="G32" s="10" t="str">
        <f>VLOOKUP(H32,[1]Auxiliar_referencia!$B:$X,16,FALSE)</f>
        <v>Y13F347112</v>
      </c>
      <c r="H32" s="11" t="s">
        <v>61</v>
      </c>
      <c r="I32" s="10" t="str">
        <f>VLOOKUP(H32,[1]Auxiliar_referencia!$B:$X,20,FALSE)</f>
        <v>CASAN</v>
      </c>
      <c r="J32" s="10" t="str">
        <f>VLOOKUP(H32,[1]Auxiliar_referencia!$B:$X,10,FALSE)</f>
        <v>Florianópolis - Trindade</v>
      </c>
      <c r="K32" s="10" t="str">
        <f>VLOOKUP(H32,[1]Auxiliar_referencia!$B:$X,12,FALSE)</f>
        <v>CTC - Eng. Mecânica - CTC 9, 10 e 37</v>
      </c>
      <c r="L32" s="12">
        <f>VLOOKUP($H32,'[2]2025_02'!$D:$AD,'[2]2025_02'!Z$19,FALSE)</f>
        <v>1</v>
      </c>
      <c r="M32" s="12">
        <f>VLOOKUP($H32,'[2]2025_02'!$D:$AD,'[2]2025_02'!AA$19,FALSE)</f>
        <v>0</v>
      </c>
      <c r="N32" s="12">
        <f>VLOOKUP($H32,'[2]2025_02'!$D:$AD,'[2]2025_02'!AB$19,FALSE)</f>
        <v>0</v>
      </c>
      <c r="O32" s="12">
        <f>VLOOKUP($H32,'[2]2025_02'!$D:$AD,'[2]2025_02'!AC$19,FALSE)</f>
        <v>0</v>
      </c>
      <c r="P32" s="12">
        <f>VLOOKUP($H32,'[2]2025_02'!$D:$AD,'[2]2025_02'!AD$19,FALSE)</f>
        <v>1</v>
      </c>
      <c r="Q32" s="13">
        <f>VLOOKUP(H32,'2025_01'!H:R,11,FALSE)</f>
        <v>5169</v>
      </c>
      <c r="R32" s="14">
        <f>VLOOKUP($H32,'[2]2025_02'!$D:$AD,'[2]2025_02'!J$19,FALSE)</f>
        <v>5360</v>
      </c>
      <c r="S32" s="15">
        <f t="shared" si="1"/>
        <v>191</v>
      </c>
      <c r="T32" s="29">
        <f>VLOOKUP($H32,'[2]2025_02'!$D:$AD,'[2]2025_02'!K$19,FALSE)</f>
        <v>191</v>
      </c>
      <c r="U32" s="30" t="str">
        <f>VLOOKUP($H32,'[2]2025_02'!$D:$AD,'[2]2025_02'!T$19,FALSE)</f>
        <v>LIDO</v>
      </c>
      <c r="V32" s="31" t="str">
        <f>VLOOKUP($H32,'[2]2025_02'!$D:$AD,'[2]2025_02'!U$19,FALSE)</f>
        <v>Sem ocorrência</v>
      </c>
      <c r="W32" s="12">
        <f>VLOOKUP($H32,'[2]2025_02'!$D:$AD,'[2]2025_02'!L$19,FALSE)</f>
        <v>3345.1</v>
      </c>
      <c r="X32" s="12">
        <f>VLOOKUP($H32,'[2]2025_02'!$D:$AD,'[2]2025_02'!M$19,FALSE)</f>
        <v>3345.1</v>
      </c>
      <c r="Y32" s="18">
        <f>VLOOKUP($H32,'[2]2025_02'!$D:$AD,'[2]2025_02'!N$19,FALSE)</f>
        <v>-632.23</v>
      </c>
      <c r="Z32" s="12">
        <f>VLOOKUP($H32,'[2]2025_02'!$D:$AD,'[2]2025_02'!O$19,FALSE)</f>
        <v>0</v>
      </c>
      <c r="AA32" s="12">
        <f>VLOOKUP($H32,'[2]2025_02'!$D:$AD,'[2]2025_02'!P$19,FALSE)</f>
        <v>0</v>
      </c>
      <c r="AB32" s="12">
        <f>VLOOKUP($H32,'[2]2025_02'!$D:$AD,'[2]2025_02'!Q$19,FALSE)</f>
        <v>6057.97</v>
      </c>
      <c r="AC32">
        <f t="shared" si="2"/>
        <v>6057.9699999999993</v>
      </c>
      <c r="AD32">
        <f t="shared" si="3"/>
        <v>0</v>
      </c>
    </row>
    <row r="33" spans="1:30" ht="15" customHeight="1" x14ac:dyDescent="0.25">
      <c r="A33" s="10" t="str">
        <f t="shared" si="0"/>
        <v>H038 2025 Fevereiro</v>
      </c>
      <c r="B33" s="10" t="str">
        <f>VLOOKUP(H33,[1]Auxiliar_referencia!E:F,2,FALSE)</f>
        <v>Medidor faturado pela UFSC</v>
      </c>
      <c r="C33" s="10">
        <v>2025</v>
      </c>
      <c r="D33" s="10" t="s">
        <v>117</v>
      </c>
      <c r="E33" s="10">
        <f>VLOOKUP(H33,[1]Auxiliar_referencia!$B:$X,3,FALSE)</f>
        <v>2296683</v>
      </c>
      <c r="F33" s="10" t="str">
        <f>VLOOKUP(H33,[1]Auxiliar_referencia!$B:$X,11,FALSE)</f>
        <v>Trindade</v>
      </c>
      <c r="G33" s="10" t="str">
        <f>VLOOKUP(H33,[1]Auxiliar_referencia!$B:$X,16,FALSE)</f>
        <v>B10C014806</v>
      </c>
      <c r="H33" s="11" t="s">
        <v>62</v>
      </c>
      <c r="I33" s="10" t="str">
        <f>VLOOKUP(H33,[1]Auxiliar_referencia!$B:$X,20,FALSE)</f>
        <v>CASAN</v>
      </c>
      <c r="J33" s="10" t="str">
        <f>VLOOKUP(H33,[1]Auxiliar_referencia!$B:$X,10,FALSE)</f>
        <v>Florianópolis - Trindade</v>
      </c>
      <c r="K33" s="10" t="str">
        <f>VLOOKUP(H33,[1]Auxiliar_referencia!$B:$X,12,FALSE)</f>
        <v>CTC - Eng. Mecânica CTC 11 Bloco B (Pavilhão) e CTC 31 INE</v>
      </c>
      <c r="L33" s="12">
        <f>VLOOKUP($H33,'[2]2025_02'!$D:$AD,'[2]2025_02'!Z$19,FALSE)</f>
        <v>1</v>
      </c>
      <c r="M33" s="12">
        <f>VLOOKUP($H33,'[2]2025_02'!$D:$AD,'[2]2025_02'!AA$19,FALSE)</f>
        <v>0</v>
      </c>
      <c r="N33" s="12">
        <f>VLOOKUP($H33,'[2]2025_02'!$D:$AD,'[2]2025_02'!AB$19,FALSE)</f>
        <v>0</v>
      </c>
      <c r="O33" s="12">
        <f>VLOOKUP($H33,'[2]2025_02'!$D:$AD,'[2]2025_02'!AC$19,FALSE)</f>
        <v>0</v>
      </c>
      <c r="P33" s="12">
        <f>VLOOKUP($H33,'[2]2025_02'!$D:$AD,'[2]2025_02'!AD$19,FALSE)</f>
        <v>1</v>
      </c>
      <c r="Q33" s="13">
        <f>VLOOKUP(H33,'2025_01'!H:R,11,FALSE)</f>
        <v>1018</v>
      </c>
      <c r="R33" s="14">
        <f>VLOOKUP($H33,'[2]2025_02'!$D:$AD,'[2]2025_02'!J$19,FALSE)</f>
        <v>1351</v>
      </c>
      <c r="S33" s="15">
        <f t="shared" si="1"/>
        <v>333</v>
      </c>
      <c r="T33" s="29">
        <f>VLOOKUP($H33,'[2]2025_02'!$D:$AD,'[2]2025_02'!K$19,FALSE)</f>
        <v>333</v>
      </c>
      <c r="U33" s="30" t="str">
        <f>VLOOKUP($H33,'[2]2025_02'!$D:$AD,'[2]2025_02'!T$19,FALSE)</f>
        <v>LIDO</v>
      </c>
      <c r="V33" s="31" t="str">
        <f>VLOOKUP($H33,'[2]2025_02'!$D:$AD,'[2]2025_02'!U$19,FALSE)</f>
        <v>Alto Consumo</v>
      </c>
      <c r="W33" s="12">
        <f>VLOOKUP($H33,'[2]2025_02'!$D:$AD,'[2]2025_02'!L$19,FALSE)</f>
        <v>5885.48</v>
      </c>
      <c r="X33" s="12">
        <f>VLOOKUP($H33,'[2]2025_02'!$D:$AD,'[2]2025_02'!M$19,FALSE)</f>
        <v>5885.48</v>
      </c>
      <c r="Y33" s="18">
        <f>VLOOKUP($H33,'[2]2025_02'!$D:$AD,'[2]2025_02'!N$19,FALSE)</f>
        <v>-1112.3599999999999</v>
      </c>
      <c r="Z33" s="12">
        <f>VLOOKUP($H33,'[2]2025_02'!$D:$AD,'[2]2025_02'!O$19,FALSE)</f>
        <v>0</v>
      </c>
      <c r="AA33" s="12">
        <f>VLOOKUP($H33,'[2]2025_02'!$D:$AD,'[2]2025_02'!P$19,FALSE)</f>
        <v>0</v>
      </c>
      <c r="AB33" s="12">
        <f>VLOOKUP($H33,'[2]2025_02'!$D:$AD,'[2]2025_02'!Q$19,FALSE)</f>
        <v>10658.6</v>
      </c>
      <c r="AC33">
        <f t="shared" si="2"/>
        <v>10658.599999999999</v>
      </c>
      <c r="AD33">
        <f t="shared" si="3"/>
        <v>0</v>
      </c>
    </row>
    <row r="34" spans="1:30" ht="15" customHeight="1" x14ac:dyDescent="0.25">
      <c r="A34" s="10" t="str">
        <f t="shared" si="0"/>
        <v>H040 2025 Fevereiro</v>
      </c>
      <c r="B34" s="10" t="str">
        <f>VLOOKUP(H34,[1]Auxiliar_referencia!E:F,2,FALSE)</f>
        <v>Medidor faturado pela UFSC</v>
      </c>
      <c r="C34" s="10">
        <v>2025</v>
      </c>
      <c r="D34" s="10" t="s">
        <v>117</v>
      </c>
      <c r="E34" s="10">
        <f>VLOOKUP(H34,[1]Auxiliar_referencia!$B:$X,3,FALSE)</f>
        <v>2296691</v>
      </c>
      <c r="F34" s="10" t="str">
        <f>VLOOKUP(H34,[1]Auxiliar_referencia!$B:$X,11,FALSE)</f>
        <v>Trindade</v>
      </c>
      <c r="G34" s="10" t="str">
        <f>VLOOKUP(H34,[1]Auxiliar_referencia!$B:$X,16,FALSE)</f>
        <v>C11C000642</v>
      </c>
      <c r="H34" s="11" t="s">
        <v>63</v>
      </c>
      <c r="I34" s="10" t="str">
        <f>VLOOKUP(H34,[1]Auxiliar_referencia!$B:$X,20,FALSE)</f>
        <v>CASAN</v>
      </c>
      <c r="J34" s="10" t="str">
        <f>VLOOKUP(H34,[1]Auxiliar_referencia!$B:$X,10,FALSE)</f>
        <v>Florianópolis - Trindade</v>
      </c>
      <c r="K34" s="10" t="str">
        <f>VLOOKUP(H34,[1]Auxiliar_referencia!$B:$X,12,FALSE)</f>
        <v>Reitoria I</v>
      </c>
      <c r="L34" s="12">
        <f>VLOOKUP($H34,'[2]2025_02'!$D:$AD,'[2]2025_02'!Z$19,FALSE)</f>
        <v>1</v>
      </c>
      <c r="M34" s="12">
        <f>VLOOKUP($H34,'[2]2025_02'!$D:$AD,'[2]2025_02'!AA$19,FALSE)</f>
        <v>0</v>
      </c>
      <c r="N34" s="12">
        <f>VLOOKUP($H34,'[2]2025_02'!$D:$AD,'[2]2025_02'!AB$19,FALSE)</f>
        <v>0</v>
      </c>
      <c r="O34" s="12">
        <f>VLOOKUP($H34,'[2]2025_02'!$D:$AD,'[2]2025_02'!AC$19,FALSE)</f>
        <v>1</v>
      </c>
      <c r="P34" s="12">
        <f>VLOOKUP($H34,'[2]2025_02'!$D:$AD,'[2]2025_02'!AD$19,FALSE)</f>
        <v>2</v>
      </c>
      <c r="Q34" s="13">
        <f>VLOOKUP(H34,'2025_01'!H:R,11,FALSE)</f>
        <v>50431</v>
      </c>
      <c r="R34" s="14">
        <f>VLOOKUP($H34,'[2]2025_02'!$D:$AD,'[2]2025_02'!J$19,FALSE)</f>
        <v>50478</v>
      </c>
      <c r="S34" s="15">
        <f t="shared" si="1"/>
        <v>47</v>
      </c>
      <c r="T34" s="29">
        <f>VLOOKUP($H34,'[2]2025_02'!$D:$AD,'[2]2025_02'!K$19,FALSE)</f>
        <v>47</v>
      </c>
      <c r="U34" s="30" t="str">
        <f>VLOOKUP($H34,'[2]2025_02'!$D:$AD,'[2]2025_02'!T$19,FALSE)</f>
        <v>LIDO/REVISÃO</v>
      </c>
      <c r="V34" s="31" t="str">
        <f>VLOOKUP($H34,'[2]2025_02'!$D:$AD,'[2]2025_02'!U$19,FALSE)</f>
        <v>CONFIRMACAO LEITURA</v>
      </c>
      <c r="W34" s="12">
        <f>VLOOKUP($H34,'[2]2025_02'!$D:$AD,'[2]2025_02'!L$19,FALSE)</f>
        <v>697.06</v>
      </c>
      <c r="X34" s="12">
        <f>VLOOKUP($H34,'[2]2025_02'!$D:$AD,'[2]2025_02'!M$19,FALSE)</f>
        <v>697.06</v>
      </c>
      <c r="Y34" s="18">
        <f>VLOOKUP($H34,'[2]2025_02'!$D:$AD,'[2]2025_02'!N$19,FALSE)</f>
        <v>-131.74</v>
      </c>
      <c r="Z34" s="12">
        <f>VLOOKUP($H34,'[2]2025_02'!$D:$AD,'[2]2025_02'!O$19,FALSE)</f>
        <v>0</v>
      </c>
      <c r="AA34" s="12">
        <f>VLOOKUP($H34,'[2]2025_02'!$D:$AD,'[2]2025_02'!P$19,FALSE)</f>
        <v>0</v>
      </c>
      <c r="AB34" s="12">
        <f>VLOOKUP($H34,'[2]2025_02'!$D:$AD,'[2]2025_02'!Q$19,FALSE)</f>
        <v>1262.3800000000001</v>
      </c>
      <c r="AC34">
        <f t="shared" si="2"/>
        <v>1262.3799999999999</v>
      </c>
      <c r="AD34">
        <f t="shared" si="3"/>
        <v>0</v>
      </c>
    </row>
    <row r="35" spans="1:30" ht="15" customHeight="1" x14ac:dyDescent="0.25">
      <c r="A35" s="10" t="str">
        <f t="shared" si="0"/>
        <v>H041 2025 Fevereiro</v>
      </c>
      <c r="B35" s="10" t="str">
        <f>VLOOKUP(H35,[1]Auxiliar_referencia!E:F,2,FALSE)</f>
        <v>Medidor faturado pela UFSC</v>
      </c>
      <c r="C35" s="10">
        <v>2025</v>
      </c>
      <c r="D35" s="10" t="s">
        <v>117</v>
      </c>
      <c r="E35" s="10">
        <f>VLOOKUP(H35,[1]Auxiliar_referencia!$B:$X,3,FALSE)</f>
        <v>2296810</v>
      </c>
      <c r="F35" s="10" t="str">
        <f>VLOOKUP(H35,[1]Auxiliar_referencia!$B:$X,11,FALSE)</f>
        <v>Trindade</v>
      </c>
      <c r="G35" s="10" t="str">
        <f>VLOOKUP(H35,[1]Auxiliar_referencia!$B:$X,16,FALSE)</f>
        <v>C11C010608</v>
      </c>
      <c r="H35" s="11" t="s">
        <v>64</v>
      </c>
      <c r="I35" s="10" t="str">
        <f>VLOOKUP(H35,[1]Auxiliar_referencia!$B:$X,20,FALSE)</f>
        <v>CASAN</v>
      </c>
      <c r="J35" s="10" t="str">
        <f>VLOOKUP(H35,[1]Auxiliar_referencia!$B:$X,10,FALSE)</f>
        <v>Florianópolis - Trindade</v>
      </c>
      <c r="K35" s="10" t="str">
        <f>VLOOKUP(H35,[1]Auxiliar_referencia!$B:$X,12,FALSE)</f>
        <v>CCE 1  Básico</v>
      </c>
      <c r="L35" s="12">
        <f>VLOOKUP($H35,'[2]2025_02'!$D:$AD,'[2]2025_02'!Z$19,FALSE)</f>
        <v>1</v>
      </c>
      <c r="M35" s="12">
        <f>VLOOKUP($H35,'[2]2025_02'!$D:$AD,'[2]2025_02'!AA$19,FALSE)</f>
        <v>0</v>
      </c>
      <c r="N35" s="12">
        <f>VLOOKUP($H35,'[2]2025_02'!$D:$AD,'[2]2025_02'!AB$19,FALSE)</f>
        <v>1</v>
      </c>
      <c r="O35" s="12">
        <f>VLOOKUP($H35,'[2]2025_02'!$D:$AD,'[2]2025_02'!AC$19,FALSE)</f>
        <v>0</v>
      </c>
      <c r="P35" s="12">
        <f>VLOOKUP($H35,'[2]2025_02'!$D:$AD,'[2]2025_02'!AD$19,FALSE)</f>
        <v>2</v>
      </c>
      <c r="Q35" s="13">
        <f>VLOOKUP(H35,'2025_01'!H:R,11,FALSE)</f>
        <v>6227</v>
      </c>
      <c r="R35" s="14">
        <f>VLOOKUP($H35,'[2]2025_02'!$D:$AD,'[2]2025_02'!J$19,FALSE)</f>
        <v>6285</v>
      </c>
      <c r="S35" s="15">
        <f t="shared" si="1"/>
        <v>58</v>
      </c>
      <c r="T35" s="29">
        <f>VLOOKUP($H35,'[2]2025_02'!$D:$AD,'[2]2025_02'!K$19,FALSE)</f>
        <v>58</v>
      </c>
      <c r="U35" s="30" t="str">
        <f>VLOOKUP($H35,'[2]2025_02'!$D:$AD,'[2]2025_02'!T$19,FALSE)</f>
        <v>LIDO/REVISÃO</v>
      </c>
      <c r="V35" s="31" t="str">
        <f>VLOOKUP($H35,'[2]2025_02'!$D:$AD,'[2]2025_02'!U$19,FALSE)</f>
        <v>CONFIRMACAO LEITURA</v>
      </c>
      <c r="W35" s="12">
        <f>VLOOKUP($H35,'[2]2025_02'!$D:$AD,'[2]2025_02'!L$19,FALSE)</f>
        <v>893.84</v>
      </c>
      <c r="X35" s="12">
        <f>VLOOKUP($H35,'[2]2025_02'!$D:$AD,'[2]2025_02'!M$19,FALSE)</f>
        <v>893.84</v>
      </c>
      <c r="Y35" s="18">
        <f>VLOOKUP($H35,'[2]2025_02'!$D:$AD,'[2]2025_02'!N$19,FALSE)</f>
        <v>-168.94</v>
      </c>
      <c r="Z35" s="12">
        <f>VLOOKUP($H35,'[2]2025_02'!$D:$AD,'[2]2025_02'!O$19,FALSE)</f>
        <v>0</v>
      </c>
      <c r="AA35" s="12">
        <f>VLOOKUP($H35,'[2]2025_02'!$D:$AD,'[2]2025_02'!P$19,FALSE)</f>
        <v>0</v>
      </c>
      <c r="AB35" s="12">
        <f>VLOOKUP($H35,'[2]2025_02'!$D:$AD,'[2]2025_02'!Q$19,FALSE)</f>
        <v>1618.74</v>
      </c>
      <c r="AC35">
        <f t="shared" si="2"/>
        <v>1618.74</v>
      </c>
      <c r="AD35">
        <f t="shared" si="3"/>
        <v>0</v>
      </c>
    </row>
    <row r="36" spans="1:30" ht="15" customHeight="1" x14ac:dyDescent="0.25">
      <c r="A36" s="10" t="str">
        <f t="shared" si="0"/>
        <v>H042 2025 Fevereiro</v>
      </c>
      <c r="B36" s="10" t="str">
        <f>VLOOKUP(H36,[1]Auxiliar_referencia!E:F,2,FALSE)</f>
        <v>Medidor faturado pela UFSC</v>
      </c>
      <c r="C36" s="10">
        <v>2025</v>
      </c>
      <c r="D36" s="10" t="s">
        <v>117</v>
      </c>
      <c r="E36" s="10">
        <f>VLOOKUP(H36,[1]Auxiliar_referencia!$B:$X,3,FALSE)</f>
        <v>2296802</v>
      </c>
      <c r="F36" s="10" t="str">
        <f>VLOOKUP(H36,[1]Auxiliar_referencia!$B:$X,11,FALSE)</f>
        <v>Trindade</v>
      </c>
      <c r="G36" s="10" t="str">
        <f>VLOOKUP(H36,[1]Auxiliar_referencia!$B:$X,16,FALSE)</f>
        <v>C11C001909</v>
      </c>
      <c r="H36" s="11" t="s">
        <v>65</v>
      </c>
      <c r="I36" s="10" t="str">
        <f>VLOOKUP(H36,[1]Auxiliar_referencia!$B:$X,20,FALSE)</f>
        <v>CASAN</v>
      </c>
      <c r="J36" s="10" t="str">
        <f>VLOOKUP(H36,[1]Auxiliar_referencia!$B:$X,10,FALSE)</f>
        <v>Florianópolis - Trindade</v>
      </c>
      <c r="K36" s="10" t="str">
        <f>VLOOKUP(H36,[1]Auxiliar_referencia!$B:$X,12,FALSE)</f>
        <v>CCE 2  R. Eng. Andrey C. Ferreira</v>
      </c>
      <c r="L36" s="12">
        <f>VLOOKUP($H36,'[2]2025_02'!$D:$AD,'[2]2025_02'!Z$19,FALSE)</f>
        <v>1</v>
      </c>
      <c r="M36" s="12">
        <f>VLOOKUP($H36,'[2]2025_02'!$D:$AD,'[2]2025_02'!AA$19,FALSE)</f>
        <v>0</v>
      </c>
      <c r="N36" s="12">
        <f>VLOOKUP($H36,'[2]2025_02'!$D:$AD,'[2]2025_02'!AB$19,FALSE)</f>
        <v>0</v>
      </c>
      <c r="O36" s="12">
        <f>VLOOKUP($H36,'[2]2025_02'!$D:$AD,'[2]2025_02'!AC$19,FALSE)</f>
        <v>0</v>
      </c>
      <c r="P36" s="12">
        <f>VLOOKUP($H36,'[2]2025_02'!$D:$AD,'[2]2025_02'!AD$19,FALSE)</f>
        <v>1</v>
      </c>
      <c r="Q36" s="13">
        <f>VLOOKUP(H36,'2025_01'!H:R,11,FALSE)</f>
        <v>5285</v>
      </c>
      <c r="R36" s="14">
        <f>VLOOKUP($H36,'[2]2025_02'!$D:$AD,'[2]2025_02'!J$19,FALSE)</f>
        <v>5465</v>
      </c>
      <c r="S36" s="15">
        <f t="shared" si="1"/>
        <v>180</v>
      </c>
      <c r="T36" s="29">
        <f>VLOOKUP($H36,'[2]2025_02'!$D:$AD,'[2]2025_02'!K$19,FALSE)</f>
        <v>180</v>
      </c>
      <c r="U36" s="30" t="str">
        <f>VLOOKUP($H36,'[2]2025_02'!$D:$AD,'[2]2025_02'!T$19,FALSE)</f>
        <v>LIDO/REVISÃO</v>
      </c>
      <c r="V36" s="31" t="str">
        <f>VLOOKUP($H36,'[2]2025_02'!$D:$AD,'[2]2025_02'!U$19,FALSE)</f>
        <v>CONFIRMACAO LEITURA</v>
      </c>
      <c r="W36" s="12">
        <f>VLOOKUP($H36,'[2]2025_02'!$D:$AD,'[2]2025_02'!L$19,FALSE)</f>
        <v>3148.31</v>
      </c>
      <c r="X36" s="12">
        <f>VLOOKUP($H36,'[2]2025_02'!$D:$AD,'[2]2025_02'!M$19,FALSE)</f>
        <v>3148.31</v>
      </c>
      <c r="Y36" s="18">
        <f>VLOOKUP($H36,'[2]2025_02'!$D:$AD,'[2]2025_02'!N$19,FALSE)</f>
        <v>-595.04</v>
      </c>
      <c r="Z36" s="12">
        <f>VLOOKUP($H36,'[2]2025_02'!$D:$AD,'[2]2025_02'!O$19,FALSE)</f>
        <v>0</v>
      </c>
      <c r="AA36" s="12">
        <f>VLOOKUP($H36,'[2]2025_02'!$D:$AD,'[2]2025_02'!P$19,FALSE)</f>
        <v>0</v>
      </c>
      <c r="AB36" s="12">
        <f>VLOOKUP($H36,'[2]2025_02'!$D:$AD,'[2]2025_02'!Q$19,FALSE)</f>
        <v>5701.58</v>
      </c>
      <c r="AC36">
        <f t="shared" si="2"/>
        <v>5701.58</v>
      </c>
      <c r="AD36">
        <f t="shared" si="3"/>
        <v>0</v>
      </c>
    </row>
    <row r="37" spans="1:30" ht="15" customHeight="1" x14ac:dyDescent="0.25">
      <c r="A37" s="10" t="str">
        <f t="shared" si="0"/>
        <v>H043 2025 Fevereiro</v>
      </c>
      <c r="B37" s="10" t="str">
        <f>VLOOKUP(H37,[1]Auxiliar_referencia!E:F,2,FALSE)</f>
        <v>Medidor faturado pela UFSC</v>
      </c>
      <c r="C37" s="10">
        <v>2025</v>
      </c>
      <c r="D37" s="10" t="s">
        <v>117</v>
      </c>
      <c r="E37" s="10">
        <f>VLOOKUP(H37,[1]Auxiliar_referencia!$B:$X,3,FALSE)</f>
        <v>6816860</v>
      </c>
      <c r="F37" s="10" t="str">
        <f>VLOOKUP(H37,[1]Auxiliar_referencia!$B:$X,11,FALSE)</f>
        <v>Trindade</v>
      </c>
      <c r="G37" s="10" t="str">
        <f>VLOOKUP(H37,[1]Auxiliar_referencia!$B:$X,16,FALSE)</f>
        <v>A94S171408</v>
      </c>
      <c r="H37" s="11" t="s">
        <v>66</v>
      </c>
      <c r="I37" s="10" t="str">
        <f>VLOOKUP(H37,[1]Auxiliar_referencia!$B:$X,20,FALSE)</f>
        <v>CASAN</v>
      </c>
      <c r="J37" s="10" t="str">
        <f>VLOOKUP(H37,[1]Auxiliar_referencia!$B:$X,10,FALSE)</f>
        <v>Florianópolis - Trindade</v>
      </c>
      <c r="K37" s="10" t="str">
        <f>VLOOKUP(H37,[1]Auxiliar_referencia!$B:$X,12,FALSE)</f>
        <v>Casa de Veg.  Depto. de Microbiologia</v>
      </c>
      <c r="L37" s="12">
        <f>VLOOKUP($H37,'[2]2025_02'!$D:$AD,'[2]2025_02'!Z$19,FALSE)</f>
        <v>1</v>
      </c>
      <c r="M37" s="12">
        <f>VLOOKUP($H37,'[2]2025_02'!$D:$AD,'[2]2025_02'!AA$19,FALSE)</f>
        <v>0</v>
      </c>
      <c r="N37" s="12">
        <f>VLOOKUP($H37,'[2]2025_02'!$D:$AD,'[2]2025_02'!AB$19,FALSE)</f>
        <v>0</v>
      </c>
      <c r="O37" s="12">
        <f>VLOOKUP($H37,'[2]2025_02'!$D:$AD,'[2]2025_02'!AC$19,FALSE)</f>
        <v>0</v>
      </c>
      <c r="P37" s="12">
        <f>VLOOKUP($H37,'[2]2025_02'!$D:$AD,'[2]2025_02'!AD$19,FALSE)</f>
        <v>1</v>
      </c>
      <c r="Q37" s="13">
        <f>VLOOKUP(H37,'2025_01'!H:R,11,FALSE)</f>
        <v>111</v>
      </c>
      <c r="R37" s="14">
        <f>VLOOKUP($H37,'[2]2025_02'!$D:$AD,'[2]2025_02'!J$19,FALSE)</f>
        <v>111</v>
      </c>
      <c r="S37" s="15">
        <f t="shared" si="1"/>
        <v>0</v>
      </c>
      <c r="T37" s="29">
        <f>VLOOKUP($H37,'[2]2025_02'!$D:$AD,'[2]2025_02'!K$19,FALSE)</f>
        <v>0</v>
      </c>
      <c r="U37" s="30" t="str">
        <f>VLOOKUP($H37,'[2]2025_02'!$D:$AD,'[2]2025_02'!T$19,FALSE)</f>
        <v>LIDO</v>
      </c>
      <c r="V37" s="31" t="str">
        <f>VLOOKUP($H37,'[2]2025_02'!$D:$AD,'[2]2025_02'!U$19,FALSE)</f>
        <v>HIDRÔMETRO PARADO.</v>
      </c>
      <c r="W37" s="12">
        <f>VLOOKUP($H37,'[2]2025_02'!$D:$AD,'[2]2025_02'!L$19,FALSE)</f>
        <v>43.31</v>
      </c>
      <c r="X37" s="12">
        <f>VLOOKUP($H37,'[2]2025_02'!$D:$AD,'[2]2025_02'!M$19,FALSE)</f>
        <v>43.31</v>
      </c>
      <c r="Y37" s="18">
        <f>VLOOKUP($H37,'[2]2025_02'!$D:$AD,'[2]2025_02'!N$19,FALSE)</f>
        <v>-8.19</v>
      </c>
      <c r="Z37" s="12">
        <f>VLOOKUP($H37,'[2]2025_02'!$D:$AD,'[2]2025_02'!O$19,FALSE)</f>
        <v>0</v>
      </c>
      <c r="AA37" s="12">
        <f>VLOOKUP($H37,'[2]2025_02'!$D:$AD,'[2]2025_02'!P$19,FALSE)</f>
        <v>0</v>
      </c>
      <c r="AB37" s="12">
        <f>VLOOKUP($H37,'[2]2025_02'!$D:$AD,'[2]2025_02'!Q$19,FALSE)</f>
        <v>78.430000000000007</v>
      </c>
      <c r="AC37">
        <f t="shared" si="2"/>
        <v>78.430000000000007</v>
      </c>
      <c r="AD37">
        <f t="shared" si="3"/>
        <v>0</v>
      </c>
    </row>
    <row r="38" spans="1:30" ht="15" customHeight="1" x14ac:dyDescent="0.25">
      <c r="A38" s="10" t="str">
        <f t="shared" si="0"/>
        <v>H044 2025 Fevereiro</v>
      </c>
      <c r="B38" s="10" t="str">
        <f>VLOOKUP(H38,[1]Auxiliar_referencia!E:F,2,FALSE)</f>
        <v>Medidor faturado pela UFSC</v>
      </c>
      <c r="C38" s="10">
        <v>2025</v>
      </c>
      <c r="D38" s="10" t="s">
        <v>117</v>
      </c>
      <c r="E38" s="10">
        <f>VLOOKUP(H38,[1]Auxiliar_referencia!$B:$X,3,FALSE)</f>
        <v>2296896</v>
      </c>
      <c r="F38" s="10" t="str">
        <f>VLOOKUP(H38,[1]Auxiliar_referencia!$B:$X,11,FALSE)</f>
        <v>Trindade</v>
      </c>
      <c r="G38" s="10" t="str">
        <f>VLOOKUP(H38,[1]Auxiliar_referencia!$B:$X,16,FALSE)</f>
        <v>C11C001908</v>
      </c>
      <c r="H38" s="11" t="s">
        <v>67</v>
      </c>
      <c r="I38" s="10" t="str">
        <f>VLOOKUP(H38,[1]Auxiliar_referencia!$B:$X,20,FALSE)</f>
        <v>CASAN</v>
      </c>
      <c r="J38" s="10" t="str">
        <f>VLOOKUP(H38,[1]Auxiliar_referencia!$B:$X,10,FALSE)</f>
        <v>Florianópolis - Trindade</v>
      </c>
      <c r="K38" s="10" t="str">
        <f>VLOOKUP(H38,[1]Auxiliar_referencia!$B:$X,12,FALSE)</f>
        <v>CFM Oceanografia e entorno</v>
      </c>
      <c r="L38" s="12">
        <f>VLOOKUP($H38,'[2]2025_02'!$D:$AD,'[2]2025_02'!Z$19,FALSE)</f>
        <v>1</v>
      </c>
      <c r="M38" s="12">
        <f>VLOOKUP($H38,'[2]2025_02'!$D:$AD,'[2]2025_02'!AA$19,FALSE)</f>
        <v>0</v>
      </c>
      <c r="N38" s="12">
        <f>VLOOKUP($H38,'[2]2025_02'!$D:$AD,'[2]2025_02'!AB$19,FALSE)</f>
        <v>0</v>
      </c>
      <c r="O38" s="12">
        <f>VLOOKUP($H38,'[2]2025_02'!$D:$AD,'[2]2025_02'!AC$19,FALSE)</f>
        <v>0</v>
      </c>
      <c r="P38" s="12">
        <f>VLOOKUP($H38,'[2]2025_02'!$D:$AD,'[2]2025_02'!AD$19,FALSE)</f>
        <v>1</v>
      </c>
      <c r="Q38" s="13">
        <f>VLOOKUP(H38,'2025_01'!H:R,11,FALSE)</f>
        <v>1568</v>
      </c>
      <c r="R38" s="14">
        <f>VLOOKUP($H38,'[2]2025_02'!$D:$AD,'[2]2025_02'!J$19,FALSE)</f>
        <v>1619</v>
      </c>
      <c r="S38" s="15">
        <f t="shared" si="1"/>
        <v>51</v>
      </c>
      <c r="T38" s="29">
        <f>VLOOKUP($H38,'[2]2025_02'!$D:$AD,'[2]2025_02'!K$19,FALSE)</f>
        <v>51</v>
      </c>
      <c r="U38" s="30" t="str">
        <f>VLOOKUP($H38,'[2]2025_02'!$D:$AD,'[2]2025_02'!T$19,FALSE)</f>
        <v>LIDO</v>
      </c>
      <c r="V38" s="31" t="str">
        <f>VLOOKUP($H38,'[2]2025_02'!$D:$AD,'[2]2025_02'!U$19,FALSE)</f>
        <v>Sem ocorrência</v>
      </c>
      <c r="W38" s="12">
        <f>VLOOKUP($H38,'[2]2025_02'!$D:$AD,'[2]2025_02'!L$19,FALSE)</f>
        <v>840.5</v>
      </c>
      <c r="X38" s="12">
        <f>VLOOKUP($H38,'[2]2025_02'!$D:$AD,'[2]2025_02'!M$19,FALSE)</f>
        <v>840.5</v>
      </c>
      <c r="Y38" s="18">
        <f>VLOOKUP($H38,'[2]2025_02'!$D:$AD,'[2]2025_02'!N$19,FALSE)</f>
        <v>-158.86000000000001</v>
      </c>
      <c r="Z38" s="12">
        <f>VLOOKUP($H38,'[2]2025_02'!$D:$AD,'[2]2025_02'!O$19,FALSE)</f>
        <v>0</v>
      </c>
      <c r="AA38" s="12">
        <f>VLOOKUP($H38,'[2]2025_02'!$D:$AD,'[2]2025_02'!P$19,FALSE)</f>
        <v>0</v>
      </c>
      <c r="AB38" s="12">
        <f>VLOOKUP($H38,'[2]2025_02'!$D:$AD,'[2]2025_02'!Q$19,FALSE)</f>
        <v>1522.14</v>
      </c>
      <c r="AC38">
        <f t="shared" si="2"/>
        <v>1522.1399999999999</v>
      </c>
      <c r="AD38">
        <f t="shared" si="3"/>
        <v>0</v>
      </c>
    </row>
    <row r="39" spans="1:30" ht="15" customHeight="1" x14ac:dyDescent="0.25">
      <c r="A39" s="10" t="str">
        <f t="shared" si="0"/>
        <v>H045 2025 Fevereiro</v>
      </c>
      <c r="B39" s="10" t="str">
        <f>VLOOKUP(H39,[1]Auxiliar_referencia!E:F,2,FALSE)</f>
        <v>Medidor faturado pela UFSC</v>
      </c>
      <c r="C39" s="10">
        <v>2025</v>
      </c>
      <c r="D39" s="10" t="s">
        <v>117</v>
      </c>
      <c r="E39" s="10">
        <f>VLOOKUP(H39,[1]Auxiliar_referencia!$B:$X,3,FALSE)</f>
        <v>2296772</v>
      </c>
      <c r="F39" s="10" t="str">
        <f>VLOOKUP(H39,[1]Auxiliar_referencia!$B:$X,11,FALSE)</f>
        <v>Trindade</v>
      </c>
      <c r="G39" s="10" t="str">
        <f>VLOOKUP(H39,[1]Auxiliar_referencia!$B:$X,16,FALSE)</f>
        <v/>
      </c>
      <c r="H39" s="11" t="s">
        <v>68</v>
      </c>
      <c r="I39" s="10" t="str">
        <f>VLOOKUP(H39,[1]Auxiliar_referencia!$B:$X,20,FALSE)</f>
        <v>CASAN</v>
      </c>
      <c r="J39" s="10" t="str">
        <f>VLOOKUP(H39,[1]Auxiliar_referencia!$B:$X,10,FALSE)</f>
        <v>Florianópolis - Trindade</v>
      </c>
      <c r="K39" s="10" t="str">
        <f>VLOOKUP(H39,[1]Auxiliar_referencia!$B:$X,12,FALSE)</f>
        <v>Museologia e MArquE (MU01, MU10 e CFH09)</v>
      </c>
      <c r="L39" s="12">
        <f>VLOOKUP($H39,'[2]2025_02'!$D:$AD,'[2]2025_02'!Z$19,FALSE)</f>
        <v>1</v>
      </c>
      <c r="M39" s="12">
        <f>VLOOKUP($H39,'[2]2025_02'!$D:$AD,'[2]2025_02'!AA$19,FALSE)</f>
        <v>0</v>
      </c>
      <c r="N39" s="12">
        <f>VLOOKUP($H39,'[2]2025_02'!$D:$AD,'[2]2025_02'!AB$19,FALSE)</f>
        <v>0</v>
      </c>
      <c r="O39" s="12">
        <f>VLOOKUP($H39,'[2]2025_02'!$D:$AD,'[2]2025_02'!AC$19,FALSE)</f>
        <v>0</v>
      </c>
      <c r="P39" s="12">
        <f>VLOOKUP($H39,'[2]2025_02'!$D:$AD,'[2]2025_02'!AD$19,FALSE)</f>
        <v>1</v>
      </c>
      <c r="Q39" s="13">
        <f>VLOOKUP(H39,'2025_01'!H:R,11,FALSE)</f>
        <v>5780</v>
      </c>
      <c r="R39" s="14">
        <f>VLOOKUP($H39,'[2]2025_02'!$D:$AD,'[2]2025_02'!J$19,FALSE)</f>
        <v>5781</v>
      </c>
      <c r="S39" s="15">
        <f t="shared" si="1"/>
        <v>1</v>
      </c>
      <c r="T39" s="29">
        <f>VLOOKUP($H39,'[2]2025_02'!$D:$AD,'[2]2025_02'!K$19,FALSE)</f>
        <v>1</v>
      </c>
      <c r="U39" s="30" t="str">
        <f>VLOOKUP($H39,'[2]2025_02'!$D:$AD,'[2]2025_02'!T$19,FALSE)</f>
        <v>LIDO/REVISÃO</v>
      </c>
      <c r="V39" s="31" t="str">
        <f>VLOOKUP($H39,'[2]2025_02'!$D:$AD,'[2]2025_02'!U$19,FALSE)</f>
        <v>CONFIRMACAO LEITURA</v>
      </c>
      <c r="W39" s="12">
        <f>VLOOKUP($H39,'[2]2025_02'!$D:$AD,'[2]2025_02'!L$19,FALSE)</f>
        <v>49.68</v>
      </c>
      <c r="X39" s="12">
        <f>VLOOKUP($H39,'[2]2025_02'!$D:$AD,'[2]2025_02'!M$19,FALSE)</f>
        <v>49.68</v>
      </c>
      <c r="Y39" s="18">
        <f>VLOOKUP($H39,'[2]2025_02'!$D:$AD,'[2]2025_02'!N$19,FALSE)</f>
        <v>-9.39</v>
      </c>
      <c r="Z39" s="12">
        <f>VLOOKUP($H39,'[2]2025_02'!$D:$AD,'[2]2025_02'!O$19,FALSE)</f>
        <v>0</v>
      </c>
      <c r="AA39" s="12">
        <f>VLOOKUP($H39,'[2]2025_02'!$D:$AD,'[2]2025_02'!P$19,FALSE)</f>
        <v>0</v>
      </c>
      <c r="AB39" s="12">
        <f>VLOOKUP($H39,'[2]2025_02'!$D:$AD,'[2]2025_02'!Q$19,FALSE)</f>
        <v>89.97</v>
      </c>
      <c r="AC39">
        <f t="shared" si="2"/>
        <v>89.97</v>
      </c>
      <c r="AD39">
        <f t="shared" si="3"/>
        <v>0</v>
      </c>
    </row>
    <row r="40" spans="1:30" ht="15" customHeight="1" x14ac:dyDescent="0.25">
      <c r="A40" s="10" t="str">
        <f t="shared" si="0"/>
        <v>H046 2025 Fevereiro</v>
      </c>
      <c r="B40" s="10" t="str">
        <f>VLOOKUP(H40,[1]Auxiliar_referencia!E:F,2,FALSE)</f>
        <v>Medidor faturado pela UFSC</v>
      </c>
      <c r="C40" s="10">
        <v>2025</v>
      </c>
      <c r="D40" s="10" t="s">
        <v>117</v>
      </c>
      <c r="E40" s="10">
        <f>VLOOKUP(H40,[1]Auxiliar_referencia!$B:$X,3,FALSE)</f>
        <v>2296780</v>
      </c>
      <c r="F40" s="10" t="str">
        <f>VLOOKUP(H40,[1]Auxiliar_referencia!$B:$X,11,FALSE)</f>
        <v>Trindade</v>
      </c>
      <c r="G40" s="10" t="str">
        <f>VLOOKUP(H40,[1]Auxiliar_referencia!$B:$X,16,FALSE)</f>
        <v>B10C017966</v>
      </c>
      <c r="H40" s="11" t="s">
        <v>69</v>
      </c>
      <c r="I40" s="10" t="str">
        <f>VLOOKUP(H40,[1]Auxiliar_referencia!$B:$X,20,FALSE)</f>
        <v>CASAN</v>
      </c>
      <c r="J40" s="10" t="str">
        <f>VLOOKUP(H40,[1]Auxiliar_referencia!$B:$X,10,FALSE)</f>
        <v>Florianópolis - Trindade</v>
      </c>
      <c r="K40" s="10" t="str">
        <f>VLOOKUP(H40,[1]Auxiliar_referencia!$B:$X,12,FALSE)</f>
        <v>CCB Botânica</v>
      </c>
      <c r="L40" s="12">
        <f>VLOOKUP($H40,'[2]2025_02'!$D:$AD,'[2]2025_02'!Z$19,FALSE)</f>
        <v>1</v>
      </c>
      <c r="M40" s="12">
        <f>VLOOKUP($H40,'[2]2025_02'!$D:$AD,'[2]2025_02'!AA$19,FALSE)</f>
        <v>0</v>
      </c>
      <c r="N40" s="12">
        <f>VLOOKUP($H40,'[2]2025_02'!$D:$AD,'[2]2025_02'!AB$19,FALSE)</f>
        <v>0</v>
      </c>
      <c r="O40" s="12">
        <f>VLOOKUP($H40,'[2]2025_02'!$D:$AD,'[2]2025_02'!AC$19,FALSE)</f>
        <v>0</v>
      </c>
      <c r="P40" s="12">
        <f>VLOOKUP($H40,'[2]2025_02'!$D:$AD,'[2]2025_02'!AD$19,FALSE)</f>
        <v>1</v>
      </c>
      <c r="Q40" s="13">
        <f>VLOOKUP(H40,'2025_01'!H:R,11,FALSE)</f>
        <v>2971</v>
      </c>
      <c r="R40" s="14">
        <f>VLOOKUP($H40,'[2]2025_02'!$D:$AD,'[2]2025_02'!J$19,FALSE)</f>
        <v>3036</v>
      </c>
      <c r="S40" s="15">
        <f t="shared" si="1"/>
        <v>65</v>
      </c>
      <c r="T40" s="29">
        <f>VLOOKUP($H40,'[2]2025_02'!$D:$AD,'[2]2025_02'!K$19,FALSE)</f>
        <v>65</v>
      </c>
      <c r="U40" s="30" t="str">
        <f>VLOOKUP($H40,'[2]2025_02'!$D:$AD,'[2]2025_02'!T$19,FALSE)</f>
        <v>LIDO</v>
      </c>
      <c r="V40" s="31" t="str">
        <f>VLOOKUP($H40,'[2]2025_02'!$D:$AD,'[2]2025_02'!U$19,FALSE)</f>
        <v>Sem ocorrência</v>
      </c>
      <c r="W40" s="12">
        <f>VLOOKUP($H40,'[2]2025_02'!$D:$AD,'[2]2025_02'!L$19,FALSE)</f>
        <v>1090.96</v>
      </c>
      <c r="X40" s="12">
        <f>VLOOKUP($H40,'[2]2025_02'!$D:$AD,'[2]2025_02'!M$19,FALSE)</f>
        <v>1090.96</v>
      </c>
      <c r="Y40" s="18">
        <f>VLOOKUP($H40,'[2]2025_02'!$D:$AD,'[2]2025_02'!N$19,FALSE)</f>
        <v>-206.19</v>
      </c>
      <c r="Z40" s="12">
        <f>VLOOKUP($H40,'[2]2025_02'!$D:$AD,'[2]2025_02'!O$19,FALSE)</f>
        <v>0</v>
      </c>
      <c r="AA40" s="12">
        <f>VLOOKUP($H40,'[2]2025_02'!$D:$AD,'[2]2025_02'!P$19,FALSE)</f>
        <v>0</v>
      </c>
      <c r="AB40" s="12">
        <f>VLOOKUP($H40,'[2]2025_02'!$D:$AD,'[2]2025_02'!Q$19,FALSE)</f>
        <v>1975.73</v>
      </c>
      <c r="AC40">
        <f t="shared" si="2"/>
        <v>1975.73</v>
      </c>
      <c r="AD40">
        <f t="shared" si="3"/>
        <v>0</v>
      </c>
    </row>
    <row r="41" spans="1:30" ht="15" customHeight="1" x14ac:dyDescent="0.25">
      <c r="A41" s="10" t="str">
        <f t="shared" si="0"/>
        <v>H047 2025 Fevereiro</v>
      </c>
      <c r="B41" s="10" t="str">
        <f>VLOOKUP(H41,[1]Auxiliar_referencia!E:F,2,FALSE)</f>
        <v>Medidor faturado pela UFSC</v>
      </c>
      <c r="C41" s="10">
        <v>2025</v>
      </c>
      <c r="D41" s="10" t="s">
        <v>117</v>
      </c>
      <c r="E41" s="10">
        <f>VLOOKUP(H41,[1]Auxiliar_referencia!$B:$X,3,FALSE)</f>
        <v>2296837</v>
      </c>
      <c r="F41" s="10" t="str">
        <f>VLOOKUP(H41,[1]Auxiliar_referencia!$B:$X,11,FALSE)</f>
        <v>Trindade</v>
      </c>
      <c r="G41" s="10" t="str">
        <f>VLOOKUP(H41,[1]Auxiliar_referencia!$B:$X,16,FALSE)</f>
        <v>C11C009598</v>
      </c>
      <c r="H41" s="11" t="s">
        <v>70</v>
      </c>
      <c r="I41" s="10" t="str">
        <f>VLOOKUP(H41,[1]Auxiliar_referencia!$B:$X,20,FALSE)</f>
        <v>CASAN</v>
      </c>
      <c r="J41" s="10" t="str">
        <f>VLOOKUP(H41,[1]Auxiliar_referencia!$B:$X,10,FALSE)</f>
        <v>Florianópolis - Trindade</v>
      </c>
      <c r="K41" s="10" t="str">
        <f>VLOOKUP(H41,[1]Auxiliar_referencia!$B:$X,12,FALSE)</f>
        <v>NDI e MArquE</v>
      </c>
      <c r="L41" s="12">
        <f>VLOOKUP($H41,'[2]2025_02'!$D:$AD,'[2]2025_02'!Z$19,FALSE)</f>
        <v>1</v>
      </c>
      <c r="M41" s="12">
        <f>VLOOKUP($H41,'[2]2025_02'!$D:$AD,'[2]2025_02'!AA$19,FALSE)</f>
        <v>0</v>
      </c>
      <c r="N41" s="12">
        <f>VLOOKUP($H41,'[2]2025_02'!$D:$AD,'[2]2025_02'!AB$19,FALSE)</f>
        <v>0</v>
      </c>
      <c r="O41" s="12">
        <f>VLOOKUP($H41,'[2]2025_02'!$D:$AD,'[2]2025_02'!AC$19,FALSE)</f>
        <v>0</v>
      </c>
      <c r="P41" s="12">
        <f>VLOOKUP($H41,'[2]2025_02'!$D:$AD,'[2]2025_02'!AD$19,FALSE)</f>
        <v>1</v>
      </c>
      <c r="Q41" s="13">
        <f>VLOOKUP(H41,'2025_01'!H:R,11,FALSE)</f>
        <v>19192</v>
      </c>
      <c r="R41" s="14">
        <f>VLOOKUP($H41,'[2]2025_02'!$D:$AD,'[2]2025_02'!J$19,FALSE)</f>
        <v>19374</v>
      </c>
      <c r="S41" s="15">
        <f t="shared" si="1"/>
        <v>182</v>
      </c>
      <c r="T41" s="29">
        <f>VLOOKUP($H41,'[2]2025_02'!$D:$AD,'[2]2025_02'!K$19,FALSE)</f>
        <v>182</v>
      </c>
      <c r="U41" s="30" t="str">
        <f>VLOOKUP($H41,'[2]2025_02'!$D:$AD,'[2]2025_02'!T$19,FALSE)</f>
        <v>LIDO</v>
      </c>
      <c r="V41" s="31" t="str">
        <f>VLOOKUP($H41,'[2]2025_02'!$D:$AD,'[2]2025_02'!U$19,FALSE)</f>
        <v>Sem ocorrência</v>
      </c>
      <c r="W41" s="12">
        <f>VLOOKUP($H41,'[2]2025_02'!$D:$AD,'[2]2025_02'!L$19,FALSE)</f>
        <v>3184.09</v>
      </c>
      <c r="X41" s="12">
        <f>VLOOKUP($H41,'[2]2025_02'!$D:$AD,'[2]2025_02'!M$19,FALSE)</f>
        <v>3184.09</v>
      </c>
      <c r="Y41" s="18">
        <f>VLOOKUP($H41,'[2]2025_02'!$D:$AD,'[2]2025_02'!N$19,FALSE)</f>
        <v>-601.79</v>
      </c>
      <c r="Z41" s="12">
        <f>VLOOKUP($H41,'[2]2025_02'!$D:$AD,'[2]2025_02'!O$19,FALSE)</f>
        <v>0</v>
      </c>
      <c r="AA41" s="12">
        <f>VLOOKUP($H41,'[2]2025_02'!$D:$AD,'[2]2025_02'!P$19,FALSE)</f>
        <v>0</v>
      </c>
      <c r="AB41" s="12">
        <f>VLOOKUP($H41,'[2]2025_02'!$D:$AD,'[2]2025_02'!Q$19,FALSE)</f>
        <v>5766.39</v>
      </c>
      <c r="AC41">
        <f t="shared" si="2"/>
        <v>5766.39</v>
      </c>
      <c r="AD41">
        <f t="shared" si="3"/>
        <v>0</v>
      </c>
    </row>
    <row r="42" spans="1:30" ht="15" customHeight="1" x14ac:dyDescent="0.25">
      <c r="A42" s="10" t="str">
        <f t="shared" si="0"/>
        <v>H048 2025 Fevereiro</v>
      </c>
      <c r="B42" s="10" t="str">
        <f>VLOOKUP(H42,[1]Auxiliar_referencia!E:F,2,FALSE)</f>
        <v>Medidor faturado pela UFSC</v>
      </c>
      <c r="C42" s="10">
        <v>2025</v>
      </c>
      <c r="D42" s="10" t="s">
        <v>117</v>
      </c>
      <c r="E42" s="10">
        <f>VLOOKUP(H42,[1]Auxiliar_referencia!$B:$X,3,FALSE)</f>
        <v>2296764</v>
      </c>
      <c r="F42" s="10" t="str">
        <f>VLOOKUP(H42,[1]Auxiliar_referencia!$B:$X,11,FALSE)</f>
        <v>Trindade</v>
      </c>
      <c r="G42" s="10" t="str">
        <f>VLOOKUP(H42,[1]Auxiliar_referencia!$B:$X,16,FALSE)</f>
        <v>C11C001910</v>
      </c>
      <c r="H42" s="11" t="s">
        <v>71</v>
      </c>
      <c r="I42" s="10" t="str">
        <f>VLOOKUP(H42,[1]Auxiliar_referencia!$B:$X,20,FALSE)</f>
        <v>CASAN</v>
      </c>
      <c r="J42" s="10" t="str">
        <f>VLOOKUP(H42,[1]Auxiliar_referencia!$B:$X,10,FALSE)</f>
        <v>Florianópolis - Trindade</v>
      </c>
      <c r="K42" s="10" t="str">
        <f>VLOOKUP(H42,[1]Auxiliar_referencia!$B:$X,12,FALSE)</f>
        <v>Centro de Filosofia e Humanas 1</v>
      </c>
      <c r="L42" s="12">
        <f>VLOOKUP($H42,'[2]2025_02'!$D:$AD,'[2]2025_02'!Z$19,FALSE)</f>
        <v>1</v>
      </c>
      <c r="M42" s="12">
        <f>VLOOKUP($H42,'[2]2025_02'!$D:$AD,'[2]2025_02'!AA$19,FALSE)</f>
        <v>0</v>
      </c>
      <c r="N42" s="12">
        <f>VLOOKUP($H42,'[2]2025_02'!$D:$AD,'[2]2025_02'!AB$19,FALSE)</f>
        <v>0</v>
      </c>
      <c r="O42" s="12">
        <f>VLOOKUP($H42,'[2]2025_02'!$D:$AD,'[2]2025_02'!AC$19,FALSE)</f>
        <v>0</v>
      </c>
      <c r="P42" s="12">
        <f>VLOOKUP($H42,'[2]2025_02'!$D:$AD,'[2]2025_02'!AD$19,FALSE)</f>
        <v>1</v>
      </c>
      <c r="Q42" s="13">
        <f>VLOOKUP(H42,'2025_01'!H:R,11,FALSE)</f>
        <v>44566</v>
      </c>
      <c r="R42" s="14">
        <f>VLOOKUP($H42,'[2]2025_02'!$D:$AD,'[2]2025_02'!J$19,FALSE)</f>
        <v>45320</v>
      </c>
      <c r="S42" s="15">
        <f t="shared" si="1"/>
        <v>754</v>
      </c>
      <c r="T42" s="29">
        <f>VLOOKUP($H42,'[2]2025_02'!$D:$AD,'[2]2025_02'!K$19,FALSE)</f>
        <v>754</v>
      </c>
      <c r="U42" s="30" t="str">
        <f>VLOOKUP($H42,'[2]2025_02'!$D:$AD,'[2]2025_02'!T$19,FALSE)</f>
        <v>LIDO</v>
      </c>
      <c r="V42" s="31" t="str">
        <f>VLOOKUP($H42,'[2]2025_02'!$D:$AD,'[2]2025_02'!U$19,FALSE)</f>
        <v>Sem ocorrência</v>
      </c>
      <c r="W42" s="12">
        <f>VLOOKUP($H42,'[2]2025_02'!$D:$AD,'[2]2025_02'!L$19,FALSE)</f>
        <v>13417.17</v>
      </c>
      <c r="X42" s="12">
        <f>VLOOKUP($H42,'[2]2025_02'!$D:$AD,'[2]2025_02'!M$19,FALSE)</f>
        <v>13417.17</v>
      </c>
      <c r="Y42" s="18">
        <f>VLOOKUP($H42,'[2]2025_02'!$D:$AD,'[2]2025_02'!N$19,FALSE)</f>
        <v>-2535.84</v>
      </c>
      <c r="Z42" s="12">
        <f>VLOOKUP($H42,'[2]2025_02'!$D:$AD,'[2]2025_02'!O$19,FALSE)</f>
        <v>0</v>
      </c>
      <c r="AA42" s="12">
        <f>VLOOKUP($H42,'[2]2025_02'!$D:$AD,'[2]2025_02'!P$19,FALSE)</f>
        <v>0</v>
      </c>
      <c r="AB42" s="12">
        <f>VLOOKUP($H42,'[2]2025_02'!$D:$AD,'[2]2025_02'!Q$19,FALSE)</f>
        <v>24298.5</v>
      </c>
      <c r="AC42">
        <f t="shared" si="2"/>
        <v>24298.5</v>
      </c>
      <c r="AD42">
        <f t="shared" si="3"/>
        <v>0</v>
      </c>
    </row>
    <row r="43" spans="1:30" ht="15" customHeight="1" x14ac:dyDescent="0.25">
      <c r="A43" s="10" t="str">
        <f t="shared" si="0"/>
        <v>H049 2025 Fevereiro</v>
      </c>
      <c r="B43" s="10" t="str">
        <f>VLOOKUP(H43,[1]Auxiliar_referencia!E:F,2,FALSE)</f>
        <v>Medidor faturado pela UFSC</v>
      </c>
      <c r="C43" s="10">
        <v>2025</v>
      </c>
      <c r="D43" s="10" t="s">
        <v>117</v>
      </c>
      <c r="E43" s="10">
        <f>VLOOKUP(H43,[1]Auxiliar_referencia!$B:$X,3,FALSE)</f>
        <v>9197478</v>
      </c>
      <c r="F43" s="10" t="str">
        <f>VLOOKUP(H43,[1]Auxiliar_referencia!$B:$X,11,FALSE)</f>
        <v>Trindade</v>
      </c>
      <c r="G43" s="10" t="str">
        <f>VLOOKUP(H43,[1]Auxiliar_referencia!$B:$X,16,FALSE)</f>
        <v>B10C019220</v>
      </c>
      <c r="H43" s="11" t="s">
        <v>72</v>
      </c>
      <c r="I43" s="10" t="str">
        <f>VLOOKUP(H43,[1]Auxiliar_referencia!$B:$X,20,FALSE)</f>
        <v>CASAN</v>
      </c>
      <c r="J43" s="10" t="str">
        <f>VLOOKUP(H43,[1]Auxiliar_referencia!$B:$X,10,FALSE)</f>
        <v>Florianópolis - Trindade</v>
      </c>
      <c r="K43" s="10" t="str">
        <f>VLOOKUP(H43,[1]Auxiliar_referencia!$B:$X,12,FALSE)</f>
        <v>Centro de Educação 1</v>
      </c>
      <c r="L43" s="12">
        <f>VLOOKUP($H43,'[2]2025_02'!$D:$AD,'[2]2025_02'!Z$19,FALSE)</f>
        <v>1</v>
      </c>
      <c r="M43" s="12">
        <f>VLOOKUP($H43,'[2]2025_02'!$D:$AD,'[2]2025_02'!AA$19,FALSE)</f>
        <v>0</v>
      </c>
      <c r="N43" s="12">
        <f>VLOOKUP($H43,'[2]2025_02'!$D:$AD,'[2]2025_02'!AB$19,FALSE)</f>
        <v>0</v>
      </c>
      <c r="O43" s="12">
        <f>VLOOKUP($H43,'[2]2025_02'!$D:$AD,'[2]2025_02'!AC$19,FALSE)</f>
        <v>0</v>
      </c>
      <c r="P43" s="12">
        <f>VLOOKUP($H43,'[2]2025_02'!$D:$AD,'[2]2025_02'!AD$19,FALSE)</f>
        <v>1</v>
      </c>
      <c r="Q43" s="13">
        <f>VLOOKUP(H43,'2025_01'!H:R,11,FALSE)</f>
        <v>3451</v>
      </c>
      <c r="R43" s="14">
        <f>VLOOKUP($H43,'[2]2025_02'!$D:$AD,'[2]2025_02'!J$19,FALSE)</f>
        <v>3556</v>
      </c>
      <c r="S43" s="15">
        <f t="shared" si="1"/>
        <v>105</v>
      </c>
      <c r="T43" s="29">
        <f>VLOOKUP($H43,'[2]2025_02'!$D:$AD,'[2]2025_02'!K$19,FALSE)</f>
        <v>105</v>
      </c>
      <c r="U43" s="30" t="str">
        <f>VLOOKUP($H43,'[2]2025_02'!$D:$AD,'[2]2025_02'!T$19,FALSE)</f>
        <v>LIDO</v>
      </c>
      <c r="V43" s="31" t="str">
        <f>VLOOKUP($H43,'[2]2025_02'!$D:$AD,'[2]2025_02'!U$19,FALSE)</f>
        <v>Sem ocorrência</v>
      </c>
      <c r="W43" s="12">
        <f>VLOOKUP($H43,'[2]2025_02'!$D:$AD,'[2]2025_02'!L$19,FALSE)</f>
        <v>1806.56</v>
      </c>
      <c r="X43" s="12">
        <f>VLOOKUP($H43,'[2]2025_02'!$D:$AD,'[2]2025_02'!M$19,FALSE)</f>
        <v>1806.56</v>
      </c>
      <c r="Y43" s="18">
        <f>VLOOKUP($H43,'[2]2025_02'!$D:$AD,'[2]2025_02'!N$19,FALSE)</f>
        <v>-341.44</v>
      </c>
      <c r="Z43" s="12">
        <f>VLOOKUP($H43,'[2]2025_02'!$D:$AD,'[2]2025_02'!O$19,FALSE)</f>
        <v>0</v>
      </c>
      <c r="AA43" s="12">
        <f>VLOOKUP($H43,'[2]2025_02'!$D:$AD,'[2]2025_02'!P$19,FALSE)</f>
        <v>0</v>
      </c>
      <c r="AB43" s="12">
        <f>VLOOKUP($H43,'[2]2025_02'!$D:$AD,'[2]2025_02'!Q$19,FALSE)</f>
        <v>3271.68</v>
      </c>
      <c r="AC43">
        <f t="shared" si="2"/>
        <v>3271.68</v>
      </c>
      <c r="AD43">
        <f t="shared" si="3"/>
        <v>0</v>
      </c>
    </row>
    <row r="44" spans="1:30" ht="15" customHeight="1" x14ac:dyDescent="0.25">
      <c r="A44" s="10" t="str">
        <f t="shared" si="0"/>
        <v>H050 2025 Fevereiro</v>
      </c>
      <c r="B44" s="10" t="str">
        <f>VLOOKUP(H44,[1]Auxiliar_referencia!E:F,2,FALSE)</f>
        <v>Medidor faturado pela UFSC</v>
      </c>
      <c r="C44" s="10">
        <v>2025</v>
      </c>
      <c r="D44" s="10" t="s">
        <v>117</v>
      </c>
      <c r="E44" s="10">
        <f>VLOOKUP(H44,[1]Auxiliar_referencia!$B:$X,3,FALSE)</f>
        <v>2296748</v>
      </c>
      <c r="F44" s="10" t="str">
        <f>VLOOKUP(H44,[1]Auxiliar_referencia!$B:$X,11,FALSE)</f>
        <v>Trindade</v>
      </c>
      <c r="G44" s="10" t="str">
        <f>VLOOKUP(H44,[1]Auxiliar_referencia!$B:$X,16,FALSE)</f>
        <v>A13C020929</v>
      </c>
      <c r="H44" s="11" t="s">
        <v>73</v>
      </c>
      <c r="I44" s="10" t="str">
        <f>VLOOKUP(H44,[1]Auxiliar_referencia!$B:$X,20,FALSE)</f>
        <v>CASAN</v>
      </c>
      <c r="J44" s="10" t="str">
        <f>VLOOKUP(H44,[1]Auxiliar_referencia!$B:$X,10,FALSE)</f>
        <v>Florianópolis - Trindade</v>
      </c>
      <c r="K44" s="10" t="str">
        <f>VLOOKUP(H44,[1]Auxiliar_referencia!$B:$X,12,FALSE)</f>
        <v>Centro de Educação 2</v>
      </c>
      <c r="L44" s="12">
        <f>VLOOKUP($H44,'[2]2025_02'!$D:$AD,'[2]2025_02'!Z$19,FALSE)</f>
        <v>1</v>
      </c>
      <c r="M44" s="12">
        <f>VLOOKUP($H44,'[2]2025_02'!$D:$AD,'[2]2025_02'!AA$19,FALSE)</f>
        <v>0</v>
      </c>
      <c r="N44" s="12">
        <f>VLOOKUP($H44,'[2]2025_02'!$D:$AD,'[2]2025_02'!AB$19,FALSE)</f>
        <v>0</v>
      </c>
      <c r="O44" s="12">
        <f>VLOOKUP($H44,'[2]2025_02'!$D:$AD,'[2]2025_02'!AC$19,FALSE)</f>
        <v>0</v>
      </c>
      <c r="P44" s="12">
        <f>VLOOKUP($H44,'[2]2025_02'!$D:$AD,'[2]2025_02'!AD$19,FALSE)</f>
        <v>1</v>
      </c>
      <c r="Q44" s="13">
        <f>VLOOKUP(H44,'2025_01'!H:R,11,FALSE)</f>
        <v>0</v>
      </c>
      <c r="R44" s="14">
        <f>VLOOKUP($H44,'[2]2025_02'!$D:$AD,'[2]2025_02'!J$19,FALSE)</f>
        <v>54</v>
      </c>
      <c r="S44" s="15">
        <f t="shared" si="1"/>
        <v>54</v>
      </c>
      <c r="T44" s="29">
        <f>VLOOKUP($H44,'[2]2025_02'!$D:$AD,'[2]2025_02'!K$19,FALSE)</f>
        <v>54</v>
      </c>
      <c r="U44" s="30" t="str">
        <f>VLOOKUP($H44,'[2]2025_02'!$D:$AD,'[2]2025_02'!T$19,FALSE)</f>
        <v>LIDO/REVISÃO</v>
      </c>
      <c r="V44" s="31" t="str">
        <f>VLOOKUP($H44,'[2]2025_02'!$D:$AD,'[2]2025_02'!U$19,FALSE)</f>
        <v>CONFIRMACAO LEITURA</v>
      </c>
      <c r="W44" s="12">
        <f>VLOOKUP($H44,'[2]2025_02'!$D:$AD,'[2]2025_02'!L$19,FALSE)</f>
        <v>894.17</v>
      </c>
      <c r="X44" s="12">
        <f>VLOOKUP($H44,'[2]2025_02'!$D:$AD,'[2]2025_02'!M$19,FALSE)</f>
        <v>894.17</v>
      </c>
      <c r="Y44" s="18">
        <f>VLOOKUP($H44,'[2]2025_02'!$D:$AD,'[2]2025_02'!N$19,FALSE)</f>
        <v>-168.99</v>
      </c>
      <c r="Z44" s="12">
        <f>VLOOKUP($H44,'[2]2025_02'!$D:$AD,'[2]2025_02'!O$19,FALSE)</f>
        <v>0</v>
      </c>
      <c r="AA44" s="12">
        <f>VLOOKUP($H44,'[2]2025_02'!$D:$AD,'[2]2025_02'!P$19,FALSE)</f>
        <v>0</v>
      </c>
      <c r="AB44" s="12">
        <f>VLOOKUP($H44,'[2]2025_02'!$D:$AD,'[2]2025_02'!Q$19,FALSE)</f>
        <v>1619.35</v>
      </c>
      <c r="AC44">
        <f t="shared" si="2"/>
        <v>1619.35</v>
      </c>
      <c r="AD44">
        <f t="shared" si="3"/>
        <v>0</v>
      </c>
    </row>
    <row r="45" spans="1:30" ht="15" customHeight="1" x14ac:dyDescent="0.25">
      <c r="A45" s="10" t="str">
        <f t="shared" si="0"/>
        <v>H051 2025 Fevereiro</v>
      </c>
      <c r="B45" s="10" t="str">
        <f>VLOOKUP(H45,[1]Auxiliar_referencia!E:F,2,FALSE)</f>
        <v>Medidor faturado pela UFSC</v>
      </c>
      <c r="C45" s="10">
        <v>2025</v>
      </c>
      <c r="D45" s="10" t="s">
        <v>117</v>
      </c>
      <c r="E45" s="10">
        <f>VLOOKUP(H45,[1]Auxiliar_referencia!$B:$X,3,FALSE)</f>
        <v>2296756</v>
      </c>
      <c r="F45" s="10" t="str">
        <f>VLOOKUP(H45,[1]Auxiliar_referencia!$B:$X,11,FALSE)</f>
        <v>Trindade</v>
      </c>
      <c r="G45" s="10" t="str">
        <f>VLOOKUP(H45,[1]Auxiliar_referencia!$B:$X,16,FALSE)</f>
        <v>A13C043944</v>
      </c>
      <c r="H45" s="11" t="s">
        <v>74</v>
      </c>
      <c r="I45" s="10" t="str">
        <f>VLOOKUP(H45,[1]Auxiliar_referencia!$B:$X,20,FALSE)</f>
        <v>CASAN</v>
      </c>
      <c r="J45" s="10" t="str">
        <f>VLOOKUP(H45,[1]Auxiliar_referencia!$B:$X,10,FALSE)</f>
        <v>Florianópolis - Trindade</v>
      </c>
      <c r="K45" s="10" t="str">
        <f>VLOOKUP(H45,[1]Auxiliar_referencia!$B:$X,12,FALSE)</f>
        <v>Centro de Convivência</v>
      </c>
      <c r="L45" s="12">
        <f>VLOOKUP($H45,'[2]2025_02'!$D:$AD,'[2]2025_02'!Z$19,FALSE)</f>
        <v>4</v>
      </c>
      <c r="M45" s="12">
        <f>VLOOKUP($H45,'[2]2025_02'!$D:$AD,'[2]2025_02'!AA$19,FALSE)</f>
        <v>0</v>
      </c>
      <c r="N45" s="12">
        <f>VLOOKUP($H45,'[2]2025_02'!$D:$AD,'[2]2025_02'!AB$19,FALSE)</f>
        <v>1</v>
      </c>
      <c r="O45" s="12">
        <f>VLOOKUP($H45,'[2]2025_02'!$D:$AD,'[2]2025_02'!AC$19,FALSE)</f>
        <v>0</v>
      </c>
      <c r="P45" s="12">
        <f>VLOOKUP($H45,'[2]2025_02'!$D:$AD,'[2]2025_02'!AD$19,FALSE)</f>
        <v>5</v>
      </c>
      <c r="Q45" s="13">
        <f>VLOOKUP(H45,'2025_01'!H:R,11,FALSE)</f>
        <v>0</v>
      </c>
      <c r="R45" s="14">
        <f>VLOOKUP($H45,'[2]2025_02'!$D:$AD,'[2]2025_02'!J$19,FALSE)</f>
        <v>0</v>
      </c>
      <c r="S45" s="15">
        <f t="shared" si="1"/>
        <v>0</v>
      </c>
      <c r="T45" s="29">
        <f>VLOOKUP($H45,'[2]2025_02'!$D:$AD,'[2]2025_02'!K$19,FALSE)</f>
        <v>0</v>
      </c>
      <c r="U45" s="30" t="str">
        <f>VLOOKUP($H45,'[2]2025_02'!$D:$AD,'[2]2025_02'!T$19,FALSE)</f>
        <v>LIDO</v>
      </c>
      <c r="V45" s="31" t="str">
        <f>VLOOKUP($H45,'[2]2025_02'!$D:$AD,'[2]2025_02'!U$19,FALSE)</f>
        <v>HIDRÔMETRO PARADO.</v>
      </c>
      <c r="W45" s="12">
        <f>VLOOKUP($H45,'[2]2025_02'!$D:$AD,'[2]2025_02'!L$19,FALSE)</f>
        <v>216.55</v>
      </c>
      <c r="X45" s="12">
        <f>VLOOKUP($H45,'[2]2025_02'!$D:$AD,'[2]2025_02'!M$19,FALSE)</f>
        <v>216.55</v>
      </c>
      <c r="Y45" s="18">
        <f>VLOOKUP($H45,'[2]2025_02'!$D:$AD,'[2]2025_02'!N$19,FALSE)</f>
        <v>-40.93</v>
      </c>
      <c r="Z45" s="12">
        <f>VLOOKUP($H45,'[2]2025_02'!$D:$AD,'[2]2025_02'!O$19,FALSE)</f>
        <v>0</v>
      </c>
      <c r="AA45" s="12">
        <f>VLOOKUP($H45,'[2]2025_02'!$D:$AD,'[2]2025_02'!P$19,FALSE)</f>
        <v>0</v>
      </c>
      <c r="AB45" s="12">
        <f>VLOOKUP($H45,'[2]2025_02'!$D:$AD,'[2]2025_02'!Q$19,FALSE)</f>
        <v>392.17</v>
      </c>
      <c r="AC45">
        <f t="shared" si="2"/>
        <v>392.17</v>
      </c>
      <c r="AD45">
        <f t="shared" si="3"/>
        <v>0</v>
      </c>
    </row>
    <row r="46" spans="1:30" ht="15" customHeight="1" x14ac:dyDescent="0.25">
      <c r="A46" s="10" t="str">
        <f t="shared" si="0"/>
        <v>H053 2025 Fevereiro</v>
      </c>
      <c r="B46" s="10" t="str">
        <f>VLOOKUP(H46,[1]Auxiliar_referencia!E:F,2,FALSE)</f>
        <v>Medidor faturado pela UFSC</v>
      </c>
      <c r="C46" s="10">
        <v>2025</v>
      </c>
      <c r="D46" s="10" t="s">
        <v>117</v>
      </c>
      <c r="E46" s="10">
        <f>VLOOKUP(H46,[1]Auxiliar_referencia!$B:$X,3,FALSE)</f>
        <v>2296713</v>
      </c>
      <c r="F46" s="10" t="str">
        <f>VLOOKUP(H46,[1]Auxiliar_referencia!$B:$X,11,FALSE)</f>
        <v>Trindade</v>
      </c>
      <c r="G46" s="10" t="str">
        <f>VLOOKUP(H46,[1]Auxiliar_referencia!$B:$X,16,FALSE)</f>
        <v>C11C010440</v>
      </c>
      <c r="H46" s="11" t="s">
        <v>75</v>
      </c>
      <c r="I46" s="10" t="str">
        <f>VLOOKUP(H46,[1]Auxiliar_referencia!$B:$X,20,FALSE)</f>
        <v>CASAN</v>
      </c>
      <c r="J46" s="10" t="str">
        <f>VLOOKUP(H46,[1]Auxiliar_referencia!$B:$X,10,FALSE)</f>
        <v>Florianópolis - Trindade</v>
      </c>
      <c r="K46" s="10" t="str">
        <f>VLOOKUP(H46,[1]Auxiliar_referencia!$B:$X,12,FALSE)</f>
        <v>Centro de Eventos, NUMA, Editora UFSC, EGC</v>
      </c>
      <c r="L46" s="12">
        <f>VLOOKUP($H46,'[2]2025_02'!$D:$AD,'[2]2025_02'!Z$19,FALSE)</f>
        <v>1</v>
      </c>
      <c r="M46" s="12">
        <f>VLOOKUP($H46,'[2]2025_02'!$D:$AD,'[2]2025_02'!AA$19,FALSE)</f>
        <v>0</v>
      </c>
      <c r="N46" s="12">
        <f>VLOOKUP($H46,'[2]2025_02'!$D:$AD,'[2]2025_02'!AB$19,FALSE)</f>
        <v>0</v>
      </c>
      <c r="O46" s="12">
        <f>VLOOKUP($H46,'[2]2025_02'!$D:$AD,'[2]2025_02'!AC$19,FALSE)</f>
        <v>0</v>
      </c>
      <c r="P46" s="12">
        <f>VLOOKUP($H46,'[2]2025_02'!$D:$AD,'[2]2025_02'!AD$19,FALSE)</f>
        <v>1</v>
      </c>
      <c r="Q46" s="13">
        <f>VLOOKUP(H46,'2025_01'!H:R,11,FALSE)</f>
        <v>34878</v>
      </c>
      <c r="R46" s="14">
        <f>VLOOKUP($H46,'[2]2025_02'!$D:$AD,'[2]2025_02'!J$19,FALSE)</f>
        <v>35134</v>
      </c>
      <c r="S46" s="15">
        <f t="shared" si="1"/>
        <v>256</v>
      </c>
      <c r="T46" s="29">
        <f>VLOOKUP($H46,'[2]2025_02'!$D:$AD,'[2]2025_02'!K$19,FALSE)</f>
        <v>256</v>
      </c>
      <c r="U46" s="30" t="str">
        <f>VLOOKUP($H46,'[2]2025_02'!$D:$AD,'[2]2025_02'!T$19,FALSE)</f>
        <v>LIDO</v>
      </c>
      <c r="V46" s="31" t="str">
        <f>VLOOKUP($H46,'[2]2025_02'!$D:$AD,'[2]2025_02'!U$19,FALSE)</f>
        <v>Sem ocorrência</v>
      </c>
      <c r="W46" s="12">
        <f>VLOOKUP($H46,'[2]2025_02'!$D:$AD,'[2]2025_02'!L$19,FALSE)</f>
        <v>4507.95</v>
      </c>
      <c r="X46" s="12">
        <f>VLOOKUP($H46,'[2]2025_02'!$D:$AD,'[2]2025_02'!M$19,FALSE)</f>
        <v>4507.95</v>
      </c>
      <c r="Y46" s="18">
        <f>VLOOKUP($H46,'[2]2025_02'!$D:$AD,'[2]2025_02'!N$19,FALSE)</f>
        <v>-852</v>
      </c>
      <c r="Z46" s="12">
        <f>VLOOKUP($H46,'[2]2025_02'!$D:$AD,'[2]2025_02'!O$19,FALSE)</f>
        <v>0</v>
      </c>
      <c r="AA46" s="12">
        <f>VLOOKUP($H46,'[2]2025_02'!$D:$AD,'[2]2025_02'!P$19,FALSE)</f>
        <v>0</v>
      </c>
      <c r="AB46" s="12">
        <f>VLOOKUP($H46,'[2]2025_02'!$D:$AD,'[2]2025_02'!Q$19,FALSE)</f>
        <v>8163.9</v>
      </c>
      <c r="AC46">
        <f t="shared" si="2"/>
        <v>8163.9</v>
      </c>
      <c r="AD46">
        <f t="shared" si="3"/>
        <v>0</v>
      </c>
    </row>
    <row r="47" spans="1:30" ht="15" customHeight="1" x14ac:dyDescent="0.25">
      <c r="A47" s="10" t="str">
        <f t="shared" si="0"/>
        <v>H054 2025 Fevereiro</v>
      </c>
      <c r="B47" s="10" t="str">
        <f>VLOOKUP(H47,[1]Auxiliar_referencia!E:F,2,FALSE)</f>
        <v>Medidor faturado pela UFSC</v>
      </c>
      <c r="C47" s="10">
        <v>2025</v>
      </c>
      <c r="D47" s="10" t="s">
        <v>117</v>
      </c>
      <c r="E47" s="10">
        <f>VLOOKUP(H47,[1]Auxiliar_referencia!$B:$X,3,FALSE)</f>
        <v>6923020</v>
      </c>
      <c r="F47" s="10" t="str">
        <f>VLOOKUP(H47,[1]Auxiliar_referencia!$B:$X,11,FALSE)</f>
        <v>Trindade</v>
      </c>
      <c r="G47" s="10" t="str">
        <f>VLOOKUP(H47,[1]Auxiliar_referencia!$B:$X,16,FALSE)</f>
        <v>B17C002561</v>
      </c>
      <c r="H47" s="11" t="s">
        <v>76</v>
      </c>
      <c r="I47" s="10" t="str">
        <f>VLOOKUP(H47,[1]Auxiliar_referencia!$B:$X,20,FALSE)</f>
        <v>CASAN</v>
      </c>
      <c r="J47" s="10" t="str">
        <f>VLOOKUP(H47,[1]Auxiliar_referencia!$B:$X,10,FALSE)</f>
        <v>Florianópolis - Trindade</v>
      </c>
      <c r="K47" s="10" t="str">
        <f>VLOOKUP(H47,[1]Auxiliar_referencia!$B:$X,12,FALSE)</f>
        <v>Arquitetura e Urbanismo</v>
      </c>
      <c r="L47" s="12">
        <f>VLOOKUP($H47,'[2]2025_02'!$D:$AD,'[2]2025_02'!Z$19,FALSE)</f>
        <v>1</v>
      </c>
      <c r="M47" s="12">
        <f>VLOOKUP($H47,'[2]2025_02'!$D:$AD,'[2]2025_02'!AA$19,FALSE)</f>
        <v>0</v>
      </c>
      <c r="N47" s="12">
        <f>VLOOKUP($H47,'[2]2025_02'!$D:$AD,'[2]2025_02'!AB$19,FALSE)</f>
        <v>0</v>
      </c>
      <c r="O47" s="12">
        <f>VLOOKUP($H47,'[2]2025_02'!$D:$AD,'[2]2025_02'!AC$19,FALSE)</f>
        <v>0</v>
      </c>
      <c r="P47" s="12">
        <f>VLOOKUP($H47,'[2]2025_02'!$D:$AD,'[2]2025_02'!AD$19,FALSE)</f>
        <v>1</v>
      </c>
      <c r="Q47" s="13">
        <f>VLOOKUP(H47,'2025_01'!H:R,11,FALSE)</f>
        <v>7791</v>
      </c>
      <c r="R47" s="14">
        <f>VLOOKUP($H47,'[2]2025_02'!$D:$AD,'[2]2025_02'!J$19,FALSE)</f>
        <v>7812</v>
      </c>
      <c r="S47" s="15">
        <f t="shared" si="1"/>
        <v>21</v>
      </c>
      <c r="T47" s="29">
        <f>VLOOKUP($H47,'[2]2025_02'!$D:$AD,'[2]2025_02'!K$19,FALSE)</f>
        <v>21</v>
      </c>
      <c r="U47" s="30" t="str">
        <f>VLOOKUP($H47,'[2]2025_02'!$D:$AD,'[2]2025_02'!T$19,FALSE)</f>
        <v>LIDO/REVISÃO</v>
      </c>
      <c r="V47" s="31" t="str">
        <f>VLOOKUP($H47,'[2]2025_02'!$D:$AD,'[2]2025_02'!U$19,FALSE)</f>
        <v>CONFIRMACAO LEITURA</v>
      </c>
      <c r="W47" s="12">
        <f>VLOOKUP($H47,'[2]2025_02'!$D:$AD,'[2]2025_02'!L$19,FALSE)</f>
        <v>303.8</v>
      </c>
      <c r="X47" s="12">
        <f>VLOOKUP($H47,'[2]2025_02'!$D:$AD,'[2]2025_02'!M$19,FALSE)</f>
        <v>303.8</v>
      </c>
      <c r="Y47" s="18">
        <f>VLOOKUP($H47,'[2]2025_02'!$D:$AD,'[2]2025_02'!N$19,FALSE)</f>
        <v>-57.42</v>
      </c>
      <c r="Z47" s="12">
        <f>VLOOKUP($H47,'[2]2025_02'!$D:$AD,'[2]2025_02'!O$19,FALSE)</f>
        <v>0</v>
      </c>
      <c r="AA47" s="12">
        <f>VLOOKUP($H47,'[2]2025_02'!$D:$AD,'[2]2025_02'!P$19,FALSE)</f>
        <v>0</v>
      </c>
      <c r="AB47" s="12">
        <f>VLOOKUP($H47,'[2]2025_02'!$D:$AD,'[2]2025_02'!Q$19,FALSE)</f>
        <v>550.17999999999995</v>
      </c>
      <c r="AC47">
        <f t="shared" si="2"/>
        <v>550.18000000000006</v>
      </c>
      <c r="AD47">
        <f t="shared" si="3"/>
        <v>0</v>
      </c>
    </row>
    <row r="48" spans="1:30" ht="15" customHeight="1" x14ac:dyDescent="0.25">
      <c r="A48" s="10" t="str">
        <f t="shared" si="0"/>
        <v>H055 2025 Fevereiro</v>
      </c>
      <c r="B48" s="10" t="str">
        <f>VLOOKUP(H48,[1]Auxiliar_referencia!E:F,2,FALSE)</f>
        <v>Medidor faturado pela UFSC</v>
      </c>
      <c r="C48" s="10">
        <v>2025</v>
      </c>
      <c r="D48" s="10" t="s">
        <v>117</v>
      </c>
      <c r="E48" s="10">
        <f>VLOOKUP(H48,[1]Auxiliar_referencia!$B:$X,3,FALSE)</f>
        <v>2296705</v>
      </c>
      <c r="F48" s="10" t="str">
        <f>VLOOKUP(H48,[1]Auxiliar_referencia!$B:$X,11,FALSE)</f>
        <v>Trindade</v>
      </c>
      <c r="G48" s="10" t="str">
        <f>VLOOKUP(H48,[1]Auxiliar_referencia!$B:$X,16,FALSE)</f>
        <v>G15AA00021</v>
      </c>
      <c r="H48" s="11" t="s">
        <v>77</v>
      </c>
      <c r="I48" s="10" t="str">
        <f>VLOOKUP(H48,[1]Auxiliar_referencia!$B:$X,20,FALSE)</f>
        <v>CASAN</v>
      </c>
      <c r="J48" s="10" t="str">
        <f>VLOOKUP(H48,[1]Auxiliar_referencia!$B:$X,10,FALSE)</f>
        <v>Florianópolis - Trindade</v>
      </c>
      <c r="K48" s="10" t="str">
        <f>VLOOKUP(H48,[1]Auxiliar_referencia!$B:$X,12,FALSE)</f>
        <v>Centro de Desportos</v>
      </c>
      <c r="L48" s="12">
        <f>VLOOKUP($H48,'[2]2025_02'!$D:$AD,'[2]2025_02'!Z$19,FALSE)</f>
        <v>1</v>
      </c>
      <c r="M48" s="12">
        <f>VLOOKUP($H48,'[2]2025_02'!$D:$AD,'[2]2025_02'!AA$19,FALSE)</f>
        <v>0</v>
      </c>
      <c r="N48" s="12">
        <f>VLOOKUP($H48,'[2]2025_02'!$D:$AD,'[2]2025_02'!AB$19,FALSE)</f>
        <v>1</v>
      </c>
      <c r="O48" s="12">
        <f>VLOOKUP($H48,'[2]2025_02'!$D:$AD,'[2]2025_02'!AC$19,FALSE)</f>
        <v>0</v>
      </c>
      <c r="P48" s="12">
        <f>VLOOKUP($H48,'[2]2025_02'!$D:$AD,'[2]2025_02'!AD$19,FALSE)</f>
        <v>2</v>
      </c>
      <c r="Q48" s="13">
        <f>VLOOKUP(H48,'2025_01'!H:R,11,FALSE)</f>
        <v>57698</v>
      </c>
      <c r="R48" s="14">
        <f>VLOOKUP($H48,'[2]2025_02'!$D:$AD,'[2]2025_02'!J$19,FALSE)</f>
        <v>58932</v>
      </c>
      <c r="S48" s="15">
        <f t="shared" si="1"/>
        <v>1234</v>
      </c>
      <c r="T48" s="29">
        <f>VLOOKUP($H48,'[2]2025_02'!$D:$AD,'[2]2025_02'!K$19,FALSE)</f>
        <v>1234</v>
      </c>
      <c r="U48" s="30" t="str">
        <f>VLOOKUP($H48,'[2]2025_02'!$D:$AD,'[2]2025_02'!T$19,FALSE)</f>
        <v>LIDO</v>
      </c>
      <c r="V48" s="31" t="str">
        <f>VLOOKUP($H48,'[2]2025_02'!$D:$AD,'[2]2025_02'!U$19,FALSE)</f>
        <v>Sem ocorrência</v>
      </c>
      <c r="W48" s="12">
        <f>VLOOKUP($H48,'[2]2025_02'!$D:$AD,'[2]2025_02'!L$19,FALSE)</f>
        <v>24552.02</v>
      </c>
      <c r="X48" s="12">
        <f>VLOOKUP($H48,'[2]2025_02'!$D:$AD,'[2]2025_02'!M$19,FALSE)</f>
        <v>24552.02</v>
      </c>
      <c r="Y48" s="18">
        <f>VLOOKUP($H48,'[2]2025_02'!$D:$AD,'[2]2025_02'!N$19,FALSE)</f>
        <v>-4640.33</v>
      </c>
      <c r="Z48" s="12">
        <f>VLOOKUP($H48,'[2]2025_02'!$D:$AD,'[2]2025_02'!O$19,FALSE)</f>
        <v>0</v>
      </c>
      <c r="AA48" s="12">
        <f>VLOOKUP($H48,'[2]2025_02'!$D:$AD,'[2]2025_02'!P$19,FALSE)</f>
        <v>0</v>
      </c>
      <c r="AB48" s="12">
        <f>VLOOKUP($H48,'[2]2025_02'!$D:$AD,'[2]2025_02'!Q$19,FALSE)</f>
        <v>44463.71</v>
      </c>
      <c r="AC48">
        <f t="shared" si="2"/>
        <v>44463.71</v>
      </c>
      <c r="AD48">
        <f t="shared" si="3"/>
        <v>0</v>
      </c>
    </row>
    <row r="49" spans="1:30" ht="15" customHeight="1" x14ac:dyDescent="0.25">
      <c r="A49" s="10" t="str">
        <f t="shared" si="0"/>
        <v>H056 2025 Fevereiro</v>
      </c>
      <c r="B49" s="10" t="str">
        <f>VLOOKUP(H49,[1]Auxiliar_referencia!E:F,2,FALSE)</f>
        <v>Medidor faturado pela UFSC</v>
      </c>
      <c r="C49" s="10">
        <v>2025</v>
      </c>
      <c r="D49" s="10" t="s">
        <v>117</v>
      </c>
      <c r="E49" s="10">
        <f>VLOOKUP(H49,[1]Auxiliar_referencia!$B:$X,3,FALSE)</f>
        <v>2296721</v>
      </c>
      <c r="F49" s="10" t="str">
        <f>VLOOKUP(H49,[1]Auxiliar_referencia!$B:$X,11,FALSE)</f>
        <v>Trindade</v>
      </c>
      <c r="G49" s="10" t="str">
        <f>VLOOKUP(H49,[1]Auxiliar_referencia!$B:$X,16,FALSE)</f>
        <v>E11C000742</v>
      </c>
      <c r="H49" s="11" t="s">
        <v>78</v>
      </c>
      <c r="I49" s="10" t="str">
        <f>VLOOKUP(H49,[1]Auxiliar_referencia!$B:$X,20,FALSE)</f>
        <v>CASAN</v>
      </c>
      <c r="J49" s="10" t="str">
        <f>VLOOKUP(H49,[1]Auxiliar_referencia!$B:$X,10,FALSE)</f>
        <v>Florianópolis - Trindade</v>
      </c>
      <c r="K49" s="10" t="str">
        <f>VLOOKUP(H49,[1]Auxiliar_referencia!$B:$X,12,FALSE)</f>
        <v>Restaurante Universitário 2</v>
      </c>
      <c r="L49" s="12">
        <f>VLOOKUP($H49,'[2]2025_02'!$D:$AD,'[2]2025_02'!Z$19,FALSE)</f>
        <v>1</v>
      </c>
      <c r="M49" s="12">
        <f>VLOOKUP($H49,'[2]2025_02'!$D:$AD,'[2]2025_02'!AA$19,FALSE)</f>
        <v>0</v>
      </c>
      <c r="N49" s="12">
        <f>VLOOKUP($H49,'[2]2025_02'!$D:$AD,'[2]2025_02'!AB$19,FALSE)</f>
        <v>1</v>
      </c>
      <c r="O49" s="12">
        <f>VLOOKUP($H49,'[2]2025_02'!$D:$AD,'[2]2025_02'!AC$19,FALSE)</f>
        <v>0</v>
      </c>
      <c r="P49" s="12">
        <f>VLOOKUP($H49,'[2]2025_02'!$D:$AD,'[2]2025_02'!AD$19,FALSE)</f>
        <v>2</v>
      </c>
      <c r="Q49" s="13">
        <f>VLOOKUP(H49,'2025_01'!H:R,11,FALSE)</f>
        <v>99373</v>
      </c>
      <c r="R49" s="14">
        <f>VLOOKUP($H49,'[2]2025_02'!$D:$AD,'[2]2025_02'!J$19,FALSE)</f>
        <v>101140</v>
      </c>
      <c r="S49" s="15">
        <f t="shared" si="1"/>
        <v>1767</v>
      </c>
      <c r="T49" s="29">
        <f>VLOOKUP($H49,'[2]2025_02'!$D:$AD,'[2]2025_02'!K$19,FALSE)</f>
        <v>1767</v>
      </c>
      <c r="U49" s="30" t="str">
        <f>VLOOKUP($H49,'[2]2025_02'!$D:$AD,'[2]2025_02'!T$19,FALSE)</f>
        <v>LIDO/REVISÃO</v>
      </c>
      <c r="V49" s="31" t="str">
        <f>VLOOKUP($H49,'[2]2025_02'!$D:$AD,'[2]2025_02'!U$19,FALSE)</f>
        <v>CONFIRMACAO LEITURA</v>
      </c>
      <c r="W49" s="12">
        <f>VLOOKUP($H49,'[2]2025_02'!$D:$AD,'[2]2025_02'!L$19,FALSE)</f>
        <v>35318.629999999997</v>
      </c>
      <c r="X49" s="12">
        <f>VLOOKUP($H49,'[2]2025_02'!$D:$AD,'[2]2025_02'!M$19,FALSE)</f>
        <v>35318.629999999997</v>
      </c>
      <c r="Y49" s="18">
        <f>VLOOKUP($H49,'[2]2025_02'!$D:$AD,'[2]2025_02'!N$19,FALSE)</f>
        <v>-6675.22</v>
      </c>
      <c r="Z49" s="12">
        <f>VLOOKUP($H49,'[2]2025_02'!$D:$AD,'[2]2025_02'!O$19,FALSE)</f>
        <v>0</v>
      </c>
      <c r="AA49" s="12">
        <f>VLOOKUP($H49,'[2]2025_02'!$D:$AD,'[2]2025_02'!P$19,FALSE)</f>
        <v>0</v>
      </c>
      <c r="AB49" s="12">
        <f>VLOOKUP($H49,'[2]2025_02'!$D:$AD,'[2]2025_02'!Q$19,FALSE)</f>
        <v>63962.04</v>
      </c>
      <c r="AC49">
        <f t="shared" si="2"/>
        <v>63962.039999999994</v>
      </c>
      <c r="AD49">
        <f t="shared" si="3"/>
        <v>0</v>
      </c>
    </row>
    <row r="50" spans="1:30" ht="15" customHeight="1" x14ac:dyDescent="0.25">
      <c r="A50" s="10" t="str">
        <f t="shared" si="0"/>
        <v>H057 2025 Fevereiro</v>
      </c>
      <c r="B50" s="10" t="str">
        <f>VLOOKUP(H50,[1]Auxiliar_referencia!E:F,2,FALSE)</f>
        <v>Medidor faturado pela UFSC</v>
      </c>
      <c r="C50" s="10">
        <v>2025</v>
      </c>
      <c r="D50" s="10" t="s">
        <v>117</v>
      </c>
      <c r="E50" s="10">
        <f>VLOOKUP(H50,[1]Auxiliar_referencia!$B:$X,3,FALSE)</f>
        <v>2297108</v>
      </c>
      <c r="F50" s="10" t="str">
        <f>VLOOKUP(H50,[1]Auxiliar_referencia!$B:$X,11,FALSE)</f>
        <v>Trindade</v>
      </c>
      <c r="G50" s="10" t="str">
        <f>VLOOKUP(H50,[1]Auxiliar_referencia!$B:$X,16,FALSE)</f>
        <v>A95L322012</v>
      </c>
      <c r="H50" s="11" t="s">
        <v>79</v>
      </c>
      <c r="I50" s="10" t="str">
        <f>VLOOKUP(H50,[1]Auxiliar_referencia!$B:$X,20,FALSE)</f>
        <v>CASAN</v>
      </c>
      <c r="J50" s="10" t="str">
        <f>VLOOKUP(H50,[1]Auxiliar_referencia!$B:$X,10,FALSE)</f>
        <v>Florianópolis - Trindade</v>
      </c>
      <c r="K50" s="10" t="str">
        <f>VLOOKUP(H50,[1]Auxiliar_referencia!$B:$X,12,FALSE)</f>
        <v>PU - Prefeitura Universitária - Oficina, Serralheria e Mecânica (PU11)</v>
      </c>
      <c r="L50" s="12">
        <f>VLOOKUP($H50,'[2]2025_02'!$D:$AD,'[2]2025_02'!Z$19,FALSE)</f>
        <v>1</v>
      </c>
      <c r="M50" s="12">
        <f>VLOOKUP($H50,'[2]2025_02'!$D:$AD,'[2]2025_02'!AA$19,FALSE)</f>
        <v>0</v>
      </c>
      <c r="N50" s="12">
        <f>VLOOKUP($H50,'[2]2025_02'!$D:$AD,'[2]2025_02'!AB$19,FALSE)</f>
        <v>0</v>
      </c>
      <c r="O50" s="12">
        <f>VLOOKUP($H50,'[2]2025_02'!$D:$AD,'[2]2025_02'!AC$19,FALSE)</f>
        <v>0</v>
      </c>
      <c r="P50" s="12">
        <f>VLOOKUP($H50,'[2]2025_02'!$D:$AD,'[2]2025_02'!AD$19,FALSE)</f>
        <v>1</v>
      </c>
      <c r="Q50" s="13">
        <f>VLOOKUP(H50,'2025_01'!H:R,11,FALSE)</f>
        <v>2820</v>
      </c>
      <c r="R50" s="14">
        <f>VLOOKUP($H50,'[2]2025_02'!$D:$AD,'[2]2025_02'!J$19,FALSE)</f>
        <v>2895</v>
      </c>
      <c r="S50" s="15">
        <f t="shared" si="1"/>
        <v>75</v>
      </c>
      <c r="T50" s="29">
        <f>VLOOKUP($H50,'[2]2025_02'!$D:$AD,'[2]2025_02'!K$19,FALSE)</f>
        <v>75</v>
      </c>
      <c r="U50" s="30" t="str">
        <f>VLOOKUP($H50,'[2]2025_02'!$D:$AD,'[2]2025_02'!T$19,FALSE)</f>
        <v>LIDO</v>
      </c>
      <c r="V50" s="31" t="str">
        <f>VLOOKUP($H50,'[2]2025_02'!$D:$AD,'[2]2025_02'!U$19,FALSE)</f>
        <v>Sem ocorrência</v>
      </c>
      <c r="W50" s="12">
        <f>VLOOKUP($H50,'[2]2025_02'!$D:$AD,'[2]2025_02'!L$19,FALSE)</f>
        <v>1269.8599999999999</v>
      </c>
      <c r="X50" s="12">
        <f>VLOOKUP($H50,'[2]2025_02'!$D:$AD,'[2]2025_02'!M$19,FALSE)</f>
        <v>1269.8599999999999</v>
      </c>
      <c r="Y50" s="18">
        <f>VLOOKUP($H50,'[2]2025_02'!$D:$AD,'[2]2025_02'!N$19,FALSE)</f>
        <v>-240.01</v>
      </c>
      <c r="Z50" s="12">
        <f>VLOOKUP($H50,'[2]2025_02'!$D:$AD,'[2]2025_02'!O$19,FALSE)</f>
        <v>0</v>
      </c>
      <c r="AA50" s="12">
        <f>VLOOKUP($H50,'[2]2025_02'!$D:$AD,'[2]2025_02'!P$19,FALSE)</f>
        <v>0</v>
      </c>
      <c r="AB50" s="12">
        <f>VLOOKUP($H50,'[2]2025_02'!$D:$AD,'[2]2025_02'!Q$19,FALSE)</f>
        <v>2299.71</v>
      </c>
      <c r="AC50">
        <f t="shared" si="2"/>
        <v>2299.71</v>
      </c>
      <c r="AD50">
        <f t="shared" si="3"/>
        <v>0</v>
      </c>
    </row>
    <row r="51" spans="1:30" ht="15" customHeight="1" x14ac:dyDescent="0.25">
      <c r="A51" s="10" t="str">
        <f t="shared" si="0"/>
        <v>H058 2025 Fevereiro</v>
      </c>
      <c r="B51" s="10" t="str">
        <f>VLOOKUP(H51,[1]Auxiliar_referencia!E:F,2,FALSE)</f>
        <v>Medidor faturado pela UFSC</v>
      </c>
      <c r="C51" s="10">
        <v>2025</v>
      </c>
      <c r="D51" s="10" t="s">
        <v>117</v>
      </c>
      <c r="E51" s="10">
        <f>VLOOKUP(H51,[1]Auxiliar_referencia!$B:$X,3,FALSE)</f>
        <v>9611070</v>
      </c>
      <c r="F51" s="10" t="str">
        <f>VLOOKUP(H51,[1]Auxiliar_referencia!$B:$X,11,FALSE)</f>
        <v>Trindade</v>
      </c>
      <c r="G51" s="10" t="str">
        <f>VLOOKUP(H51,[1]Auxiliar_referencia!$B:$X,16,FALSE)</f>
        <v>C11C005856</v>
      </c>
      <c r="H51" s="11" t="s">
        <v>80</v>
      </c>
      <c r="I51" s="10" t="str">
        <f>VLOOKUP(H51,[1]Auxiliar_referencia!$B:$X,20,FALSE)</f>
        <v>CASAN</v>
      </c>
      <c r="J51" s="10" t="str">
        <f>VLOOKUP(H51,[1]Auxiliar_referencia!$B:$X,10,FALSE)</f>
        <v>Florianópolis - Trindade</v>
      </c>
      <c r="K51" s="10" t="str">
        <f>VLOOKUP(H51,[1]Auxiliar_referencia!$B:$X,12,FALSE)</f>
        <v>CCB - Blocos A, B, C e D - 2 - Córrego Grande</v>
      </c>
      <c r="L51" s="12">
        <f>VLOOKUP($H51,'[2]2025_02'!$D:$AD,'[2]2025_02'!Z$19,FALSE)</f>
        <v>1</v>
      </c>
      <c r="M51" s="12">
        <f>VLOOKUP($H51,'[2]2025_02'!$D:$AD,'[2]2025_02'!AA$19,FALSE)</f>
        <v>0</v>
      </c>
      <c r="N51" s="12">
        <f>VLOOKUP($H51,'[2]2025_02'!$D:$AD,'[2]2025_02'!AB$19,FALSE)</f>
        <v>0</v>
      </c>
      <c r="O51" s="12">
        <f>VLOOKUP($H51,'[2]2025_02'!$D:$AD,'[2]2025_02'!AC$19,FALSE)</f>
        <v>0</v>
      </c>
      <c r="P51" s="12">
        <f>VLOOKUP($H51,'[2]2025_02'!$D:$AD,'[2]2025_02'!AD$19,FALSE)</f>
        <v>1</v>
      </c>
      <c r="Q51" s="13">
        <f>VLOOKUP(H51,'2025_01'!H:R,11,FALSE)</f>
        <v>23277</v>
      </c>
      <c r="R51" s="14">
        <f>VLOOKUP($H51,'[2]2025_02'!$D:$AD,'[2]2025_02'!J$19,FALSE)</f>
        <v>23959</v>
      </c>
      <c r="S51" s="15">
        <f t="shared" si="1"/>
        <v>682</v>
      </c>
      <c r="T51" s="29">
        <f>VLOOKUP($H51,'[2]2025_02'!$D:$AD,'[2]2025_02'!K$19,FALSE)</f>
        <v>682</v>
      </c>
      <c r="U51" s="30" t="str">
        <f>VLOOKUP($H51,'[2]2025_02'!$D:$AD,'[2]2025_02'!T$19,FALSE)</f>
        <v>LIDO</v>
      </c>
      <c r="V51" s="31" t="str">
        <f>VLOOKUP($H51,'[2]2025_02'!$D:$AD,'[2]2025_02'!U$19,FALSE)</f>
        <v>Sem ocorrência</v>
      </c>
      <c r="W51" s="12">
        <f>VLOOKUP($H51,'[2]2025_02'!$D:$AD,'[2]2025_02'!L$19,FALSE)</f>
        <v>12129.09</v>
      </c>
      <c r="X51" s="12">
        <f>VLOOKUP($H51,'[2]2025_02'!$D:$AD,'[2]2025_02'!M$19,FALSE)</f>
        <v>12129.09</v>
      </c>
      <c r="Y51" s="18">
        <f>VLOOKUP($H51,'[2]2025_02'!$D:$AD,'[2]2025_02'!N$19,FALSE)</f>
        <v>-2292.4</v>
      </c>
      <c r="Z51" s="12">
        <f>VLOOKUP($H51,'[2]2025_02'!$D:$AD,'[2]2025_02'!O$19,FALSE)</f>
        <v>0</v>
      </c>
      <c r="AA51" s="12">
        <f>VLOOKUP($H51,'[2]2025_02'!$D:$AD,'[2]2025_02'!P$19,FALSE)</f>
        <v>0</v>
      </c>
      <c r="AB51" s="12">
        <f>VLOOKUP($H51,'[2]2025_02'!$D:$AD,'[2]2025_02'!Q$19,FALSE)</f>
        <v>21965.78</v>
      </c>
      <c r="AC51">
        <f t="shared" si="2"/>
        <v>21965.78</v>
      </c>
      <c r="AD51">
        <f t="shared" si="3"/>
        <v>0</v>
      </c>
    </row>
    <row r="52" spans="1:30" ht="15" customHeight="1" x14ac:dyDescent="0.25">
      <c r="A52" s="10" t="str">
        <f t="shared" si="0"/>
        <v>H059 2025 Fevereiro</v>
      </c>
      <c r="B52" s="10" t="str">
        <f>VLOOKUP(H52,[1]Auxiliar_referencia!E:F,2,FALSE)</f>
        <v>Medidor faturado pela UFSC</v>
      </c>
      <c r="C52" s="10">
        <v>2025</v>
      </c>
      <c r="D52" s="10" t="s">
        <v>117</v>
      </c>
      <c r="E52" s="10">
        <f>VLOOKUP(H52,[1]Auxiliar_referencia!$B:$X,3,FALSE)</f>
        <v>2296675</v>
      </c>
      <c r="F52" s="10" t="str">
        <f>VLOOKUP(H52,[1]Auxiliar_referencia!$B:$X,11,FALSE)</f>
        <v>Trindade</v>
      </c>
      <c r="G52" s="10" t="str">
        <f>VLOOKUP(H52,[1]Auxiliar_referencia!$B:$X,16,FALSE)</f>
        <v>A13C020930</v>
      </c>
      <c r="H52" s="11" t="s">
        <v>81</v>
      </c>
      <c r="I52" s="10" t="str">
        <f>VLOOKUP(H52,[1]Auxiliar_referencia!$B:$X,20,FALSE)</f>
        <v>CASAN</v>
      </c>
      <c r="J52" s="10" t="str">
        <f>VLOOKUP(H52,[1]Auxiliar_referencia!$B:$X,10,FALSE)</f>
        <v>Florianópolis - Trindade</v>
      </c>
      <c r="K52" s="10" t="str">
        <f>VLOOKUP(H52,[1]Auxiliar_referencia!$B:$X,12,FALSE)</f>
        <v>CTC - Setic e Almoxarifado (CTC 8 e 14)</v>
      </c>
      <c r="L52" s="12">
        <f>VLOOKUP($H52,'[2]2025_02'!$D:$AD,'[2]2025_02'!Z$19,FALSE)</f>
        <v>1</v>
      </c>
      <c r="M52" s="12">
        <f>VLOOKUP($H52,'[2]2025_02'!$D:$AD,'[2]2025_02'!AA$19,FALSE)</f>
        <v>0</v>
      </c>
      <c r="N52" s="12">
        <f>VLOOKUP($H52,'[2]2025_02'!$D:$AD,'[2]2025_02'!AB$19,FALSE)</f>
        <v>0</v>
      </c>
      <c r="O52" s="12">
        <f>VLOOKUP($H52,'[2]2025_02'!$D:$AD,'[2]2025_02'!AC$19,FALSE)</f>
        <v>0</v>
      </c>
      <c r="P52" s="12">
        <f>VLOOKUP($H52,'[2]2025_02'!$D:$AD,'[2]2025_02'!AD$19,FALSE)</f>
        <v>1</v>
      </c>
      <c r="Q52" s="13">
        <f>VLOOKUP(H52,'2025_01'!H:R,11,FALSE)</f>
        <v>58</v>
      </c>
      <c r="R52" s="14">
        <f>VLOOKUP($H52,'[2]2025_02'!$D:$AD,'[2]2025_02'!J$19,FALSE)</f>
        <v>66</v>
      </c>
      <c r="S52" s="15">
        <f t="shared" si="1"/>
        <v>8</v>
      </c>
      <c r="T52" s="29">
        <f>VLOOKUP($H52,'[2]2025_02'!$D:$AD,'[2]2025_02'!K$19,FALSE)</f>
        <v>8</v>
      </c>
      <c r="U52" s="30" t="str">
        <f>VLOOKUP($H52,'[2]2025_02'!$D:$AD,'[2]2025_02'!T$19,FALSE)</f>
        <v>LIDO</v>
      </c>
      <c r="V52" s="31" t="str">
        <f>VLOOKUP($H52,'[2]2025_02'!$D:$AD,'[2]2025_02'!U$19,FALSE)</f>
        <v>Sem ocorrência</v>
      </c>
      <c r="W52" s="12">
        <f>VLOOKUP($H52,'[2]2025_02'!$D:$AD,'[2]2025_02'!L$19,FALSE)</f>
        <v>94.27</v>
      </c>
      <c r="X52" s="12">
        <f>VLOOKUP($H52,'[2]2025_02'!$D:$AD,'[2]2025_02'!M$19,FALSE)</f>
        <v>94.27</v>
      </c>
      <c r="Y52" s="18">
        <f>VLOOKUP($H52,'[2]2025_02'!$D:$AD,'[2]2025_02'!N$19,FALSE)</f>
        <v>-17.829999999999998</v>
      </c>
      <c r="Z52" s="12">
        <f>VLOOKUP($H52,'[2]2025_02'!$D:$AD,'[2]2025_02'!O$19,FALSE)</f>
        <v>0</v>
      </c>
      <c r="AA52" s="12">
        <f>VLOOKUP($H52,'[2]2025_02'!$D:$AD,'[2]2025_02'!P$19,FALSE)</f>
        <v>0</v>
      </c>
      <c r="AB52" s="12">
        <f>VLOOKUP($H52,'[2]2025_02'!$D:$AD,'[2]2025_02'!Q$19,FALSE)</f>
        <v>170.71</v>
      </c>
      <c r="AC52">
        <f t="shared" si="2"/>
        <v>170.70999999999998</v>
      </c>
      <c r="AD52">
        <f t="shared" si="3"/>
        <v>0</v>
      </c>
    </row>
    <row r="53" spans="1:30" ht="15" customHeight="1" x14ac:dyDescent="0.25">
      <c r="A53" s="10" t="str">
        <f t="shared" si="0"/>
        <v>H060 2025 Fevereiro</v>
      </c>
      <c r="B53" s="10" t="str">
        <f>VLOOKUP(H53,[1]Auxiliar_referencia!E:F,2,FALSE)</f>
        <v>Medidor faturado pela UFSC</v>
      </c>
      <c r="C53" s="10">
        <v>2025</v>
      </c>
      <c r="D53" s="10" t="s">
        <v>117</v>
      </c>
      <c r="E53" s="10">
        <f>VLOOKUP(H53,[1]Auxiliar_referencia!$B:$X,3,FALSE)</f>
        <v>5329663</v>
      </c>
      <c r="F53" s="10" t="str">
        <f>VLOOKUP(H53,[1]Auxiliar_referencia!$B:$X,11,FALSE)</f>
        <v>Trindade</v>
      </c>
      <c r="G53" s="10" t="str">
        <f>VLOOKUP(H53,[1]Auxiliar_referencia!$B:$X,16,FALSE)</f>
        <v>A13C021299</v>
      </c>
      <c r="H53" s="11" t="s">
        <v>82</v>
      </c>
      <c r="I53" s="10" t="str">
        <f>VLOOKUP(H53,[1]Auxiliar_referencia!$B:$X,20,FALSE)</f>
        <v>CASAN</v>
      </c>
      <c r="J53" s="10" t="str">
        <f>VLOOKUP(H53,[1]Auxiliar_referencia!$B:$X,10,FALSE)</f>
        <v>Florianópolis - Trindade</v>
      </c>
      <c r="K53" s="10" t="str">
        <f>VLOOKUP(H53,[1]Auxiliar_referencia!$B:$X,12,FALSE)</f>
        <v>Reitoria II</v>
      </c>
      <c r="L53" s="12">
        <f>VLOOKUP($H53,'[2]2025_02'!$D:$AD,'[2]2025_02'!Z$19,FALSE)</f>
        <v>1</v>
      </c>
      <c r="M53" s="12">
        <f>VLOOKUP($H53,'[2]2025_02'!$D:$AD,'[2]2025_02'!AA$19,FALSE)</f>
        <v>0</v>
      </c>
      <c r="N53" s="12">
        <f>VLOOKUP($H53,'[2]2025_02'!$D:$AD,'[2]2025_02'!AB$19,FALSE)</f>
        <v>0</v>
      </c>
      <c r="O53" s="12">
        <f>VLOOKUP($H53,'[2]2025_02'!$D:$AD,'[2]2025_02'!AC$19,FALSE)</f>
        <v>0</v>
      </c>
      <c r="P53" s="12">
        <f>VLOOKUP($H53,'[2]2025_02'!$D:$AD,'[2]2025_02'!AD$19,FALSE)</f>
        <v>1</v>
      </c>
      <c r="Q53" s="13">
        <f>VLOOKUP(H53,'2025_01'!H:R,11,FALSE)</f>
        <v>3976</v>
      </c>
      <c r="R53" s="14">
        <f>VLOOKUP($H53,'[2]2025_02'!$D:$AD,'[2]2025_02'!J$19,FALSE)</f>
        <v>4075</v>
      </c>
      <c r="S53" s="15">
        <f t="shared" si="1"/>
        <v>99</v>
      </c>
      <c r="T53" s="29">
        <f>VLOOKUP($H53,'[2]2025_02'!$D:$AD,'[2]2025_02'!K$19,FALSE)</f>
        <v>99</v>
      </c>
      <c r="U53" s="30" t="str">
        <f>VLOOKUP($H53,'[2]2025_02'!$D:$AD,'[2]2025_02'!T$19,FALSE)</f>
        <v>LIDO</v>
      </c>
      <c r="V53" s="31" t="str">
        <f>VLOOKUP($H53,'[2]2025_02'!$D:$AD,'[2]2025_02'!U$19,FALSE)</f>
        <v>Sem ocorrência</v>
      </c>
      <c r="W53" s="12">
        <f>VLOOKUP($H53,'[2]2025_02'!$D:$AD,'[2]2025_02'!L$19,FALSE)</f>
        <v>1699.22</v>
      </c>
      <c r="X53" s="12">
        <f>VLOOKUP($H53,'[2]2025_02'!$D:$AD,'[2]2025_02'!M$19,FALSE)</f>
        <v>1699.22</v>
      </c>
      <c r="Y53" s="18">
        <f>VLOOKUP($H53,'[2]2025_02'!$D:$AD,'[2]2025_02'!N$19,FALSE)</f>
        <v>-321.14999999999998</v>
      </c>
      <c r="Z53" s="12">
        <f>VLOOKUP($H53,'[2]2025_02'!$D:$AD,'[2]2025_02'!O$19,FALSE)</f>
        <v>0</v>
      </c>
      <c r="AA53" s="12">
        <f>VLOOKUP($H53,'[2]2025_02'!$D:$AD,'[2]2025_02'!P$19,FALSE)</f>
        <v>0</v>
      </c>
      <c r="AB53" s="12">
        <f>VLOOKUP($H53,'[2]2025_02'!$D:$AD,'[2]2025_02'!Q$19,FALSE)</f>
        <v>3077.29</v>
      </c>
      <c r="AC53">
        <f t="shared" si="2"/>
        <v>3077.29</v>
      </c>
      <c r="AD53">
        <f t="shared" si="3"/>
        <v>0</v>
      </c>
    </row>
    <row r="54" spans="1:30" ht="15" customHeight="1" x14ac:dyDescent="0.25">
      <c r="A54" s="10" t="str">
        <f t="shared" si="0"/>
        <v>H061 2025 Fevereiro</v>
      </c>
      <c r="B54" s="10" t="str">
        <f>VLOOKUP(H54,[1]Auxiliar_referencia!E:F,2,FALSE)</f>
        <v>Medidor faturado pela UFSC</v>
      </c>
      <c r="C54" s="10">
        <v>2025</v>
      </c>
      <c r="D54" s="10" t="s">
        <v>117</v>
      </c>
      <c r="E54" s="10">
        <f>VLOOKUP(H54,[1]Auxiliar_referencia!$B:$X,3,FALSE)</f>
        <v>2296870</v>
      </c>
      <c r="F54" s="10" t="str">
        <f>VLOOKUP(H54,[1]Auxiliar_referencia!$B:$X,11,FALSE)</f>
        <v>Trindade</v>
      </c>
      <c r="G54" s="10" t="str">
        <f>VLOOKUP(H54,[1]Auxiliar_referencia!$B:$X,16,FALSE)</f>
        <v>B10C013871</v>
      </c>
      <c r="H54" s="11" t="s">
        <v>83</v>
      </c>
      <c r="I54" s="10" t="str">
        <f>VLOOKUP(H54,[1]Auxiliar_referencia!$B:$X,20,FALSE)</f>
        <v>CASAN</v>
      </c>
      <c r="J54" s="10" t="str">
        <f>VLOOKUP(H54,[1]Auxiliar_referencia!$B:$X,10,FALSE)</f>
        <v>Florianópolis - Trindade</v>
      </c>
      <c r="K54" s="10" t="str">
        <f>VLOOKUP(H54,[1]Auxiliar_referencia!$B:$X,12,FALSE)</f>
        <v>CCB Anatômico</v>
      </c>
      <c r="L54" s="12">
        <f>VLOOKUP($H54,'[2]2025_02'!$D:$AD,'[2]2025_02'!Z$19,FALSE)</f>
        <v>1</v>
      </c>
      <c r="M54" s="12">
        <f>VLOOKUP($H54,'[2]2025_02'!$D:$AD,'[2]2025_02'!AA$19,FALSE)</f>
        <v>0</v>
      </c>
      <c r="N54" s="12">
        <f>VLOOKUP($H54,'[2]2025_02'!$D:$AD,'[2]2025_02'!AB$19,FALSE)</f>
        <v>1</v>
      </c>
      <c r="O54" s="12">
        <f>VLOOKUP($H54,'[2]2025_02'!$D:$AD,'[2]2025_02'!AC$19,FALSE)</f>
        <v>0</v>
      </c>
      <c r="P54" s="12">
        <f>VLOOKUP($H54,'[2]2025_02'!$D:$AD,'[2]2025_02'!AD$19,FALSE)</f>
        <v>2</v>
      </c>
      <c r="Q54" s="13">
        <f>VLOOKUP(H54,'2025_01'!H:R,11,FALSE)</f>
        <v>559</v>
      </c>
      <c r="R54" s="14">
        <f>VLOOKUP($H54,'[2]2025_02'!$D:$AD,'[2]2025_02'!J$19,FALSE)</f>
        <v>567</v>
      </c>
      <c r="S54" s="15">
        <f t="shared" si="1"/>
        <v>8</v>
      </c>
      <c r="T54" s="29">
        <f>VLOOKUP($H54,'[2]2025_02'!$D:$AD,'[2]2025_02'!K$19,FALSE)</f>
        <v>8</v>
      </c>
      <c r="U54" s="30" t="str">
        <f>VLOOKUP($H54,'[2]2025_02'!$D:$AD,'[2]2025_02'!T$19,FALSE)</f>
        <v>LIDO</v>
      </c>
      <c r="V54" s="31" t="str">
        <f>VLOOKUP($H54,'[2]2025_02'!$D:$AD,'[2]2025_02'!U$19,FALSE)</f>
        <v>Sem ocorrência</v>
      </c>
      <c r="W54" s="12">
        <f>VLOOKUP($H54,'[2]2025_02'!$D:$AD,'[2]2025_02'!L$19,FALSE)</f>
        <v>137.58000000000001</v>
      </c>
      <c r="X54" s="12">
        <f>VLOOKUP($H54,'[2]2025_02'!$D:$AD,'[2]2025_02'!M$19,FALSE)</f>
        <v>137.58000000000001</v>
      </c>
      <c r="Y54" s="18">
        <f>VLOOKUP($H54,'[2]2025_02'!$D:$AD,'[2]2025_02'!N$19,FALSE)</f>
        <v>-26</v>
      </c>
      <c r="Z54" s="12">
        <f>VLOOKUP($H54,'[2]2025_02'!$D:$AD,'[2]2025_02'!O$19,FALSE)</f>
        <v>0</v>
      </c>
      <c r="AA54" s="12">
        <f>VLOOKUP($H54,'[2]2025_02'!$D:$AD,'[2]2025_02'!P$19,FALSE)</f>
        <v>0</v>
      </c>
      <c r="AB54" s="12">
        <f>VLOOKUP($H54,'[2]2025_02'!$D:$AD,'[2]2025_02'!Q$19,FALSE)</f>
        <v>249.16</v>
      </c>
      <c r="AC54">
        <f t="shared" si="2"/>
        <v>249.16000000000003</v>
      </c>
      <c r="AD54">
        <f t="shared" si="3"/>
        <v>0</v>
      </c>
    </row>
    <row r="55" spans="1:30" ht="15" customHeight="1" x14ac:dyDescent="0.25">
      <c r="A55" s="10" t="str">
        <f t="shared" si="0"/>
        <v>H062 2025 Fevereiro</v>
      </c>
      <c r="B55" s="10" t="str">
        <f>VLOOKUP(H55,[1]Auxiliar_referencia!E:F,2,FALSE)</f>
        <v>Medidor faturado pela UFSC</v>
      </c>
      <c r="C55" s="10">
        <v>2025</v>
      </c>
      <c r="D55" s="10" t="s">
        <v>117</v>
      </c>
      <c r="E55" s="10">
        <f>VLOOKUP(H55,[1]Auxiliar_referencia!$B:$X,3,FALSE)</f>
        <v>15023672</v>
      </c>
      <c r="F55" s="10" t="str">
        <f>VLOOKUP(H55,[1]Auxiliar_referencia!$B:$X,11,FALSE)</f>
        <v>Trindade</v>
      </c>
      <c r="G55" s="10" t="str">
        <f>VLOOKUP(H55,[1]Auxiliar_referencia!$B:$X,16,FALSE)</f>
        <v>C11C010415</v>
      </c>
      <c r="H55" s="11" t="s">
        <v>84</v>
      </c>
      <c r="I55" s="10" t="str">
        <f>VLOOKUP(H55,[1]Auxiliar_referencia!$B:$X,20,FALSE)</f>
        <v>CASAN</v>
      </c>
      <c r="J55" s="10" t="str">
        <f>VLOOKUP(H55,[1]Auxiliar_referencia!$B:$X,10,FALSE)</f>
        <v>Florianópolis - Trindade</v>
      </c>
      <c r="K55" s="10" t="str">
        <f>VLOOKUP(H55,[1]Auxiliar_referencia!$B:$X,12,FALSE)</f>
        <v>CFM  Bloco EFI</v>
      </c>
      <c r="L55" s="12">
        <f>VLOOKUP($H55,'[2]2025_02'!$D:$AD,'[2]2025_02'!Z$19,FALSE)</f>
        <v>1</v>
      </c>
      <c r="M55" s="12">
        <f>VLOOKUP($H55,'[2]2025_02'!$D:$AD,'[2]2025_02'!AA$19,FALSE)</f>
        <v>0</v>
      </c>
      <c r="N55" s="12">
        <f>VLOOKUP($H55,'[2]2025_02'!$D:$AD,'[2]2025_02'!AB$19,FALSE)</f>
        <v>0</v>
      </c>
      <c r="O55" s="12">
        <f>VLOOKUP($H55,'[2]2025_02'!$D:$AD,'[2]2025_02'!AC$19,FALSE)</f>
        <v>0</v>
      </c>
      <c r="P55" s="12">
        <f>VLOOKUP($H55,'[2]2025_02'!$D:$AD,'[2]2025_02'!AD$19,FALSE)</f>
        <v>1</v>
      </c>
      <c r="Q55" s="13">
        <f>VLOOKUP(H55,'2025_01'!H:R,11,FALSE)</f>
        <v>18868</v>
      </c>
      <c r="R55" s="14">
        <f>VLOOKUP($H55,'[2]2025_02'!$D:$AD,'[2]2025_02'!J$19,FALSE)</f>
        <v>19132</v>
      </c>
      <c r="S55" s="15">
        <f t="shared" si="1"/>
        <v>264</v>
      </c>
      <c r="T55" s="29">
        <f>VLOOKUP($H55,'[2]2025_02'!$D:$AD,'[2]2025_02'!K$19,FALSE)</f>
        <v>264</v>
      </c>
      <c r="U55" s="30" t="str">
        <f>VLOOKUP($H55,'[2]2025_02'!$D:$AD,'[2]2025_02'!T$19,FALSE)</f>
        <v>LIDO</v>
      </c>
      <c r="V55" s="31" t="str">
        <f>VLOOKUP($H55,'[2]2025_02'!$D:$AD,'[2]2025_02'!U$19,FALSE)</f>
        <v>Sem ocorrência</v>
      </c>
      <c r="W55" s="12">
        <f>VLOOKUP($H55,'[2]2025_02'!$D:$AD,'[2]2025_02'!L$19,FALSE)</f>
        <v>4651.07</v>
      </c>
      <c r="X55" s="12">
        <f>VLOOKUP($H55,'[2]2025_02'!$D:$AD,'[2]2025_02'!M$19,FALSE)</f>
        <v>4651.07</v>
      </c>
      <c r="Y55" s="18">
        <f>VLOOKUP($H55,'[2]2025_02'!$D:$AD,'[2]2025_02'!N$19,FALSE)</f>
        <v>-879.04</v>
      </c>
      <c r="Z55" s="12">
        <f>VLOOKUP($H55,'[2]2025_02'!$D:$AD,'[2]2025_02'!O$19,FALSE)</f>
        <v>0</v>
      </c>
      <c r="AA55" s="12">
        <f>VLOOKUP($H55,'[2]2025_02'!$D:$AD,'[2]2025_02'!P$19,FALSE)</f>
        <v>0</v>
      </c>
      <c r="AB55" s="12">
        <f>VLOOKUP($H55,'[2]2025_02'!$D:$AD,'[2]2025_02'!Q$19,FALSE)</f>
        <v>8423.1</v>
      </c>
      <c r="AC55">
        <f t="shared" si="2"/>
        <v>8423.0999999999985</v>
      </c>
      <c r="AD55">
        <f t="shared" si="3"/>
        <v>0</v>
      </c>
    </row>
    <row r="56" spans="1:30" ht="15" customHeight="1" x14ac:dyDescent="0.25">
      <c r="A56" s="10" t="str">
        <f t="shared" si="0"/>
        <v>H066 2025 Fevereiro</v>
      </c>
      <c r="B56" s="10" t="str">
        <f>VLOOKUP(H56,[1]Auxiliar_referencia!E:F,2,FALSE)</f>
        <v>Medidor faturado pela UFSC</v>
      </c>
      <c r="C56" s="10">
        <v>2025</v>
      </c>
      <c r="D56" s="10" t="s">
        <v>117</v>
      </c>
      <c r="E56" s="10">
        <f>VLOOKUP(H56,[1]Auxiliar_referencia!$B:$X,3,FALSE)</f>
        <v>17091764</v>
      </c>
      <c r="F56" s="10" t="str">
        <f>VLOOKUP(H56,[1]Auxiliar_referencia!$B:$X,11,FALSE)</f>
        <v>Trindade</v>
      </c>
      <c r="G56" s="10" t="str">
        <f>VLOOKUP(H56,[1]Auxiliar_referencia!$B:$X,16,FALSE)</f>
        <v>F11C000153</v>
      </c>
      <c r="H56" s="11" t="s">
        <v>85</v>
      </c>
      <c r="I56" s="10" t="str">
        <f>VLOOKUP(H56,[1]Auxiliar_referencia!$B:$X,20,FALSE)</f>
        <v>CASAN</v>
      </c>
      <c r="J56" s="10" t="str">
        <f>VLOOKUP(H56,[1]Auxiliar_referencia!$B:$X,10,FALSE)</f>
        <v>Florianópolis - Trindade</v>
      </c>
      <c r="K56" s="10" t="str">
        <f>VLOOKUP(H56,[1]Auxiliar_referencia!$B:$X,12,FALSE)</f>
        <v>CCB - Blocos E, F e G e Biotério (BIC 12)</v>
      </c>
      <c r="L56" s="12">
        <f>VLOOKUP($H56,'[2]2025_02'!$D:$AD,'[2]2025_02'!Z$19,FALSE)</f>
        <v>1</v>
      </c>
      <c r="M56" s="12">
        <f>VLOOKUP($H56,'[2]2025_02'!$D:$AD,'[2]2025_02'!AA$19,FALSE)</f>
        <v>0</v>
      </c>
      <c r="N56" s="12">
        <f>VLOOKUP($H56,'[2]2025_02'!$D:$AD,'[2]2025_02'!AB$19,FALSE)</f>
        <v>0</v>
      </c>
      <c r="O56" s="12">
        <f>VLOOKUP($H56,'[2]2025_02'!$D:$AD,'[2]2025_02'!AC$19,FALSE)</f>
        <v>0</v>
      </c>
      <c r="P56" s="12">
        <f>VLOOKUP($H56,'[2]2025_02'!$D:$AD,'[2]2025_02'!AD$19,FALSE)</f>
        <v>1</v>
      </c>
      <c r="Q56" s="13">
        <f>VLOOKUP(H56,'2025_01'!H:R,11,FALSE)</f>
        <v>33215</v>
      </c>
      <c r="R56" s="14">
        <f>VLOOKUP($H56,'[2]2025_02'!$D:$AD,'[2]2025_02'!J$19,FALSE)</f>
        <v>34713</v>
      </c>
      <c r="S56" s="15">
        <f t="shared" si="1"/>
        <v>1498</v>
      </c>
      <c r="T56" s="29">
        <f>VLOOKUP($H56,'[2]2025_02'!$D:$AD,'[2]2025_02'!K$19,FALSE)</f>
        <v>1498</v>
      </c>
      <c r="U56" s="30" t="str">
        <f>VLOOKUP($H56,'[2]2025_02'!$D:$AD,'[2]2025_02'!T$19,FALSE)</f>
        <v>MÉDIO</v>
      </c>
      <c r="V56" s="31" t="str">
        <f>VLOOKUP($H56,'[2]2025_02'!$D:$AD,'[2]2025_02'!U$19,FALSE)</f>
        <v>VIDRO DO HIDROMETRO SUADO</v>
      </c>
      <c r="W56" s="12">
        <f>VLOOKUP($H56,'[2]2025_02'!$D:$AD,'[2]2025_02'!L$19,FALSE)</f>
        <v>26727.33</v>
      </c>
      <c r="X56" s="12">
        <f>VLOOKUP($H56,'[2]2025_02'!$D:$AD,'[2]2025_02'!M$19,FALSE)</f>
        <v>26727.33</v>
      </c>
      <c r="Y56" s="18">
        <f>VLOOKUP($H56,'[2]2025_02'!$D:$AD,'[2]2025_02'!N$19,FALSE)</f>
        <v>-5051.47</v>
      </c>
      <c r="Z56" s="12">
        <f>VLOOKUP($H56,'[2]2025_02'!$D:$AD,'[2]2025_02'!O$19,FALSE)</f>
        <v>0</v>
      </c>
      <c r="AA56" s="12">
        <f>VLOOKUP($H56,'[2]2025_02'!$D:$AD,'[2]2025_02'!P$19,FALSE)</f>
        <v>0</v>
      </c>
      <c r="AB56" s="12">
        <f>VLOOKUP($H56,'[2]2025_02'!$D:$AD,'[2]2025_02'!Q$19,FALSE)</f>
        <v>48403.19</v>
      </c>
      <c r="AC56">
        <f t="shared" si="2"/>
        <v>48403.19</v>
      </c>
      <c r="AD56">
        <f t="shared" si="3"/>
        <v>0</v>
      </c>
    </row>
    <row r="57" spans="1:30" ht="15" customHeight="1" x14ac:dyDescent="0.25">
      <c r="A57" s="10" t="str">
        <f t="shared" si="0"/>
        <v>H072 2025 Fevereiro</v>
      </c>
      <c r="B57" s="10" t="str">
        <f>VLOOKUP(H57,[1]Auxiliar_referencia!E:F,2,FALSE)</f>
        <v>Medidor faturado pela UFSC</v>
      </c>
      <c r="C57" s="10">
        <v>2025</v>
      </c>
      <c r="D57" s="10" t="s">
        <v>117</v>
      </c>
      <c r="E57" s="10">
        <f>VLOOKUP(H57,[1]Auxiliar_referencia!$B:$X,3,FALSE)</f>
        <v>2297167</v>
      </c>
      <c r="F57" s="10" t="str">
        <f>VLOOKUP(H57,[1]Auxiliar_referencia!$B:$X,11,FALSE)</f>
        <v>CCA - Itacorubi</v>
      </c>
      <c r="G57" s="10" t="str">
        <f>VLOOKUP(H57,[1]Auxiliar_referencia!$B:$X,16,FALSE)</f>
        <v>B10C017343</v>
      </c>
      <c r="H57" s="11" t="s">
        <v>86</v>
      </c>
      <c r="I57" s="10" t="str">
        <f>VLOOKUP(H57,[1]Auxiliar_referencia!$B:$X,20,FALSE)</f>
        <v>CASAN</v>
      </c>
      <c r="J57" s="10" t="str">
        <f>VLOOKUP(H57,[1]Auxiliar_referencia!$B:$X,10,FALSE)</f>
        <v>Florianópolis - Outros</v>
      </c>
      <c r="K57" s="10" t="str">
        <f>VLOOKUP(H57,[1]Auxiliar_referencia!$B:$X,12,FALSE)</f>
        <v>CCA 1</v>
      </c>
      <c r="L57" s="12">
        <f>VLOOKUP($H57,'[2]2025_02'!$D:$AD,'[2]2025_02'!Z$19,FALSE)</f>
        <v>1</v>
      </c>
      <c r="M57" s="12">
        <f>VLOOKUP($H57,'[2]2025_02'!$D:$AD,'[2]2025_02'!AA$19,FALSE)</f>
        <v>0</v>
      </c>
      <c r="N57" s="12">
        <f>VLOOKUP($H57,'[2]2025_02'!$D:$AD,'[2]2025_02'!AB$19,FALSE)</f>
        <v>0</v>
      </c>
      <c r="O57" s="12">
        <f>VLOOKUP($H57,'[2]2025_02'!$D:$AD,'[2]2025_02'!AC$19,FALSE)</f>
        <v>0</v>
      </c>
      <c r="P57" s="12">
        <f>VLOOKUP($H57,'[2]2025_02'!$D:$AD,'[2]2025_02'!AD$19,FALSE)</f>
        <v>1</v>
      </c>
      <c r="Q57" s="13">
        <f>VLOOKUP(H57,'2025_01'!H:R,11,FALSE)</f>
        <v>1519</v>
      </c>
      <c r="R57" s="14">
        <f>VLOOKUP($H57,'[2]2025_02'!$D:$AD,'[2]2025_02'!J$19,FALSE)</f>
        <v>404</v>
      </c>
      <c r="S57" s="15">
        <f t="shared" si="1"/>
        <v>-1115</v>
      </c>
      <c r="T57" s="29">
        <f>VLOOKUP($H57,'[2]2025_02'!$D:$AD,'[2]2025_02'!K$19,FALSE)</f>
        <v>0</v>
      </c>
      <c r="U57" s="30" t="str">
        <f>VLOOKUP($H57,'[2]2025_02'!$D:$AD,'[2]2025_02'!T$19,FALSE)</f>
        <v>LIDO/REVISÃO</v>
      </c>
      <c r="V57" s="31" t="str">
        <f>VLOOKUP($H57,'[2]2025_02'!$D:$AD,'[2]2025_02'!U$19,FALSE)</f>
        <v>CONFIRMACAO LEITURA</v>
      </c>
      <c r="W57" s="12">
        <f>VLOOKUP($H57,'[2]2025_02'!$D:$AD,'[2]2025_02'!L$19,FALSE)</f>
        <v>43.31</v>
      </c>
      <c r="X57" s="12">
        <f>VLOOKUP($H57,'[2]2025_02'!$D:$AD,'[2]2025_02'!M$19,FALSE)</f>
        <v>0</v>
      </c>
      <c r="Y57" s="18">
        <f>VLOOKUP($H57,'[2]2025_02'!$D:$AD,'[2]2025_02'!N$19,FALSE)</f>
        <v>-4.09</v>
      </c>
      <c r="Z57" s="12">
        <f>VLOOKUP($H57,'[2]2025_02'!$D:$AD,'[2]2025_02'!O$19,FALSE)</f>
        <v>0</v>
      </c>
      <c r="AA57" s="12">
        <f>VLOOKUP($H57,'[2]2025_02'!$D:$AD,'[2]2025_02'!P$19,FALSE)</f>
        <v>0</v>
      </c>
      <c r="AB57" s="12">
        <f>VLOOKUP($H57,'[2]2025_02'!$D:$AD,'[2]2025_02'!Q$19,FALSE)</f>
        <v>39.22</v>
      </c>
      <c r="AC57">
        <f t="shared" si="2"/>
        <v>39.22</v>
      </c>
      <c r="AD57">
        <f t="shared" si="3"/>
        <v>0</v>
      </c>
    </row>
    <row r="58" spans="1:30" ht="15" customHeight="1" x14ac:dyDescent="0.25">
      <c r="A58" s="10" t="str">
        <f t="shared" si="0"/>
        <v>H073 2025 Fevereiro</v>
      </c>
      <c r="B58" s="10" t="str">
        <f>VLOOKUP(H58,[1]Auxiliar_referencia!E:F,2,FALSE)</f>
        <v>Medidor faturado pela UFSC</v>
      </c>
      <c r="C58" s="10">
        <v>2025</v>
      </c>
      <c r="D58" s="10" t="s">
        <v>117</v>
      </c>
      <c r="E58" s="10">
        <f>VLOOKUP(H58,[1]Auxiliar_referencia!$B:$X,3,FALSE)</f>
        <v>2297175</v>
      </c>
      <c r="F58" s="10" t="str">
        <f>VLOOKUP(H58,[1]Auxiliar_referencia!$B:$X,11,FALSE)</f>
        <v>CCA - Itacorubi</v>
      </c>
      <c r="G58" s="10" t="str">
        <f>VLOOKUP(H58,[1]Auxiliar_referencia!$B:$X,16,FALSE)</f>
        <v>A05S578217</v>
      </c>
      <c r="H58" s="11" t="s">
        <v>87</v>
      </c>
      <c r="I58" s="10" t="str">
        <f>VLOOKUP(H58,[1]Auxiliar_referencia!$B:$X,20,FALSE)</f>
        <v>CASAN</v>
      </c>
      <c r="J58" s="10" t="str">
        <f>VLOOKUP(H58,[1]Auxiliar_referencia!$B:$X,10,FALSE)</f>
        <v>Florianópolis - Outros</v>
      </c>
      <c r="K58" s="10" t="str">
        <f>VLOOKUP(H58,[1]Auxiliar_referencia!$B:$X,12,FALSE)</f>
        <v>CCA  Estação Experimental de Aquicultura</v>
      </c>
      <c r="L58" s="12">
        <f>VLOOKUP($H58,'[2]2025_02'!$D:$AD,'[2]2025_02'!Z$19,FALSE)</f>
        <v>1</v>
      </c>
      <c r="M58" s="12">
        <f>VLOOKUP($H58,'[2]2025_02'!$D:$AD,'[2]2025_02'!AA$19,FALSE)</f>
        <v>0</v>
      </c>
      <c r="N58" s="12">
        <f>VLOOKUP($H58,'[2]2025_02'!$D:$AD,'[2]2025_02'!AB$19,FALSE)</f>
        <v>0</v>
      </c>
      <c r="O58" s="12">
        <f>VLOOKUP($H58,'[2]2025_02'!$D:$AD,'[2]2025_02'!AC$19,FALSE)</f>
        <v>0</v>
      </c>
      <c r="P58" s="12">
        <f>VLOOKUP($H58,'[2]2025_02'!$D:$AD,'[2]2025_02'!AD$19,FALSE)</f>
        <v>1</v>
      </c>
      <c r="Q58" s="13">
        <f>VLOOKUP(H58,'2025_01'!H:R,11,FALSE)</f>
        <v>132</v>
      </c>
      <c r="R58" s="14">
        <f>VLOOKUP($H58,'[2]2025_02'!$D:$AD,'[2]2025_02'!J$19,FALSE)</f>
        <v>248</v>
      </c>
      <c r="S58" s="15">
        <f t="shared" si="1"/>
        <v>116</v>
      </c>
      <c r="T58" s="29">
        <f>VLOOKUP($H58,'[2]2025_02'!$D:$AD,'[2]2025_02'!K$19,FALSE)</f>
        <v>116</v>
      </c>
      <c r="U58" s="30" t="str">
        <f>VLOOKUP($H58,'[2]2025_02'!$D:$AD,'[2]2025_02'!T$19,FALSE)</f>
        <v>LIDO</v>
      </c>
      <c r="V58" s="31" t="str">
        <f>VLOOKUP($H58,'[2]2025_02'!$D:$AD,'[2]2025_02'!U$19,FALSE)</f>
        <v>Alto Consumo</v>
      </c>
      <c r="W58" s="12">
        <f>VLOOKUP($H58,'[2]2025_02'!$D:$AD,'[2]2025_02'!L$19,FALSE)</f>
        <v>2003.35</v>
      </c>
      <c r="X58" s="12">
        <f>VLOOKUP($H58,'[2]2025_02'!$D:$AD,'[2]2025_02'!M$19,FALSE)</f>
        <v>0</v>
      </c>
      <c r="Y58" s="18">
        <f>VLOOKUP($H58,'[2]2025_02'!$D:$AD,'[2]2025_02'!N$19,FALSE)</f>
        <v>-189.31</v>
      </c>
      <c r="Z58" s="12">
        <f>VLOOKUP($H58,'[2]2025_02'!$D:$AD,'[2]2025_02'!O$19,FALSE)</f>
        <v>0</v>
      </c>
      <c r="AA58" s="12">
        <f>VLOOKUP($H58,'[2]2025_02'!$D:$AD,'[2]2025_02'!P$19,FALSE)</f>
        <v>0</v>
      </c>
      <c r="AB58" s="12">
        <f>VLOOKUP($H58,'[2]2025_02'!$D:$AD,'[2]2025_02'!Q$19,FALSE)</f>
        <v>1814.04</v>
      </c>
      <c r="AC58">
        <f t="shared" si="2"/>
        <v>1814.04</v>
      </c>
      <c r="AD58">
        <f t="shared" si="3"/>
        <v>0</v>
      </c>
    </row>
    <row r="59" spans="1:30" ht="15" customHeight="1" x14ac:dyDescent="0.25">
      <c r="A59" s="10" t="str">
        <f t="shared" si="0"/>
        <v>H074 2025 Fevereiro</v>
      </c>
      <c r="B59" s="10" t="str">
        <f>VLOOKUP(H59,[1]Auxiliar_referencia!E:F,2,FALSE)</f>
        <v>Medidor faturado pela UFSC</v>
      </c>
      <c r="C59" s="10">
        <v>2025</v>
      </c>
      <c r="D59" s="10" t="s">
        <v>117</v>
      </c>
      <c r="E59" s="10">
        <f>VLOOKUP(H59,[1]Auxiliar_referencia!$B:$X,3,FALSE)</f>
        <v>2297183</v>
      </c>
      <c r="F59" s="10" t="str">
        <f>VLOOKUP(H59,[1]Auxiliar_referencia!$B:$X,11,FALSE)</f>
        <v>CCA - Itacorubi</v>
      </c>
      <c r="G59" s="10" t="str">
        <f>VLOOKUP(H59,[1]Auxiliar_referencia!$B:$X,16,FALSE)</f>
        <v>C11C010252</v>
      </c>
      <c r="H59" s="11" t="s">
        <v>88</v>
      </c>
      <c r="I59" s="10" t="str">
        <f>VLOOKUP(H59,[1]Auxiliar_referencia!$B:$X,20,FALSE)</f>
        <v>CASAN</v>
      </c>
      <c r="J59" s="10" t="str">
        <f>VLOOKUP(H59,[1]Auxiliar_referencia!$B:$X,10,FALSE)</f>
        <v>Florianópolis - Outros</v>
      </c>
      <c r="K59" s="10" t="str">
        <f>VLOOKUP(H59,[1]Auxiliar_referencia!$B:$X,12,FALSE)</f>
        <v>CCA 2</v>
      </c>
      <c r="L59" s="12">
        <f>VLOOKUP($H59,'[2]2025_02'!$D:$AD,'[2]2025_02'!Z$19,FALSE)</f>
        <v>1</v>
      </c>
      <c r="M59" s="12">
        <f>VLOOKUP($H59,'[2]2025_02'!$D:$AD,'[2]2025_02'!AA$19,FALSE)</f>
        <v>0</v>
      </c>
      <c r="N59" s="12">
        <f>VLOOKUP($H59,'[2]2025_02'!$D:$AD,'[2]2025_02'!AB$19,FALSE)</f>
        <v>0</v>
      </c>
      <c r="O59" s="12">
        <f>VLOOKUP($H59,'[2]2025_02'!$D:$AD,'[2]2025_02'!AC$19,FALSE)</f>
        <v>0</v>
      </c>
      <c r="P59" s="12">
        <f>VLOOKUP($H59,'[2]2025_02'!$D:$AD,'[2]2025_02'!AD$19,FALSE)</f>
        <v>1</v>
      </c>
      <c r="Q59" s="13">
        <f>VLOOKUP(H59,'2025_01'!H:R,11,FALSE)</f>
        <v>17021</v>
      </c>
      <c r="R59" s="14">
        <f>VLOOKUP($H59,'[2]2025_02'!$D:$AD,'[2]2025_02'!J$19,FALSE)</f>
        <v>17900</v>
      </c>
      <c r="S59" s="15">
        <f t="shared" si="1"/>
        <v>879</v>
      </c>
      <c r="T59" s="29">
        <f>VLOOKUP($H59,'[2]2025_02'!$D:$AD,'[2]2025_02'!K$19,FALSE)</f>
        <v>879</v>
      </c>
      <c r="U59" s="30" t="str">
        <f>VLOOKUP($H59,'[2]2025_02'!$D:$AD,'[2]2025_02'!T$19,FALSE)</f>
        <v>LIDO</v>
      </c>
      <c r="V59" s="31" t="str">
        <f>VLOOKUP($H59,'[2]2025_02'!$D:$AD,'[2]2025_02'!U$19,FALSE)</f>
        <v>Sem ocorrência</v>
      </c>
      <c r="W59" s="12">
        <f>VLOOKUP($H59,'[2]2025_02'!$D:$AD,'[2]2025_02'!L$19,FALSE)</f>
        <v>15653.42</v>
      </c>
      <c r="X59" s="12">
        <f>VLOOKUP($H59,'[2]2025_02'!$D:$AD,'[2]2025_02'!M$19,FALSE)</f>
        <v>0</v>
      </c>
      <c r="Y59" s="18">
        <f>VLOOKUP($H59,'[2]2025_02'!$D:$AD,'[2]2025_02'!N$19,FALSE)</f>
        <v>-1479.24</v>
      </c>
      <c r="Z59" s="12">
        <f>VLOOKUP($H59,'[2]2025_02'!$D:$AD,'[2]2025_02'!O$19,FALSE)</f>
        <v>0</v>
      </c>
      <c r="AA59" s="12">
        <f>VLOOKUP($H59,'[2]2025_02'!$D:$AD,'[2]2025_02'!P$19,FALSE)</f>
        <v>0</v>
      </c>
      <c r="AB59" s="12">
        <f>VLOOKUP($H59,'[2]2025_02'!$D:$AD,'[2]2025_02'!Q$19,FALSE)</f>
        <v>14174.18</v>
      </c>
      <c r="AC59">
        <f t="shared" si="2"/>
        <v>14174.18</v>
      </c>
      <c r="AD59">
        <f t="shared" si="3"/>
        <v>0</v>
      </c>
    </row>
    <row r="60" spans="1:30" ht="15" customHeight="1" x14ac:dyDescent="0.25">
      <c r="A60" s="10" t="str">
        <f t="shared" si="0"/>
        <v>H076 2025 Fevereiro</v>
      </c>
      <c r="B60" s="10" t="str">
        <f>VLOOKUP(H60,[1]Auxiliar_referencia!E:F,2,FALSE)</f>
        <v>Medidor faturado pela UFSC</v>
      </c>
      <c r="C60" s="10">
        <v>2025</v>
      </c>
      <c r="D60" s="10" t="s">
        <v>117</v>
      </c>
      <c r="E60" s="10">
        <f>VLOOKUP(H60,[1]Auxiliar_referencia!$B:$X,3,FALSE)</f>
        <v>2297361</v>
      </c>
      <c r="F60" s="10" t="str">
        <f>VLOOKUP(H60,[1]Auxiliar_referencia!$B:$X,11,FALSE)</f>
        <v xml:space="preserve">CCA - Cidade das Abelhas </v>
      </c>
      <c r="G60" s="10" t="str">
        <f>VLOOKUP(H60,[1]Auxiliar_referencia!$B:$X,16,FALSE)</f>
        <v>A10C001421</v>
      </c>
      <c r="H60" s="11" t="s">
        <v>89</v>
      </c>
      <c r="I60" s="10" t="str">
        <f>VLOOKUP(H60,[1]Auxiliar_referencia!$B:$X,20,FALSE)</f>
        <v>CASAN</v>
      </c>
      <c r="J60" s="10" t="str">
        <f>VLOOKUP(H60,[1]Auxiliar_referencia!$B:$X,10,FALSE)</f>
        <v>Florianópolis - Outros</v>
      </c>
      <c r="K60" s="10" t="str">
        <f>VLOOKUP(H60,[1]Auxiliar_referencia!$B:$X,12,FALSE)</f>
        <v>Cidade das Abelhas  Rod. Virgílio Várzea, 2600</v>
      </c>
      <c r="L60" s="12">
        <f>VLOOKUP($H60,'[2]2025_02'!$D:$AD,'[2]2025_02'!Z$19,FALSE)</f>
        <v>1</v>
      </c>
      <c r="M60" s="12">
        <f>VLOOKUP($H60,'[2]2025_02'!$D:$AD,'[2]2025_02'!AA$19,FALSE)</f>
        <v>0</v>
      </c>
      <c r="N60" s="12">
        <f>VLOOKUP($H60,'[2]2025_02'!$D:$AD,'[2]2025_02'!AB$19,FALSE)</f>
        <v>0</v>
      </c>
      <c r="O60" s="12">
        <f>VLOOKUP($H60,'[2]2025_02'!$D:$AD,'[2]2025_02'!AC$19,FALSE)</f>
        <v>0</v>
      </c>
      <c r="P60" s="12">
        <f>VLOOKUP($H60,'[2]2025_02'!$D:$AD,'[2]2025_02'!AD$19,FALSE)</f>
        <v>1</v>
      </c>
      <c r="Q60" s="13">
        <f>VLOOKUP(H60,'2025_01'!H:R,11,FALSE)</f>
        <v>1331</v>
      </c>
      <c r="R60" s="14">
        <f>VLOOKUP($H60,'[2]2025_02'!$D:$AD,'[2]2025_02'!J$19,FALSE)</f>
        <v>1356</v>
      </c>
      <c r="S60" s="15">
        <f t="shared" si="1"/>
        <v>25</v>
      </c>
      <c r="T60" s="29">
        <f>VLOOKUP($H60,'[2]2025_02'!$D:$AD,'[2]2025_02'!K$19,FALSE)</f>
        <v>25</v>
      </c>
      <c r="U60" s="30" t="str">
        <f>VLOOKUP($H60,'[2]2025_02'!$D:$AD,'[2]2025_02'!T$19,FALSE)</f>
        <v>MÉDIO</v>
      </c>
      <c r="V60" s="31" t="str">
        <f>VLOOKUP($H60,'[2]2025_02'!$D:$AD,'[2]2025_02'!U$19,FALSE)</f>
        <v>Média</v>
      </c>
      <c r="W60" s="12">
        <f>VLOOKUP($H60,'[2]2025_02'!$D:$AD,'[2]2025_02'!L$19,FALSE)</f>
        <v>375.36</v>
      </c>
      <c r="X60" s="12">
        <f>VLOOKUP($H60,'[2]2025_02'!$D:$AD,'[2]2025_02'!M$19,FALSE)</f>
        <v>0</v>
      </c>
      <c r="Y60" s="18">
        <f>VLOOKUP($H60,'[2]2025_02'!$D:$AD,'[2]2025_02'!N$19,FALSE)</f>
        <v>-35.47</v>
      </c>
      <c r="Z60" s="12">
        <f>VLOOKUP($H60,'[2]2025_02'!$D:$AD,'[2]2025_02'!O$19,FALSE)</f>
        <v>0</v>
      </c>
      <c r="AA60" s="12">
        <f>VLOOKUP($H60,'[2]2025_02'!$D:$AD,'[2]2025_02'!P$19,FALSE)</f>
        <v>0</v>
      </c>
      <c r="AB60" s="12">
        <f>VLOOKUP($H60,'[2]2025_02'!$D:$AD,'[2]2025_02'!Q$19,FALSE)</f>
        <v>339.89</v>
      </c>
      <c r="AC60">
        <f t="shared" si="2"/>
        <v>339.89</v>
      </c>
      <c r="AD60">
        <f t="shared" si="3"/>
        <v>0</v>
      </c>
    </row>
    <row r="61" spans="1:30" ht="15" customHeight="1" x14ac:dyDescent="0.25">
      <c r="A61" s="10" t="str">
        <f t="shared" si="0"/>
        <v>H081 2025 Fevereiro</v>
      </c>
      <c r="B61" s="10" t="str">
        <f>VLOOKUP(H61,[1]Auxiliar_referencia!E:F,2,FALSE)</f>
        <v>Medidor faturado pela UFSC</v>
      </c>
      <c r="C61" s="10">
        <v>2025</v>
      </c>
      <c r="D61" s="10" t="s">
        <v>117</v>
      </c>
      <c r="E61" s="10">
        <f>VLOOKUP(H61,[1]Auxiliar_referencia!$B:$X,3,FALSE)</f>
        <v>2295652</v>
      </c>
      <c r="F61" s="10" t="str">
        <f>VLOOKUP(H61,[1]Auxiliar_referencia!$B:$X,11,FALSE)</f>
        <v>SEAD - TV UFSC</v>
      </c>
      <c r="G61" s="10" t="str">
        <f>VLOOKUP(H61,[1]Auxiliar_referencia!$B:$X,16,FALSE)</f>
        <v>B17C002628</v>
      </c>
      <c r="H61" s="11" t="s">
        <v>90</v>
      </c>
      <c r="I61" s="10" t="str">
        <f>VLOOKUP(H61,[1]Auxiliar_referencia!$B:$X,20,FALSE)</f>
        <v>CASAN</v>
      </c>
      <c r="J61" s="10" t="str">
        <f>VLOOKUP(H61,[1]Auxiliar_referencia!$B:$X,10,FALSE)</f>
        <v>Florianópolis - Outros</v>
      </c>
      <c r="K61" s="10" t="str">
        <f>VLOOKUP(H61,[1]Auxiliar_referencia!$B:$X,12,FALSE)</f>
        <v>Rua Presidente Coutinho</v>
      </c>
      <c r="L61" s="12">
        <f>VLOOKUP($H61,'[2]2025_02'!$D:$AD,'[2]2025_02'!Z$19,FALSE)</f>
        <v>1</v>
      </c>
      <c r="M61" s="12">
        <f>VLOOKUP($H61,'[2]2025_02'!$D:$AD,'[2]2025_02'!AA$19,FALSE)</f>
        <v>0</v>
      </c>
      <c r="N61" s="12">
        <f>VLOOKUP($H61,'[2]2025_02'!$D:$AD,'[2]2025_02'!AB$19,FALSE)</f>
        <v>0</v>
      </c>
      <c r="O61" s="12">
        <f>VLOOKUP($H61,'[2]2025_02'!$D:$AD,'[2]2025_02'!AC$19,FALSE)</f>
        <v>0</v>
      </c>
      <c r="P61" s="12">
        <f>VLOOKUP($H61,'[2]2025_02'!$D:$AD,'[2]2025_02'!AD$19,FALSE)</f>
        <v>1</v>
      </c>
      <c r="Q61" s="13">
        <f>VLOOKUP(H61,'2025_01'!H:R,11,FALSE)</f>
        <v>3452</v>
      </c>
      <c r="R61" s="14">
        <f>VLOOKUP($H61,'[2]2025_02'!$D:$AD,'[2]2025_02'!J$19,FALSE)</f>
        <v>3559</v>
      </c>
      <c r="S61" s="15">
        <f t="shared" si="1"/>
        <v>107</v>
      </c>
      <c r="T61" s="29">
        <f>VLOOKUP($H61,'[2]2025_02'!$D:$AD,'[2]2025_02'!K$19,FALSE)</f>
        <v>107</v>
      </c>
      <c r="U61" s="30" t="str">
        <f>VLOOKUP($H61,'[2]2025_02'!$D:$AD,'[2]2025_02'!T$19,FALSE)</f>
        <v>LIDO</v>
      </c>
      <c r="V61" s="31" t="str">
        <f>VLOOKUP($H61,'[2]2025_02'!$D:$AD,'[2]2025_02'!U$19,FALSE)</f>
        <v>Alto Consumo</v>
      </c>
      <c r="W61" s="12">
        <f>VLOOKUP($H61,'[2]2025_02'!$D:$AD,'[2]2025_02'!L$19,FALSE)</f>
        <v>1842.34</v>
      </c>
      <c r="X61" s="12">
        <f>VLOOKUP($H61,'[2]2025_02'!$D:$AD,'[2]2025_02'!M$19,FALSE)</f>
        <v>1842.34</v>
      </c>
      <c r="Y61" s="18">
        <f>VLOOKUP($H61,'[2]2025_02'!$D:$AD,'[2]2025_02'!N$19,FALSE)</f>
        <v>-348.2</v>
      </c>
      <c r="Z61" s="12">
        <f>VLOOKUP($H61,'[2]2025_02'!$D:$AD,'[2]2025_02'!O$19,FALSE)</f>
        <v>0</v>
      </c>
      <c r="AA61" s="12">
        <f>VLOOKUP($H61,'[2]2025_02'!$D:$AD,'[2]2025_02'!P$19,FALSE)</f>
        <v>0</v>
      </c>
      <c r="AB61" s="12">
        <f>VLOOKUP($H61,'[2]2025_02'!$D:$AD,'[2]2025_02'!Q$19,FALSE)</f>
        <v>3336.48</v>
      </c>
      <c r="AC61">
        <f t="shared" si="2"/>
        <v>3336.48</v>
      </c>
      <c r="AD61">
        <f t="shared" si="3"/>
        <v>0</v>
      </c>
    </row>
    <row r="62" spans="1:30" ht="15" customHeight="1" x14ac:dyDescent="0.25">
      <c r="A62" s="10" t="str">
        <f t="shared" si="0"/>
        <v>H082 2025 Fevereiro</v>
      </c>
      <c r="B62" s="10" t="str">
        <f>VLOOKUP(H62,[1]Auxiliar_referencia!E:F,2,FALSE)</f>
        <v>Medidor faturado pela UFSC</v>
      </c>
      <c r="C62" s="10">
        <v>2025</v>
      </c>
      <c r="D62" s="10" t="s">
        <v>117</v>
      </c>
      <c r="E62" s="10">
        <f>VLOOKUP(H62,[1]Auxiliar_referencia!$B:$X,3,FALSE)</f>
        <v>5716594</v>
      </c>
      <c r="F62" s="10" t="str">
        <f>VLOOKUP(H62,[1]Auxiliar_referencia!$B:$X,11,FALSE)</f>
        <v>CCA - Tapera</v>
      </c>
      <c r="G62" s="10" t="str">
        <f>VLOOKUP(H62,[1]Auxiliar_referencia!$B:$X,16,FALSE)</f>
        <v>C11C010040</v>
      </c>
      <c r="H62" s="11" t="s">
        <v>91</v>
      </c>
      <c r="I62" s="10" t="str">
        <f>VLOOKUP(H62,[1]Auxiliar_referencia!$B:$X,20,FALSE)</f>
        <v>CASAN</v>
      </c>
      <c r="J62" s="10" t="str">
        <f>VLOOKUP(H62,[1]Auxiliar_referencia!$B:$X,10,FALSE)</f>
        <v>Florianópolis - Outros</v>
      </c>
      <c r="K62" s="10" t="str">
        <f>VLOOKUP(H62,[1]Auxiliar_referencia!$B:$X,12,FALSE)</f>
        <v>CCA Tapera - Fazenda Experimental da Ressacada</v>
      </c>
      <c r="L62" s="12">
        <f>VLOOKUP($H62,'[2]2025_02'!$D:$AD,'[2]2025_02'!Z$19,FALSE)</f>
        <v>1</v>
      </c>
      <c r="M62" s="12">
        <f>VLOOKUP($H62,'[2]2025_02'!$D:$AD,'[2]2025_02'!AA$19,FALSE)</f>
        <v>0</v>
      </c>
      <c r="N62" s="12">
        <f>VLOOKUP($H62,'[2]2025_02'!$D:$AD,'[2]2025_02'!AB$19,FALSE)</f>
        <v>0</v>
      </c>
      <c r="O62" s="12">
        <f>VLOOKUP($H62,'[2]2025_02'!$D:$AD,'[2]2025_02'!AC$19,FALSE)</f>
        <v>0</v>
      </c>
      <c r="P62" s="12">
        <f>VLOOKUP($H62,'[2]2025_02'!$D:$AD,'[2]2025_02'!AD$19,FALSE)</f>
        <v>1</v>
      </c>
      <c r="Q62" s="13">
        <f>VLOOKUP(H62,'2025_01'!H:R,11,FALSE)</f>
        <v>31807</v>
      </c>
      <c r="R62" s="14">
        <f>VLOOKUP($H62,'[2]2025_02'!$D:$AD,'[2]2025_02'!J$19,FALSE)</f>
        <v>32261</v>
      </c>
      <c r="S62" s="15">
        <f t="shared" si="1"/>
        <v>454</v>
      </c>
      <c r="T62" s="29">
        <f>VLOOKUP($H62,'[2]2025_02'!$D:$AD,'[2]2025_02'!K$19,FALSE)</f>
        <v>454</v>
      </c>
      <c r="U62" s="30" t="str">
        <f>VLOOKUP($H62,'[2]2025_02'!$D:$AD,'[2]2025_02'!T$19,FALSE)</f>
        <v>LIDO</v>
      </c>
      <c r="V62" s="31" t="str">
        <f>VLOOKUP($H62,'[2]2025_02'!$D:$AD,'[2]2025_02'!U$19,FALSE)</f>
        <v>Sem ocorrência</v>
      </c>
      <c r="W62" s="12">
        <f>VLOOKUP($H62,'[2]2025_02'!$D:$AD,'[2]2025_02'!L$19,FALSE)</f>
        <v>8050.17</v>
      </c>
      <c r="X62" s="12">
        <f>VLOOKUP($H62,'[2]2025_02'!$D:$AD,'[2]2025_02'!M$19,FALSE)</f>
        <v>0</v>
      </c>
      <c r="Y62" s="18">
        <f>VLOOKUP($H62,'[2]2025_02'!$D:$AD,'[2]2025_02'!N$19,FALSE)</f>
        <v>-760.75</v>
      </c>
      <c r="Z62" s="12">
        <f>VLOOKUP($H62,'[2]2025_02'!$D:$AD,'[2]2025_02'!O$19,FALSE)</f>
        <v>0</v>
      </c>
      <c r="AA62" s="12">
        <f>VLOOKUP($H62,'[2]2025_02'!$D:$AD,'[2]2025_02'!P$19,FALSE)</f>
        <v>0</v>
      </c>
      <c r="AB62" s="12">
        <f>VLOOKUP($H62,'[2]2025_02'!$D:$AD,'[2]2025_02'!Q$19,FALSE)</f>
        <v>7289.42</v>
      </c>
      <c r="AC62">
        <f t="shared" si="2"/>
        <v>7289.42</v>
      </c>
      <c r="AD62">
        <f t="shared" si="3"/>
        <v>0</v>
      </c>
    </row>
    <row r="63" spans="1:30" ht="15" customHeight="1" x14ac:dyDescent="0.25">
      <c r="A63" s="10" t="str">
        <f t="shared" si="0"/>
        <v>H083 2025 Fevereiro</v>
      </c>
      <c r="B63" s="10" t="str">
        <f>VLOOKUP(H63,[1]Auxiliar_referencia!E:F,2,FALSE)</f>
        <v>Medidor faturado pela UFSC</v>
      </c>
      <c r="C63" s="10">
        <v>2025</v>
      </c>
      <c r="D63" s="10" t="s">
        <v>117</v>
      </c>
      <c r="E63" s="10">
        <f>VLOOKUP(H63,[1]Auxiliar_referencia!$B:$X,3,FALSE)</f>
        <v>6997937</v>
      </c>
      <c r="F63" s="10" t="str">
        <f>VLOOKUP(H63,[1]Auxiliar_referencia!$B:$X,11,FALSE)</f>
        <v>Casa da Arte</v>
      </c>
      <c r="G63" s="10" t="str">
        <f>VLOOKUP(H63,[1]Auxiliar_referencia!$B:$X,16,FALSE)</f>
        <v>A16S368708</v>
      </c>
      <c r="H63" s="11" t="s">
        <v>92</v>
      </c>
      <c r="I63" s="10" t="str">
        <f>VLOOKUP(H63,[1]Auxiliar_referencia!$B:$X,20,FALSE)</f>
        <v>CASAN</v>
      </c>
      <c r="J63" s="10" t="str">
        <f>VLOOKUP(H63,[1]Auxiliar_referencia!$B:$X,10,FALSE)</f>
        <v>Florianópolis - Outros</v>
      </c>
      <c r="K63" s="10" t="str">
        <f>VLOOKUP(H63,[1]Auxiliar_referencia!$B:$X,12,FALSE)</f>
        <v>Casa da Arte</v>
      </c>
      <c r="L63" s="12">
        <f>VLOOKUP($H63,'[2]2025_02'!$D:$AD,'[2]2025_02'!Z$19,FALSE)</f>
        <v>0</v>
      </c>
      <c r="M63" s="12">
        <f>VLOOKUP($H63,'[2]2025_02'!$D:$AD,'[2]2025_02'!AA$19,FALSE)</f>
        <v>0</v>
      </c>
      <c r="N63" s="12">
        <f>VLOOKUP($H63,'[2]2025_02'!$D:$AD,'[2]2025_02'!AB$19,FALSE)</f>
        <v>1</v>
      </c>
      <c r="O63" s="12">
        <f>VLOOKUP($H63,'[2]2025_02'!$D:$AD,'[2]2025_02'!AC$19,FALSE)</f>
        <v>0</v>
      </c>
      <c r="P63" s="12">
        <f>VLOOKUP($H63,'[2]2025_02'!$D:$AD,'[2]2025_02'!AD$19,FALSE)</f>
        <v>1</v>
      </c>
      <c r="Q63" s="13">
        <f>VLOOKUP(H63,'2025_01'!H:R,11,FALSE)</f>
        <v>623</v>
      </c>
      <c r="R63" s="14">
        <f>VLOOKUP($H63,'[2]2025_02'!$D:$AD,'[2]2025_02'!J$19,FALSE)</f>
        <v>644</v>
      </c>
      <c r="S63" s="15">
        <f t="shared" si="1"/>
        <v>21</v>
      </c>
      <c r="T63" s="29">
        <f>VLOOKUP($H63,'[2]2025_02'!$D:$AD,'[2]2025_02'!K$19,FALSE)</f>
        <v>21</v>
      </c>
      <c r="U63" s="30" t="str">
        <f>VLOOKUP($H63,'[2]2025_02'!$D:$AD,'[2]2025_02'!T$19,FALSE)</f>
        <v>LIDO/REVISÃO</v>
      </c>
      <c r="V63" s="31" t="str">
        <f>VLOOKUP($H63,'[2]2025_02'!$D:$AD,'[2]2025_02'!U$19,FALSE)</f>
        <v>HIDRÔMETRO RETIRADO.</v>
      </c>
      <c r="W63" s="12">
        <f>VLOOKUP($H63,'[2]2025_02'!$D:$AD,'[2]2025_02'!L$19,FALSE)</f>
        <v>303.8</v>
      </c>
      <c r="X63" s="12">
        <f>VLOOKUP($H63,'[2]2025_02'!$D:$AD,'[2]2025_02'!M$19,FALSE)</f>
        <v>303.8</v>
      </c>
      <c r="Y63" s="18">
        <f>VLOOKUP($H63,'[2]2025_02'!$D:$AD,'[2]2025_02'!N$19,FALSE)</f>
        <v>-57.42</v>
      </c>
      <c r="Z63" s="12">
        <f>VLOOKUP($H63,'[2]2025_02'!$D:$AD,'[2]2025_02'!O$19,FALSE)</f>
        <v>0</v>
      </c>
      <c r="AA63" s="12">
        <f>VLOOKUP($H63,'[2]2025_02'!$D:$AD,'[2]2025_02'!P$19,FALSE)</f>
        <v>0</v>
      </c>
      <c r="AB63" s="12">
        <f>VLOOKUP($H63,'[2]2025_02'!$D:$AD,'[2]2025_02'!Q$19,FALSE)</f>
        <v>550.17999999999995</v>
      </c>
      <c r="AC63">
        <f t="shared" si="2"/>
        <v>550.18000000000006</v>
      </c>
      <c r="AD63">
        <f t="shared" si="3"/>
        <v>0</v>
      </c>
    </row>
    <row r="64" spans="1:30" ht="15" customHeight="1" x14ac:dyDescent="0.25">
      <c r="A64" s="10" t="str">
        <f t="shared" si="0"/>
        <v>H084 2025 Fevereiro</v>
      </c>
      <c r="B64" s="10" t="str">
        <f>VLOOKUP(H64,[1]Auxiliar_referencia!E:F,2,FALSE)</f>
        <v>Medidor faturado pela UFSC</v>
      </c>
      <c r="C64" s="10">
        <v>2025</v>
      </c>
      <c r="D64" s="10" t="s">
        <v>117</v>
      </c>
      <c r="E64" s="10">
        <f>VLOOKUP(H64,[1]Auxiliar_referencia!$B:$X,3,FALSE)</f>
        <v>9197419</v>
      </c>
      <c r="F64" s="10" t="str">
        <f>VLOOKUP(H64,[1]Auxiliar_referencia!$B:$X,11,FALSE)</f>
        <v>CCA - Barra da Lagoa - EMEB-AQI</v>
      </c>
      <c r="G64" s="10" t="str">
        <f>VLOOKUP(H64,[1]Auxiliar_referencia!$B:$X,16,FALSE)</f>
        <v>B11C024230</v>
      </c>
      <c r="H64" s="11" t="s">
        <v>93</v>
      </c>
      <c r="I64" s="10" t="str">
        <f>VLOOKUP(H64,[1]Auxiliar_referencia!$B:$X,20,FALSE)</f>
        <v>CASAN</v>
      </c>
      <c r="J64" s="10" t="str">
        <f>VLOOKUP(H64,[1]Auxiliar_referencia!$B:$X,10,FALSE)</f>
        <v>Florianópolis - Outros</v>
      </c>
      <c r="K64" s="10" t="str">
        <f>VLOOKUP(H64,[1]Auxiliar_referencia!$B:$X,12,FALSE)</f>
        <v>LMM Área de produção</v>
      </c>
      <c r="L64" s="12">
        <f>VLOOKUP($H64,'[2]2025_02'!$D:$AD,'[2]2025_02'!Z$19,FALSE)</f>
        <v>1</v>
      </c>
      <c r="M64" s="12">
        <f>VLOOKUP($H64,'[2]2025_02'!$D:$AD,'[2]2025_02'!AA$19,FALSE)</f>
        <v>0</v>
      </c>
      <c r="N64" s="12">
        <f>VLOOKUP($H64,'[2]2025_02'!$D:$AD,'[2]2025_02'!AB$19,FALSE)</f>
        <v>0</v>
      </c>
      <c r="O64" s="12">
        <f>VLOOKUP($H64,'[2]2025_02'!$D:$AD,'[2]2025_02'!AC$19,FALSE)</f>
        <v>0</v>
      </c>
      <c r="P64" s="12">
        <f>VLOOKUP($H64,'[2]2025_02'!$D:$AD,'[2]2025_02'!AD$19,FALSE)</f>
        <v>1</v>
      </c>
      <c r="Q64" s="13">
        <f>VLOOKUP(H64,'2025_01'!H:R,11,FALSE)</f>
        <v>4543</v>
      </c>
      <c r="R64" s="14">
        <f>VLOOKUP($H64,'[2]2025_02'!$D:$AD,'[2]2025_02'!J$19,FALSE)</f>
        <v>4873</v>
      </c>
      <c r="S64" s="15">
        <f t="shared" si="1"/>
        <v>330</v>
      </c>
      <c r="T64" s="29">
        <f>VLOOKUP($H64,'[2]2025_02'!$D:$AD,'[2]2025_02'!K$19,FALSE)</f>
        <v>330</v>
      </c>
      <c r="U64" s="30" t="str">
        <f>VLOOKUP($H64,'[2]2025_02'!$D:$AD,'[2]2025_02'!T$19,FALSE)</f>
        <v>LIDO</v>
      </c>
      <c r="V64" s="31" t="str">
        <f>VLOOKUP($H64,'[2]2025_02'!$D:$AD,'[2]2025_02'!U$19,FALSE)</f>
        <v>Alto Consumo</v>
      </c>
      <c r="W64" s="12">
        <f>VLOOKUP($H64,'[2]2025_02'!$D:$AD,'[2]2025_02'!L$19,FALSE)</f>
        <v>5831.81</v>
      </c>
      <c r="X64" s="12">
        <f>VLOOKUP($H64,'[2]2025_02'!$D:$AD,'[2]2025_02'!M$19,FALSE)</f>
        <v>5831.81</v>
      </c>
      <c r="Y64" s="18">
        <f>VLOOKUP($H64,'[2]2025_02'!$D:$AD,'[2]2025_02'!N$19,FALSE)</f>
        <v>-1102.21</v>
      </c>
      <c r="Z64" s="12">
        <f>VLOOKUP($H64,'[2]2025_02'!$D:$AD,'[2]2025_02'!O$19,FALSE)</f>
        <v>0</v>
      </c>
      <c r="AA64" s="12">
        <f>VLOOKUP($H64,'[2]2025_02'!$D:$AD,'[2]2025_02'!P$19,FALSE)</f>
        <v>0</v>
      </c>
      <c r="AB64" s="12">
        <f>VLOOKUP($H64,'[2]2025_02'!$D:$AD,'[2]2025_02'!Q$19,FALSE)</f>
        <v>10561.41</v>
      </c>
      <c r="AC64">
        <f t="shared" si="2"/>
        <v>10561.41</v>
      </c>
      <c r="AD64">
        <f t="shared" si="3"/>
        <v>0</v>
      </c>
    </row>
    <row r="65" spans="1:30" ht="15" customHeight="1" x14ac:dyDescent="0.25">
      <c r="A65" s="10" t="str">
        <f t="shared" si="0"/>
        <v>H085 2025 Fevereiro</v>
      </c>
      <c r="B65" s="10" t="str">
        <f>VLOOKUP(H65,[1]Auxiliar_referencia!E:F,2,FALSE)</f>
        <v>Medidor faturado pela UFSC</v>
      </c>
      <c r="C65" s="10">
        <v>2025</v>
      </c>
      <c r="D65" s="10" t="s">
        <v>117</v>
      </c>
      <c r="E65" s="10">
        <f>VLOOKUP(H65,[1]Auxiliar_referencia!$B:$X,3,FALSE)</f>
        <v>12791172</v>
      </c>
      <c r="F65" s="10" t="str">
        <f>VLOOKUP(H65,[1]Auxiliar_referencia!$B:$X,11,FALSE)</f>
        <v>SECARTE - Praia do Forte</v>
      </c>
      <c r="G65" s="10" t="str">
        <f>VLOOKUP(H65,[1]Auxiliar_referencia!$B:$X,16,FALSE)</f>
        <v>Y11C048501</v>
      </c>
      <c r="H65" s="11" t="s">
        <v>94</v>
      </c>
      <c r="I65" s="10" t="str">
        <f>VLOOKUP(H65,[1]Auxiliar_referencia!$B:$X,20,FALSE)</f>
        <v>CASAN</v>
      </c>
      <c r="J65" s="10" t="str">
        <f>VLOOKUP(H65,[1]Auxiliar_referencia!$B:$X,10,FALSE)</f>
        <v>Florianópolis - Outros</v>
      </c>
      <c r="K65" s="10" t="str">
        <f>VLOOKUP(H65,[1]Auxiliar_referencia!$B:$X,12,FALSE)</f>
        <v>Fortaleza de São José da Ponta Grossa</v>
      </c>
      <c r="L65" s="12">
        <f>VLOOKUP($H65,'[2]2025_02'!$D:$AD,'[2]2025_02'!Z$19,FALSE)</f>
        <v>1</v>
      </c>
      <c r="M65" s="12">
        <f>VLOOKUP($H65,'[2]2025_02'!$D:$AD,'[2]2025_02'!AA$19,FALSE)</f>
        <v>0</v>
      </c>
      <c r="N65" s="12">
        <f>VLOOKUP($H65,'[2]2025_02'!$D:$AD,'[2]2025_02'!AB$19,FALSE)</f>
        <v>0</v>
      </c>
      <c r="O65" s="12">
        <f>VLOOKUP($H65,'[2]2025_02'!$D:$AD,'[2]2025_02'!AC$19,FALSE)</f>
        <v>0</v>
      </c>
      <c r="P65" s="12">
        <f>VLOOKUP($H65,'[2]2025_02'!$D:$AD,'[2]2025_02'!AD$19,FALSE)</f>
        <v>1</v>
      </c>
      <c r="Q65" s="13">
        <f>VLOOKUP(H65,'2025_01'!H:R,11,FALSE)</f>
        <v>451</v>
      </c>
      <c r="R65" s="14">
        <f>VLOOKUP($H65,'[2]2025_02'!$D:$AD,'[2]2025_02'!J$19,FALSE)</f>
        <v>477</v>
      </c>
      <c r="S65" s="15">
        <f t="shared" si="1"/>
        <v>26</v>
      </c>
      <c r="T65" s="29">
        <f>VLOOKUP($H65,'[2]2025_02'!$D:$AD,'[2]2025_02'!K$19,FALSE)</f>
        <v>26</v>
      </c>
      <c r="U65" s="30" t="str">
        <f>VLOOKUP($H65,'[2]2025_02'!$D:$AD,'[2]2025_02'!T$19,FALSE)</f>
        <v>LIDO</v>
      </c>
      <c r="V65" s="31" t="str">
        <f>VLOOKUP($H65,'[2]2025_02'!$D:$AD,'[2]2025_02'!U$19,FALSE)</f>
        <v>Sem ocorrência</v>
      </c>
      <c r="W65" s="12">
        <f>VLOOKUP($H65,'[2]2025_02'!$D:$AD,'[2]2025_02'!L$19,FALSE)</f>
        <v>393.25</v>
      </c>
      <c r="X65" s="12">
        <f>VLOOKUP($H65,'[2]2025_02'!$D:$AD,'[2]2025_02'!M$19,FALSE)</f>
        <v>0</v>
      </c>
      <c r="Y65" s="18">
        <f>VLOOKUP($H65,'[2]2025_02'!$D:$AD,'[2]2025_02'!N$19,FALSE)</f>
        <v>-37.17</v>
      </c>
      <c r="Z65" s="12">
        <f>VLOOKUP($H65,'[2]2025_02'!$D:$AD,'[2]2025_02'!O$19,FALSE)</f>
        <v>0</v>
      </c>
      <c r="AA65" s="12">
        <f>VLOOKUP($H65,'[2]2025_02'!$D:$AD,'[2]2025_02'!P$19,FALSE)</f>
        <v>0</v>
      </c>
      <c r="AB65" s="12">
        <f>VLOOKUP($H65,'[2]2025_02'!$D:$AD,'[2]2025_02'!Q$19,FALSE)</f>
        <v>356.08</v>
      </c>
      <c r="AC65">
        <f t="shared" si="2"/>
        <v>356.08</v>
      </c>
      <c r="AD65">
        <f t="shared" si="3"/>
        <v>0</v>
      </c>
    </row>
    <row r="66" spans="1:30" ht="15" customHeight="1" x14ac:dyDescent="0.25">
      <c r="A66" s="10" t="str">
        <f t="shared" ref="A66:A87" si="4">H66&amp;" "&amp;C66&amp;" "&amp;D66</f>
        <v>H086 2025 Fevereiro</v>
      </c>
      <c r="B66" s="10" t="str">
        <f>VLOOKUP(H66,[1]Auxiliar_referencia!E:F,2,FALSE)</f>
        <v>Medidor faturado pela UFSC</v>
      </c>
      <c r="C66" s="10">
        <v>2025</v>
      </c>
      <c r="D66" s="10" t="s">
        <v>117</v>
      </c>
      <c r="E66" s="10">
        <f>VLOOKUP(H66,[1]Auxiliar_referencia!$B:$X,3,FALSE)</f>
        <v>12799408</v>
      </c>
      <c r="F66" s="10" t="str">
        <f>VLOOKUP(H66,[1]Auxiliar_referencia!$B:$X,11,FALSE)</f>
        <v>UFSC  Jurerê</v>
      </c>
      <c r="G66" s="10" t="str">
        <f>VLOOKUP(H66,[1]Auxiliar_referencia!$B:$X,16,FALSE)</f>
        <v>Y11C056745</v>
      </c>
      <c r="H66" s="11" t="s">
        <v>95</v>
      </c>
      <c r="I66" s="10" t="str">
        <f>VLOOKUP(H66,[1]Auxiliar_referencia!$B:$X,20,FALSE)</f>
        <v>CASAN</v>
      </c>
      <c r="J66" s="10" t="str">
        <f>VLOOKUP(H66,[1]Auxiliar_referencia!$B:$X,10,FALSE)</f>
        <v>Florianópolis - Outros</v>
      </c>
      <c r="K66" s="10" t="str">
        <f>VLOOKUP(H66,[1]Auxiliar_referencia!$B:$X,12,FALSE)</f>
        <v>UFSC  Jurerê</v>
      </c>
      <c r="L66" s="12">
        <f>VLOOKUP($H66,'[2]2025_02'!$D:$AD,'[2]2025_02'!Z$19,FALSE)</f>
        <v>1</v>
      </c>
      <c r="M66" s="12">
        <f>VLOOKUP($H66,'[2]2025_02'!$D:$AD,'[2]2025_02'!AA$19,FALSE)</f>
        <v>0</v>
      </c>
      <c r="N66" s="12">
        <f>VLOOKUP($H66,'[2]2025_02'!$D:$AD,'[2]2025_02'!AB$19,FALSE)</f>
        <v>0</v>
      </c>
      <c r="O66" s="12">
        <f>VLOOKUP($H66,'[2]2025_02'!$D:$AD,'[2]2025_02'!AC$19,FALSE)</f>
        <v>0</v>
      </c>
      <c r="P66" s="12">
        <f>VLOOKUP($H66,'[2]2025_02'!$D:$AD,'[2]2025_02'!AD$19,FALSE)</f>
        <v>1</v>
      </c>
      <c r="Q66" s="13">
        <f>VLOOKUP(H66,'2025_01'!H:R,11,FALSE)</f>
        <v>521</v>
      </c>
      <c r="R66" s="14">
        <f>VLOOKUP($H66,'[2]2025_02'!$D:$AD,'[2]2025_02'!J$19,FALSE)</f>
        <v>521</v>
      </c>
      <c r="S66" s="15">
        <f t="shared" ref="S66:S87" si="5">R66-Q66</f>
        <v>0</v>
      </c>
      <c r="T66" s="29">
        <f>VLOOKUP($H66,'[2]2025_02'!$D:$AD,'[2]2025_02'!K$19,FALSE)</f>
        <v>0</v>
      </c>
      <c r="U66" s="30" t="str">
        <f>VLOOKUP($H66,'[2]2025_02'!$D:$AD,'[2]2025_02'!T$19,FALSE)</f>
        <v>LIDO</v>
      </c>
      <c r="V66" s="31" t="str">
        <f>VLOOKUP($H66,'[2]2025_02'!$D:$AD,'[2]2025_02'!U$19,FALSE)</f>
        <v>HIDRÔMETRO PARADO.</v>
      </c>
      <c r="W66" s="12">
        <f>VLOOKUP($H66,'[2]2025_02'!$D:$AD,'[2]2025_02'!L$19,FALSE)</f>
        <v>43.31</v>
      </c>
      <c r="X66" s="12">
        <f>VLOOKUP($H66,'[2]2025_02'!$D:$AD,'[2]2025_02'!M$19,FALSE)</f>
        <v>0</v>
      </c>
      <c r="Y66" s="18">
        <f>VLOOKUP($H66,'[2]2025_02'!$D:$AD,'[2]2025_02'!N$19,FALSE)</f>
        <v>-4.09</v>
      </c>
      <c r="Z66" s="12">
        <f>VLOOKUP($H66,'[2]2025_02'!$D:$AD,'[2]2025_02'!O$19,FALSE)</f>
        <v>0</v>
      </c>
      <c r="AA66" s="12">
        <f>VLOOKUP($H66,'[2]2025_02'!$D:$AD,'[2]2025_02'!P$19,FALSE)</f>
        <v>0</v>
      </c>
      <c r="AB66" s="12">
        <f>VLOOKUP($H66,'[2]2025_02'!$D:$AD,'[2]2025_02'!Q$19,FALSE)</f>
        <v>39.22</v>
      </c>
      <c r="AC66">
        <f t="shared" ref="AC66:AC87" si="6">W66+X66+Y66+Z66+AA66</f>
        <v>39.22</v>
      </c>
      <c r="AD66">
        <f t="shared" ref="AD66:AD87" si="7">AB66-AC66</f>
        <v>0</v>
      </c>
    </row>
    <row r="67" spans="1:30" ht="15" customHeight="1" x14ac:dyDescent="0.25">
      <c r="A67" s="10" t="str">
        <f t="shared" si="4"/>
        <v>H087 2025 Fevereiro</v>
      </c>
      <c r="B67" s="10" t="str">
        <f>VLOOKUP(H67,[1]Auxiliar_referencia!E:F,2,FALSE)</f>
        <v>Medidor faturado pela UFSC</v>
      </c>
      <c r="C67" s="10">
        <v>2025</v>
      </c>
      <c r="D67" s="10" t="s">
        <v>117</v>
      </c>
      <c r="E67" s="10">
        <f>VLOOKUP(H67,[1]Auxiliar_referencia!$B:$X,3,FALSE)</f>
        <v>13018540</v>
      </c>
      <c r="F67" s="10" t="str">
        <f>VLOOKUP(H67,[1]Auxiliar_referencia!$B:$X,11,FALSE)</f>
        <v>UFSC  Sambaqui</v>
      </c>
      <c r="G67" s="10" t="str">
        <f>VLOOKUP(H67,[1]Auxiliar_referencia!$B:$X,16,FALSE)</f>
        <v>A06S080329</v>
      </c>
      <c r="H67" s="11" t="s">
        <v>96</v>
      </c>
      <c r="I67" s="10" t="str">
        <f>VLOOKUP(H67,[1]Auxiliar_referencia!$B:$X,20,FALSE)</f>
        <v>CASAN</v>
      </c>
      <c r="J67" s="10" t="str">
        <f>VLOOKUP(H67,[1]Auxiliar_referencia!$B:$X,10,FALSE)</f>
        <v>Florianópolis - Outros</v>
      </c>
      <c r="K67" s="10" t="str">
        <f>VLOOKUP(H67,[1]Auxiliar_referencia!$B:$X,12,FALSE)</f>
        <v>UFSC  Sambaqui</v>
      </c>
      <c r="L67" s="12">
        <f>VLOOKUP($H67,'[2]2025_02'!$D:$AD,'[2]2025_02'!Z$19,FALSE)</f>
        <v>1</v>
      </c>
      <c r="M67" s="12">
        <f>VLOOKUP($H67,'[2]2025_02'!$D:$AD,'[2]2025_02'!AA$19,FALSE)</f>
        <v>0</v>
      </c>
      <c r="N67" s="12">
        <f>VLOOKUP($H67,'[2]2025_02'!$D:$AD,'[2]2025_02'!AB$19,FALSE)</f>
        <v>0</v>
      </c>
      <c r="O67" s="12">
        <f>VLOOKUP($H67,'[2]2025_02'!$D:$AD,'[2]2025_02'!AC$19,FALSE)</f>
        <v>0</v>
      </c>
      <c r="P67" s="12">
        <f>VLOOKUP($H67,'[2]2025_02'!$D:$AD,'[2]2025_02'!AD$19,FALSE)</f>
        <v>1</v>
      </c>
      <c r="Q67" s="13">
        <f>VLOOKUP(H67,'2025_01'!H:R,11,FALSE)</f>
        <v>2492</v>
      </c>
      <c r="R67" s="14">
        <f>VLOOKUP($H67,'[2]2025_02'!$D:$AD,'[2]2025_02'!J$19,FALSE)</f>
        <v>2524</v>
      </c>
      <c r="S67" s="15">
        <f t="shared" si="5"/>
        <v>32</v>
      </c>
      <c r="T67" s="29">
        <f>VLOOKUP($H67,'[2]2025_02'!$D:$AD,'[2]2025_02'!K$19,FALSE)</f>
        <v>32</v>
      </c>
      <c r="U67" s="30" t="str">
        <f>VLOOKUP($H67,'[2]2025_02'!$D:$AD,'[2]2025_02'!T$19,FALSE)</f>
        <v>LIDO</v>
      </c>
      <c r="V67" s="31" t="str">
        <f>VLOOKUP($H67,'[2]2025_02'!$D:$AD,'[2]2025_02'!U$19,FALSE)</f>
        <v>Sem ocorrência</v>
      </c>
      <c r="W67" s="12">
        <f>VLOOKUP($H67,'[2]2025_02'!$D:$AD,'[2]2025_02'!L$19,FALSE)</f>
        <v>500.59</v>
      </c>
      <c r="X67" s="12">
        <f>VLOOKUP($H67,'[2]2025_02'!$D:$AD,'[2]2025_02'!M$19,FALSE)</f>
        <v>0</v>
      </c>
      <c r="Y67" s="18">
        <f>VLOOKUP($H67,'[2]2025_02'!$D:$AD,'[2]2025_02'!N$19,FALSE)</f>
        <v>-47.31</v>
      </c>
      <c r="Z67" s="12">
        <f>VLOOKUP($H67,'[2]2025_02'!$D:$AD,'[2]2025_02'!O$19,FALSE)</f>
        <v>0</v>
      </c>
      <c r="AA67" s="12">
        <f>VLOOKUP($H67,'[2]2025_02'!$D:$AD,'[2]2025_02'!P$19,FALSE)</f>
        <v>0</v>
      </c>
      <c r="AB67" s="12">
        <f>VLOOKUP($H67,'[2]2025_02'!$D:$AD,'[2]2025_02'!Q$19,FALSE)</f>
        <v>453.28</v>
      </c>
      <c r="AC67">
        <f t="shared" si="6"/>
        <v>453.28</v>
      </c>
      <c r="AD67">
        <f t="shared" si="7"/>
        <v>0</v>
      </c>
    </row>
    <row r="68" spans="1:30" ht="15" customHeight="1" x14ac:dyDescent="0.25">
      <c r="A68" s="10" t="str">
        <f t="shared" si="4"/>
        <v>H088 2025 Fevereiro</v>
      </c>
      <c r="B68" s="10" t="str">
        <f>VLOOKUP(H68,[1]Auxiliar_referencia!E:F,2,FALSE)</f>
        <v>Medidor faturado pela UFSC</v>
      </c>
      <c r="C68" s="10">
        <v>2025</v>
      </c>
      <c r="D68" s="10" t="s">
        <v>117</v>
      </c>
      <c r="E68" s="10">
        <f>VLOOKUP(H68,[1]Auxiliar_referencia!$B:$X,3,FALSE)</f>
        <v>2294605</v>
      </c>
      <c r="F68" s="10" t="str">
        <f>VLOOKUP(H68,[1]Auxiliar_referencia!$B:$X,11,FALSE)</f>
        <v>Casa Vida e Saúde</v>
      </c>
      <c r="G68" s="10" t="str">
        <f>VLOOKUP(H68,[1]Auxiliar_referencia!$B:$X,16,FALSE)</f>
        <v>Y11C073654</v>
      </c>
      <c r="H68" s="11" t="s">
        <v>97</v>
      </c>
      <c r="I68" s="10" t="str">
        <f>VLOOKUP(H68,[1]Auxiliar_referencia!$B:$X,20,FALSE)</f>
        <v>CASAN</v>
      </c>
      <c r="J68" s="10" t="str">
        <f>VLOOKUP(H68,[1]Auxiliar_referencia!$B:$X,10,FALSE)</f>
        <v>Florianópolis - Outros</v>
      </c>
      <c r="K68" s="10" t="str">
        <f>VLOOKUP(H68,[1]Auxiliar_referencia!$B:$X,12,FALSE)</f>
        <v>Casa Vida e Saúde</v>
      </c>
      <c r="L68" s="12">
        <f>VLOOKUP($H68,'[2]2025_02'!$D:$AD,'[2]2025_02'!Z$19,FALSE)</f>
        <v>1</v>
      </c>
      <c r="M68" s="12">
        <f>VLOOKUP($H68,'[2]2025_02'!$D:$AD,'[2]2025_02'!AA$19,FALSE)</f>
        <v>0</v>
      </c>
      <c r="N68" s="12">
        <f>VLOOKUP($H68,'[2]2025_02'!$D:$AD,'[2]2025_02'!AB$19,FALSE)</f>
        <v>0</v>
      </c>
      <c r="O68" s="12">
        <f>VLOOKUP($H68,'[2]2025_02'!$D:$AD,'[2]2025_02'!AC$19,FALSE)</f>
        <v>0</v>
      </c>
      <c r="P68" s="12">
        <f>VLOOKUP($H68,'[2]2025_02'!$D:$AD,'[2]2025_02'!AD$19,FALSE)</f>
        <v>1</v>
      </c>
      <c r="Q68" s="13">
        <f>VLOOKUP(H68,'2025_01'!H:R,11,FALSE)</f>
        <v>18</v>
      </c>
      <c r="R68" s="14">
        <f>VLOOKUP($H68,'[2]2025_02'!$D:$AD,'[2]2025_02'!J$19,FALSE)</f>
        <v>18</v>
      </c>
      <c r="S68" s="15">
        <f t="shared" si="5"/>
        <v>0</v>
      </c>
      <c r="T68" s="29">
        <f>VLOOKUP($H68,'[2]2025_02'!$D:$AD,'[2]2025_02'!K$19,FALSE)</f>
        <v>0</v>
      </c>
      <c r="U68" s="30" t="str">
        <f>VLOOKUP($H68,'[2]2025_02'!$D:$AD,'[2]2025_02'!T$19,FALSE)</f>
        <v>LIDO/REVISÃO</v>
      </c>
      <c r="V68" s="31" t="str">
        <f>VLOOKUP($H68,'[2]2025_02'!$D:$AD,'[2]2025_02'!U$19,FALSE)</f>
        <v>HIDRÔMETRO RETIRADO.</v>
      </c>
      <c r="W68" s="12">
        <f>VLOOKUP($H68,'[2]2025_02'!$D:$AD,'[2]2025_02'!L$19,FALSE)</f>
        <v>43.31</v>
      </c>
      <c r="X68" s="12">
        <f>VLOOKUP($H68,'[2]2025_02'!$D:$AD,'[2]2025_02'!M$19,FALSE)</f>
        <v>43.31</v>
      </c>
      <c r="Y68" s="18">
        <f>VLOOKUP($H68,'[2]2025_02'!$D:$AD,'[2]2025_02'!N$19,FALSE)</f>
        <v>-8.19</v>
      </c>
      <c r="Z68" s="12">
        <f>VLOOKUP($H68,'[2]2025_02'!$D:$AD,'[2]2025_02'!O$19,FALSE)</f>
        <v>0</v>
      </c>
      <c r="AA68" s="12">
        <f>VLOOKUP($H68,'[2]2025_02'!$D:$AD,'[2]2025_02'!P$19,FALSE)</f>
        <v>0</v>
      </c>
      <c r="AB68" s="12">
        <f>VLOOKUP($H68,'[2]2025_02'!$D:$AD,'[2]2025_02'!Q$19,FALSE)</f>
        <v>78.430000000000007</v>
      </c>
      <c r="AC68">
        <f t="shared" si="6"/>
        <v>78.430000000000007</v>
      </c>
      <c r="AD68">
        <f t="shared" si="7"/>
        <v>0</v>
      </c>
    </row>
    <row r="69" spans="1:30" ht="15" customHeight="1" x14ac:dyDescent="0.25">
      <c r="A69" s="10" t="str">
        <f t="shared" si="4"/>
        <v>H089 2025 Fevereiro</v>
      </c>
      <c r="B69" s="10" t="str">
        <f>VLOOKUP(H69,[1]Auxiliar_referencia!E:F,2,FALSE)</f>
        <v>Medidor faturado pela UFSC</v>
      </c>
      <c r="C69" s="10">
        <v>2025</v>
      </c>
      <c r="D69" s="10" t="s">
        <v>117</v>
      </c>
      <c r="E69" s="10">
        <f>VLOOKUP(H69,[1]Auxiliar_referencia!$B:$X,3,FALSE)</f>
        <v>2347660</v>
      </c>
      <c r="F69" s="10" t="str">
        <f>VLOOKUP(H69,[1]Auxiliar_referencia!$B:$X,11,FALSE)</f>
        <v>CCA - Barra da Lagoa - EMEB-AQI</v>
      </c>
      <c r="G69" s="10" t="str">
        <f>VLOOKUP(H69,[1]Auxiliar_referencia!$B:$X,16,FALSE)</f>
        <v>B17C007633</v>
      </c>
      <c r="H69" s="11" t="s">
        <v>98</v>
      </c>
      <c r="I69" s="10" t="str">
        <f>VLOOKUP(H69,[1]Auxiliar_referencia!$B:$X,20,FALSE)</f>
        <v>CASAN</v>
      </c>
      <c r="J69" s="10" t="str">
        <f>VLOOKUP(H69,[1]Auxiliar_referencia!$B:$X,10,FALSE)</f>
        <v>Florianópolis - Outros</v>
      </c>
      <c r="K69" s="10" t="str">
        <f>VLOOKUP(H69,[1]Auxiliar_referencia!$B:$X,12,FALSE)</f>
        <v>LAPOM, LAPMAR, LCM, LCA</v>
      </c>
      <c r="L69" s="12">
        <f>VLOOKUP($H69,'[2]2025_02'!$D:$AD,'[2]2025_02'!Z$19,FALSE)</f>
        <v>1</v>
      </c>
      <c r="M69" s="12">
        <f>VLOOKUP($H69,'[2]2025_02'!$D:$AD,'[2]2025_02'!AA$19,FALSE)</f>
        <v>0</v>
      </c>
      <c r="N69" s="12">
        <f>VLOOKUP($H69,'[2]2025_02'!$D:$AD,'[2]2025_02'!AB$19,FALSE)</f>
        <v>0</v>
      </c>
      <c r="O69" s="12">
        <f>VLOOKUP($H69,'[2]2025_02'!$D:$AD,'[2]2025_02'!AC$19,FALSE)</f>
        <v>0</v>
      </c>
      <c r="P69" s="12">
        <f>VLOOKUP($H69,'[2]2025_02'!$D:$AD,'[2]2025_02'!AD$19,FALSE)</f>
        <v>1</v>
      </c>
      <c r="Q69" s="13">
        <f>VLOOKUP(H69,'2025_01'!H:R,11,FALSE)</f>
        <v>3887</v>
      </c>
      <c r="R69" s="14">
        <f>VLOOKUP($H69,'[2]2025_02'!$D:$AD,'[2]2025_02'!J$19,FALSE)</f>
        <v>3951</v>
      </c>
      <c r="S69" s="15">
        <f t="shared" si="5"/>
        <v>64</v>
      </c>
      <c r="T69" s="29">
        <f>VLOOKUP($H69,'[2]2025_02'!$D:$AD,'[2]2025_02'!K$19,FALSE)</f>
        <v>64</v>
      </c>
      <c r="U69" s="30" t="str">
        <f>VLOOKUP($H69,'[2]2025_02'!$D:$AD,'[2]2025_02'!T$19,FALSE)</f>
        <v>LIDO/REVISÃO</v>
      </c>
      <c r="V69" s="31" t="str">
        <f>VLOOKUP($H69,'[2]2025_02'!$D:$AD,'[2]2025_02'!U$19,FALSE)</f>
        <v>CONFIRMACAO LEITURA</v>
      </c>
      <c r="W69" s="12">
        <f>VLOOKUP($H69,'[2]2025_02'!$D:$AD,'[2]2025_02'!L$19,FALSE)</f>
        <v>1073.07</v>
      </c>
      <c r="X69" s="12">
        <f>VLOOKUP($H69,'[2]2025_02'!$D:$AD,'[2]2025_02'!M$19,FALSE)</f>
        <v>1073.07</v>
      </c>
      <c r="Y69" s="18">
        <f>VLOOKUP($H69,'[2]2025_02'!$D:$AD,'[2]2025_02'!N$19,FALSE)</f>
        <v>-202.8</v>
      </c>
      <c r="Z69" s="12">
        <f>VLOOKUP($H69,'[2]2025_02'!$D:$AD,'[2]2025_02'!O$19,FALSE)</f>
        <v>0</v>
      </c>
      <c r="AA69" s="12">
        <f>VLOOKUP($H69,'[2]2025_02'!$D:$AD,'[2]2025_02'!P$19,FALSE)</f>
        <v>0</v>
      </c>
      <c r="AB69" s="12">
        <f>VLOOKUP($H69,'[2]2025_02'!$D:$AD,'[2]2025_02'!Q$19,FALSE)</f>
        <v>1943.34</v>
      </c>
      <c r="AC69">
        <f t="shared" si="6"/>
        <v>1943.34</v>
      </c>
      <c r="AD69">
        <f t="shared" si="7"/>
        <v>0</v>
      </c>
    </row>
    <row r="70" spans="1:30" ht="15" customHeight="1" x14ac:dyDescent="0.25">
      <c r="A70" s="10" t="str">
        <f t="shared" si="4"/>
        <v>H090 2025 Fevereiro</v>
      </c>
      <c r="B70" s="10" t="str">
        <f>VLOOKUP(H70,[1]Auxiliar_referencia!E:F,2,FALSE)</f>
        <v>Medidor faturado pela UFSC</v>
      </c>
      <c r="C70" s="10">
        <v>2025</v>
      </c>
      <c r="D70" s="10" t="s">
        <v>117</v>
      </c>
      <c r="E70" s="10">
        <f>VLOOKUP(H70,[1]Auxiliar_referencia!$B:$X,3,FALSE)</f>
        <v>2347679</v>
      </c>
      <c r="F70" s="10" t="str">
        <f>VLOOKUP(H70,[1]Auxiliar_referencia!$B:$X,11,FALSE)</f>
        <v>CCA - Barra da Lagoa - EMEB-AQI</v>
      </c>
      <c r="G70" s="10" t="str">
        <f>VLOOKUP(H70,[1]Auxiliar_referencia!$B:$X,16,FALSE)</f>
        <v>A15C030480</v>
      </c>
      <c r="H70" s="11" t="s">
        <v>99</v>
      </c>
      <c r="I70" s="10" t="str">
        <f>VLOOKUP(H70,[1]Auxiliar_referencia!$B:$X,20,FALSE)</f>
        <v>CASAN</v>
      </c>
      <c r="J70" s="10" t="str">
        <f>VLOOKUP(H70,[1]Auxiliar_referencia!$B:$X,10,FALSE)</f>
        <v>Florianópolis - Outros</v>
      </c>
      <c r="K70" s="10" t="str">
        <f>VLOOKUP(H70,[1]Auxiliar_referencia!$B:$X,12,FALSE)</f>
        <v>LMM - Guarita, convivência, oficina e escritórios</v>
      </c>
      <c r="L70" s="12">
        <f>VLOOKUP($H70,'[2]2025_02'!$D:$AD,'[2]2025_02'!Z$19,FALSE)</f>
        <v>1</v>
      </c>
      <c r="M70" s="12">
        <f>VLOOKUP($H70,'[2]2025_02'!$D:$AD,'[2]2025_02'!AA$19,FALSE)</f>
        <v>0</v>
      </c>
      <c r="N70" s="12">
        <f>VLOOKUP($H70,'[2]2025_02'!$D:$AD,'[2]2025_02'!AB$19,FALSE)</f>
        <v>0</v>
      </c>
      <c r="O70" s="12">
        <f>VLOOKUP($H70,'[2]2025_02'!$D:$AD,'[2]2025_02'!AC$19,FALSE)</f>
        <v>0</v>
      </c>
      <c r="P70" s="12">
        <f>VLOOKUP($H70,'[2]2025_02'!$D:$AD,'[2]2025_02'!AD$19,FALSE)</f>
        <v>1</v>
      </c>
      <c r="Q70" s="13">
        <f>VLOOKUP(H70,'2025_01'!H:R,11,FALSE)</f>
        <v>692</v>
      </c>
      <c r="R70" s="14">
        <f>VLOOKUP($H70,'[2]2025_02'!$D:$AD,'[2]2025_02'!J$19,FALSE)</f>
        <v>702</v>
      </c>
      <c r="S70" s="15">
        <f t="shared" si="5"/>
        <v>10</v>
      </c>
      <c r="T70" s="29">
        <f>VLOOKUP($H70,'[2]2025_02'!$D:$AD,'[2]2025_02'!K$19,FALSE)</f>
        <v>10</v>
      </c>
      <c r="U70" s="30" t="str">
        <f>VLOOKUP($H70,'[2]2025_02'!$D:$AD,'[2]2025_02'!T$19,FALSE)</f>
        <v>LIDO</v>
      </c>
      <c r="V70" s="31" t="str">
        <f>VLOOKUP($H70,'[2]2025_02'!$D:$AD,'[2]2025_02'!U$19,FALSE)</f>
        <v>Sem ocorrência</v>
      </c>
      <c r="W70" s="12">
        <f>VLOOKUP($H70,'[2]2025_02'!$D:$AD,'[2]2025_02'!L$19,FALSE)</f>
        <v>107.01</v>
      </c>
      <c r="X70" s="12">
        <f>VLOOKUP($H70,'[2]2025_02'!$D:$AD,'[2]2025_02'!M$19,FALSE)</f>
        <v>107.01</v>
      </c>
      <c r="Y70" s="18">
        <f>VLOOKUP($H70,'[2]2025_02'!$D:$AD,'[2]2025_02'!N$19,FALSE)</f>
        <v>-20.22</v>
      </c>
      <c r="Z70" s="12">
        <f>VLOOKUP($H70,'[2]2025_02'!$D:$AD,'[2]2025_02'!O$19,FALSE)</f>
        <v>0</v>
      </c>
      <c r="AA70" s="12">
        <f>VLOOKUP($H70,'[2]2025_02'!$D:$AD,'[2]2025_02'!P$19,FALSE)</f>
        <v>0</v>
      </c>
      <c r="AB70" s="12">
        <f>VLOOKUP($H70,'[2]2025_02'!$D:$AD,'[2]2025_02'!Q$19,FALSE)</f>
        <v>193.8</v>
      </c>
      <c r="AC70">
        <f t="shared" si="6"/>
        <v>193.8</v>
      </c>
      <c r="AD70">
        <f t="shared" si="7"/>
        <v>0</v>
      </c>
    </row>
    <row r="71" spans="1:30" ht="15" customHeight="1" x14ac:dyDescent="0.25">
      <c r="A71" s="10" t="str">
        <f t="shared" si="4"/>
        <v>H106 2025 Fevereiro</v>
      </c>
      <c r="B71" s="10" t="str">
        <f>VLOOKUP(H71,[1]Auxiliar_referencia!E:F,2,FALSE)</f>
        <v>Medidor faturado pela UFSC</v>
      </c>
      <c r="C71" s="10">
        <v>2025</v>
      </c>
      <c r="D71" s="10" t="s">
        <v>117</v>
      </c>
      <c r="E71" s="10">
        <f>VLOOKUP(H71,[1]Auxiliar_referencia!$B:$X,3,FALSE)</f>
        <v>14948508</v>
      </c>
      <c r="F71" s="10" t="str">
        <f>VLOOKUP(H71,[1]Auxiliar_referencia!$B:$X,11,FALSE)</f>
        <v>CCA - Araquari - Barra do Sul</v>
      </c>
      <c r="G71" s="10" t="str">
        <f>VLOOKUP(H71,[1]Auxiliar_referencia!$B:$X,16,FALSE)</f>
        <v>B11C061116</v>
      </c>
      <c r="H71" s="11" t="s">
        <v>100</v>
      </c>
      <c r="I71" s="10" t="str">
        <f>VLOOKUP(H71,[1]Auxiliar_referencia!$B:$X,20,FALSE)</f>
        <v>CASAN</v>
      </c>
      <c r="J71" s="10" t="str">
        <f>VLOOKUP(H71,[1]Auxiliar_referencia!$B:$X,10,FALSE)</f>
        <v>Araquari</v>
      </c>
      <c r="K71" s="10" t="str">
        <f>VLOOKUP(H71,[1]Auxiliar_referencia!$B:$X,12,FALSE)</f>
        <v>Fazenda UFSC/Yakult - Lab. de Camarões Marinhos</v>
      </c>
      <c r="L71" s="12">
        <f>VLOOKUP($H71,'[2]2025_02'!$D:$AD,'[2]2025_02'!Z$19,FALSE)</f>
        <v>1</v>
      </c>
      <c r="M71" s="12">
        <f>VLOOKUP($H71,'[2]2025_02'!$D:$AD,'[2]2025_02'!AA$19,FALSE)</f>
        <v>0</v>
      </c>
      <c r="N71" s="12">
        <f>VLOOKUP($H71,'[2]2025_02'!$D:$AD,'[2]2025_02'!AB$19,FALSE)</f>
        <v>0</v>
      </c>
      <c r="O71" s="12">
        <f>VLOOKUP($H71,'[2]2025_02'!$D:$AD,'[2]2025_02'!AC$19,FALSE)</f>
        <v>0</v>
      </c>
      <c r="P71" s="12">
        <f>VLOOKUP($H71,'[2]2025_02'!$D:$AD,'[2]2025_02'!AD$19,FALSE)</f>
        <v>1</v>
      </c>
      <c r="Q71" s="13">
        <f>VLOOKUP(H71,'2025_01'!H:R,11,FALSE)</f>
        <v>25</v>
      </c>
      <c r="R71" s="14">
        <f>VLOOKUP($H71,'[2]2025_02'!$D:$AD,'[2]2025_02'!J$19,FALSE)</f>
        <v>40</v>
      </c>
      <c r="S71" s="15">
        <f t="shared" si="5"/>
        <v>15</v>
      </c>
      <c r="T71" s="29">
        <f>VLOOKUP($H71,'[2]2025_02'!$D:$AD,'[2]2025_02'!K$19,FALSE)</f>
        <v>15</v>
      </c>
      <c r="U71" s="30" t="str">
        <f>VLOOKUP($H71,'[2]2025_02'!$D:$AD,'[2]2025_02'!T$19,FALSE)</f>
        <v>LIDO</v>
      </c>
      <c r="V71" s="31" t="str">
        <f>VLOOKUP($H71,'[2]2025_02'!$D:$AD,'[2]2025_02'!U$19,FALSE)</f>
        <v>Alto Consumo</v>
      </c>
      <c r="W71" s="12">
        <f>VLOOKUP($H71,'[2]2025_02'!$D:$AD,'[2]2025_02'!L$19,FALSE)</f>
        <v>196.46</v>
      </c>
      <c r="X71" s="12">
        <f>VLOOKUP($H71,'[2]2025_02'!$D:$AD,'[2]2025_02'!M$19,FALSE)</f>
        <v>0</v>
      </c>
      <c r="Y71" s="18">
        <f>VLOOKUP($H71,'[2]2025_02'!$D:$AD,'[2]2025_02'!N$19,FALSE)</f>
        <v>-18.559999999999999</v>
      </c>
      <c r="Z71" s="12">
        <f>VLOOKUP($H71,'[2]2025_02'!$D:$AD,'[2]2025_02'!O$19,FALSE)</f>
        <v>0</v>
      </c>
      <c r="AA71" s="12">
        <f>VLOOKUP($H71,'[2]2025_02'!$D:$AD,'[2]2025_02'!P$19,FALSE)</f>
        <v>0</v>
      </c>
      <c r="AB71" s="12">
        <f>VLOOKUP($H71,'[2]2025_02'!$D:$AD,'[2]2025_02'!Q$19,FALSE)</f>
        <v>177.9</v>
      </c>
      <c r="AC71">
        <f t="shared" si="6"/>
        <v>177.9</v>
      </c>
      <c r="AD71">
        <f t="shared" si="7"/>
        <v>0</v>
      </c>
    </row>
    <row r="72" spans="1:30" ht="15" customHeight="1" x14ac:dyDescent="0.25">
      <c r="A72" s="10" t="str">
        <f t="shared" si="4"/>
        <v>H108 2025 Fevereiro</v>
      </c>
      <c r="B72" s="10" t="str">
        <f>VLOOKUP(H72,[1]Auxiliar_referencia!E:F,2,FALSE)</f>
        <v>Medidor faturado pela UFSC</v>
      </c>
      <c r="C72" s="10">
        <v>2025</v>
      </c>
      <c r="D72" s="10" t="s">
        <v>117</v>
      </c>
      <c r="E72" s="10">
        <f>VLOOKUP(H72,[1]Auxiliar_referencia!$B:$X,3,FALSE)</f>
        <v>0</v>
      </c>
      <c r="F72" s="10" t="str">
        <f>VLOOKUP(H72,[1]Auxiliar_referencia!$B:$X,11,FALSE)</f>
        <v>Joinville - Perini B. P.</v>
      </c>
      <c r="G72" s="10" t="str">
        <f>VLOOKUP(H72,[1]Auxiliar_referencia!$B:$X,16,FALSE)</f>
        <v>A15B040774</v>
      </c>
      <c r="H72" s="11" t="s">
        <v>101</v>
      </c>
      <c r="I72" s="10" t="str">
        <f>VLOOKUP(H72,[1]Auxiliar_referencia!$B:$X,20,FALSE)</f>
        <v>Condomínio Perini</v>
      </c>
      <c r="J72" s="10" t="str">
        <f>VLOOKUP(H72,[1]Auxiliar_referencia!$B:$X,10,FALSE)</f>
        <v>Joinville</v>
      </c>
      <c r="K72" s="10" t="str">
        <f>VLOOKUP(H72,[1]Auxiliar_referencia!$B:$X,12,FALSE)</f>
        <v>Bloco U - RU LAV</v>
      </c>
      <c r="L72" s="12">
        <f>VLOOKUP($H72,'[2]2025_02'!$D:$AD,'[2]2025_02'!Z$19,FALSE)</f>
        <v>0</v>
      </c>
      <c r="M72" s="12">
        <f>VLOOKUP($H72,'[2]2025_02'!$D:$AD,'[2]2025_02'!AA$19,FALSE)</f>
        <v>0</v>
      </c>
      <c r="N72" s="12">
        <f>VLOOKUP($H72,'[2]2025_02'!$D:$AD,'[2]2025_02'!AB$19,FALSE)</f>
        <v>1</v>
      </c>
      <c r="O72" s="12">
        <f>VLOOKUP($H72,'[2]2025_02'!$D:$AD,'[2]2025_02'!AC$19,FALSE)</f>
        <v>0</v>
      </c>
      <c r="P72" s="12">
        <f>VLOOKUP($H72,'[2]2025_02'!$D:$AD,'[2]2025_02'!AD$19,FALSE)</f>
        <v>1</v>
      </c>
      <c r="Q72" s="13">
        <f>VLOOKUP(H72,'2025_01'!H:R,11,FALSE)</f>
        <v>2182.5569999999998</v>
      </c>
      <c r="R72" s="14">
        <f>VLOOKUP($H72,'[2]2025_02'!$D:$AD,'[2]2025_02'!J$19,FALSE)</f>
        <v>2209.076</v>
      </c>
      <c r="S72" s="15">
        <f t="shared" si="5"/>
        <v>26.519000000000233</v>
      </c>
      <c r="T72" s="29">
        <f>VLOOKUP($H72,'[2]2025_02'!$D:$AD,'[2]2025_02'!K$19,FALSE)</f>
        <v>26.518999999999998</v>
      </c>
      <c r="U72" s="30">
        <f>VLOOKUP($H72,'[2]2025_02'!$D:$AD,'[2]2025_02'!T$19,FALSE)</f>
        <v>0</v>
      </c>
      <c r="V72" s="31">
        <f>VLOOKUP($H72,'[2]2025_02'!$D:$AD,'[2]2025_02'!U$19,FALSE)</f>
        <v>0</v>
      </c>
      <c r="W72" s="12">
        <f>VLOOKUP($H72,'[2]2025_02'!$D:$AD,'[2]2025_02'!L$19,FALSE)</f>
        <v>315.58</v>
      </c>
      <c r="X72" s="12">
        <f>VLOOKUP($H72,'[2]2025_02'!$D:$AD,'[2]2025_02'!M$19,FALSE)</f>
        <v>252.46</v>
      </c>
      <c r="Y72" s="18">
        <f>VLOOKUP($H72,'[2]2025_02'!$D:$AD,'[2]2025_02'!N$19,FALSE)</f>
        <v>0</v>
      </c>
      <c r="Z72" s="12">
        <f>VLOOKUP($H72,'[2]2025_02'!$D:$AD,'[2]2025_02'!O$19,FALSE)</f>
        <v>0</v>
      </c>
      <c r="AA72" s="12">
        <f>VLOOKUP($H72,'[2]2025_02'!$D:$AD,'[2]2025_02'!P$19,FALSE)</f>
        <v>0</v>
      </c>
      <c r="AB72" s="12">
        <f>VLOOKUP($H72,'[2]2025_02'!$D:$AD,'[2]2025_02'!Q$19,FALSE)</f>
        <v>568.04</v>
      </c>
      <c r="AC72">
        <f t="shared" si="6"/>
        <v>568.04</v>
      </c>
      <c r="AD72">
        <f t="shared" si="7"/>
        <v>0</v>
      </c>
    </row>
    <row r="73" spans="1:30" ht="15" customHeight="1" x14ac:dyDescent="0.25">
      <c r="A73" s="10" t="str">
        <f t="shared" si="4"/>
        <v>H109 2025 Fevereiro</v>
      </c>
      <c r="B73" s="10" t="str">
        <f>VLOOKUP(H73,[1]Auxiliar_referencia!E:F,2,FALSE)</f>
        <v>Medidor faturado pela UFSC</v>
      </c>
      <c r="C73" s="10">
        <v>2025</v>
      </c>
      <c r="D73" s="10" t="s">
        <v>117</v>
      </c>
      <c r="E73" s="10">
        <f>VLOOKUP(H73,[1]Auxiliar_referencia!$B:$X,3,FALSE)</f>
        <v>0</v>
      </c>
      <c r="F73" s="10" t="str">
        <f>VLOOKUP(H73,[1]Auxiliar_referencia!$B:$X,11,FALSE)</f>
        <v>Joinville - Perini B. P.</v>
      </c>
      <c r="G73" s="10" t="str">
        <f>VLOOKUP(H73,[1]Auxiliar_referencia!$B:$X,16,FALSE)</f>
        <v>F17B900021</v>
      </c>
      <c r="H73" s="11" t="s">
        <v>102</v>
      </c>
      <c r="I73" s="10" t="str">
        <f>VLOOKUP(H73,[1]Auxiliar_referencia!$B:$X,20,FALSE)</f>
        <v>Condomínio Perini</v>
      </c>
      <c r="J73" s="10" t="str">
        <f>VLOOKUP(H73,[1]Auxiliar_referencia!$B:$X,10,FALSE)</f>
        <v>Joinville</v>
      </c>
      <c r="K73" s="10" t="str">
        <f>VLOOKUP(H73,[1]Auxiliar_referencia!$B:$X,12,FALSE)</f>
        <v>Bloco O - O1</v>
      </c>
      <c r="L73" s="12">
        <f>VLOOKUP($H73,'[2]2025_02'!$D:$AD,'[2]2025_02'!Z$19,FALSE)</f>
        <v>0</v>
      </c>
      <c r="M73" s="12">
        <f>VLOOKUP($H73,'[2]2025_02'!$D:$AD,'[2]2025_02'!AA$19,FALSE)</f>
        <v>0</v>
      </c>
      <c r="N73" s="12">
        <f>VLOOKUP($H73,'[2]2025_02'!$D:$AD,'[2]2025_02'!AB$19,FALSE)</f>
        <v>1</v>
      </c>
      <c r="O73" s="12">
        <f>VLOOKUP($H73,'[2]2025_02'!$D:$AD,'[2]2025_02'!AC$19,FALSE)</f>
        <v>0</v>
      </c>
      <c r="P73" s="12">
        <f>VLOOKUP($H73,'[2]2025_02'!$D:$AD,'[2]2025_02'!AD$19,FALSE)</f>
        <v>1</v>
      </c>
      <c r="Q73" s="13">
        <f>VLOOKUP(H73,'2025_01'!H:R,11,FALSE)</f>
        <v>534.52099999999996</v>
      </c>
      <c r="R73" s="14">
        <f>VLOOKUP($H73,'[2]2025_02'!$D:$AD,'[2]2025_02'!J$19,FALSE)</f>
        <v>536.70899999999995</v>
      </c>
      <c r="S73" s="15">
        <f t="shared" si="5"/>
        <v>2.1879999999999882</v>
      </c>
      <c r="T73" s="29">
        <f>VLOOKUP($H73,'[2]2025_02'!$D:$AD,'[2]2025_02'!K$19,FALSE)</f>
        <v>2.1880000000000002</v>
      </c>
      <c r="U73" s="30">
        <f>VLOOKUP($H73,'[2]2025_02'!$D:$AD,'[2]2025_02'!T$19,FALSE)</f>
        <v>0</v>
      </c>
      <c r="V73" s="31">
        <f>VLOOKUP($H73,'[2]2025_02'!$D:$AD,'[2]2025_02'!U$19,FALSE)</f>
        <v>0</v>
      </c>
      <c r="W73" s="12">
        <f>VLOOKUP($H73,'[2]2025_02'!$D:$AD,'[2]2025_02'!L$19,FALSE)</f>
        <v>119</v>
      </c>
      <c r="X73" s="12">
        <f>VLOOKUP($H73,'[2]2025_02'!$D:$AD,'[2]2025_02'!M$19,FALSE)</f>
        <v>95.2</v>
      </c>
      <c r="Y73" s="18">
        <f>VLOOKUP($H73,'[2]2025_02'!$D:$AD,'[2]2025_02'!N$19,FALSE)</f>
        <v>0</v>
      </c>
      <c r="Z73" s="12">
        <f>VLOOKUP($H73,'[2]2025_02'!$D:$AD,'[2]2025_02'!O$19,FALSE)</f>
        <v>0</v>
      </c>
      <c r="AA73" s="12">
        <f>VLOOKUP($H73,'[2]2025_02'!$D:$AD,'[2]2025_02'!P$19,FALSE)</f>
        <v>0</v>
      </c>
      <c r="AB73" s="12">
        <f>VLOOKUP($H73,'[2]2025_02'!$D:$AD,'[2]2025_02'!Q$19,FALSE)</f>
        <v>214.2</v>
      </c>
      <c r="AC73">
        <f t="shared" si="6"/>
        <v>214.2</v>
      </c>
      <c r="AD73">
        <f t="shared" si="7"/>
        <v>0</v>
      </c>
    </row>
    <row r="74" spans="1:30" ht="15" customHeight="1" x14ac:dyDescent="0.25">
      <c r="A74" s="10" t="str">
        <f t="shared" si="4"/>
        <v>H110 2025 Fevereiro</v>
      </c>
      <c r="B74" s="10" t="str">
        <f>VLOOKUP(H74,[1]Auxiliar_referencia!E:F,2,FALSE)</f>
        <v>Medidor faturado pela UFSC</v>
      </c>
      <c r="C74" s="10">
        <v>2025</v>
      </c>
      <c r="D74" s="10" t="s">
        <v>117</v>
      </c>
      <c r="E74" s="10">
        <f>VLOOKUP(H74,[1]Auxiliar_referencia!$B:$X,3,FALSE)</f>
        <v>0</v>
      </c>
      <c r="F74" s="10" t="str">
        <f>VLOOKUP(H74,[1]Auxiliar_referencia!$B:$X,11,FALSE)</f>
        <v>Joinville - Perini B. P.</v>
      </c>
      <c r="G74" s="10" t="str">
        <f>VLOOKUP(H74,[1]Auxiliar_referencia!$B:$X,16,FALSE)</f>
        <v>F17B900028</v>
      </c>
      <c r="H74" s="11" t="s">
        <v>103</v>
      </c>
      <c r="I74" s="10" t="str">
        <f>VLOOKUP(H74,[1]Auxiliar_referencia!$B:$X,20,FALSE)</f>
        <v>Condomínio Perini</v>
      </c>
      <c r="J74" s="10" t="str">
        <f>VLOOKUP(H74,[1]Auxiliar_referencia!$B:$X,10,FALSE)</f>
        <v>Joinville</v>
      </c>
      <c r="K74" s="10" t="str">
        <f>VLOOKUP(H74,[1]Auxiliar_referencia!$B:$X,12,FALSE)</f>
        <v>Bloco U - RU</v>
      </c>
      <c r="L74" s="12">
        <f>VLOOKUP($H74,'[2]2025_02'!$D:$AD,'[2]2025_02'!Z$19,FALSE)</f>
        <v>0</v>
      </c>
      <c r="M74" s="12">
        <f>VLOOKUP($H74,'[2]2025_02'!$D:$AD,'[2]2025_02'!AA$19,FALSE)</f>
        <v>0</v>
      </c>
      <c r="N74" s="12">
        <f>VLOOKUP($H74,'[2]2025_02'!$D:$AD,'[2]2025_02'!AB$19,FALSE)</f>
        <v>1</v>
      </c>
      <c r="O74" s="12">
        <f>VLOOKUP($H74,'[2]2025_02'!$D:$AD,'[2]2025_02'!AC$19,FALSE)</f>
        <v>0</v>
      </c>
      <c r="P74" s="12">
        <f>VLOOKUP($H74,'[2]2025_02'!$D:$AD,'[2]2025_02'!AD$19,FALSE)</f>
        <v>1</v>
      </c>
      <c r="Q74" s="13">
        <f>VLOOKUP(H74,'2025_01'!H:R,11,FALSE)</f>
        <v>39.465000000000003</v>
      </c>
      <c r="R74" s="14">
        <f>VLOOKUP($H74,'[2]2025_02'!$D:$AD,'[2]2025_02'!J$19,FALSE)</f>
        <v>50.164999999999999</v>
      </c>
      <c r="S74" s="15">
        <f t="shared" si="5"/>
        <v>10.699999999999996</v>
      </c>
      <c r="T74" s="29">
        <f>VLOOKUP($H74,'[2]2025_02'!$D:$AD,'[2]2025_02'!K$19,FALSE)</f>
        <v>10.7</v>
      </c>
      <c r="U74" s="30">
        <f>VLOOKUP($H74,'[2]2025_02'!$D:$AD,'[2]2025_02'!T$19,FALSE)</f>
        <v>0</v>
      </c>
      <c r="V74" s="31">
        <f>VLOOKUP($H74,'[2]2025_02'!$D:$AD,'[2]2025_02'!U$19,FALSE)</f>
        <v>0</v>
      </c>
      <c r="W74" s="12">
        <f>VLOOKUP($H74,'[2]2025_02'!$D:$AD,'[2]2025_02'!L$19,FALSE)</f>
        <v>127.33</v>
      </c>
      <c r="X74" s="12">
        <f>VLOOKUP($H74,'[2]2025_02'!$D:$AD,'[2]2025_02'!M$19,FALSE)</f>
        <v>101.86</v>
      </c>
      <c r="Y74" s="18">
        <f>VLOOKUP($H74,'[2]2025_02'!$D:$AD,'[2]2025_02'!N$19,FALSE)</f>
        <v>0</v>
      </c>
      <c r="Z74" s="12">
        <f>VLOOKUP($H74,'[2]2025_02'!$D:$AD,'[2]2025_02'!O$19,FALSE)</f>
        <v>0</v>
      </c>
      <c r="AA74" s="12">
        <f>VLOOKUP($H74,'[2]2025_02'!$D:$AD,'[2]2025_02'!P$19,FALSE)</f>
        <v>0</v>
      </c>
      <c r="AB74" s="12">
        <f>VLOOKUP($H74,'[2]2025_02'!$D:$AD,'[2]2025_02'!Q$19,FALSE)</f>
        <v>229.19</v>
      </c>
      <c r="AC74">
        <f t="shared" si="6"/>
        <v>229.19</v>
      </c>
      <c r="AD74">
        <f t="shared" si="7"/>
        <v>0</v>
      </c>
    </row>
    <row r="75" spans="1:30" ht="15" customHeight="1" x14ac:dyDescent="0.25">
      <c r="A75" s="10" t="str">
        <f t="shared" si="4"/>
        <v>H111 2025 Fevereiro</v>
      </c>
      <c r="B75" s="10" t="str">
        <f>VLOOKUP(H75,[1]Auxiliar_referencia!E:F,2,FALSE)</f>
        <v>Medidor faturado pela UFSC</v>
      </c>
      <c r="C75" s="10">
        <v>2025</v>
      </c>
      <c r="D75" s="10" t="s">
        <v>117</v>
      </c>
      <c r="E75" s="10">
        <f>VLOOKUP(H75,[1]Auxiliar_referencia!$B:$X,3,FALSE)</f>
        <v>0</v>
      </c>
      <c r="F75" s="10" t="str">
        <f>VLOOKUP(H75,[1]Auxiliar_referencia!$B:$X,11,FALSE)</f>
        <v>Joinville - Perini B. P.</v>
      </c>
      <c r="G75" s="10" t="str">
        <f>VLOOKUP(H75,[1]Auxiliar_referencia!$B:$X,16,FALSE)</f>
        <v>C16UB020205</v>
      </c>
      <c r="H75" s="11" t="s">
        <v>104</v>
      </c>
      <c r="I75" s="10" t="str">
        <f>VLOOKUP(H75,[1]Auxiliar_referencia!$B:$X,20,FALSE)</f>
        <v>Condomínio Perini</v>
      </c>
      <c r="J75" s="10" t="str">
        <f>VLOOKUP(H75,[1]Auxiliar_referencia!$B:$X,10,FALSE)</f>
        <v>Joinville</v>
      </c>
      <c r="K75" s="10" t="str">
        <f>VLOOKUP(H75,[1]Auxiliar_referencia!$B:$X,12,FALSE)</f>
        <v>Bloco U - U</v>
      </c>
      <c r="L75" s="12">
        <f>VLOOKUP($H75,'[2]2025_02'!$D:$AD,'[2]2025_02'!Z$19,FALSE)</f>
        <v>0</v>
      </c>
      <c r="M75" s="12">
        <f>VLOOKUP($H75,'[2]2025_02'!$D:$AD,'[2]2025_02'!AA$19,FALSE)</f>
        <v>0</v>
      </c>
      <c r="N75" s="12">
        <f>VLOOKUP($H75,'[2]2025_02'!$D:$AD,'[2]2025_02'!AB$19,FALSE)</f>
        <v>1</v>
      </c>
      <c r="O75" s="12">
        <f>VLOOKUP($H75,'[2]2025_02'!$D:$AD,'[2]2025_02'!AC$19,FALSE)</f>
        <v>0</v>
      </c>
      <c r="P75" s="12">
        <f>VLOOKUP($H75,'[2]2025_02'!$D:$AD,'[2]2025_02'!AD$19,FALSE)</f>
        <v>1</v>
      </c>
      <c r="Q75" s="13">
        <f>VLOOKUP(H75,'2025_01'!H:R,11,FALSE)</f>
        <v>4698.51</v>
      </c>
      <c r="R75" s="14">
        <f>VLOOKUP($H75,'[2]2025_02'!$D:$AD,'[2]2025_02'!J$19,FALSE)</f>
        <v>4729.0600000000004</v>
      </c>
      <c r="S75" s="15">
        <f t="shared" si="5"/>
        <v>30.550000000000182</v>
      </c>
      <c r="T75" s="29">
        <f>VLOOKUP($H75,'[2]2025_02'!$D:$AD,'[2]2025_02'!K$19,FALSE)</f>
        <v>30.55</v>
      </c>
      <c r="U75" s="30">
        <f>VLOOKUP($H75,'[2]2025_02'!$D:$AD,'[2]2025_02'!T$19,FALSE)</f>
        <v>0</v>
      </c>
      <c r="V75" s="31">
        <f>VLOOKUP($H75,'[2]2025_02'!$D:$AD,'[2]2025_02'!U$19,FALSE)</f>
        <v>0</v>
      </c>
      <c r="W75" s="12">
        <f>VLOOKUP($H75,'[2]2025_02'!$D:$AD,'[2]2025_02'!L$19,FALSE)</f>
        <v>363.55</v>
      </c>
      <c r="X75" s="12">
        <f>VLOOKUP($H75,'[2]2025_02'!$D:$AD,'[2]2025_02'!M$19,FALSE)</f>
        <v>290.83999999999997</v>
      </c>
      <c r="Y75" s="18">
        <f>VLOOKUP($H75,'[2]2025_02'!$D:$AD,'[2]2025_02'!N$19,FALSE)</f>
        <v>0</v>
      </c>
      <c r="Z75" s="12">
        <f>VLOOKUP($H75,'[2]2025_02'!$D:$AD,'[2]2025_02'!O$19,FALSE)</f>
        <v>0</v>
      </c>
      <c r="AA75" s="12">
        <f>VLOOKUP($H75,'[2]2025_02'!$D:$AD,'[2]2025_02'!P$19,FALSE)</f>
        <v>0</v>
      </c>
      <c r="AB75" s="12">
        <f>VLOOKUP($H75,'[2]2025_02'!$D:$AD,'[2]2025_02'!Q$19,FALSE)</f>
        <v>654.39</v>
      </c>
      <c r="AC75">
        <f t="shared" si="6"/>
        <v>654.39</v>
      </c>
      <c r="AD75">
        <f t="shared" si="7"/>
        <v>0</v>
      </c>
    </row>
    <row r="76" spans="1:30" ht="15" customHeight="1" x14ac:dyDescent="0.25">
      <c r="A76" s="10" t="str">
        <f t="shared" si="4"/>
        <v>H112 2025 Fevereiro</v>
      </c>
      <c r="B76" s="10" t="str">
        <f>VLOOKUP(H76,[1]Auxiliar_referencia!E:F,2,FALSE)</f>
        <v>Medidor faturado pela UFSC</v>
      </c>
      <c r="C76" s="10">
        <v>2025</v>
      </c>
      <c r="D76" s="10" t="s">
        <v>117</v>
      </c>
      <c r="E76" s="10">
        <f>VLOOKUP(H76,[1]Auxiliar_referencia!$B:$X,3,FALSE)</f>
        <v>0</v>
      </c>
      <c r="F76" s="10" t="str">
        <f>VLOOKUP(H76,[1]Auxiliar_referencia!$B:$X,11,FALSE)</f>
        <v>Joinville - Perini B. P.</v>
      </c>
      <c r="G76" s="10" t="str">
        <f>VLOOKUP(H76,[1]Auxiliar_referencia!$B:$X,16,FALSE)</f>
        <v/>
      </c>
      <c r="H76" s="11" t="s">
        <v>105</v>
      </c>
      <c r="I76" s="10" t="str">
        <f>VLOOKUP(H76,[1]Auxiliar_referencia!$B:$X,20,FALSE)</f>
        <v>Condomínio Perini</v>
      </c>
      <c r="J76" s="10" t="str">
        <f>VLOOKUP(H76,[1]Auxiliar_referencia!$B:$X,10,FALSE)</f>
        <v>Joinville</v>
      </c>
      <c r="K76" s="10" t="str">
        <f>VLOOKUP(H76,[1]Auxiliar_referencia!$B:$X,12,FALSE)</f>
        <v>Tunel de Vento - LAB 01</v>
      </c>
      <c r="L76" s="12">
        <f>VLOOKUP($H76,'[2]2025_02'!$D:$AD,'[2]2025_02'!Z$19,FALSE)</f>
        <v>0</v>
      </c>
      <c r="M76" s="12">
        <f>VLOOKUP($H76,'[2]2025_02'!$D:$AD,'[2]2025_02'!AA$19,FALSE)</f>
        <v>0</v>
      </c>
      <c r="N76" s="12">
        <f>VLOOKUP($H76,'[2]2025_02'!$D:$AD,'[2]2025_02'!AB$19,FALSE)</f>
        <v>1</v>
      </c>
      <c r="O76" s="12">
        <f>VLOOKUP($H76,'[2]2025_02'!$D:$AD,'[2]2025_02'!AC$19,FALSE)</f>
        <v>0</v>
      </c>
      <c r="P76" s="12">
        <f>VLOOKUP($H76,'[2]2025_02'!$D:$AD,'[2]2025_02'!AD$19,FALSE)</f>
        <v>1</v>
      </c>
      <c r="Q76" s="13">
        <f>VLOOKUP(H76,'2025_01'!H:R,11,FALSE)</f>
        <v>6689.47</v>
      </c>
      <c r="R76" s="14">
        <f>VLOOKUP($H76,'[2]2025_02'!$D:$AD,'[2]2025_02'!J$19,FALSE)</f>
        <v>6773.16</v>
      </c>
      <c r="S76" s="15">
        <f t="shared" si="5"/>
        <v>83.6899999999996</v>
      </c>
      <c r="T76" s="29">
        <f>VLOOKUP($H76,'[2]2025_02'!$D:$AD,'[2]2025_02'!K$19,FALSE)</f>
        <v>83.69</v>
      </c>
      <c r="U76" s="30">
        <f>VLOOKUP($H76,'[2]2025_02'!$D:$AD,'[2]2025_02'!T$19,FALSE)</f>
        <v>0</v>
      </c>
      <c r="V76" s="31">
        <f>VLOOKUP($H76,'[2]2025_02'!$D:$AD,'[2]2025_02'!U$19,FALSE)</f>
        <v>0</v>
      </c>
      <c r="W76" s="12">
        <f>VLOOKUP($H76,'[2]2025_02'!$D:$AD,'[2]2025_02'!L$19,FALSE)</f>
        <v>995.91</v>
      </c>
      <c r="X76" s="12">
        <f>VLOOKUP($H76,'[2]2025_02'!$D:$AD,'[2]2025_02'!M$19,FALSE)</f>
        <v>796.73</v>
      </c>
      <c r="Y76" s="18">
        <f>VLOOKUP($H76,'[2]2025_02'!$D:$AD,'[2]2025_02'!N$19,FALSE)</f>
        <v>0</v>
      </c>
      <c r="Z76" s="12">
        <f>VLOOKUP($H76,'[2]2025_02'!$D:$AD,'[2]2025_02'!O$19,FALSE)</f>
        <v>0</v>
      </c>
      <c r="AA76" s="12">
        <f>VLOOKUP($H76,'[2]2025_02'!$D:$AD,'[2]2025_02'!P$19,FALSE)</f>
        <v>0</v>
      </c>
      <c r="AB76" s="12">
        <f>VLOOKUP($H76,'[2]2025_02'!$D:$AD,'[2]2025_02'!Q$19,FALSE)</f>
        <v>1792.6399999999999</v>
      </c>
      <c r="AC76">
        <f t="shared" si="6"/>
        <v>1792.6399999999999</v>
      </c>
      <c r="AD76">
        <f t="shared" si="7"/>
        <v>0</v>
      </c>
    </row>
    <row r="77" spans="1:30" ht="15" customHeight="1" x14ac:dyDescent="0.25">
      <c r="A77" s="10" t="str">
        <f t="shared" si="4"/>
        <v>H113 2025 Fevereiro</v>
      </c>
      <c r="B77" s="10" t="str">
        <f>VLOOKUP(H77,[1]Auxiliar_referencia!E:F,2,FALSE)</f>
        <v>Medidor faturado pela UFSC</v>
      </c>
      <c r="C77" s="10">
        <v>2025</v>
      </c>
      <c r="D77" s="10" t="s">
        <v>117</v>
      </c>
      <c r="E77" s="10">
        <f>VLOOKUP(H77,[1]Auxiliar_referencia!$B:$X,3,FALSE)</f>
        <v>0</v>
      </c>
      <c r="F77" s="10" t="str">
        <f>VLOOKUP(H77,[1]Auxiliar_referencia!$B:$X,11,FALSE)</f>
        <v>Joinville - Perini B. P.</v>
      </c>
      <c r="G77" s="10" t="str">
        <f>VLOOKUP(H77,[1]Auxiliar_referencia!$B:$X,16,FALSE)</f>
        <v/>
      </c>
      <c r="H77" s="11" t="s">
        <v>106</v>
      </c>
      <c r="I77" s="10" t="str">
        <f>VLOOKUP(H77,[1]Auxiliar_referencia!$B:$X,20,FALSE)</f>
        <v>Condomínio Perini</v>
      </c>
      <c r="J77" s="10" t="str">
        <f>VLOOKUP(H77,[1]Auxiliar_referencia!$B:$X,10,FALSE)</f>
        <v>Joinville</v>
      </c>
      <c r="K77" s="10" t="str">
        <f>VLOOKUP(H77,[1]Auxiliar_referencia!$B:$X,12,FALSE)</f>
        <v>Bloco U - U LAB</v>
      </c>
      <c r="L77" s="12">
        <f>VLOOKUP($H77,'[2]2025_02'!$D:$AD,'[2]2025_02'!Z$19,FALSE)</f>
        <v>0</v>
      </c>
      <c r="M77" s="12">
        <f>VLOOKUP($H77,'[2]2025_02'!$D:$AD,'[2]2025_02'!AA$19,FALSE)</f>
        <v>0</v>
      </c>
      <c r="N77" s="12">
        <f>VLOOKUP($H77,'[2]2025_02'!$D:$AD,'[2]2025_02'!AB$19,FALSE)</f>
        <v>1</v>
      </c>
      <c r="O77" s="12">
        <f>VLOOKUP($H77,'[2]2025_02'!$D:$AD,'[2]2025_02'!AC$19,FALSE)</f>
        <v>0</v>
      </c>
      <c r="P77" s="12">
        <f>VLOOKUP($H77,'[2]2025_02'!$D:$AD,'[2]2025_02'!AD$19,FALSE)</f>
        <v>1</v>
      </c>
      <c r="Q77" s="13">
        <f>VLOOKUP(H77,'2025_01'!H:R,11,FALSE)</f>
        <v>6414.2749999999996</v>
      </c>
      <c r="R77" s="14">
        <f>VLOOKUP($H77,'[2]2025_02'!$D:$AD,'[2]2025_02'!J$19,FALSE)</f>
        <v>6545.4520000000002</v>
      </c>
      <c r="S77" s="15">
        <f t="shared" si="5"/>
        <v>131.17700000000059</v>
      </c>
      <c r="T77" s="29">
        <f>VLOOKUP($H77,'[2]2025_02'!$D:$AD,'[2]2025_02'!K$19,FALSE)</f>
        <v>131.17699999999999</v>
      </c>
      <c r="U77" s="30">
        <f>VLOOKUP($H77,'[2]2025_02'!$D:$AD,'[2]2025_02'!T$19,FALSE)</f>
        <v>0</v>
      </c>
      <c r="V77" s="31">
        <f>VLOOKUP($H77,'[2]2025_02'!$D:$AD,'[2]2025_02'!U$19,FALSE)</f>
        <v>0</v>
      </c>
      <c r="W77" s="12">
        <f>VLOOKUP($H77,'[2]2025_02'!$D:$AD,'[2]2025_02'!L$19,FALSE)</f>
        <v>1561.01</v>
      </c>
      <c r="X77" s="12">
        <f>VLOOKUP($H77,'[2]2025_02'!$D:$AD,'[2]2025_02'!M$19,FALSE)</f>
        <v>1248.81</v>
      </c>
      <c r="Y77" s="18">
        <f>VLOOKUP($H77,'[2]2025_02'!$D:$AD,'[2]2025_02'!N$19,FALSE)</f>
        <v>0</v>
      </c>
      <c r="Z77" s="12">
        <f>VLOOKUP($H77,'[2]2025_02'!$D:$AD,'[2]2025_02'!O$19,FALSE)</f>
        <v>0</v>
      </c>
      <c r="AA77" s="12">
        <f>VLOOKUP($H77,'[2]2025_02'!$D:$AD,'[2]2025_02'!P$19,FALSE)</f>
        <v>0</v>
      </c>
      <c r="AB77" s="12">
        <f>VLOOKUP($H77,'[2]2025_02'!$D:$AD,'[2]2025_02'!Q$19,FALSE)</f>
        <v>2809.8199999999997</v>
      </c>
      <c r="AC77">
        <f t="shared" si="6"/>
        <v>2809.8199999999997</v>
      </c>
      <c r="AD77">
        <f t="shared" si="7"/>
        <v>0</v>
      </c>
    </row>
    <row r="78" spans="1:30" ht="15" customHeight="1" x14ac:dyDescent="0.25">
      <c r="A78" s="10" t="str">
        <f t="shared" si="4"/>
        <v>H130 2025 Fevereiro</v>
      </c>
      <c r="B78" s="10" t="str">
        <f>VLOOKUP(H78,[1]Auxiliar_referencia!E:F,2,FALSE)</f>
        <v>Medidor faturado pela UFSC</v>
      </c>
      <c r="C78" s="10">
        <v>2025</v>
      </c>
      <c r="D78" s="10" t="s">
        <v>117</v>
      </c>
      <c r="E78" s="10">
        <f>VLOOKUP(H78,[1]Auxiliar_referencia!$B:$X,3,FALSE)</f>
        <v>0</v>
      </c>
      <c r="F78" s="10" t="str">
        <f>VLOOKUP(H78,[1]Auxiliar_referencia!$B:$X,11,FALSE)</f>
        <v>Sapiens Park</v>
      </c>
      <c r="G78" s="10" t="str">
        <f>VLOOKUP(H78,[1]Auxiliar_referencia!$B:$X,16,FALSE)</f>
        <v/>
      </c>
      <c r="H78" s="11" t="s">
        <v>107</v>
      </c>
      <c r="I78" s="10" t="str">
        <f>VLOOKUP(H78,[1]Auxiliar_referencia!$B:$X,20,FALSE)</f>
        <v>Condomínio Sapiens Park</v>
      </c>
      <c r="J78" s="10" t="str">
        <f>VLOOKUP(H78,[1]Auxiliar_referencia!$B:$X,10,FALSE)</f>
        <v>Florianópolis - Outros</v>
      </c>
      <c r="K78" s="10" t="str">
        <f>VLOOKUP(H78,[1]Auxiliar_referencia!$B:$X,12,FALSE)</f>
        <v>Sapiens Park - INPETRO</v>
      </c>
      <c r="L78" s="12">
        <f>VLOOKUP($H78,'[2]2025_02'!$D:$AD,'[2]2025_02'!Z$19,FALSE)</f>
        <v>0</v>
      </c>
      <c r="M78" s="12">
        <f>VLOOKUP($H78,'[2]2025_02'!$D:$AD,'[2]2025_02'!AA$19,FALSE)</f>
        <v>0</v>
      </c>
      <c r="N78" s="12">
        <f>VLOOKUP($H78,'[2]2025_02'!$D:$AD,'[2]2025_02'!AB$19,FALSE)</f>
        <v>1</v>
      </c>
      <c r="O78" s="12">
        <f>VLOOKUP($H78,'[2]2025_02'!$D:$AD,'[2]2025_02'!AC$19,FALSE)</f>
        <v>0</v>
      </c>
      <c r="P78" s="12">
        <f>VLOOKUP($H78,'[2]2025_02'!$D:$AD,'[2]2025_02'!AD$19,FALSE)</f>
        <v>1</v>
      </c>
      <c r="Q78" s="13">
        <f>VLOOKUP(H78,'2025_01'!H:R,11,FALSE)</f>
        <v>0</v>
      </c>
      <c r="R78" s="14">
        <f>VLOOKUP($H78,'[2]2025_02'!$D:$AD,'[2]2025_02'!J$19,FALSE)</f>
        <v>0</v>
      </c>
      <c r="S78" s="15">
        <f t="shared" si="5"/>
        <v>0</v>
      </c>
      <c r="T78" s="29">
        <f>VLOOKUP($H78,'[2]2025_02'!$D:$AD,'[2]2025_02'!K$19,FALSE)</f>
        <v>0</v>
      </c>
      <c r="U78" s="30">
        <f>VLOOKUP($H78,'[2]2025_02'!$D:$AD,'[2]2025_02'!T$19,FALSE)</f>
        <v>0</v>
      </c>
      <c r="V78" s="31">
        <f>VLOOKUP($H78,'[2]2025_02'!$D:$AD,'[2]2025_02'!U$19,FALSE)</f>
        <v>0</v>
      </c>
      <c r="W78" s="12">
        <f>VLOOKUP($H78,'[2]2025_02'!$D:$AD,'[2]2025_02'!L$19,FALSE)</f>
        <v>0</v>
      </c>
      <c r="X78" s="12">
        <f>VLOOKUP($H78,'[2]2025_02'!$D:$AD,'[2]2025_02'!M$19,FALSE)</f>
        <v>0</v>
      </c>
      <c r="Y78" s="18">
        <f>VLOOKUP($H78,'[2]2025_02'!$D:$AD,'[2]2025_02'!N$19,FALSE)</f>
        <v>0</v>
      </c>
      <c r="Z78" s="12">
        <f>VLOOKUP($H78,'[2]2025_02'!$D:$AD,'[2]2025_02'!O$19,FALSE)</f>
        <v>0</v>
      </c>
      <c r="AA78" s="12">
        <f>VLOOKUP($H78,'[2]2025_02'!$D:$AD,'[2]2025_02'!P$19,FALSE)</f>
        <v>0</v>
      </c>
      <c r="AB78" s="12">
        <f>VLOOKUP($H78,'[2]2025_02'!$D:$AD,'[2]2025_02'!Q$19,FALSE)</f>
        <v>0</v>
      </c>
      <c r="AC78">
        <f t="shared" si="6"/>
        <v>0</v>
      </c>
      <c r="AD78">
        <f t="shared" si="7"/>
        <v>0</v>
      </c>
    </row>
    <row r="79" spans="1:30" ht="15" customHeight="1" x14ac:dyDescent="0.25">
      <c r="A79" s="10" t="str">
        <f t="shared" si="4"/>
        <v>H131 2025 Fevereiro</v>
      </c>
      <c r="B79" s="10" t="str">
        <f>VLOOKUP(H79,[1]Auxiliar_referencia!E:F,2,FALSE)</f>
        <v>Medidor faturado pela UFSC</v>
      </c>
      <c r="C79" s="10">
        <v>2025</v>
      </c>
      <c r="D79" s="10" t="s">
        <v>117</v>
      </c>
      <c r="E79" s="10">
        <f>VLOOKUP(H79,[1]Auxiliar_referencia!$B:$X,3,FALSE)</f>
        <v>0</v>
      </c>
      <c r="F79" s="10" t="str">
        <f>VLOOKUP(H79,[1]Auxiliar_referencia!$B:$X,11,FALSE)</f>
        <v>Sapiens Park</v>
      </c>
      <c r="G79" s="10" t="str">
        <f>VLOOKUP(H79,[1]Auxiliar_referencia!$B:$X,16,FALSE)</f>
        <v/>
      </c>
      <c r="H79" s="11" t="s">
        <v>108</v>
      </c>
      <c r="I79" s="10" t="str">
        <f>VLOOKUP(H79,[1]Auxiliar_referencia!$B:$X,20,FALSE)</f>
        <v>Condomínio Sapiens Park</v>
      </c>
      <c r="J79" s="10" t="str">
        <f>VLOOKUP(H79,[1]Auxiliar_referencia!$B:$X,10,FALSE)</f>
        <v>Florianópolis - Outros</v>
      </c>
      <c r="K79" s="10" t="str">
        <f>VLOOKUP(H79,[1]Auxiliar_referencia!$B:$X,12,FALSE)</f>
        <v>Sapiens Park - Fotovoltaica</v>
      </c>
      <c r="L79" s="12">
        <f>VLOOKUP($H79,'[2]2025_02'!$D:$AD,'[2]2025_02'!Z$19,FALSE)</f>
        <v>1</v>
      </c>
      <c r="M79" s="12">
        <f>VLOOKUP($H79,'[2]2025_02'!$D:$AD,'[2]2025_02'!AA$19,FALSE)</f>
        <v>0</v>
      </c>
      <c r="N79" s="12">
        <f>VLOOKUP($H79,'[2]2025_02'!$D:$AD,'[2]2025_02'!AB$19,FALSE)</f>
        <v>0</v>
      </c>
      <c r="O79" s="12">
        <f>VLOOKUP($H79,'[2]2025_02'!$D:$AD,'[2]2025_02'!AC$19,FALSE)</f>
        <v>0</v>
      </c>
      <c r="P79" s="12">
        <f>VLOOKUP($H79,'[2]2025_02'!$D:$AD,'[2]2025_02'!AD$19,FALSE)</f>
        <v>1</v>
      </c>
      <c r="Q79" s="13">
        <f>VLOOKUP(H79,'2025_01'!H:R,11,FALSE)</f>
        <v>0</v>
      </c>
      <c r="R79" s="14">
        <f>VLOOKUP($H79,'[2]2025_02'!$D:$AD,'[2]2025_02'!J$19,FALSE)</f>
        <v>0</v>
      </c>
      <c r="S79" s="15">
        <f t="shared" si="5"/>
        <v>0</v>
      </c>
      <c r="T79" s="29">
        <f>VLOOKUP($H79,'[2]2025_02'!$D:$AD,'[2]2025_02'!K$19,FALSE)</f>
        <v>0</v>
      </c>
      <c r="U79" s="30">
        <f>VLOOKUP($H79,'[2]2025_02'!$D:$AD,'[2]2025_02'!T$19,FALSE)</f>
        <v>0</v>
      </c>
      <c r="V79" s="31">
        <f>VLOOKUP($H79,'[2]2025_02'!$D:$AD,'[2]2025_02'!U$19,FALSE)</f>
        <v>0</v>
      </c>
      <c r="W79" s="12">
        <f>VLOOKUP($H79,'[2]2025_02'!$D:$AD,'[2]2025_02'!L$19,FALSE)</f>
        <v>0</v>
      </c>
      <c r="X79" s="12">
        <f>VLOOKUP($H79,'[2]2025_02'!$D:$AD,'[2]2025_02'!M$19,FALSE)</f>
        <v>0</v>
      </c>
      <c r="Y79" s="18">
        <f>VLOOKUP($H79,'[2]2025_02'!$D:$AD,'[2]2025_02'!N$19,FALSE)</f>
        <v>0</v>
      </c>
      <c r="Z79" s="12">
        <f>VLOOKUP($H79,'[2]2025_02'!$D:$AD,'[2]2025_02'!O$19,FALSE)</f>
        <v>0</v>
      </c>
      <c r="AA79" s="12">
        <f>VLOOKUP($H79,'[2]2025_02'!$D:$AD,'[2]2025_02'!P$19,FALSE)</f>
        <v>0</v>
      </c>
      <c r="AB79" s="12">
        <f>VLOOKUP($H79,'[2]2025_02'!$D:$AD,'[2]2025_02'!Q$19,FALSE)</f>
        <v>0</v>
      </c>
      <c r="AC79">
        <f t="shared" si="6"/>
        <v>0</v>
      </c>
      <c r="AD79">
        <f t="shared" si="7"/>
        <v>0</v>
      </c>
    </row>
    <row r="80" spans="1:30" ht="15" customHeight="1" x14ac:dyDescent="0.25">
      <c r="A80" s="10" t="str">
        <f t="shared" si="4"/>
        <v>H200 2025 Fevereiro</v>
      </c>
      <c r="B80" s="10" t="str">
        <f>VLOOKUP(H80,[1]Auxiliar_referencia!E:F,2,FALSE)</f>
        <v>Medidor faturado pela UFSC</v>
      </c>
      <c r="C80" s="10">
        <v>2025</v>
      </c>
      <c r="D80" s="10" t="s">
        <v>117</v>
      </c>
      <c r="E80" s="10">
        <f>VLOOKUP(H80,[1]Auxiliar_referencia!$B:$X,3,FALSE)</f>
        <v>15431797</v>
      </c>
      <c r="F80" s="10" t="str">
        <f>VLOOKUP(H80,[1]Auxiliar_referencia!$B:$X,11,FALSE)</f>
        <v>Centro</v>
      </c>
      <c r="G80" s="10" t="str">
        <f>VLOOKUP(H80,[1]Auxiliar_referencia!$B:$X,16,FALSE)</f>
        <v>B17C003784</v>
      </c>
      <c r="H80" s="11" t="s">
        <v>109</v>
      </c>
      <c r="I80" s="10" t="str">
        <f>VLOOKUP(H80,[1]Auxiliar_referencia!$B:$X,20,FALSE)</f>
        <v>CASAN</v>
      </c>
      <c r="J80" s="10" t="str">
        <f>VLOOKUP(H80,[1]Auxiliar_referencia!$B:$X,10,FALSE)</f>
        <v>Curitibanos</v>
      </c>
      <c r="K80" s="10" t="str">
        <f>VLOOKUP(H80,[1]Auxiliar_referencia!$B:$X,12,FALSE)</f>
        <v>Curitibanos CEDUP</v>
      </c>
      <c r="L80" s="12">
        <f>VLOOKUP($H80,'[2]2025_02'!$D:$AD,'[2]2025_02'!Z$19,FALSE)</f>
        <v>1</v>
      </c>
      <c r="M80" s="12">
        <f>VLOOKUP($H80,'[2]2025_02'!$D:$AD,'[2]2025_02'!AA$19,FALSE)</f>
        <v>0</v>
      </c>
      <c r="N80" s="12">
        <f>VLOOKUP($H80,'[2]2025_02'!$D:$AD,'[2]2025_02'!AB$19,FALSE)</f>
        <v>0</v>
      </c>
      <c r="O80" s="12">
        <f>VLOOKUP($H80,'[2]2025_02'!$D:$AD,'[2]2025_02'!AC$19,FALSE)</f>
        <v>0</v>
      </c>
      <c r="P80" s="12">
        <f>VLOOKUP($H80,'[2]2025_02'!$D:$AD,'[2]2025_02'!AD$19,FALSE)</f>
        <v>1</v>
      </c>
      <c r="Q80" s="13">
        <f>VLOOKUP(H80,'2025_01'!H:R,11,FALSE)</f>
        <v>3470</v>
      </c>
      <c r="R80" s="14">
        <f>VLOOKUP($H80,'[2]2025_02'!$D:$AD,'[2]2025_02'!J$19,FALSE)</f>
        <v>3511</v>
      </c>
      <c r="S80" s="15">
        <f t="shared" si="5"/>
        <v>41</v>
      </c>
      <c r="T80" s="29">
        <f>VLOOKUP($H80,'[2]2025_02'!$D:$AD,'[2]2025_02'!K$19,FALSE)</f>
        <v>41</v>
      </c>
      <c r="U80" s="30">
        <f>VLOOKUP($H80,'[2]2025_02'!$D:$AD,'[2]2025_02'!T$19,FALSE)</f>
        <v>0</v>
      </c>
      <c r="V80" s="31">
        <f>VLOOKUP($H80,'[2]2025_02'!$D:$AD,'[2]2025_02'!U$19,FALSE)</f>
        <v>0</v>
      </c>
      <c r="W80" s="12">
        <f>VLOOKUP($H80,'[2]2025_02'!$D:$AD,'[2]2025_02'!L$19,FALSE)</f>
        <v>661.59999999999991</v>
      </c>
      <c r="X80" s="12">
        <f>VLOOKUP($H80,'[2]2025_02'!$D:$AD,'[2]2025_02'!M$19,FALSE)</f>
        <v>0</v>
      </c>
      <c r="Y80" s="18">
        <f>VLOOKUP($H80,'[2]2025_02'!$D:$AD,'[2]2025_02'!N$19,FALSE)</f>
        <v>-62.529999999999994</v>
      </c>
      <c r="Z80" s="12">
        <f>VLOOKUP($H80,'[2]2025_02'!$D:$AD,'[2]2025_02'!O$19,FALSE)</f>
        <v>0</v>
      </c>
      <c r="AA80" s="12">
        <f>VLOOKUP($H80,'[2]2025_02'!$D:$AD,'[2]2025_02'!P$19,FALSE)</f>
        <v>0</v>
      </c>
      <c r="AB80" s="12">
        <f>VLOOKUP($H80,'[2]2025_02'!$D:$AD,'[2]2025_02'!Q$19,FALSE)</f>
        <v>599.07000000000005</v>
      </c>
      <c r="AC80">
        <f t="shared" si="6"/>
        <v>599.06999999999994</v>
      </c>
      <c r="AD80">
        <f t="shared" si="7"/>
        <v>0</v>
      </c>
    </row>
    <row r="81" spans="1:30" ht="15" customHeight="1" x14ac:dyDescent="0.25">
      <c r="A81" s="10" t="str">
        <f t="shared" si="4"/>
        <v>H201 2025 Fevereiro</v>
      </c>
      <c r="B81" s="10" t="str">
        <f>VLOOKUP(H81,[1]Auxiliar_referencia!E:F,2,FALSE)</f>
        <v>Medidor não instalado</v>
      </c>
      <c r="C81" s="10">
        <v>2025</v>
      </c>
      <c r="D81" s="10" t="s">
        <v>117</v>
      </c>
      <c r="E81" s="10">
        <f>VLOOKUP(H81,[1]Auxiliar_referencia!$B:$X,3,FALSE)</f>
        <v>0</v>
      </c>
      <c r="F81" s="10" t="str">
        <f>VLOOKUP(H81,[1]Auxiliar_referencia!$B:$X,11,FALSE)</f>
        <v>Área Sede</v>
      </c>
      <c r="G81" s="10" t="str">
        <f>VLOOKUP(H81,[1]Auxiliar_referencia!$B:$X,16,FALSE)</f>
        <v/>
      </c>
      <c r="H81" s="11" t="s">
        <v>110</v>
      </c>
      <c r="I81" s="10" t="str">
        <f>VLOOKUP(H81,[1]Auxiliar_referencia!$B:$X,20,FALSE)</f>
        <v>Interno</v>
      </c>
      <c r="J81" s="10" t="str">
        <f>VLOOKUP(H81,[1]Auxiliar_referencia!$B:$X,10,FALSE)</f>
        <v>Curitibanos</v>
      </c>
      <c r="K81" s="10" t="str">
        <f>VLOOKUP(H81,[1]Auxiliar_referencia!$B:$X,12,FALSE)</f>
        <v>Curitibanos SEDE - Água Subterrânea</v>
      </c>
      <c r="L81" s="12">
        <f>VLOOKUP($H81,'[2]2025_02'!$D:$AD,'[2]2025_02'!Z$19,FALSE)</f>
        <v>0</v>
      </c>
      <c r="M81" s="12">
        <f>VLOOKUP($H81,'[2]2025_02'!$D:$AD,'[2]2025_02'!AA$19,FALSE)</f>
        <v>0</v>
      </c>
      <c r="N81" s="12">
        <f>VLOOKUP($H81,'[2]2025_02'!$D:$AD,'[2]2025_02'!AB$19,FALSE)</f>
        <v>0</v>
      </c>
      <c r="O81" s="12">
        <f>VLOOKUP($H81,'[2]2025_02'!$D:$AD,'[2]2025_02'!AC$19,FALSE)</f>
        <v>0</v>
      </c>
      <c r="P81" s="12">
        <f>VLOOKUP($H81,'[2]2025_02'!$D:$AD,'[2]2025_02'!AD$19,FALSE)</f>
        <v>0</v>
      </c>
      <c r="Q81" s="13">
        <f>VLOOKUP(H81,'2025_01'!H:R,11,FALSE)</f>
        <v>0</v>
      </c>
      <c r="R81" s="14">
        <f>VLOOKUP($H81,'[2]2025_02'!$D:$AD,'[2]2025_02'!J$19,FALSE)</f>
        <v>0</v>
      </c>
      <c r="S81" s="15">
        <f t="shared" si="5"/>
        <v>0</v>
      </c>
      <c r="T81" s="29">
        <f>VLOOKUP($H81,'[2]2025_02'!$D:$AD,'[2]2025_02'!K$19,FALSE)</f>
        <v>0</v>
      </c>
      <c r="U81" s="30">
        <f>VLOOKUP($H81,'[2]2025_02'!$D:$AD,'[2]2025_02'!T$19,FALSE)</f>
        <v>0</v>
      </c>
      <c r="V81" s="31">
        <f>VLOOKUP($H81,'[2]2025_02'!$D:$AD,'[2]2025_02'!U$19,FALSE)</f>
        <v>0</v>
      </c>
      <c r="W81" s="12">
        <f>VLOOKUP($H81,'[2]2025_02'!$D:$AD,'[2]2025_02'!L$19,FALSE)</f>
        <v>0</v>
      </c>
      <c r="X81" s="12">
        <f>VLOOKUP($H81,'[2]2025_02'!$D:$AD,'[2]2025_02'!M$19,FALSE)</f>
        <v>0</v>
      </c>
      <c r="Y81" s="18">
        <f>VLOOKUP($H81,'[2]2025_02'!$D:$AD,'[2]2025_02'!N$19,FALSE)</f>
        <v>0</v>
      </c>
      <c r="Z81" s="12">
        <f>VLOOKUP($H81,'[2]2025_02'!$D:$AD,'[2]2025_02'!O$19,FALSE)</f>
        <v>0</v>
      </c>
      <c r="AA81" s="12">
        <f>VLOOKUP($H81,'[2]2025_02'!$D:$AD,'[2]2025_02'!P$19,FALSE)</f>
        <v>0</v>
      </c>
      <c r="AB81" s="12">
        <f>VLOOKUP($H81,'[2]2025_02'!$D:$AD,'[2]2025_02'!Q$19,FALSE)</f>
        <v>0</v>
      </c>
      <c r="AC81">
        <f t="shared" si="6"/>
        <v>0</v>
      </c>
      <c r="AD81">
        <f t="shared" si="7"/>
        <v>0</v>
      </c>
    </row>
    <row r="82" spans="1:30" ht="15" customHeight="1" x14ac:dyDescent="0.25">
      <c r="A82" s="10" t="str">
        <f t="shared" si="4"/>
        <v>H202 2025 Fevereiro</v>
      </c>
      <c r="B82" s="10" t="str">
        <f>VLOOKUP(H82,[1]Auxiliar_referencia!E:F,2,FALSE)</f>
        <v>Medidor não instalado</v>
      </c>
      <c r="C82" s="10">
        <v>2025</v>
      </c>
      <c r="D82" s="10" t="s">
        <v>117</v>
      </c>
      <c r="E82" s="10">
        <f>VLOOKUP(H82,[1]Auxiliar_referencia!$B:$X,3,FALSE)</f>
        <v>0</v>
      </c>
      <c r="F82" s="10" t="str">
        <f>VLOOKUP(H82,[1]Auxiliar_referencia!$B:$X,11,FALSE)</f>
        <v>Área Sede</v>
      </c>
      <c r="G82" s="10" t="str">
        <f>VLOOKUP(H82,[1]Auxiliar_referencia!$B:$X,16,FALSE)</f>
        <v/>
      </c>
      <c r="H82" s="11" t="s">
        <v>111</v>
      </c>
      <c r="I82" s="10" t="str">
        <f>VLOOKUP(H82,[1]Auxiliar_referencia!$B:$X,20,FALSE)</f>
        <v>Interno</v>
      </c>
      <c r="J82" s="10" t="str">
        <f>VLOOKUP(H82,[1]Auxiliar_referencia!$B:$X,10,FALSE)</f>
        <v>Curitibanos</v>
      </c>
      <c r="K82" s="10" t="str">
        <f>VLOOKUP(H82,[1]Auxiliar_referencia!$B:$X,12,FALSE)</f>
        <v>Curitibanos SEDE - ETE</v>
      </c>
      <c r="L82" s="12">
        <f>VLOOKUP($H82,'[2]2025_02'!$D:$AD,'[2]2025_02'!Z$19,FALSE)</f>
        <v>0</v>
      </c>
      <c r="M82" s="12">
        <f>VLOOKUP($H82,'[2]2025_02'!$D:$AD,'[2]2025_02'!AA$19,FALSE)</f>
        <v>0</v>
      </c>
      <c r="N82" s="12">
        <f>VLOOKUP($H82,'[2]2025_02'!$D:$AD,'[2]2025_02'!AB$19,FALSE)</f>
        <v>0</v>
      </c>
      <c r="O82" s="12">
        <f>VLOOKUP($H82,'[2]2025_02'!$D:$AD,'[2]2025_02'!AC$19,FALSE)</f>
        <v>0</v>
      </c>
      <c r="P82" s="12">
        <f>VLOOKUP($H82,'[2]2025_02'!$D:$AD,'[2]2025_02'!AD$19,FALSE)</f>
        <v>0</v>
      </c>
      <c r="Q82" s="13">
        <f>VLOOKUP(H82,'2025_01'!H:R,11,FALSE)</f>
        <v>0</v>
      </c>
      <c r="R82" s="14">
        <f>VLOOKUP($H82,'[2]2025_02'!$D:$AD,'[2]2025_02'!J$19,FALSE)</f>
        <v>0</v>
      </c>
      <c r="S82" s="15">
        <f t="shared" si="5"/>
        <v>0</v>
      </c>
      <c r="T82" s="29">
        <f>VLOOKUP($H82,'[2]2025_02'!$D:$AD,'[2]2025_02'!K$19,FALSE)</f>
        <v>0</v>
      </c>
      <c r="U82" s="30">
        <f>VLOOKUP($H82,'[2]2025_02'!$D:$AD,'[2]2025_02'!T$19,FALSE)</f>
        <v>0</v>
      </c>
      <c r="V82" s="31">
        <f>VLOOKUP($H82,'[2]2025_02'!$D:$AD,'[2]2025_02'!U$19,FALSE)</f>
        <v>0</v>
      </c>
      <c r="W82" s="12">
        <f>VLOOKUP($H82,'[2]2025_02'!$D:$AD,'[2]2025_02'!L$19,FALSE)</f>
        <v>0</v>
      </c>
      <c r="X82" s="12">
        <f>VLOOKUP($H82,'[2]2025_02'!$D:$AD,'[2]2025_02'!M$19,FALSE)</f>
        <v>0</v>
      </c>
      <c r="Y82" s="18">
        <f>VLOOKUP($H82,'[2]2025_02'!$D:$AD,'[2]2025_02'!N$19,FALSE)</f>
        <v>0</v>
      </c>
      <c r="Z82" s="12">
        <f>VLOOKUP($H82,'[2]2025_02'!$D:$AD,'[2]2025_02'!O$19,FALSE)</f>
        <v>0</v>
      </c>
      <c r="AA82" s="12">
        <f>VLOOKUP($H82,'[2]2025_02'!$D:$AD,'[2]2025_02'!P$19,FALSE)</f>
        <v>0</v>
      </c>
      <c r="AB82" s="12">
        <f>VLOOKUP($H82,'[2]2025_02'!$D:$AD,'[2]2025_02'!Q$19,FALSE)</f>
        <v>0</v>
      </c>
      <c r="AC82">
        <f t="shared" si="6"/>
        <v>0</v>
      </c>
      <c r="AD82">
        <f t="shared" si="7"/>
        <v>0</v>
      </c>
    </row>
    <row r="83" spans="1:30" ht="15" customHeight="1" x14ac:dyDescent="0.25">
      <c r="A83" s="10" t="str">
        <f t="shared" si="4"/>
        <v>H300 2025 Fevereiro</v>
      </c>
      <c r="B83" s="10" t="str">
        <f>VLOOKUP(H83,[1]Auxiliar_referencia!E:F,2,FALSE)</f>
        <v>Medidor faturado pela UFSC</v>
      </c>
      <c r="C83" s="10">
        <v>2025</v>
      </c>
      <c r="D83" s="10" t="s">
        <v>117</v>
      </c>
      <c r="E83" s="10">
        <f>VLOOKUP(H83,[1]Auxiliar_referencia!$B:$X,3,FALSE)</f>
        <v>196916</v>
      </c>
      <c r="F83" s="10" t="str">
        <f>VLOOKUP(H83,[1]Auxiliar_referencia!$B:$X,11,FALSE)</f>
        <v>Araranguá</v>
      </c>
      <c r="G83" s="10" t="str">
        <f>VLOOKUP(H83,[1]Auxiliar_referencia!$B:$X,16,FALSE)</f>
        <v>A15L279126</v>
      </c>
      <c r="H83" s="11" t="s">
        <v>112</v>
      </c>
      <c r="I83" s="10" t="str">
        <f>VLOOKUP(H83,[1]Auxiliar_referencia!$B:$X,20,FALSE)</f>
        <v>SAMAE ARARANGUÁ</v>
      </c>
      <c r="J83" s="10" t="str">
        <f>VLOOKUP(H83,[1]Auxiliar_referencia!$B:$X,10,FALSE)</f>
        <v>Araranguá</v>
      </c>
      <c r="K83" s="10" t="str">
        <f>VLOOKUP(H83,[1]Auxiliar_referencia!$B:$X,12,FALSE)</f>
        <v>SAMAE Araranguá  Mato Alto</v>
      </c>
      <c r="L83" s="12">
        <f>VLOOKUP($H83,'[2]2025_02'!$D:$AD,'[2]2025_02'!Z$19,FALSE)</f>
        <v>1</v>
      </c>
      <c r="M83" s="12">
        <f>VLOOKUP($H83,'[2]2025_02'!$D:$AD,'[2]2025_02'!AA$19,FALSE)</f>
        <v>0</v>
      </c>
      <c r="N83" s="12">
        <f>VLOOKUP($H83,'[2]2025_02'!$D:$AD,'[2]2025_02'!AB$19,FALSE)</f>
        <v>0</v>
      </c>
      <c r="O83" s="12">
        <f>VLOOKUP($H83,'[2]2025_02'!$D:$AD,'[2]2025_02'!AC$19,FALSE)</f>
        <v>0</v>
      </c>
      <c r="P83" s="12">
        <f>VLOOKUP($H83,'[2]2025_02'!$D:$AD,'[2]2025_02'!AD$19,FALSE)</f>
        <v>1</v>
      </c>
      <c r="Q83" s="13">
        <f>VLOOKUP(H83,'2025_01'!H:R,11,FALSE)</f>
        <v>4643</v>
      </c>
      <c r="R83" s="14">
        <f>VLOOKUP($H83,'[2]2025_02'!$D:$AD,'[2]2025_02'!J$19,FALSE)</f>
        <v>209</v>
      </c>
      <c r="S83" s="15">
        <f t="shared" si="5"/>
        <v>-4434</v>
      </c>
      <c r="T83" s="29">
        <f>VLOOKUP($H83,'[2]2025_02'!$D:$AD,'[2]2025_02'!K$19,FALSE)</f>
        <v>10</v>
      </c>
      <c r="U83" s="30">
        <f>VLOOKUP($H83,'[2]2025_02'!$D:$AD,'[2]2025_02'!T$19,FALSE)</f>
        <v>0</v>
      </c>
      <c r="V83" s="31">
        <f>VLOOKUP($H83,'[2]2025_02'!$D:$AD,'[2]2025_02'!U$19,FALSE)</f>
        <v>0</v>
      </c>
      <c r="W83" s="12">
        <f>VLOOKUP($H83,'[2]2025_02'!$D:$AD,'[2]2025_02'!L$19,FALSE)</f>
        <v>96.81</v>
      </c>
      <c r="X83" s="12">
        <f>VLOOKUP($H83,'[2]2025_02'!$D:$AD,'[2]2025_02'!M$19,FALSE)</f>
        <v>71.06</v>
      </c>
      <c r="Y83" s="18">
        <f>VLOOKUP($H83,'[2]2025_02'!$D:$AD,'[2]2025_02'!N$19,FALSE)</f>
        <v>0</v>
      </c>
      <c r="Z83" s="12">
        <f>VLOOKUP($H83,'[2]2025_02'!$D:$AD,'[2]2025_02'!O$19,FALSE)</f>
        <v>0</v>
      </c>
      <c r="AA83" s="12">
        <f>VLOOKUP($H83,'[2]2025_02'!$D:$AD,'[2]2025_02'!P$19,FALSE)</f>
        <v>0</v>
      </c>
      <c r="AB83" s="12">
        <f>VLOOKUP($H83,'[2]2025_02'!$D:$AD,'[2]2025_02'!Q$19,FALSE)</f>
        <v>167.87</v>
      </c>
      <c r="AC83">
        <f t="shared" si="6"/>
        <v>167.87</v>
      </c>
      <c r="AD83">
        <f t="shared" si="7"/>
        <v>0</v>
      </c>
    </row>
    <row r="84" spans="1:30" ht="15" customHeight="1" x14ac:dyDescent="0.25">
      <c r="A84" s="10" t="str">
        <f t="shared" si="4"/>
        <v>H302 2025 Fevereiro</v>
      </c>
      <c r="B84" s="10" t="str">
        <f>VLOOKUP(H84,[1]Auxiliar_referencia!E:F,2,FALSE)</f>
        <v>Medidor faturado pela UFSC</v>
      </c>
      <c r="C84" s="10">
        <v>2025</v>
      </c>
      <c r="D84" s="10" t="s">
        <v>117</v>
      </c>
      <c r="E84" s="10">
        <f>VLOOKUP(H84,[1]Auxiliar_referencia!$B:$X,3,FALSE)</f>
        <v>107568</v>
      </c>
      <c r="F84" s="10" t="str">
        <f>VLOOKUP(H84,[1]Auxiliar_referencia!$B:$X,11,FALSE)</f>
        <v>Araranguá</v>
      </c>
      <c r="G84" s="10" t="str">
        <f>VLOOKUP(H84,[1]Auxiliar_referencia!$B:$X,16,FALSE)</f>
        <v>A22LN0055338</v>
      </c>
      <c r="H84" s="11" t="s">
        <v>113</v>
      </c>
      <c r="I84" s="10" t="str">
        <f>VLOOKUP(H84,[1]Auxiliar_referencia!$B:$X,20,FALSE)</f>
        <v>SAMAE ARARANGUÁ</v>
      </c>
      <c r="J84" s="10" t="str">
        <f>VLOOKUP(H84,[1]Auxiliar_referencia!$B:$X,10,FALSE)</f>
        <v>Araranguá</v>
      </c>
      <c r="K84" s="10" t="str">
        <f>VLOOKUP(H84,[1]Auxiliar_referencia!$B:$X,12,FALSE)</f>
        <v>SAMAE Araranguá  R. Pedro M. Pacheco (Medicina)</v>
      </c>
      <c r="L84" s="12">
        <f>VLOOKUP($H84,'[2]2025_02'!$D:$AD,'[2]2025_02'!Z$19,FALSE)</f>
        <v>1</v>
      </c>
      <c r="M84" s="12">
        <f>VLOOKUP($H84,'[2]2025_02'!$D:$AD,'[2]2025_02'!AA$19,FALSE)</f>
        <v>0</v>
      </c>
      <c r="N84" s="12">
        <f>VLOOKUP($H84,'[2]2025_02'!$D:$AD,'[2]2025_02'!AB$19,FALSE)</f>
        <v>0</v>
      </c>
      <c r="O84" s="12">
        <f>VLOOKUP($H84,'[2]2025_02'!$D:$AD,'[2]2025_02'!AC$19,FALSE)</f>
        <v>0</v>
      </c>
      <c r="P84" s="12">
        <f>VLOOKUP($H84,'[2]2025_02'!$D:$AD,'[2]2025_02'!AD$19,FALSE)</f>
        <v>1</v>
      </c>
      <c r="Q84" s="13">
        <f>VLOOKUP(H84,'2025_01'!H:R,11,FALSE)</f>
        <v>201</v>
      </c>
      <c r="R84" s="14">
        <f>VLOOKUP($H84,'[2]2025_02'!$D:$AD,'[2]2025_02'!J$19,FALSE)</f>
        <v>4701</v>
      </c>
      <c r="S84" s="15">
        <f t="shared" si="5"/>
        <v>4500</v>
      </c>
      <c r="T84" s="29">
        <f>VLOOKUP($H84,'[2]2025_02'!$D:$AD,'[2]2025_02'!K$19,FALSE)</f>
        <v>58</v>
      </c>
      <c r="U84" s="30">
        <f>VLOOKUP($H84,'[2]2025_02'!$D:$AD,'[2]2025_02'!T$19,FALSE)</f>
        <v>0</v>
      </c>
      <c r="V84" s="31">
        <f>VLOOKUP($H84,'[2]2025_02'!$D:$AD,'[2]2025_02'!U$19,FALSE)</f>
        <v>0</v>
      </c>
      <c r="W84" s="12">
        <f>VLOOKUP($H84,'[2]2025_02'!$D:$AD,'[2]2025_02'!L$19,FALSE)</f>
        <v>812.87</v>
      </c>
      <c r="X84" s="12">
        <f>VLOOKUP($H84,'[2]2025_02'!$D:$AD,'[2]2025_02'!M$19,FALSE)</f>
        <v>0</v>
      </c>
      <c r="Y84" s="18">
        <f>VLOOKUP($H84,'[2]2025_02'!$D:$AD,'[2]2025_02'!N$19,FALSE)</f>
        <v>0</v>
      </c>
      <c r="Z84" s="12">
        <f>VLOOKUP($H84,'[2]2025_02'!$D:$AD,'[2]2025_02'!O$19,FALSE)</f>
        <v>0</v>
      </c>
      <c r="AA84" s="12">
        <f>VLOOKUP($H84,'[2]2025_02'!$D:$AD,'[2]2025_02'!P$19,FALSE)</f>
        <v>0</v>
      </c>
      <c r="AB84" s="12">
        <f>VLOOKUP($H84,'[2]2025_02'!$D:$AD,'[2]2025_02'!Q$19,FALSE)</f>
        <v>812.87</v>
      </c>
      <c r="AC84">
        <f t="shared" si="6"/>
        <v>812.87</v>
      </c>
      <c r="AD84">
        <f t="shared" si="7"/>
        <v>0</v>
      </c>
    </row>
    <row r="85" spans="1:30" ht="15" customHeight="1" x14ac:dyDescent="0.25">
      <c r="A85" s="10" t="str">
        <f t="shared" si="4"/>
        <v>H401 2025 Fevereiro</v>
      </c>
      <c r="B85" s="10" t="str">
        <f>VLOOKUP(H85,[1]Auxiliar_referencia!E:F,2,FALSE)</f>
        <v>Medidor faturado pela UFSC</v>
      </c>
      <c r="C85" s="10">
        <v>2025</v>
      </c>
      <c r="D85" s="10" t="s">
        <v>117</v>
      </c>
      <c r="E85" s="10">
        <f>VLOOKUP(H85,[1]Auxiliar_referencia!$B:$X,3,FALSE)</f>
        <v>38988</v>
      </c>
      <c r="F85" s="10" t="str">
        <f>VLOOKUP(H85,[1]Auxiliar_referencia!$B:$X,11,FALSE)</f>
        <v>Blumenau</v>
      </c>
      <c r="G85" s="10" t="str">
        <f>VLOOKUP(H85,[1]Auxiliar_referencia!$B:$X,16,FALSE)</f>
        <v>A12S141289</v>
      </c>
      <c r="H85" s="11" t="s">
        <v>114</v>
      </c>
      <c r="I85" s="10" t="str">
        <f>VLOOKUP(H85,[1]Auxiliar_referencia!$B:$X,20,FALSE)</f>
        <v>SAMAE BLUMENAU</v>
      </c>
      <c r="J85" s="10" t="str">
        <f>VLOOKUP(H85,[1]Auxiliar_referencia!$B:$X,10,FALSE)</f>
        <v>Blumenau</v>
      </c>
      <c r="K85" s="10" t="str">
        <f>VLOOKUP(H85,[1]Auxiliar_referencia!$B:$X,12,FALSE)</f>
        <v>SAMAE Blumenau  Rua João Pessoa, 2750</v>
      </c>
      <c r="L85" s="12">
        <f>VLOOKUP($H85,'[2]2025_02'!$D:$AD,'[2]2025_02'!Z$19,FALSE)</f>
        <v>1</v>
      </c>
      <c r="M85" s="12">
        <f>VLOOKUP($H85,'[2]2025_02'!$D:$AD,'[2]2025_02'!AA$19,FALSE)</f>
        <v>0</v>
      </c>
      <c r="N85" s="12">
        <f>VLOOKUP($H85,'[2]2025_02'!$D:$AD,'[2]2025_02'!AB$19,FALSE)</f>
        <v>0</v>
      </c>
      <c r="O85" s="12">
        <f>VLOOKUP($H85,'[2]2025_02'!$D:$AD,'[2]2025_02'!AC$19,FALSE)</f>
        <v>0</v>
      </c>
      <c r="P85" s="12">
        <f>VLOOKUP($H85,'[2]2025_02'!$D:$AD,'[2]2025_02'!AD$19,FALSE)</f>
        <v>1</v>
      </c>
      <c r="Q85" s="13">
        <f>VLOOKUP(H85,'2025_01'!H:R,11,FALSE)</f>
        <v>3787</v>
      </c>
      <c r="R85" s="14">
        <f>VLOOKUP($H85,'[2]2025_02'!$D:$AD,'[2]2025_02'!J$19,FALSE)</f>
        <v>3812</v>
      </c>
      <c r="S85" s="15">
        <f t="shared" si="5"/>
        <v>25</v>
      </c>
      <c r="T85" s="29">
        <f>VLOOKUP($H85,'[2]2025_02'!$D:$AD,'[2]2025_02'!K$19,FALSE)</f>
        <v>25</v>
      </c>
      <c r="U85" s="30">
        <f>VLOOKUP($H85,'[2]2025_02'!$D:$AD,'[2]2025_02'!T$19,FALSE)</f>
        <v>0</v>
      </c>
      <c r="V85" s="31">
        <f>VLOOKUP($H85,'[2]2025_02'!$D:$AD,'[2]2025_02'!U$19,FALSE)</f>
        <v>0</v>
      </c>
      <c r="W85" s="12">
        <f>VLOOKUP($H85,'[2]2025_02'!$D:$AD,'[2]2025_02'!L$19,FALSE)</f>
        <v>172.8</v>
      </c>
      <c r="X85" s="12">
        <f>VLOOKUP($H85,'[2]2025_02'!$D:$AD,'[2]2025_02'!M$19,FALSE)</f>
        <v>188.99</v>
      </c>
      <c r="Y85" s="18">
        <f>VLOOKUP($H85,'[2]2025_02'!$D:$AD,'[2]2025_02'!N$19,FALSE)</f>
        <v>-17.86</v>
      </c>
      <c r="Z85" s="12">
        <f>VLOOKUP($H85,'[2]2025_02'!$D:$AD,'[2]2025_02'!O$19,FALSE)</f>
        <v>0</v>
      </c>
      <c r="AA85" s="12">
        <f>VLOOKUP($H85,'[2]2025_02'!$D:$AD,'[2]2025_02'!P$19,FALSE)</f>
        <v>0</v>
      </c>
      <c r="AB85" s="12">
        <f>VLOOKUP($H85,'[2]2025_02'!$D:$AD,'[2]2025_02'!Q$19,FALSE)</f>
        <v>343.93</v>
      </c>
      <c r="AC85">
        <f t="shared" si="6"/>
        <v>343.93</v>
      </c>
      <c r="AD85">
        <f t="shared" si="7"/>
        <v>0</v>
      </c>
    </row>
    <row r="86" spans="1:30" ht="15" customHeight="1" x14ac:dyDescent="0.25">
      <c r="A86" s="10" t="str">
        <f t="shared" si="4"/>
        <v>H402 2025 Fevereiro</v>
      </c>
      <c r="B86" s="10" t="str">
        <f>VLOOKUP(H86,[1]Auxiliar_referencia!E:F,2,FALSE)</f>
        <v>Medidor faturado pela UFSC</v>
      </c>
      <c r="C86" s="10">
        <v>2025</v>
      </c>
      <c r="D86" s="10" t="s">
        <v>117</v>
      </c>
      <c r="E86" s="10">
        <f>VLOOKUP(H86,[1]Auxiliar_referencia!$B:$X,3,FALSE)</f>
        <v>55308</v>
      </c>
      <c r="F86" s="10" t="str">
        <f>VLOOKUP(H86,[1]Auxiliar_referencia!$B:$X,11,FALSE)</f>
        <v>Blumenau</v>
      </c>
      <c r="G86" s="10" t="str">
        <f>VLOOKUP(H86,[1]Auxiliar_referencia!$B:$X,16,FALSE)</f>
        <v>Y17AA00025980</v>
      </c>
      <c r="H86" s="11" t="s">
        <v>115</v>
      </c>
      <c r="I86" s="10" t="str">
        <f>VLOOKUP(H86,[1]Auxiliar_referencia!$B:$X,20,FALSE)</f>
        <v>SAMAE BLUMENAU</v>
      </c>
      <c r="J86" s="10" t="str">
        <f>VLOOKUP(H86,[1]Auxiliar_referencia!$B:$X,10,FALSE)</f>
        <v>Blumenau</v>
      </c>
      <c r="K86" s="10" t="str">
        <f>VLOOKUP(H86,[1]Auxiliar_referencia!$B:$X,12,FALSE)</f>
        <v>SAMAE Blumenau  Rua João Pessoa, 2514</v>
      </c>
      <c r="L86" s="12">
        <f>VLOOKUP($H86,'[2]2025_02'!$D:$AD,'[2]2025_02'!Z$19,FALSE)</f>
        <v>0</v>
      </c>
      <c r="M86" s="12">
        <f>VLOOKUP($H86,'[2]2025_02'!$D:$AD,'[2]2025_02'!AA$19,FALSE)</f>
        <v>0</v>
      </c>
      <c r="N86" s="12">
        <f>VLOOKUP($H86,'[2]2025_02'!$D:$AD,'[2]2025_02'!AB$19,FALSE)</f>
        <v>0</v>
      </c>
      <c r="O86" s="12">
        <f>VLOOKUP($H86,'[2]2025_02'!$D:$AD,'[2]2025_02'!AC$19,FALSE)</f>
        <v>0</v>
      </c>
      <c r="P86" s="12">
        <f>VLOOKUP($H86,'[2]2025_02'!$D:$AD,'[2]2025_02'!AD$19,FALSE)</f>
        <v>0</v>
      </c>
      <c r="Q86" s="13">
        <f>VLOOKUP(H86,'2025_01'!H:R,11,FALSE)</f>
        <v>2209</v>
      </c>
      <c r="R86" s="14">
        <f>VLOOKUP($H86,'[2]2025_02'!$D:$AD,'[2]2025_02'!J$19,FALSE)</f>
        <v>0</v>
      </c>
      <c r="S86" s="15">
        <f t="shared" si="5"/>
        <v>-2209</v>
      </c>
      <c r="T86" s="29">
        <f>VLOOKUP($H86,'[2]2025_02'!$D:$AD,'[2]2025_02'!K$19,FALSE)</f>
        <v>0</v>
      </c>
      <c r="U86" s="30">
        <f>VLOOKUP($H86,'[2]2025_02'!$D:$AD,'[2]2025_02'!T$19,FALSE)</f>
        <v>0</v>
      </c>
      <c r="V86" s="31">
        <f>VLOOKUP($H86,'[2]2025_02'!$D:$AD,'[2]2025_02'!U$19,FALSE)</f>
        <v>0</v>
      </c>
      <c r="W86" s="12">
        <f>VLOOKUP($H86,'[2]2025_02'!$D:$AD,'[2]2025_02'!L$19,FALSE)</f>
        <v>0</v>
      </c>
      <c r="X86" s="12">
        <f>VLOOKUP($H86,'[2]2025_02'!$D:$AD,'[2]2025_02'!M$19,FALSE)</f>
        <v>0</v>
      </c>
      <c r="Y86" s="18">
        <f>VLOOKUP($H86,'[2]2025_02'!$D:$AD,'[2]2025_02'!N$19,FALSE)</f>
        <v>0</v>
      </c>
      <c r="Z86" s="12">
        <f>VLOOKUP($H86,'[2]2025_02'!$D:$AD,'[2]2025_02'!O$19,FALSE)</f>
        <v>0</v>
      </c>
      <c r="AA86" s="12">
        <f>VLOOKUP($H86,'[2]2025_02'!$D:$AD,'[2]2025_02'!P$19,FALSE)</f>
        <v>0</v>
      </c>
      <c r="AB86" s="12">
        <f>VLOOKUP($H86,'[2]2025_02'!$D:$AD,'[2]2025_02'!Q$19,FALSE)</f>
        <v>0</v>
      </c>
      <c r="AC86">
        <f t="shared" si="6"/>
        <v>0</v>
      </c>
      <c r="AD86">
        <f t="shared" si="7"/>
        <v>0</v>
      </c>
    </row>
    <row r="87" spans="1:30" ht="15" customHeight="1" x14ac:dyDescent="0.25">
      <c r="A87" s="10" t="str">
        <f t="shared" si="4"/>
        <v>H403 2025 Fevereiro</v>
      </c>
      <c r="B87" s="10" t="str">
        <f>VLOOKUP(H87,[1]Auxiliar_referencia!E:F,2,FALSE)</f>
        <v>Medidor faturado pela UFSC</v>
      </c>
      <c r="C87" s="10">
        <v>2025</v>
      </c>
      <c r="D87" s="10" t="s">
        <v>117</v>
      </c>
      <c r="E87" s="10">
        <f>VLOOKUP(H87,[1]Auxiliar_referencia!$B:$X,3,FALSE)</f>
        <v>13390</v>
      </c>
      <c r="F87" s="10" t="str">
        <f>VLOOKUP(H87,[1]Auxiliar_referencia!$B:$X,11,FALSE)</f>
        <v>Blumenau</v>
      </c>
      <c r="G87" s="10">
        <f>VLOOKUP(H87,[1]Auxiliar_referencia!$B:$X,16,FALSE)</f>
        <v>0</v>
      </c>
      <c r="H87" s="11" t="s">
        <v>116</v>
      </c>
      <c r="I87" s="10" t="str">
        <f>VLOOKUP(H87,[1]Auxiliar_referencia!$B:$X,20,FALSE)</f>
        <v>SAMAE BLUMENAU</v>
      </c>
      <c r="J87" s="10" t="str">
        <f>VLOOKUP(H87,[1]Auxiliar_referencia!$B:$X,10,FALSE)</f>
        <v>Blumenau</v>
      </c>
      <c r="K87" s="10" t="str">
        <f>VLOOKUP(H87,[1]Auxiliar_referencia!$B:$X,12,FALSE)</f>
        <v>SAMAE Blumenau   Rua Marechal Rondon, 880</v>
      </c>
      <c r="L87" s="12">
        <f>VLOOKUP($H87,'[2]2025_02'!$D:$AD,'[2]2025_02'!Z$19,FALSE)</f>
        <v>1</v>
      </c>
      <c r="M87" s="12">
        <f>VLOOKUP($H87,'[2]2025_02'!$D:$AD,'[2]2025_02'!AA$19,FALSE)</f>
        <v>0</v>
      </c>
      <c r="N87" s="12">
        <f>VLOOKUP($H87,'[2]2025_02'!$D:$AD,'[2]2025_02'!AB$19,FALSE)</f>
        <v>0</v>
      </c>
      <c r="O87" s="12">
        <f>VLOOKUP($H87,'[2]2025_02'!$D:$AD,'[2]2025_02'!AC$19,FALSE)</f>
        <v>0</v>
      </c>
      <c r="P87" s="12">
        <f>VLOOKUP($H87,'[2]2025_02'!$D:$AD,'[2]2025_02'!AD$19,FALSE)</f>
        <v>1</v>
      </c>
      <c r="Q87" s="13">
        <v>27210</v>
      </c>
      <c r="R87" s="14">
        <f>VLOOKUP($H87,'[2]2025_02'!$D:$AD,'[2]2025_02'!J$19,FALSE)</f>
        <v>27210</v>
      </c>
      <c r="S87" s="15">
        <f t="shared" si="5"/>
        <v>0</v>
      </c>
      <c r="T87" s="29">
        <f>VLOOKUP($H87,'[2]2025_02'!$D:$AD,'[2]2025_02'!K$19,FALSE)</f>
        <v>92</v>
      </c>
      <c r="U87" s="30">
        <f>VLOOKUP($H87,'[2]2025_02'!$D:$AD,'[2]2025_02'!T$19,FALSE)</f>
        <v>0</v>
      </c>
      <c r="V87" s="31">
        <f>VLOOKUP($H87,'[2]2025_02'!$D:$AD,'[2]2025_02'!U$19,FALSE)</f>
        <v>0</v>
      </c>
      <c r="W87" s="12">
        <f>VLOOKUP($H87,'[2]2025_02'!$D:$AD,'[2]2025_02'!L$19,FALSE)</f>
        <v>746.32</v>
      </c>
      <c r="X87" s="12">
        <f>VLOOKUP($H87,'[2]2025_02'!$D:$AD,'[2]2025_02'!M$19,FALSE)</f>
        <v>0</v>
      </c>
      <c r="Y87" s="18">
        <f>VLOOKUP($H87,'[2]2025_02'!$D:$AD,'[2]2025_02'!N$19,FALSE)</f>
        <v>0</v>
      </c>
      <c r="Z87" s="12">
        <f>VLOOKUP($H87,'[2]2025_02'!$D:$AD,'[2]2025_02'!O$19,FALSE)</f>
        <v>0</v>
      </c>
      <c r="AA87" s="12">
        <f>VLOOKUP($H87,'[2]2025_02'!$D:$AD,'[2]2025_02'!P$19,FALSE)</f>
        <v>0</v>
      </c>
      <c r="AB87" s="12">
        <f>VLOOKUP($H87,'[2]2025_02'!$D:$AD,'[2]2025_02'!Q$19,FALSE)</f>
        <v>746.32</v>
      </c>
      <c r="AC87">
        <f t="shared" si="6"/>
        <v>746.32</v>
      </c>
      <c r="AD87">
        <f t="shared" si="7"/>
        <v>0</v>
      </c>
    </row>
    <row r="124" spans="1:29" customForma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27"/>
    </row>
  </sheetData>
  <conditionalFormatting sqref="U2:U87">
    <cfRule type="cellIs" dxfId="38" priority="1" operator="equal">
      <formula>"Média"</formula>
    </cfRule>
    <cfRule type="cellIs" dxfId="37" priority="2" operator="equal">
      <formula>"Mínimo"</formula>
    </cfRule>
    <cfRule type="cellIs" dxfId="36" priority="3" operator="equal">
      <formula>"Informado"</formula>
    </cfRule>
    <cfRule type="cellIs" dxfId="35" priority="4" operator="equal">
      <formula>"Lido"</formula>
    </cfRule>
  </conditionalFormatting>
  <conditionalFormatting sqref="AD2:AD124">
    <cfRule type="cellIs" dxfId="34" priority="5" operator="not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8A22A-CE15-4750-AF64-F6A18A14B44F}">
  <dimension ref="A1:AD126"/>
  <sheetViews>
    <sheetView topLeftCell="A85" zoomScale="75" zoomScaleNormal="75" workbookViewId="0">
      <selection activeCell="A87" sqref="A87:XFD100"/>
    </sheetView>
  </sheetViews>
  <sheetFormatPr defaultColWidth="14.42578125" defaultRowHeight="15" customHeight="1" x14ac:dyDescent="0.25"/>
  <cols>
    <col min="1" max="1" width="25.140625" style="9" customWidth="1"/>
    <col min="2" max="2" width="15.42578125" style="9" customWidth="1"/>
    <col min="3" max="3" width="9.28515625" style="9" customWidth="1"/>
    <col min="4" max="4" width="11.7109375" style="9" customWidth="1"/>
    <col min="5" max="5" width="11.5703125" style="9" customWidth="1"/>
    <col min="6" max="6" width="11.85546875" style="9" customWidth="1"/>
    <col min="7" max="7" width="15.140625" style="9" customWidth="1"/>
    <col min="8" max="8" width="13.42578125" style="9" customWidth="1"/>
    <col min="9" max="9" width="17" style="9" customWidth="1"/>
    <col min="10" max="10" width="15.42578125" style="9" customWidth="1"/>
    <col min="11" max="11" width="41.28515625" style="9" customWidth="1"/>
    <col min="12" max="15" width="15.42578125" style="9" customWidth="1"/>
    <col min="16" max="18" width="15.85546875" style="9" customWidth="1"/>
    <col min="19" max="19" width="20" style="9" customWidth="1"/>
    <col min="20" max="20" width="13.140625" style="9" customWidth="1"/>
    <col min="21" max="21" width="15.42578125" style="9" customWidth="1"/>
    <col min="22" max="22" width="45.28515625" style="19" customWidth="1"/>
    <col min="23" max="24" width="15.42578125" style="9" customWidth="1"/>
    <col min="25" max="25" width="17.7109375" style="9" customWidth="1"/>
    <col min="26" max="26" width="15.42578125" style="9" customWidth="1"/>
    <col min="27" max="27" width="14" style="9" customWidth="1"/>
    <col min="28" max="28" width="15.42578125" style="9" customWidth="1"/>
    <col min="31" max="16384" width="14.42578125" style="9"/>
  </cols>
  <sheetData>
    <row r="1" spans="1:30" ht="15" customHeight="1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5" t="s">
        <v>17</v>
      </c>
      <c r="S1" s="6" t="s">
        <v>18</v>
      </c>
      <c r="T1" s="28" t="s">
        <v>19</v>
      </c>
      <c r="U1" s="3" t="s">
        <v>20</v>
      </c>
      <c r="V1" s="32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8" t="s">
        <v>28</v>
      </c>
      <c r="AD1" s="8" t="s">
        <v>29</v>
      </c>
    </row>
    <row r="2" spans="1:30" ht="15" customHeight="1" x14ac:dyDescent="0.25">
      <c r="A2" s="10" t="str">
        <f t="shared" ref="A2:A65" si="0">H2&amp;" "&amp;C2&amp;" "&amp;D2</f>
        <v>H001 2025 Janeiro</v>
      </c>
      <c r="B2" s="10" t="str">
        <f>VLOOKUP(H2,[1]Auxiliar_referencia!E:F,2,FALSE)</f>
        <v>Medidor faturado pela UFSC</v>
      </c>
      <c r="C2" s="10">
        <v>2025</v>
      </c>
      <c r="D2" s="10" t="s">
        <v>118</v>
      </c>
      <c r="E2" s="10">
        <f>VLOOKUP(H2,[1]Auxiliar_referencia!$B:$X,3,FALSE)</f>
        <v>2297094</v>
      </c>
      <c r="F2" s="10" t="str">
        <f>VLOOKUP(H2,[1]Auxiliar_referencia!$B:$X,11,FALSE)</f>
        <v>Trindade</v>
      </c>
      <c r="G2" s="10" t="str">
        <f>VLOOKUP(H2,[1]Auxiliar_referencia!$B:$X,16,FALSE)</f>
        <v>A16S366817</v>
      </c>
      <c r="H2" s="11" t="s">
        <v>31</v>
      </c>
      <c r="I2" s="10" t="str">
        <f>VLOOKUP(H2,[1]Auxiliar_referencia!$B:$X,20,FALSE)</f>
        <v>CASAN</v>
      </c>
      <c r="J2" s="10" t="str">
        <f>VLOOKUP(H2,[1]Auxiliar_referencia!$B:$X,10,FALSE)</f>
        <v>Florianópolis - Trindade</v>
      </c>
      <c r="K2" s="10" t="str">
        <f>VLOOKUP(H2,[1]Auxiliar_referencia!$B:$X,12,FALSE)</f>
        <v>Almoxarifado e Transportes (PU 11 e 06)</v>
      </c>
      <c r="L2" s="12">
        <f>VLOOKUP($H2,'[2]2025_01'!$D:$AD,'[2]2025_01'!Z$19,FALSE)</f>
        <v>1</v>
      </c>
      <c r="M2" s="12">
        <f>VLOOKUP($H2,'[2]2025_01'!$D:$AD,'[2]2025_01'!AA$19,FALSE)</f>
        <v>0</v>
      </c>
      <c r="N2" s="12">
        <f>VLOOKUP($H2,'[2]2025_01'!$D:$AD,'[2]2025_01'!AB$19,FALSE)</f>
        <v>0</v>
      </c>
      <c r="O2" s="12">
        <f>VLOOKUP($H2,'[2]2025_01'!$D:$AD,'[2]2025_01'!AC$19,FALSE)</f>
        <v>0</v>
      </c>
      <c r="P2" s="12">
        <f>VLOOKUP($H2,'[2]2025_01'!$D:$AD,'[2]2025_01'!AD$19,FALSE)</f>
        <v>1</v>
      </c>
      <c r="Q2" s="13">
        <f>VLOOKUP(H2,'[1]2025_12'!H:R,11,FALSE)</f>
        <v>0</v>
      </c>
      <c r="R2" s="14">
        <f>VLOOKUP($H2,'[2]2025_01'!$D:$AD,'[2]2025_01'!J$19,FALSE)</f>
        <v>1479</v>
      </c>
      <c r="S2" s="15">
        <f t="shared" ref="S2:S65" si="1">R2-Q2</f>
        <v>1479</v>
      </c>
      <c r="T2" s="12">
        <f>VLOOKUP($H2,'[2]2025_01'!$D:$AD,'[2]2025_01'!K$19,FALSE)</f>
        <v>11</v>
      </c>
      <c r="U2" s="16" t="str">
        <f>VLOOKUP($H2,'[2]2025_01'!$D:$AD,'[2]2025_01'!T$19,FALSE)</f>
        <v>LIDO</v>
      </c>
      <c r="V2" s="17" t="str">
        <f>VLOOKUP($H2,'[2]2025_01'!$D:$AD,'[2]2025_01'!U$19,FALSE)</f>
        <v>Sem ocorrência</v>
      </c>
      <c r="W2" s="12">
        <f>VLOOKUP($H2,'[2]2025_01'!$D:$AD,'[2]2025_01'!L$19,FALSE)</f>
        <v>124.9</v>
      </c>
      <c r="X2" s="12">
        <f>VLOOKUP($H2,'[2]2025_01'!$D:$AD,'[2]2025_01'!M$19,FALSE)</f>
        <v>124.9</v>
      </c>
      <c r="Y2" s="18">
        <f>VLOOKUP($H2,'[2]2025_01'!$D:$AD,'[2]2025_01'!N$19,FALSE)</f>
        <v>-23.6</v>
      </c>
      <c r="Z2" s="12">
        <f>VLOOKUP($H2,'[2]2025_01'!$D:$AD,'[2]2025_01'!O$19,FALSE)</f>
        <v>0</v>
      </c>
      <c r="AA2" s="12">
        <f>VLOOKUP($H2,'[2]2025_01'!$D:$AD,'[2]2025_01'!P$19,FALSE)</f>
        <v>0</v>
      </c>
      <c r="AB2" s="12">
        <f>VLOOKUP($H2,'[2]2025_01'!$D:$AD,'[2]2025_01'!Q$19,FALSE)</f>
        <v>226.2</v>
      </c>
      <c r="AC2">
        <f t="shared" ref="AC2:AC65" si="2">W2+X2+Y2+Z2+AA2</f>
        <v>226.20000000000002</v>
      </c>
      <c r="AD2">
        <f t="shared" ref="AD2:AD65" si="3">AB2-AC2</f>
        <v>0</v>
      </c>
    </row>
    <row r="3" spans="1:30" ht="15" customHeight="1" x14ac:dyDescent="0.25">
      <c r="A3" s="10" t="str">
        <f t="shared" si="0"/>
        <v>H002 2025 Janeiro</v>
      </c>
      <c r="B3" s="10" t="str">
        <f>VLOOKUP(H3,[1]Auxiliar_referencia!E:F,2,FALSE)</f>
        <v>Medidor faturado pela UFSC</v>
      </c>
      <c r="C3" s="10">
        <v>2025</v>
      </c>
      <c r="D3" s="10" t="s">
        <v>118</v>
      </c>
      <c r="E3" s="10">
        <f>VLOOKUP(H3,[1]Auxiliar_referencia!$B:$X,3,FALSE)</f>
        <v>2297116</v>
      </c>
      <c r="F3" s="10" t="str">
        <f>VLOOKUP(H3,[1]Auxiliar_referencia!$B:$X,11,FALSE)</f>
        <v>Trindade</v>
      </c>
      <c r="G3" s="10" t="str">
        <f>VLOOKUP(H3,[1]Auxiliar_referencia!$B:$X,16,FALSE)</f>
        <v>A04S381708</v>
      </c>
      <c r="H3" s="11" t="s">
        <v>32</v>
      </c>
      <c r="I3" s="10" t="str">
        <f>VLOOKUP(H3,[1]Auxiliar_referencia!$B:$X,20,FALSE)</f>
        <v>CASAN</v>
      </c>
      <c r="J3" s="10" t="str">
        <f>VLOOKUP(H3,[1]Auxiliar_referencia!$B:$X,10,FALSE)</f>
        <v>Florianópolis - Trindade</v>
      </c>
      <c r="K3" s="10" t="str">
        <f>VLOOKUP(H3,[1]Auxiliar_referencia!$B:$X,12,FALSE)</f>
        <v>Patrimônio e Digitalização (DAG08 e 06), LAMAQ (CCB20)</v>
      </c>
      <c r="L3" s="12">
        <f>VLOOKUP($H3,'[2]2025_01'!$D:$AD,'[2]2025_01'!Z$19,FALSE)</f>
        <v>2</v>
      </c>
      <c r="M3" s="12">
        <f>VLOOKUP($H3,'[2]2025_01'!$D:$AD,'[2]2025_01'!AA$19,FALSE)</f>
        <v>0</v>
      </c>
      <c r="N3" s="12">
        <f>VLOOKUP($H3,'[2]2025_01'!$D:$AD,'[2]2025_01'!AB$19,FALSE)</f>
        <v>0</v>
      </c>
      <c r="O3" s="12">
        <f>VLOOKUP($H3,'[2]2025_01'!$D:$AD,'[2]2025_01'!AC$19,FALSE)</f>
        <v>0</v>
      </c>
      <c r="P3" s="12">
        <f>VLOOKUP($H3,'[2]2025_01'!$D:$AD,'[2]2025_01'!AD$19,FALSE)</f>
        <v>2</v>
      </c>
      <c r="Q3" s="13">
        <f>VLOOKUP(H3,'[1]2025_12'!H:R,11,FALSE)</f>
        <v>0</v>
      </c>
      <c r="R3" s="14">
        <f>VLOOKUP($H3,'[2]2025_01'!$D:$AD,'[2]2025_01'!J$19,FALSE)</f>
        <v>3209</v>
      </c>
      <c r="S3" s="15">
        <f t="shared" si="1"/>
        <v>3209</v>
      </c>
      <c r="T3" s="12">
        <f>VLOOKUP($H3,'[2]2025_01'!$D:$AD,'[2]2025_01'!K$19,FALSE)</f>
        <v>0</v>
      </c>
      <c r="U3" s="16" t="str">
        <f>VLOOKUP($H3,'[2]2025_01'!$D:$AD,'[2]2025_01'!T$19,FALSE)</f>
        <v>LIDO/REVISÃO</v>
      </c>
      <c r="V3" s="17" t="str">
        <f>VLOOKUP($H3,'[2]2025_01'!$D:$AD,'[2]2025_01'!U$19,FALSE)</f>
        <v>CONFIRMACAO LEITURA</v>
      </c>
      <c r="W3" s="12">
        <f>VLOOKUP($H3,'[2]2025_01'!$D:$AD,'[2]2025_01'!L$19,FALSE)</f>
        <v>86.62</v>
      </c>
      <c r="X3" s="12">
        <f>VLOOKUP($H3,'[2]2025_01'!$D:$AD,'[2]2025_01'!M$19,FALSE)</f>
        <v>86.62</v>
      </c>
      <c r="Y3" s="18">
        <f>VLOOKUP($H3,'[2]2025_01'!$D:$AD,'[2]2025_01'!N$19,FALSE)</f>
        <v>-16.38</v>
      </c>
      <c r="Z3" s="12">
        <f>VLOOKUP($H3,'[2]2025_01'!$D:$AD,'[2]2025_01'!O$19,FALSE)</f>
        <v>0</v>
      </c>
      <c r="AA3" s="12">
        <f>VLOOKUP($H3,'[2]2025_01'!$D:$AD,'[2]2025_01'!P$19,FALSE)</f>
        <v>0</v>
      </c>
      <c r="AB3" s="12">
        <f>VLOOKUP($H3,'[2]2025_01'!$D:$AD,'[2]2025_01'!Q$19,FALSE)</f>
        <v>156.86000000000001</v>
      </c>
      <c r="AC3">
        <f t="shared" si="2"/>
        <v>156.86000000000001</v>
      </c>
      <c r="AD3">
        <f t="shared" si="3"/>
        <v>0</v>
      </c>
    </row>
    <row r="4" spans="1:30" ht="15" customHeight="1" x14ac:dyDescent="0.25">
      <c r="A4" s="10" t="str">
        <f t="shared" si="0"/>
        <v>H003 2025 Janeiro</v>
      </c>
      <c r="B4" s="10" t="str">
        <f>VLOOKUP(H4,[1]Auxiliar_referencia!E:F,2,FALSE)</f>
        <v>Medidor faturado pela UFSC</v>
      </c>
      <c r="C4" s="10">
        <v>2025</v>
      </c>
      <c r="D4" s="10" t="s">
        <v>118</v>
      </c>
      <c r="E4" s="10">
        <f>VLOOKUP(H4,[1]Auxiliar_referencia!$B:$X,3,FALSE)</f>
        <v>2297124</v>
      </c>
      <c r="F4" s="10" t="str">
        <f>VLOOKUP(H4,[1]Auxiliar_referencia!$B:$X,11,FALSE)</f>
        <v>Trindade</v>
      </c>
      <c r="G4" s="10" t="str">
        <f>VLOOKUP(H4,[1]Auxiliar_referencia!$B:$X,16,FALSE)</f>
        <v>C11C010369</v>
      </c>
      <c r="H4" s="11" t="s">
        <v>33</v>
      </c>
      <c r="I4" s="10" t="str">
        <f>VLOOKUP(H4,[1]Auxiliar_referencia!$B:$X,20,FALSE)</f>
        <v>CASAN</v>
      </c>
      <c r="J4" s="10" t="str">
        <f>VLOOKUP(H4,[1]Auxiliar_referencia!$B:$X,10,FALSE)</f>
        <v>Florianópolis - Trindade</v>
      </c>
      <c r="K4" s="10" t="str">
        <f>VLOOKUP(H4,[1]Auxiliar_referencia!$B:$X,12,FALSE)</f>
        <v>Biotério Central (BIC 01 a 10)</v>
      </c>
      <c r="L4" s="12">
        <f>VLOOKUP($H4,'[2]2025_01'!$D:$AD,'[2]2025_01'!Z$19,FALSE)</f>
        <v>1</v>
      </c>
      <c r="M4" s="12">
        <f>VLOOKUP($H4,'[2]2025_01'!$D:$AD,'[2]2025_01'!AA$19,FALSE)</f>
        <v>0</v>
      </c>
      <c r="N4" s="12">
        <f>VLOOKUP($H4,'[2]2025_01'!$D:$AD,'[2]2025_01'!AB$19,FALSE)</f>
        <v>0</v>
      </c>
      <c r="O4" s="12">
        <f>VLOOKUP($H4,'[2]2025_01'!$D:$AD,'[2]2025_01'!AC$19,FALSE)</f>
        <v>0</v>
      </c>
      <c r="P4" s="12">
        <f>VLOOKUP($H4,'[2]2025_01'!$D:$AD,'[2]2025_01'!AD$19,FALSE)</f>
        <v>1</v>
      </c>
      <c r="Q4" s="13">
        <f>VLOOKUP(H4,'[1]2025_12'!H:R,11,FALSE)</f>
        <v>0</v>
      </c>
      <c r="R4" s="14">
        <f>VLOOKUP($H4,'[2]2025_01'!$D:$AD,'[2]2025_01'!J$19,FALSE)</f>
        <v>11960</v>
      </c>
      <c r="S4" s="15">
        <f t="shared" si="1"/>
        <v>11960</v>
      </c>
      <c r="T4" s="12">
        <f>VLOOKUP($H4,'[2]2025_01'!$D:$AD,'[2]2025_01'!K$19,FALSE)</f>
        <v>114</v>
      </c>
      <c r="U4" s="16" t="str">
        <f>VLOOKUP($H4,'[2]2025_01'!$D:$AD,'[2]2025_01'!T$19,FALSE)</f>
        <v>LIDO/REVISÃO</v>
      </c>
      <c r="V4" s="17" t="str">
        <f>VLOOKUP($H4,'[2]2025_01'!$D:$AD,'[2]2025_01'!U$19,FALSE)</f>
        <v>CONFIRMACAO LEITURA</v>
      </c>
      <c r="W4" s="12">
        <f>VLOOKUP($H4,'[2]2025_01'!$D:$AD,'[2]2025_01'!L$19,FALSE)</f>
        <v>1967.57</v>
      </c>
      <c r="X4" s="12">
        <f>VLOOKUP($H4,'[2]2025_01'!$D:$AD,'[2]2025_01'!M$19,FALSE)</f>
        <v>1967.57</v>
      </c>
      <c r="Y4" s="18">
        <f>VLOOKUP($H4,'[2]2025_01'!$D:$AD,'[2]2025_01'!N$19,FALSE)</f>
        <v>-371.87</v>
      </c>
      <c r="Z4" s="12">
        <f>VLOOKUP($H4,'[2]2025_01'!$D:$AD,'[2]2025_01'!O$19,FALSE)</f>
        <v>0</v>
      </c>
      <c r="AA4" s="12">
        <f>VLOOKUP($H4,'[2]2025_01'!$D:$AD,'[2]2025_01'!P$19,FALSE)</f>
        <v>0</v>
      </c>
      <c r="AB4" s="12">
        <f>VLOOKUP($H4,'[2]2025_01'!$D:$AD,'[2]2025_01'!Q$19,FALSE)</f>
        <v>3563.27</v>
      </c>
      <c r="AC4">
        <f t="shared" si="2"/>
        <v>3563.27</v>
      </c>
      <c r="AD4">
        <f t="shared" si="3"/>
        <v>0</v>
      </c>
    </row>
    <row r="5" spans="1:30" ht="15" customHeight="1" x14ac:dyDescent="0.25">
      <c r="A5" s="10" t="str">
        <f t="shared" si="0"/>
        <v>H004 2025 Janeiro</v>
      </c>
      <c r="B5" s="10" t="str">
        <f>VLOOKUP(H5,[1]Auxiliar_referencia!E:F,2,FALSE)</f>
        <v>Medidor faturado pela UFSC</v>
      </c>
      <c r="C5" s="10">
        <v>2025</v>
      </c>
      <c r="D5" s="10" t="s">
        <v>118</v>
      </c>
      <c r="E5" s="10">
        <f>VLOOKUP(H5,[1]Auxiliar_referencia!$B:$X,3,FALSE)</f>
        <v>2297086</v>
      </c>
      <c r="F5" s="10" t="str">
        <f>VLOOKUP(H5,[1]Auxiliar_referencia!$B:$X,11,FALSE)</f>
        <v>Trindade</v>
      </c>
      <c r="G5" s="10" t="str">
        <f>VLOOKUP(H5,[1]Auxiliar_referencia!$B:$X,16,FALSE)</f>
        <v>B17C002619</v>
      </c>
      <c r="H5" s="11" t="s">
        <v>34</v>
      </c>
      <c r="I5" s="10" t="str">
        <f>VLOOKUP(H5,[1]Auxiliar_referencia!$B:$X,20,FALSE)</f>
        <v>CASAN</v>
      </c>
      <c r="J5" s="10" t="str">
        <f>VLOOKUP(H5,[1]Auxiliar_referencia!$B:$X,10,FALSE)</f>
        <v>Florianópolis - Trindade</v>
      </c>
      <c r="K5" s="10" t="str">
        <f>VLOOKUP(H5,[1]Auxiliar_referencia!$B:$X,12,FALSE)</f>
        <v>PU - Carpintaria e Serralheria (DAG01, 02 e 03)</v>
      </c>
      <c r="L5" s="12">
        <f>VLOOKUP($H5,'[2]2025_01'!$D:$AD,'[2]2025_01'!Z$19,FALSE)</f>
        <v>1</v>
      </c>
      <c r="M5" s="12">
        <f>VLOOKUP($H5,'[2]2025_01'!$D:$AD,'[2]2025_01'!AA$19,FALSE)</f>
        <v>0</v>
      </c>
      <c r="N5" s="12">
        <f>VLOOKUP($H5,'[2]2025_01'!$D:$AD,'[2]2025_01'!AB$19,FALSE)</f>
        <v>0</v>
      </c>
      <c r="O5" s="12">
        <f>VLOOKUP($H5,'[2]2025_01'!$D:$AD,'[2]2025_01'!AC$19,FALSE)</f>
        <v>0</v>
      </c>
      <c r="P5" s="12">
        <f>VLOOKUP($H5,'[2]2025_01'!$D:$AD,'[2]2025_01'!AD$19,FALSE)</f>
        <v>1</v>
      </c>
      <c r="Q5" s="13">
        <f>VLOOKUP(H5,'[1]2025_12'!H:R,11,FALSE)</f>
        <v>0</v>
      </c>
      <c r="R5" s="14">
        <f>VLOOKUP($H5,'[2]2025_01'!$D:$AD,'[2]2025_01'!J$19,FALSE)</f>
        <v>3028</v>
      </c>
      <c r="S5" s="15">
        <f t="shared" si="1"/>
        <v>3028</v>
      </c>
      <c r="T5" s="12">
        <f>VLOOKUP($H5,'[2]2025_01'!$D:$AD,'[2]2025_01'!K$19,FALSE)</f>
        <v>151</v>
      </c>
      <c r="U5" s="16" t="str">
        <f>VLOOKUP($H5,'[2]2025_01'!$D:$AD,'[2]2025_01'!T$19,FALSE)</f>
        <v>LIDO</v>
      </c>
      <c r="V5" s="17" t="str">
        <f>VLOOKUP($H5,'[2]2025_01'!$D:$AD,'[2]2025_01'!U$19,FALSE)</f>
        <v>Sem ocorrência</v>
      </c>
      <c r="W5" s="12">
        <f>VLOOKUP($H5,'[2]2025_01'!$D:$AD,'[2]2025_01'!L$19,FALSE)</f>
        <v>2629.5</v>
      </c>
      <c r="X5" s="12">
        <f>VLOOKUP($H5,'[2]2025_01'!$D:$AD,'[2]2025_01'!M$19,FALSE)</f>
        <v>2629.5</v>
      </c>
      <c r="Y5" s="18">
        <f>VLOOKUP($H5,'[2]2025_01'!$D:$AD,'[2]2025_01'!N$19,FALSE)</f>
        <v>-496.97</v>
      </c>
      <c r="Z5" s="12">
        <f>VLOOKUP($H5,'[2]2025_01'!$D:$AD,'[2]2025_01'!O$19,FALSE)</f>
        <v>0</v>
      </c>
      <c r="AA5" s="12">
        <f>VLOOKUP($H5,'[2]2025_01'!$D:$AD,'[2]2025_01'!P$19,FALSE)</f>
        <v>0</v>
      </c>
      <c r="AB5" s="12">
        <f>VLOOKUP($H5,'[2]2025_01'!$D:$AD,'[2]2025_01'!Q$19,FALSE)</f>
        <v>4762.03</v>
      </c>
      <c r="AC5">
        <f t="shared" si="2"/>
        <v>4762.03</v>
      </c>
      <c r="AD5">
        <f t="shared" si="3"/>
        <v>0</v>
      </c>
    </row>
    <row r="6" spans="1:30" ht="15" customHeight="1" x14ac:dyDescent="0.25">
      <c r="A6" s="10" t="str">
        <f t="shared" si="0"/>
        <v>H005 2025 Janeiro</v>
      </c>
      <c r="B6" s="10" t="str">
        <f>VLOOKUP(H6,[1]Auxiliar_referencia!E:F,2,FALSE)</f>
        <v>Medidor faturado pela UFSC</v>
      </c>
      <c r="C6" s="10">
        <v>2025</v>
      </c>
      <c r="D6" s="10" t="s">
        <v>118</v>
      </c>
      <c r="E6" s="10">
        <f>VLOOKUP(H6,[1]Auxiliar_referencia!$B:$X,3,FALSE)</f>
        <v>2297078</v>
      </c>
      <c r="F6" s="10" t="str">
        <f>VLOOKUP(H6,[1]Auxiliar_referencia!$B:$X,11,FALSE)</f>
        <v>Trindade</v>
      </c>
      <c r="G6" s="10" t="str">
        <f>VLOOKUP(H6,[1]Auxiliar_referencia!$B:$X,16,FALSE)</f>
        <v>B10C010667</v>
      </c>
      <c r="H6" s="11" t="s">
        <v>35</v>
      </c>
      <c r="I6" s="10" t="str">
        <f>VLOOKUP(H6,[1]Auxiliar_referencia!$B:$X,20,FALSE)</f>
        <v>CASAN</v>
      </c>
      <c r="J6" s="10" t="str">
        <f>VLOOKUP(H6,[1]Auxiliar_referencia!$B:$X,10,FALSE)</f>
        <v>Florianópolis - Trindade</v>
      </c>
      <c r="K6" s="10" t="str">
        <f>VLOOKUP(H6,[1]Auxiliar_referencia!$B:$X,12,FALSE)</f>
        <v>Engenharia Química - (CTC 19, 20, 21, 24 e 46)</v>
      </c>
      <c r="L6" s="12">
        <f>VLOOKUP($H6,'[2]2025_01'!$D:$AD,'[2]2025_01'!Z$19,FALSE)</f>
        <v>1</v>
      </c>
      <c r="M6" s="12">
        <f>VLOOKUP($H6,'[2]2025_01'!$D:$AD,'[2]2025_01'!AA$19,FALSE)</f>
        <v>0</v>
      </c>
      <c r="N6" s="12">
        <f>VLOOKUP($H6,'[2]2025_01'!$D:$AD,'[2]2025_01'!AB$19,FALSE)</f>
        <v>0</v>
      </c>
      <c r="O6" s="12">
        <f>VLOOKUP($H6,'[2]2025_01'!$D:$AD,'[2]2025_01'!AC$19,FALSE)</f>
        <v>0</v>
      </c>
      <c r="P6" s="12">
        <f>VLOOKUP($H6,'[2]2025_01'!$D:$AD,'[2]2025_01'!AD$19,FALSE)</f>
        <v>1</v>
      </c>
      <c r="Q6" s="13">
        <f>VLOOKUP(H6,'[1]2025_12'!H:R,11,FALSE)</f>
        <v>0</v>
      </c>
      <c r="R6" s="14">
        <f>VLOOKUP($H6,'[2]2025_01'!$D:$AD,'[2]2025_01'!J$19,FALSE)</f>
        <v>1498</v>
      </c>
      <c r="S6" s="15">
        <f t="shared" si="1"/>
        <v>1498</v>
      </c>
      <c r="T6" s="12">
        <f>VLOOKUP($H6,'[2]2025_01'!$D:$AD,'[2]2025_01'!K$19,FALSE)</f>
        <v>149</v>
      </c>
      <c r="U6" s="16" t="str">
        <f>VLOOKUP($H6,'[2]2025_01'!$D:$AD,'[2]2025_01'!T$19,FALSE)</f>
        <v>LIDO</v>
      </c>
      <c r="V6" s="17" t="str">
        <f>VLOOKUP($H6,'[2]2025_01'!$D:$AD,'[2]2025_01'!U$19,FALSE)</f>
        <v>Alto Consumo</v>
      </c>
      <c r="W6" s="12">
        <f>VLOOKUP($H6,'[2]2025_01'!$D:$AD,'[2]2025_01'!L$19,FALSE)</f>
        <v>2593.7199999999998</v>
      </c>
      <c r="X6" s="12">
        <f>VLOOKUP($H6,'[2]2025_01'!$D:$AD,'[2]2025_01'!M$19,FALSE)</f>
        <v>2593.7199999999998</v>
      </c>
      <c r="Y6" s="18">
        <f>VLOOKUP($H6,'[2]2025_01'!$D:$AD,'[2]2025_01'!N$19,FALSE)</f>
        <v>-490.21</v>
      </c>
      <c r="Z6" s="12">
        <f>VLOOKUP($H6,'[2]2025_01'!$D:$AD,'[2]2025_01'!O$19,FALSE)</f>
        <v>0</v>
      </c>
      <c r="AA6" s="12">
        <f>VLOOKUP($H6,'[2]2025_01'!$D:$AD,'[2]2025_01'!P$19,FALSE)</f>
        <v>0</v>
      </c>
      <c r="AB6" s="12">
        <f>VLOOKUP($H6,'[2]2025_01'!$D:$AD,'[2]2025_01'!Q$19,FALSE)</f>
        <v>4697.2299999999996</v>
      </c>
      <c r="AC6">
        <f t="shared" si="2"/>
        <v>4697.2299999999996</v>
      </c>
      <c r="AD6">
        <f t="shared" si="3"/>
        <v>0</v>
      </c>
    </row>
    <row r="7" spans="1:30" ht="15" customHeight="1" x14ac:dyDescent="0.25">
      <c r="A7" s="10" t="str">
        <f t="shared" si="0"/>
        <v>H006 2025 Janeiro</v>
      </c>
      <c r="B7" s="10" t="str">
        <f>VLOOKUP(H7,[1]Auxiliar_referencia!E:F,2,FALSE)</f>
        <v>Medidor faturado pela UFSC</v>
      </c>
      <c r="C7" s="10">
        <v>2025</v>
      </c>
      <c r="D7" s="10" t="s">
        <v>118</v>
      </c>
      <c r="E7" s="10">
        <f>VLOOKUP(H7,[1]Auxiliar_referencia!$B:$X,3,FALSE)</f>
        <v>9185569</v>
      </c>
      <c r="F7" s="10" t="str">
        <f>VLOOKUP(H7,[1]Auxiliar_referencia!$B:$X,11,FALSE)</f>
        <v>Trindade</v>
      </c>
      <c r="G7" s="10" t="str">
        <f>VLOOKUP(H7,[1]Auxiliar_referencia!$B:$X,16,FALSE)</f>
        <v>A11C032611</v>
      </c>
      <c r="H7" s="11" t="s">
        <v>36</v>
      </c>
      <c r="I7" s="10" t="str">
        <f>VLOOKUP(H7,[1]Auxiliar_referencia!$B:$X,20,FALSE)</f>
        <v>CASAN</v>
      </c>
      <c r="J7" s="10" t="str">
        <f>VLOOKUP(H7,[1]Auxiliar_referencia!$B:$X,10,FALSE)</f>
        <v>Florianópolis - Trindade</v>
      </c>
      <c r="K7" s="10" t="str">
        <f>VLOOKUP(H7,[1]Auxiliar_referencia!$B:$X,12,FALSE)</f>
        <v>Eng. Civil Bloco D</v>
      </c>
      <c r="L7" s="12">
        <f>VLOOKUP($H7,'[2]2025_01'!$D:$AD,'[2]2025_01'!Z$19,FALSE)</f>
        <v>1</v>
      </c>
      <c r="M7" s="12">
        <f>VLOOKUP($H7,'[2]2025_01'!$D:$AD,'[2]2025_01'!AA$19,FALSE)</f>
        <v>0</v>
      </c>
      <c r="N7" s="12">
        <f>VLOOKUP($H7,'[2]2025_01'!$D:$AD,'[2]2025_01'!AB$19,FALSE)</f>
        <v>0</v>
      </c>
      <c r="O7" s="12">
        <f>VLOOKUP($H7,'[2]2025_01'!$D:$AD,'[2]2025_01'!AC$19,FALSE)</f>
        <v>0</v>
      </c>
      <c r="P7" s="12">
        <f>VLOOKUP($H7,'[2]2025_01'!$D:$AD,'[2]2025_01'!AD$19,FALSE)</f>
        <v>1</v>
      </c>
      <c r="Q7" s="13">
        <f>VLOOKUP(H7,'[1]2025_12'!H:R,11,FALSE)</f>
        <v>0</v>
      </c>
      <c r="R7" s="14">
        <f>VLOOKUP($H7,'[2]2025_01'!$D:$AD,'[2]2025_01'!J$19,FALSE)</f>
        <v>272</v>
      </c>
      <c r="S7" s="15">
        <f t="shared" si="1"/>
        <v>272</v>
      </c>
      <c r="T7" s="12">
        <f>VLOOKUP($H7,'[2]2025_01'!$D:$AD,'[2]2025_01'!K$19,FALSE)</f>
        <v>0</v>
      </c>
      <c r="U7" s="16" t="str">
        <f>VLOOKUP($H7,'[2]2025_01'!$D:$AD,'[2]2025_01'!T$19,FALSE)</f>
        <v>LIDO/REVISÃO</v>
      </c>
      <c r="V7" s="17" t="str">
        <f>VLOOKUP($H7,'[2]2025_01'!$D:$AD,'[2]2025_01'!U$19,FALSE)</f>
        <v>CONFIRMACAO LEITURA</v>
      </c>
      <c r="W7" s="12">
        <f>VLOOKUP($H7,'[2]2025_01'!$D:$AD,'[2]2025_01'!L$19,FALSE)</f>
        <v>43.31</v>
      </c>
      <c r="X7" s="12">
        <f>VLOOKUP($H7,'[2]2025_01'!$D:$AD,'[2]2025_01'!M$19,FALSE)</f>
        <v>43.31</v>
      </c>
      <c r="Y7" s="18">
        <f>VLOOKUP($H7,'[2]2025_01'!$D:$AD,'[2]2025_01'!N$19,FALSE)</f>
        <v>-8.19</v>
      </c>
      <c r="Z7" s="12">
        <f>VLOOKUP($H7,'[2]2025_01'!$D:$AD,'[2]2025_01'!O$19,FALSE)</f>
        <v>0</v>
      </c>
      <c r="AA7" s="12">
        <f>VLOOKUP($H7,'[2]2025_01'!$D:$AD,'[2]2025_01'!P$19,FALSE)</f>
        <v>0</v>
      </c>
      <c r="AB7" s="12">
        <f>VLOOKUP($H7,'[2]2025_01'!$D:$AD,'[2]2025_01'!Q$19,FALSE)</f>
        <v>78.430000000000007</v>
      </c>
      <c r="AC7">
        <f t="shared" si="2"/>
        <v>78.430000000000007</v>
      </c>
      <c r="AD7">
        <f t="shared" si="3"/>
        <v>0</v>
      </c>
    </row>
    <row r="8" spans="1:30" ht="15" customHeight="1" x14ac:dyDescent="0.25">
      <c r="A8" s="10" t="str">
        <f t="shared" si="0"/>
        <v>H007 2025 Janeiro</v>
      </c>
      <c r="B8" s="10" t="str">
        <f>VLOOKUP(H8,[1]Auxiliar_referencia!E:F,2,FALSE)</f>
        <v>Medidor faturado pela UFSC</v>
      </c>
      <c r="C8" s="10">
        <v>2025</v>
      </c>
      <c r="D8" s="10" t="s">
        <v>118</v>
      </c>
      <c r="E8" s="10">
        <f>VLOOKUP(H8,[1]Auxiliar_referencia!$B:$X,3,FALSE)</f>
        <v>9185550</v>
      </c>
      <c r="F8" s="10" t="str">
        <f>VLOOKUP(H8,[1]Auxiliar_referencia!$B:$X,11,FALSE)</f>
        <v>Trindade</v>
      </c>
      <c r="G8" s="10" t="str">
        <f>VLOOKUP(H8,[1]Auxiliar_referencia!$B:$X,16,FALSE)</f>
        <v>A11C047521</v>
      </c>
      <c r="H8" s="11" t="s">
        <v>37</v>
      </c>
      <c r="I8" s="10" t="str">
        <f>VLOOKUP(H8,[1]Auxiliar_referencia!$B:$X,20,FALSE)</f>
        <v>CASAN</v>
      </c>
      <c r="J8" s="10" t="str">
        <f>VLOOKUP(H8,[1]Auxiliar_referencia!$B:$X,10,FALSE)</f>
        <v>Florianópolis - Trindade</v>
      </c>
      <c r="K8" s="10" t="str">
        <f>VLOOKUP(H8,[1]Auxiliar_referencia!$B:$X,12,FALSE)</f>
        <v>Eng. Civil Bloco A, B e C</v>
      </c>
      <c r="L8" s="12">
        <f>VLOOKUP($H8,'[2]2025_01'!$D:$AD,'[2]2025_01'!Z$19,FALSE)</f>
        <v>1</v>
      </c>
      <c r="M8" s="12">
        <f>VLOOKUP($H8,'[2]2025_01'!$D:$AD,'[2]2025_01'!AA$19,FALSE)</f>
        <v>0</v>
      </c>
      <c r="N8" s="12">
        <f>VLOOKUP($H8,'[2]2025_01'!$D:$AD,'[2]2025_01'!AB$19,FALSE)</f>
        <v>0</v>
      </c>
      <c r="O8" s="12">
        <f>VLOOKUP($H8,'[2]2025_01'!$D:$AD,'[2]2025_01'!AC$19,FALSE)</f>
        <v>0</v>
      </c>
      <c r="P8" s="12">
        <f>VLOOKUP($H8,'[2]2025_01'!$D:$AD,'[2]2025_01'!AD$19,FALSE)</f>
        <v>1</v>
      </c>
      <c r="Q8" s="13">
        <f>VLOOKUP(H8,'[1]2025_12'!H:R,11,FALSE)</f>
        <v>0</v>
      </c>
      <c r="R8" s="14">
        <f>VLOOKUP($H8,'[2]2025_01'!$D:$AD,'[2]2025_01'!J$19,FALSE)</f>
        <v>7290</v>
      </c>
      <c r="S8" s="15">
        <f t="shared" si="1"/>
        <v>7290</v>
      </c>
      <c r="T8" s="12">
        <f>VLOOKUP($H8,'[2]2025_01'!$D:$AD,'[2]2025_01'!K$19,FALSE)</f>
        <v>23</v>
      </c>
      <c r="U8" s="16" t="str">
        <f>VLOOKUP($H8,'[2]2025_01'!$D:$AD,'[2]2025_01'!T$19,FALSE)</f>
        <v>LIDO/REVISÃO</v>
      </c>
      <c r="V8" s="17" t="str">
        <f>VLOOKUP($H8,'[2]2025_01'!$D:$AD,'[2]2025_01'!U$19,FALSE)</f>
        <v>CONFIRMACAO LEITURA</v>
      </c>
      <c r="W8" s="12">
        <f>VLOOKUP($H8,'[2]2025_01'!$D:$AD,'[2]2025_01'!L$19,FALSE)</f>
        <v>339.58</v>
      </c>
      <c r="X8" s="12">
        <f>VLOOKUP($H8,'[2]2025_01'!$D:$AD,'[2]2025_01'!M$19,FALSE)</f>
        <v>339.58</v>
      </c>
      <c r="Y8" s="18">
        <f>VLOOKUP($H8,'[2]2025_01'!$D:$AD,'[2]2025_01'!N$19,FALSE)</f>
        <v>-64.17</v>
      </c>
      <c r="Z8" s="12">
        <f>VLOOKUP($H8,'[2]2025_01'!$D:$AD,'[2]2025_01'!O$19,FALSE)</f>
        <v>0</v>
      </c>
      <c r="AA8" s="12">
        <f>VLOOKUP($H8,'[2]2025_01'!$D:$AD,'[2]2025_01'!P$19,FALSE)</f>
        <v>0</v>
      </c>
      <c r="AB8" s="12">
        <f>VLOOKUP($H8,'[2]2025_01'!$D:$AD,'[2]2025_01'!Q$19,FALSE)</f>
        <v>614.99</v>
      </c>
      <c r="AC8">
        <f t="shared" si="2"/>
        <v>614.99</v>
      </c>
      <c r="AD8">
        <f t="shared" si="3"/>
        <v>0</v>
      </c>
    </row>
    <row r="9" spans="1:30" ht="15" customHeight="1" x14ac:dyDescent="0.25">
      <c r="A9" s="10" t="str">
        <f t="shared" si="0"/>
        <v>H008 2025 Janeiro</v>
      </c>
      <c r="B9" s="10" t="str">
        <f>VLOOKUP(H9,[1]Auxiliar_referencia!E:F,2,FALSE)</f>
        <v>Medidor faturado pela UFSC</v>
      </c>
      <c r="C9" s="10">
        <v>2025</v>
      </c>
      <c r="D9" s="10" t="s">
        <v>118</v>
      </c>
      <c r="E9" s="10">
        <f>VLOOKUP(H9,[1]Auxiliar_referencia!$B:$X,3,FALSE)</f>
        <v>2297159</v>
      </c>
      <c r="F9" s="10" t="str">
        <f>VLOOKUP(H9,[1]Auxiliar_referencia!$B:$X,11,FALSE)</f>
        <v>Trindade</v>
      </c>
      <c r="G9" s="10" t="str">
        <f>VLOOKUP(H9,[1]Auxiliar_referencia!$B:$X,16,FALSE)</f>
        <v>C11C010187</v>
      </c>
      <c r="H9" s="11" t="s">
        <v>38</v>
      </c>
      <c r="I9" s="10" t="str">
        <f>VLOOKUP(H9,[1]Auxiliar_referencia!$B:$X,20,FALSE)</f>
        <v>CASAN</v>
      </c>
      <c r="J9" s="10" t="str">
        <f>VLOOKUP(H9,[1]Auxiliar_referencia!$B:$X,10,FALSE)</f>
        <v>Florianópolis - Trindade</v>
      </c>
      <c r="K9" s="10" t="str">
        <f>VLOOKUP(H9,[1]Auxiliar_referencia!$B:$X,12,FALSE)</f>
        <v>PU - Prefeitura Universitária (Hid., Elé., Vidra.) e Redondo</v>
      </c>
      <c r="L9" s="12">
        <f>VLOOKUP($H9,'[2]2025_01'!$D:$AD,'[2]2025_01'!Z$19,FALSE)</f>
        <v>1</v>
      </c>
      <c r="M9" s="12">
        <f>VLOOKUP($H9,'[2]2025_01'!$D:$AD,'[2]2025_01'!AA$19,FALSE)</f>
        <v>0</v>
      </c>
      <c r="N9" s="12">
        <f>VLOOKUP($H9,'[2]2025_01'!$D:$AD,'[2]2025_01'!AB$19,FALSE)</f>
        <v>0</v>
      </c>
      <c r="O9" s="12">
        <f>VLOOKUP($H9,'[2]2025_01'!$D:$AD,'[2]2025_01'!AC$19,FALSE)</f>
        <v>0</v>
      </c>
      <c r="P9" s="12">
        <f>VLOOKUP($H9,'[2]2025_01'!$D:$AD,'[2]2025_01'!AD$19,FALSE)</f>
        <v>1</v>
      </c>
      <c r="Q9" s="13">
        <f>VLOOKUP(H9,'[1]2025_12'!H:R,11,FALSE)</f>
        <v>0</v>
      </c>
      <c r="R9" s="14">
        <f>VLOOKUP($H9,'[2]2025_01'!$D:$AD,'[2]2025_01'!J$19,FALSE)</f>
        <v>4240</v>
      </c>
      <c r="S9" s="15">
        <f t="shared" si="1"/>
        <v>4240</v>
      </c>
      <c r="T9" s="12">
        <f>VLOOKUP($H9,'[2]2025_01'!$D:$AD,'[2]2025_01'!K$19,FALSE)</f>
        <v>186</v>
      </c>
      <c r="U9" s="16" t="str">
        <f>VLOOKUP($H9,'[2]2025_01'!$D:$AD,'[2]2025_01'!T$19,FALSE)</f>
        <v>LIDO/REVISÃO</v>
      </c>
      <c r="V9" s="17" t="str">
        <f>VLOOKUP($H9,'[2]2025_01'!$D:$AD,'[2]2025_01'!U$19,FALSE)</f>
        <v>CONFIRMACAO LEITURA</v>
      </c>
      <c r="W9" s="12">
        <f>VLOOKUP($H9,'[2]2025_01'!$D:$AD,'[2]2025_01'!L$19,FALSE)</f>
        <v>3255.65</v>
      </c>
      <c r="X9" s="12">
        <f>VLOOKUP($H9,'[2]2025_01'!$D:$AD,'[2]2025_01'!M$19,FALSE)</f>
        <v>3255.65</v>
      </c>
      <c r="Y9" s="18">
        <f>VLOOKUP($H9,'[2]2025_01'!$D:$AD,'[2]2025_01'!N$19,FALSE)</f>
        <v>-615.30999999999995</v>
      </c>
      <c r="Z9" s="12">
        <f>VLOOKUP($H9,'[2]2025_01'!$D:$AD,'[2]2025_01'!O$19,FALSE)</f>
        <v>0</v>
      </c>
      <c r="AA9" s="12">
        <f>VLOOKUP($H9,'[2]2025_01'!$D:$AD,'[2]2025_01'!P$19,FALSE)</f>
        <v>0</v>
      </c>
      <c r="AB9" s="12">
        <f>VLOOKUP($H9,'[2]2025_01'!$D:$AD,'[2]2025_01'!Q$19,FALSE)</f>
        <v>5895.99</v>
      </c>
      <c r="AC9">
        <f t="shared" si="2"/>
        <v>5895.99</v>
      </c>
      <c r="AD9">
        <f t="shared" si="3"/>
        <v>0</v>
      </c>
    </row>
    <row r="10" spans="1:30" ht="15" customHeight="1" x14ac:dyDescent="0.25">
      <c r="A10" s="10" t="str">
        <f t="shared" si="0"/>
        <v>H009 2025 Janeiro</v>
      </c>
      <c r="B10" s="10" t="str">
        <f>VLOOKUP(H10,[1]Auxiliar_referencia!E:F,2,FALSE)</f>
        <v>Medidor faturado pela UFSC</v>
      </c>
      <c r="C10" s="10">
        <v>2025</v>
      </c>
      <c r="D10" s="10" t="s">
        <v>118</v>
      </c>
      <c r="E10" s="10">
        <f>VLOOKUP(H10,[1]Auxiliar_referencia!$B:$X,3,FALSE)</f>
        <v>2297140</v>
      </c>
      <c r="F10" s="10" t="str">
        <f>VLOOKUP(H10,[1]Auxiliar_referencia!$B:$X,11,FALSE)</f>
        <v>Trindade</v>
      </c>
      <c r="G10" s="10" t="str">
        <f>VLOOKUP(H10,[1]Auxiliar_referencia!$B:$X,16,FALSE)</f>
        <v>Y11C052787</v>
      </c>
      <c r="H10" s="11" t="s">
        <v>39</v>
      </c>
      <c r="I10" s="10" t="str">
        <f>VLOOKUP(H10,[1]Auxiliar_referencia!$B:$X,20,FALSE)</f>
        <v>CASAN</v>
      </c>
      <c r="J10" s="10" t="str">
        <f>VLOOKUP(H10,[1]Auxiliar_referencia!$B:$X,10,FALSE)</f>
        <v>Florianópolis - Trindade</v>
      </c>
      <c r="K10" s="10" t="str">
        <f>VLOOKUP(H10,[1]Auxiliar_referencia!$B:$X,12,FALSE)</f>
        <v>PU - Prefeitura Universitária (Edificação antiga da PU)</v>
      </c>
      <c r="L10" s="12">
        <f>VLOOKUP($H10,'[2]2025_01'!$D:$AD,'[2]2025_01'!Z$19,FALSE)</f>
        <v>1</v>
      </c>
      <c r="M10" s="12">
        <f>VLOOKUP($H10,'[2]2025_01'!$D:$AD,'[2]2025_01'!AA$19,FALSE)</f>
        <v>0</v>
      </c>
      <c r="N10" s="12">
        <f>VLOOKUP($H10,'[2]2025_01'!$D:$AD,'[2]2025_01'!AB$19,FALSE)</f>
        <v>0</v>
      </c>
      <c r="O10" s="12">
        <f>VLOOKUP($H10,'[2]2025_01'!$D:$AD,'[2]2025_01'!AC$19,FALSE)</f>
        <v>0</v>
      </c>
      <c r="P10" s="12">
        <f>VLOOKUP($H10,'[2]2025_01'!$D:$AD,'[2]2025_01'!AD$19,FALSE)</f>
        <v>1</v>
      </c>
      <c r="Q10" s="13">
        <f>VLOOKUP(H10,'[1]2025_12'!H:R,11,FALSE)</f>
        <v>0</v>
      </c>
      <c r="R10" s="14">
        <f>VLOOKUP($H10,'[2]2025_01'!$D:$AD,'[2]2025_01'!J$19,FALSE)</f>
        <v>29</v>
      </c>
      <c r="S10" s="15">
        <f t="shared" si="1"/>
        <v>29</v>
      </c>
      <c r="T10" s="12">
        <f>VLOOKUP($H10,'[2]2025_01'!$D:$AD,'[2]2025_01'!K$19,FALSE)</f>
        <v>0</v>
      </c>
      <c r="U10" s="16" t="str">
        <f>VLOOKUP($H10,'[2]2025_01'!$D:$AD,'[2]2025_01'!T$19,FALSE)</f>
        <v>LIDO</v>
      </c>
      <c r="V10" s="17" t="str">
        <f>VLOOKUP($H10,'[2]2025_01'!$D:$AD,'[2]2025_01'!U$19,FALSE)</f>
        <v>HIDRÔMETRO PARADO.</v>
      </c>
      <c r="W10" s="12">
        <f>VLOOKUP($H10,'[2]2025_01'!$D:$AD,'[2]2025_01'!L$19,FALSE)</f>
        <v>43.31</v>
      </c>
      <c r="X10" s="12">
        <f>VLOOKUP($H10,'[2]2025_01'!$D:$AD,'[2]2025_01'!M$19,FALSE)</f>
        <v>43.31</v>
      </c>
      <c r="Y10" s="18">
        <f>VLOOKUP($H10,'[2]2025_01'!$D:$AD,'[2]2025_01'!N$19,FALSE)</f>
        <v>-8.19</v>
      </c>
      <c r="Z10" s="12">
        <f>VLOOKUP($H10,'[2]2025_01'!$D:$AD,'[2]2025_01'!O$19,FALSE)</f>
        <v>0</v>
      </c>
      <c r="AA10" s="12">
        <f>VLOOKUP($H10,'[2]2025_01'!$D:$AD,'[2]2025_01'!P$19,FALSE)</f>
        <v>0</v>
      </c>
      <c r="AB10" s="12">
        <f>VLOOKUP($H10,'[2]2025_01'!$D:$AD,'[2]2025_01'!Q$19,FALSE)</f>
        <v>78.430000000000007</v>
      </c>
      <c r="AC10">
        <f t="shared" si="2"/>
        <v>78.430000000000007</v>
      </c>
      <c r="AD10">
        <f t="shared" si="3"/>
        <v>0</v>
      </c>
    </row>
    <row r="11" spans="1:30" ht="15" customHeight="1" x14ac:dyDescent="0.25">
      <c r="A11" s="10" t="str">
        <f t="shared" si="0"/>
        <v>H010 2025 Janeiro</v>
      </c>
      <c r="B11" s="10" t="str">
        <f>VLOOKUP(H11,[1]Auxiliar_referencia!E:F,2,FALSE)</f>
        <v>Medidor faturado pela UFSC</v>
      </c>
      <c r="C11" s="10">
        <v>2025</v>
      </c>
      <c r="D11" s="10" t="s">
        <v>118</v>
      </c>
      <c r="E11" s="10">
        <f>VLOOKUP(H11,[1]Auxiliar_referencia!$B:$X,3,FALSE)</f>
        <v>2297132</v>
      </c>
      <c r="F11" s="10" t="str">
        <f>VLOOKUP(H11,[1]Auxiliar_referencia!$B:$X,11,FALSE)</f>
        <v>Trindade</v>
      </c>
      <c r="G11" s="10" t="str">
        <f>VLOOKUP(H11,[1]Auxiliar_referencia!$B:$X,16,FALSE)</f>
        <v>C11C010472</v>
      </c>
      <c r="H11" s="11" t="s">
        <v>40</v>
      </c>
      <c r="I11" s="10" t="str">
        <f>VLOOKUP(H11,[1]Auxiliar_referencia!$B:$X,20,FALSE)</f>
        <v>CASAN</v>
      </c>
      <c r="J11" s="10" t="str">
        <f>VLOOKUP(H11,[1]Auxiliar_referencia!$B:$X,10,FALSE)</f>
        <v>Florianópolis - Trindade</v>
      </c>
      <c r="K11" s="10" t="str">
        <f>VLOOKUP(H11,[1]Auxiliar_referencia!$B:$X,12,FALSE)</f>
        <v>PU - Prefeitura Universitária (DPAE, DFO, DMPI)</v>
      </c>
      <c r="L11" s="12">
        <f>VLOOKUP($H11,'[2]2025_01'!$D:$AD,'[2]2025_01'!Z$19,FALSE)</f>
        <v>1</v>
      </c>
      <c r="M11" s="12">
        <f>VLOOKUP($H11,'[2]2025_01'!$D:$AD,'[2]2025_01'!AA$19,FALSE)</f>
        <v>0</v>
      </c>
      <c r="N11" s="12">
        <f>VLOOKUP($H11,'[2]2025_01'!$D:$AD,'[2]2025_01'!AB$19,FALSE)</f>
        <v>0</v>
      </c>
      <c r="O11" s="12">
        <f>VLOOKUP($H11,'[2]2025_01'!$D:$AD,'[2]2025_01'!AC$19,FALSE)</f>
        <v>0</v>
      </c>
      <c r="P11" s="12">
        <f>VLOOKUP($H11,'[2]2025_01'!$D:$AD,'[2]2025_01'!AD$19,FALSE)</f>
        <v>1</v>
      </c>
      <c r="Q11" s="13">
        <f>VLOOKUP(H11,'[1]2025_12'!H:R,11,FALSE)</f>
        <v>0</v>
      </c>
      <c r="R11" s="14">
        <f>VLOOKUP($H11,'[2]2025_01'!$D:$AD,'[2]2025_01'!J$19,FALSE)</f>
        <v>2820</v>
      </c>
      <c r="S11" s="15">
        <f t="shared" si="1"/>
        <v>2820</v>
      </c>
      <c r="T11" s="12">
        <f>VLOOKUP($H11,'[2]2025_01'!$D:$AD,'[2]2025_01'!K$19,FALSE)</f>
        <v>30</v>
      </c>
      <c r="U11" s="16" t="str">
        <f>VLOOKUP($H11,'[2]2025_01'!$D:$AD,'[2]2025_01'!T$19,FALSE)</f>
        <v>MÉDIO</v>
      </c>
      <c r="V11" s="17" t="str">
        <f>VLOOKUP($H11,'[2]2025_01'!$D:$AD,'[2]2025_01'!U$19,FALSE)</f>
        <v>Média</v>
      </c>
      <c r="W11" s="12">
        <f>VLOOKUP($H11,'[2]2025_01'!$D:$AD,'[2]2025_01'!L$19,FALSE)</f>
        <v>464.81</v>
      </c>
      <c r="X11" s="12">
        <f>VLOOKUP($H11,'[2]2025_01'!$D:$AD,'[2]2025_01'!M$19,FALSE)</f>
        <v>464.81</v>
      </c>
      <c r="Y11" s="18">
        <f>VLOOKUP($H11,'[2]2025_01'!$D:$AD,'[2]2025_01'!N$19,FALSE)</f>
        <v>-87.85</v>
      </c>
      <c r="Z11" s="12">
        <f>VLOOKUP($H11,'[2]2025_01'!$D:$AD,'[2]2025_01'!O$19,FALSE)</f>
        <v>0</v>
      </c>
      <c r="AA11" s="12">
        <f>VLOOKUP($H11,'[2]2025_01'!$D:$AD,'[2]2025_01'!P$19,FALSE)</f>
        <v>0</v>
      </c>
      <c r="AB11" s="12">
        <f>VLOOKUP($H11,'[2]2025_01'!$D:$AD,'[2]2025_01'!Q$19,FALSE)</f>
        <v>841.77</v>
      </c>
      <c r="AC11">
        <f t="shared" si="2"/>
        <v>841.77</v>
      </c>
      <c r="AD11">
        <f t="shared" si="3"/>
        <v>0</v>
      </c>
    </row>
    <row r="12" spans="1:30" ht="15" customHeight="1" x14ac:dyDescent="0.25">
      <c r="A12" s="10" t="str">
        <f t="shared" si="0"/>
        <v>H011 2025 Janeiro</v>
      </c>
      <c r="B12" s="10" t="str">
        <f>VLOOKUP(H12,[1]Auxiliar_referencia!E:F,2,FALSE)</f>
        <v>Medidor faturado pela UFSC</v>
      </c>
      <c r="C12" s="10">
        <v>2025</v>
      </c>
      <c r="D12" s="10" t="s">
        <v>118</v>
      </c>
      <c r="E12" s="10">
        <f>VLOOKUP(H12,[1]Auxiliar_referencia!$B:$X,3,FALSE)</f>
        <v>8149615</v>
      </c>
      <c r="F12" s="10" t="str">
        <f>VLOOKUP(H12,[1]Auxiliar_referencia!$B:$X,11,FALSE)</f>
        <v>Trindade</v>
      </c>
      <c r="G12" s="10" t="str">
        <f>VLOOKUP(H12,[1]Auxiliar_referencia!$B:$X,16,FALSE)</f>
        <v>C11C005249</v>
      </c>
      <c r="H12" s="11" t="s">
        <v>41</v>
      </c>
      <c r="I12" s="10" t="str">
        <f>VLOOKUP(H12,[1]Auxiliar_referencia!$B:$X,20,FALSE)</f>
        <v>CASAN</v>
      </c>
      <c r="J12" s="10" t="str">
        <f>VLOOKUP(H12,[1]Auxiliar_referencia!$B:$X,10,FALSE)</f>
        <v>Florianópolis - Trindade</v>
      </c>
      <c r="K12" s="10" t="str">
        <f>VLOOKUP(H12,[1]Auxiliar_referencia!$B:$X,12,FALSE)</f>
        <v>CCB - Blocos A, B, C e D - 1 - Córrego Grande</v>
      </c>
      <c r="L12" s="12">
        <f>VLOOKUP($H12,'[2]2025_01'!$D:$AD,'[2]2025_01'!Z$19,FALSE)</f>
        <v>1</v>
      </c>
      <c r="M12" s="12">
        <f>VLOOKUP($H12,'[2]2025_01'!$D:$AD,'[2]2025_01'!AA$19,FALSE)</f>
        <v>0</v>
      </c>
      <c r="N12" s="12">
        <f>VLOOKUP($H12,'[2]2025_01'!$D:$AD,'[2]2025_01'!AB$19,FALSE)</f>
        <v>0</v>
      </c>
      <c r="O12" s="12">
        <f>VLOOKUP($H12,'[2]2025_01'!$D:$AD,'[2]2025_01'!AC$19,FALSE)</f>
        <v>0</v>
      </c>
      <c r="P12" s="12">
        <f>VLOOKUP($H12,'[2]2025_01'!$D:$AD,'[2]2025_01'!AD$19,FALSE)</f>
        <v>1</v>
      </c>
      <c r="Q12" s="13">
        <f>VLOOKUP(H12,'[1]2025_12'!H:R,11,FALSE)</f>
        <v>0</v>
      </c>
      <c r="R12" s="14">
        <f>VLOOKUP($H12,'[2]2025_01'!$D:$AD,'[2]2025_01'!J$19,FALSE)</f>
        <v>46363</v>
      </c>
      <c r="S12" s="15">
        <f t="shared" si="1"/>
        <v>46363</v>
      </c>
      <c r="T12" s="12">
        <f>VLOOKUP($H12,'[2]2025_01'!$D:$AD,'[2]2025_01'!K$19,FALSE)</f>
        <v>0</v>
      </c>
      <c r="U12" s="16" t="str">
        <f>VLOOKUP($H12,'[2]2025_01'!$D:$AD,'[2]2025_01'!T$19,FALSE)</f>
        <v>LIDO/REVISÃO</v>
      </c>
      <c r="V12" s="17" t="str">
        <f>VLOOKUP($H12,'[2]2025_01'!$D:$AD,'[2]2025_01'!U$19,FALSE)</f>
        <v>CONFIRMACAO LEITURA</v>
      </c>
      <c r="W12" s="12">
        <f>VLOOKUP($H12,'[2]2025_01'!$D:$AD,'[2]2025_01'!L$19,FALSE)</f>
        <v>43.31</v>
      </c>
      <c r="X12" s="12">
        <f>VLOOKUP($H12,'[2]2025_01'!$D:$AD,'[2]2025_01'!M$19,FALSE)</f>
        <v>43.31</v>
      </c>
      <c r="Y12" s="18">
        <f>VLOOKUP($H12,'[2]2025_01'!$D:$AD,'[2]2025_01'!N$19,FALSE)</f>
        <v>-8.19</v>
      </c>
      <c r="Z12" s="12">
        <f>VLOOKUP($H12,'[2]2025_01'!$D:$AD,'[2]2025_01'!O$19,FALSE)</f>
        <v>0</v>
      </c>
      <c r="AA12" s="12">
        <f>VLOOKUP($H12,'[2]2025_01'!$D:$AD,'[2]2025_01'!P$19,FALSE)</f>
        <v>0</v>
      </c>
      <c r="AB12" s="12">
        <f>VLOOKUP($H12,'[2]2025_01'!$D:$AD,'[2]2025_01'!Q$19,FALSE)</f>
        <v>78.430000000000007</v>
      </c>
      <c r="AC12">
        <f t="shared" si="2"/>
        <v>78.430000000000007</v>
      </c>
      <c r="AD12">
        <f t="shared" si="3"/>
        <v>0</v>
      </c>
    </row>
    <row r="13" spans="1:30" ht="15" customHeight="1" x14ac:dyDescent="0.25">
      <c r="A13" s="10" t="str">
        <f t="shared" si="0"/>
        <v>H014 2025 Janeiro</v>
      </c>
      <c r="B13" s="10" t="str">
        <f>VLOOKUP(H13,[1]Auxiliar_referencia!E:F,2,FALSE)</f>
        <v>Medidor não faturado pela UFSC</v>
      </c>
      <c r="C13" s="10">
        <v>2025</v>
      </c>
      <c r="D13" s="10" t="s">
        <v>118</v>
      </c>
      <c r="E13" s="10">
        <f>VLOOKUP(H13,[1]Auxiliar_referencia!$B:$X,3,FALSE)</f>
        <v>2296969</v>
      </c>
      <c r="F13" s="10" t="str">
        <f>VLOOKUP(H13,[1]Auxiliar_referencia!$B:$X,11,FALSE)</f>
        <v>Trindade</v>
      </c>
      <c r="G13" s="10" t="str">
        <f>VLOOKUP(H13,[1]Auxiliar_referencia!$B:$X,16,FALSE)</f>
        <v>J15AA00002</v>
      </c>
      <c r="H13" s="11" t="s">
        <v>42</v>
      </c>
      <c r="I13" s="10" t="str">
        <f>VLOOKUP(H13,[1]Auxiliar_referencia!$B:$X,20,FALSE)</f>
        <v>CASAN</v>
      </c>
      <c r="J13" s="10" t="str">
        <f>VLOOKUP(H13,[1]Auxiliar_referencia!$B:$X,10,FALSE)</f>
        <v>Florianópolis  HU</v>
      </c>
      <c r="K13" s="10" t="str">
        <f>VLOOKUP(H13,[1]Auxiliar_referencia!$B:$X,12,FALSE)</f>
        <v>Hospital Universitário - EBSERH</v>
      </c>
      <c r="L13" s="12">
        <f>VLOOKUP($H13,'[2]2025_01'!$D:$AD,'[2]2025_01'!Z$19,FALSE)</f>
        <v>51</v>
      </c>
      <c r="M13" s="12">
        <f>VLOOKUP($H13,'[2]2025_01'!$D:$AD,'[2]2025_01'!AA$19,FALSE)</f>
        <v>0</v>
      </c>
      <c r="N13" s="12">
        <f>VLOOKUP($H13,'[2]2025_01'!$D:$AD,'[2]2025_01'!AB$19,FALSE)</f>
        <v>9</v>
      </c>
      <c r="O13" s="12">
        <f>VLOOKUP($H13,'[2]2025_01'!$D:$AD,'[2]2025_01'!AC$19,FALSE)</f>
        <v>1</v>
      </c>
      <c r="P13" s="12">
        <f>VLOOKUP($H13,'[2]2025_01'!$D:$AD,'[2]2025_01'!AD$19,FALSE)</f>
        <v>61</v>
      </c>
      <c r="Q13" s="13">
        <f>VLOOKUP(H13,'[1]2025_12'!H:R,11,FALSE)</f>
        <v>0</v>
      </c>
      <c r="R13" s="14">
        <f>VLOOKUP($H13,'[2]2025_01'!$D:$AD,'[2]2025_01'!J$19,FALSE)</f>
        <v>247938</v>
      </c>
      <c r="S13" s="15">
        <f t="shared" si="1"/>
        <v>247938</v>
      </c>
      <c r="T13" s="12">
        <f>VLOOKUP($H13,'[2]2025_01'!$D:$AD,'[2]2025_01'!K$19,FALSE)</f>
        <v>6141</v>
      </c>
      <c r="U13" s="16" t="str">
        <f>VLOOKUP($H13,'[2]2025_01'!$D:$AD,'[2]2025_01'!T$19,FALSE)</f>
        <v>MÉDIO</v>
      </c>
      <c r="V13" s="17" t="str">
        <f>VLOOKUP($H13,'[2]2025_01'!$D:$AD,'[2]2025_01'!U$19,FALSE)</f>
        <v>Média</v>
      </c>
      <c r="W13" s="12">
        <f>VLOOKUP($H13,'[2]2025_01'!$D:$AD,'[2]2025_01'!L$19,FALSE)</f>
        <v>107584.15000000001</v>
      </c>
      <c r="X13" s="12">
        <f>VLOOKUP($H13,'[2]2025_01'!$D:$AD,'[2]2025_01'!M$19,FALSE)</f>
        <v>107584.15000000001</v>
      </c>
      <c r="Y13" s="18">
        <f>VLOOKUP($H13,'[2]2025_01'!$D:$AD,'[2]2025_01'!N$19,FALSE)</f>
        <v>-20333.400000000001</v>
      </c>
      <c r="Z13" s="12">
        <f>VLOOKUP($H13,'[2]2025_01'!$D:$AD,'[2]2025_01'!O$19,FALSE)</f>
        <v>0</v>
      </c>
      <c r="AA13" s="12">
        <f>VLOOKUP($H13,'[2]2025_01'!$D:$AD,'[2]2025_01'!P$19,FALSE)</f>
        <v>0</v>
      </c>
      <c r="AB13" s="12">
        <f>VLOOKUP($H13,'[2]2025_01'!$D:$AD,'[2]2025_01'!Q$19,FALSE)</f>
        <v>194834.9</v>
      </c>
      <c r="AC13">
        <f t="shared" si="2"/>
        <v>194834.90000000002</v>
      </c>
      <c r="AD13">
        <f t="shared" si="3"/>
        <v>0</v>
      </c>
    </row>
    <row r="14" spans="1:30" ht="15" customHeight="1" x14ac:dyDescent="0.25">
      <c r="A14" s="10" t="str">
        <f t="shared" si="0"/>
        <v>H015 2025 Janeiro</v>
      </c>
      <c r="B14" s="10" t="str">
        <f>VLOOKUP(H14,[1]Auxiliar_referencia!E:F,2,FALSE)</f>
        <v>Medidor faturado pela UFSC</v>
      </c>
      <c r="C14" s="10">
        <v>2025</v>
      </c>
      <c r="D14" s="10" t="s">
        <v>118</v>
      </c>
      <c r="E14" s="10">
        <f>VLOOKUP(H14,[1]Auxiliar_referencia!$B:$X,3,FALSE)</f>
        <v>2296918</v>
      </c>
      <c r="F14" s="10" t="str">
        <f>VLOOKUP(H14,[1]Auxiliar_referencia!$B:$X,11,FALSE)</f>
        <v>Trindade</v>
      </c>
      <c r="G14" s="10" t="str">
        <f>VLOOKUP(H14,[1]Auxiliar_referencia!$B:$X,16,FALSE)</f>
        <v>B10C013878</v>
      </c>
      <c r="H14" s="11" t="s">
        <v>43</v>
      </c>
      <c r="I14" s="10" t="str">
        <f>VLOOKUP(H14,[1]Auxiliar_referencia!$B:$X,20,FALSE)</f>
        <v>CASAN</v>
      </c>
      <c r="J14" s="10" t="str">
        <f>VLOOKUP(H14,[1]Auxiliar_referencia!$B:$X,10,FALSE)</f>
        <v>Florianópolis - Trindade</v>
      </c>
      <c r="K14" s="10" t="str">
        <f>VLOOKUP(H14,[1]Auxiliar_referencia!$B:$X,12,FALSE)</f>
        <v>Moradia Estudantil - Casa</v>
      </c>
      <c r="L14" s="12">
        <f>VLOOKUP($H14,'[2]2025_01'!$D:$AD,'[2]2025_01'!Z$19,FALSE)</f>
        <v>1</v>
      </c>
      <c r="M14" s="12">
        <f>VLOOKUP($H14,'[2]2025_01'!$D:$AD,'[2]2025_01'!AA$19,FALSE)</f>
        <v>0</v>
      </c>
      <c r="N14" s="12">
        <f>VLOOKUP($H14,'[2]2025_01'!$D:$AD,'[2]2025_01'!AB$19,FALSE)</f>
        <v>0</v>
      </c>
      <c r="O14" s="12">
        <f>VLOOKUP($H14,'[2]2025_01'!$D:$AD,'[2]2025_01'!AC$19,FALSE)</f>
        <v>0</v>
      </c>
      <c r="P14" s="12">
        <f>VLOOKUP($H14,'[2]2025_01'!$D:$AD,'[2]2025_01'!AD$19,FALSE)</f>
        <v>1</v>
      </c>
      <c r="Q14" s="13">
        <f>VLOOKUP(H14,'[1]2025_12'!H:R,11,FALSE)</f>
        <v>0</v>
      </c>
      <c r="R14" s="14">
        <f>VLOOKUP($H14,'[2]2025_01'!$D:$AD,'[2]2025_01'!J$19,FALSE)</f>
        <v>212</v>
      </c>
      <c r="S14" s="15">
        <f t="shared" si="1"/>
        <v>212</v>
      </c>
      <c r="T14" s="12">
        <f>VLOOKUP($H14,'[2]2025_01'!$D:$AD,'[2]2025_01'!K$19,FALSE)</f>
        <v>0</v>
      </c>
      <c r="U14" s="16" t="str">
        <f>VLOOKUP($H14,'[2]2025_01'!$D:$AD,'[2]2025_01'!T$19,FALSE)</f>
        <v>LIDO/REVISÃO</v>
      </c>
      <c r="V14" s="17" t="str">
        <f>VLOOKUP($H14,'[2]2025_01'!$D:$AD,'[2]2025_01'!U$19,FALSE)</f>
        <v>HIDRÔMETRO RETIRADO.</v>
      </c>
      <c r="W14" s="12">
        <f>VLOOKUP($H14,'[2]2025_01'!$D:$AD,'[2]2025_01'!L$19,FALSE)</f>
        <v>43.31</v>
      </c>
      <c r="X14" s="12">
        <f>VLOOKUP($H14,'[2]2025_01'!$D:$AD,'[2]2025_01'!M$19,FALSE)</f>
        <v>43.31</v>
      </c>
      <c r="Y14" s="18">
        <f>VLOOKUP($H14,'[2]2025_01'!$D:$AD,'[2]2025_01'!N$19,FALSE)</f>
        <v>-8.19</v>
      </c>
      <c r="Z14" s="12">
        <f>VLOOKUP($H14,'[2]2025_01'!$D:$AD,'[2]2025_01'!O$19,FALSE)</f>
        <v>0</v>
      </c>
      <c r="AA14" s="12">
        <f>VLOOKUP($H14,'[2]2025_01'!$D:$AD,'[2]2025_01'!P$19,FALSE)</f>
        <v>0</v>
      </c>
      <c r="AB14" s="12">
        <f>VLOOKUP($H14,'[2]2025_01'!$D:$AD,'[2]2025_01'!Q$19,FALSE)</f>
        <v>78.430000000000007</v>
      </c>
      <c r="AC14">
        <f t="shared" si="2"/>
        <v>78.430000000000007</v>
      </c>
      <c r="AD14">
        <f t="shared" si="3"/>
        <v>0</v>
      </c>
    </row>
    <row r="15" spans="1:30" ht="15" customHeight="1" x14ac:dyDescent="0.25">
      <c r="A15" s="10" t="str">
        <f t="shared" si="0"/>
        <v>H017 2025 Janeiro</v>
      </c>
      <c r="B15" s="10" t="str">
        <f>VLOOKUP(H15,[1]Auxiliar_referencia!E:F,2,FALSE)</f>
        <v>Medidor faturado pela UFSC</v>
      </c>
      <c r="C15" s="10">
        <v>2025</v>
      </c>
      <c r="D15" s="10" t="s">
        <v>118</v>
      </c>
      <c r="E15" s="10">
        <f>VLOOKUP(H15,[1]Auxiliar_referencia!$B:$X,3,FALSE)</f>
        <v>2296950</v>
      </c>
      <c r="F15" s="10" t="str">
        <f>VLOOKUP(H15,[1]Auxiliar_referencia!$B:$X,11,FALSE)</f>
        <v>Trindade</v>
      </c>
      <c r="G15" s="10" t="str">
        <f>VLOOKUP(H15,[1]Auxiliar_referencia!$B:$X,16,FALSE)</f>
        <v>C11C001906</v>
      </c>
      <c r="H15" s="11" t="s">
        <v>44</v>
      </c>
      <c r="I15" s="10" t="str">
        <f>VLOOKUP(H15,[1]Auxiliar_referencia!$B:$X,20,FALSE)</f>
        <v>CASAN</v>
      </c>
      <c r="J15" s="10" t="str">
        <f>VLOOKUP(H15,[1]Auxiliar_referencia!$B:$X,10,FALSE)</f>
        <v>Florianópolis - Trindade</v>
      </c>
      <c r="K15" s="10" t="str">
        <f>VLOOKUP(H15,[1]Auxiliar_referencia!$B:$X,12,FALSE)</f>
        <v>CCS - Centro de Ciências da Saúde</v>
      </c>
      <c r="L15" s="12">
        <f>VLOOKUP($H15,'[2]2025_01'!$D:$AD,'[2]2025_01'!Z$19,FALSE)</f>
        <v>1</v>
      </c>
      <c r="M15" s="12">
        <f>VLOOKUP($H15,'[2]2025_01'!$D:$AD,'[2]2025_01'!AA$19,FALSE)</f>
        <v>0</v>
      </c>
      <c r="N15" s="12">
        <f>VLOOKUP($H15,'[2]2025_01'!$D:$AD,'[2]2025_01'!AB$19,FALSE)</f>
        <v>1</v>
      </c>
      <c r="O15" s="12">
        <f>VLOOKUP($H15,'[2]2025_01'!$D:$AD,'[2]2025_01'!AC$19,FALSE)</f>
        <v>0</v>
      </c>
      <c r="P15" s="12">
        <f>VLOOKUP($H15,'[2]2025_01'!$D:$AD,'[2]2025_01'!AD$19,FALSE)</f>
        <v>2</v>
      </c>
      <c r="Q15" s="13">
        <f>VLOOKUP(H15,'[1]2025_12'!H:R,11,FALSE)</f>
        <v>0</v>
      </c>
      <c r="R15" s="14">
        <f>VLOOKUP($H15,'[2]2025_01'!$D:$AD,'[2]2025_01'!J$19,FALSE)</f>
        <v>11123</v>
      </c>
      <c r="S15" s="15">
        <f t="shared" si="1"/>
        <v>11123</v>
      </c>
      <c r="T15" s="12">
        <f>VLOOKUP($H15,'[2]2025_01'!$D:$AD,'[2]2025_01'!K$19,FALSE)</f>
        <v>459</v>
      </c>
      <c r="U15" s="16" t="str">
        <f>VLOOKUP($H15,'[2]2025_01'!$D:$AD,'[2]2025_01'!T$19,FALSE)</f>
        <v>LIDO/REVISÃO</v>
      </c>
      <c r="V15" s="17" t="str">
        <f>VLOOKUP($H15,'[2]2025_01'!$D:$AD,'[2]2025_01'!U$19,FALSE)</f>
        <v>Média</v>
      </c>
      <c r="W15" s="12">
        <f>VLOOKUP($H15,'[2]2025_01'!$D:$AD,'[2]2025_01'!L$19,FALSE)</f>
        <v>8897.0300000000007</v>
      </c>
      <c r="X15" s="12">
        <f>VLOOKUP($H15,'[2]2025_01'!$D:$AD,'[2]2025_01'!M$19,FALSE)</f>
        <v>8897.0300000000007</v>
      </c>
      <c r="Y15" s="18">
        <f>VLOOKUP($H15,'[2]2025_01'!$D:$AD,'[2]2025_01'!N$19,FALSE)</f>
        <v>-1681.53</v>
      </c>
      <c r="Z15" s="12">
        <f>VLOOKUP($H15,'[2]2025_01'!$D:$AD,'[2]2025_01'!O$19,FALSE)</f>
        <v>0</v>
      </c>
      <c r="AA15" s="12">
        <f>VLOOKUP($H15,'[2]2025_01'!$D:$AD,'[2]2025_01'!P$19,FALSE)</f>
        <v>0</v>
      </c>
      <c r="AB15" s="12">
        <f>VLOOKUP($H15,'[2]2025_01'!$D:$AD,'[2]2025_01'!Q$19,FALSE)</f>
        <v>16112.53</v>
      </c>
      <c r="AC15">
        <f t="shared" si="2"/>
        <v>16112.53</v>
      </c>
      <c r="AD15">
        <f t="shared" si="3"/>
        <v>0</v>
      </c>
    </row>
    <row r="16" spans="1:30" ht="15" customHeight="1" x14ac:dyDescent="0.25">
      <c r="A16" s="10" t="str">
        <f t="shared" si="0"/>
        <v>H018 2025 Janeiro</v>
      </c>
      <c r="B16" s="10" t="str">
        <f>VLOOKUP(H16,[1]Auxiliar_referencia!E:F,2,FALSE)</f>
        <v>Medidor faturado pela UFSC</v>
      </c>
      <c r="C16" s="10">
        <v>2025</v>
      </c>
      <c r="D16" s="10" t="s">
        <v>118</v>
      </c>
      <c r="E16" s="10">
        <f>VLOOKUP(H16,[1]Auxiliar_referencia!$B:$X,3,FALSE)</f>
        <v>2296640</v>
      </c>
      <c r="F16" s="10" t="str">
        <f>VLOOKUP(H16,[1]Auxiliar_referencia!$B:$X,11,FALSE)</f>
        <v>Trindade</v>
      </c>
      <c r="G16" s="10" t="str">
        <f>VLOOKUP(H16,[1]Auxiliar_referencia!$B:$X,16,FALSE)</f>
        <v>A13C043935</v>
      </c>
      <c r="H16" s="11" t="s">
        <v>45</v>
      </c>
      <c r="I16" s="10" t="str">
        <f>VLOOKUP(H16,[1]Auxiliar_referencia!$B:$X,20,FALSE)</f>
        <v>CASAN</v>
      </c>
      <c r="J16" s="10" t="str">
        <f>VLOOKUP(H16,[1]Auxiliar_referencia!$B:$X,10,FALSE)</f>
        <v>Florianópolis - Trindade</v>
      </c>
      <c r="K16" s="10" t="str">
        <f>VLOOKUP(H16,[1]Auxiliar_referencia!$B:$X,12,FALSE)</f>
        <v>SSI - Secretaria de Assuntos Institucionais</v>
      </c>
      <c r="L16" s="12">
        <f>VLOOKUP($H16,'[2]2025_01'!$D:$AD,'[2]2025_01'!Z$19,FALSE)</f>
        <v>1</v>
      </c>
      <c r="M16" s="12">
        <f>VLOOKUP($H16,'[2]2025_01'!$D:$AD,'[2]2025_01'!AA$19,FALSE)</f>
        <v>0</v>
      </c>
      <c r="N16" s="12">
        <f>VLOOKUP($H16,'[2]2025_01'!$D:$AD,'[2]2025_01'!AB$19,FALSE)</f>
        <v>0</v>
      </c>
      <c r="O16" s="12">
        <f>VLOOKUP($H16,'[2]2025_01'!$D:$AD,'[2]2025_01'!AC$19,FALSE)</f>
        <v>0</v>
      </c>
      <c r="P16" s="12">
        <f>VLOOKUP($H16,'[2]2025_01'!$D:$AD,'[2]2025_01'!AD$19,FALSE)</f>
        <v>1</v>
      </c>
      <c r="Q16" s="13">
        <f>VLOOKUP(H16,'[1]2025_12'!H:R,11,FALSE)</f>
        <v>0</v>
      </c>
      <c r="R16" s="14">
        <f>VLOOKUP($H16,'[2]2025_01'!$D:$AD,'[2]2025_01'!J$19,FALSE)</f>
        <v>474</v>
      </c>
      <c r="S16" s="15">
        <f t="shared" si="1"/>
        <v>474</v>
      </c>
      <c r="T16" s="12">
        <f>VLOOKUP($H16,'[2]2025_01'!$D:$AD,'[2]2025_01'!K$19,FALSE)</f>
        <v>27</v>
      </c>
      <c r="U16" s="16" t="str">
        <f>VLOOKUP($H16,'[2]2025_01'!$D:$AD,'[2]2025_01'!T$19,FALSE)</f>
        <v>LIDO</v>
      </c>
      <c r="V16" s="17" t="str">
        <f>VLOOKUP($H16,'[2]2025_01'!$D:$AD,'[2]2025_01'!U$19,FALSE)</f>
        <v>Sem ocorrência</v>
      </c>
      <c r="W16" s="12">
        <f>VLOOKUP($H16,'[2]2025_01'!$D:$AD,'[2]2025_01'!L$19,FALSE)</f>
        <v>411.14</v>
      </c>
      <c r="X16" s="12">
        <f>VLOOKUP($H16,'[2]2025_01'!$D:$AD,'[2]2025_01'!M$19,FALSE)</f>
        <v>411.14</v>
      </c>
      <c r="Y16" s="18">
        <f>VLOOKUP($H16,'[2]2025_01'!$D:$AD,'[2]2025_01'!N$19,FALSE)</f>
        <v>-77.7</v>
      </c>
      <c r="Z16" s="12">
        <f>VLOOKUP($H16,'[2]2025_01'!$D:$AD,'[2]2025_01'!O$19,FALSE)</f>
        <v>0</v>
      </c>
      <c r="AA16" s="12">
        <f>VLOOKUP($H16,'[2]2025_01'!$D:$AD,'[2]2025_01'!P$19,FALSE)</f>
        <v>0</v>
      </c>
      <c r="AB16" s="12">
        <f>VLOOKUP($H16,'[2]2025_01'!$D:$AD,'[2]2025_01'!Q$19,FALSE)</f>
        <v>744.58</v>
      </c>
      <c r="AC16">
        <f t="shared" si="2"/>
        <v>744.57999999999993</v>
      </c>
      <c r="AD16">
        <f t="shared" si="3"/>
        <v>0</v>
      </c>
    </row>
    <row r="17" spans="1:30" ht="15" customHeight="1" x14ac:dyDescent="0.25">
      <c r="A17" s="10" t="str">
        <f t="shared" si="0"/>
        <v>H019 2025 Janeiro</v>
      </c>
      <c r="B17" s="10" t="str">
        <f>VLOOKUP(H17,[1]Auxiliar_referencia!E:F,2,FALSE)</f>
        <v>Medidor faturado pela UFSC</v>
      </c>
      <c r="C17" s="10">
        <v>2025</v>
      </c>
      <c r="D17" s="10" t="s">
        <v>118</v>
      </c>
      <c r="E17" s="10">
        <f>VLOOKUP(H17,[1]Auxiliar_referencia!$B:$X,3,FALSE)</f>
        <v>9097821</v>
      </c>
      <c r="F17" s="10" t="str">
        <f>VLOOKUP(H17,[1]Auxiliar_referencia!$B:$X,11,FALSE)</f>
        <v>Trindade</v>
      </c>
      <c r="G17" s="10" t="str">
        <f>VLOOKUP(H17,[1]Auxiliar_referencia!$B:$X,16,FALSE)</f>
        <v>C11C005250</v>
      </c>
      <c r="H17" s="11" t="s">
        <v>46</v>
      </c>
      <c r="I17" s="10" t="str">
        <f>VLOOKUP(H17,[1]Auxiliar_referencia!$B:$X,20,FALSE)</f>
        <v>CASAN</v>
      </c>
      <c r="J17" s="10" t="str">
        <f>VLOOKUP(H17,[1]Auxiliar_referencia!$B:$X,10,FALSE)</f>
        <v>Florianópolis - Trindade</v>
      </c>
      <c r="K17" s="10" t="str">
        <f>VLOOKUP(H17,[1]Auxiliar_referencia!$B:$X,12,FALSE)</f>
        <v>CSE 2 - CSE 9 e 10 (Bl F e G)</v>
      </c>
      <c r="L17" s="12">
        <f>VLOOKUP($H17,'[2]2025_01'!$D:$AD,'[2]2025_01'!Z$19,FALSE)</f>
        <v>1</v>
      </c>
      <c r="M17" s="12">
        <f>VLOOKUP($H17,'[2]2025_01'!$D:$AD,'[2]2025_01'!AA$19,FALSE)</f>
        <v>0</v>
      </c>
      <c r="N17" s="12">
        <f>VLOOKUP($H17,'[2]2025_01'!$D:$AD,'[2]2025_01'!AB$19,FALSE)</f>
        <v>1</v>
      </c>
      <c r="O17" s="12">
        <f>VLOOKUP($H17,'[2]2025_01'!$D:$AD,'[2]2025_01'!AC$19,FALSE)</f>
        <v>1</v>
      </c>
      <c r="P17" s="12">
        <f>VLOOKUP($H17,'[2]2025_01'!$D:$AD,'[2]2025_01'!AD$19,FALSE)</f>
        <v>3</v>
      </c>
      <c r="Q17" s="13">
        <f>VLOOKUP(H17,'[1]2025_12'!H:R,11,FALSE)</f>
        <v>0</v>
      </c>
      <c r="R17" s="14">
        <f>VLOOKUP($H17,'[2]2025_01'!$D:$AD,'[2]2025_01'!J$19,FALSE)</f>
        <v>15160</v>
      </c>
      <c r="S17" s="15">
        <f t="shared" si="1"/>
        <v>15160</v>
      </c>
      <c r="T17" s="12">
        <f>VLOOKUP($H17,'[2]2025_01'!$D:$AD,'[2]2025_01'!K$19,FALSE)</f>
        <v>34</v>
      </c>
      <c r="U17" s="16" t="str">
        <f>VLOOKUP($H17,'[2]2025_01'!$D:$AD,'[2]2025_01'!T$19,FALSE)</f>
        <v>LIDO/REVISÃO</v>
      </c>
      <c r="V17" s="17" t="str">
        <f>VLOOKUP($H17,'[2]2025_01'!$D:$AD,'[2]2025_01'!U$19,FALSE)</f>
        <v>CONFIRMACAO LEITURA</v>
      </c>
      <c r="W17" s="12">
        <f>VLOOKUP($H17,'[2]2025_01'!$D:$AD,'[2]2025_01'!L$19,FALSE)</f>
        <v>392.58</v>
      </c>
      <c r="X17" s="12">
        <f>VLOOKUP($H17,'[2]2025_01'!$D:$AD,'[2]2025_01'!M$19,FALSE)</f>
        <v>392.58</v>
      </c>
      <c r="Y17" s="18">
        <f>VLOOKUP($H17,'[2]2025_01'!$D:$AD,'[2]2025_01'!N$19,FALSE)</f>
        <v>-74.19</v>
      </c>
      <c r="Z17" s="12">
        <f>VLOOKUP($H17,'[2]2025_01'!$D:$AD,'[2]2025_01'!O$19,FALSE)</f>
        <v>0</v>
      </c>
      <c r="AA17" s="12">
        <f>VLOOKUP($H17,'[2]2025_01'!$D:$AD,'[2]2025_01'!P$19,FALSE)</f>
        <v>0</v>
      </c>
      <c r="AB17" s="12">
        <f>VLOOKUP($H17,'[2]2025_01'!$D:$AD,'[2]2025_01'!Q$19,FALSE)</f>
        <v>710.97</v>
      </c>
      <c r="AC17">
        <f t="shared" si="2"/>
        <v>710.97</v>
      </c>
      <c r="AD17">
        <f t="shared" si="3"/>
        <v>0</v>
      </c>
    </row>
    <row r="18" spans="1:30" ht="15" customHeight="1" x14ac:dyDescent="0.25">
      <c r="A18" s="10" t="str">
        <f t="shared" si="0"/>
        <v>H020 2025 Janeiro</v>
      </c>
      <c r="B18" s="10" t="str">
        <f>VLOOKUP(H18,[1]Auxiliar_referencia!E:F,2,FALSE)</f>
        <v>Medidor faturado pela UFSC</v>
      </c>
      <c r="C18" s="10">
        <v>2025</v>
      </c>
      <c r="D18" s="10" t="s">
        <v>118</v>
      </c>
      <c r="E18" s="10">
        <f>VLOOKUP(H18,[1]Auxiliar_referencia!$B:$X,3,FALSE)</f>
        <v>2296829</v>
      </c>
      <c r="F18" s="10" t="str">
        <f>VLOOKUP(H18,[1]Auxiliar_referencia!$B:$X,11,FALSE)</f>
        <v>Trindade</v>
      </c>
      <c r="G18" s="10" t="str">
        <f>VLOOKUP(H18,[1]Auxiliar_referencia!$B:$X,16,FALSE)</f>
        <v>C11C009540</v>
      </c>
      <c r="H18" s="11" t="s">
        <v>47</v>
      </c>
      <c r="I18" s="10" t="str">
        <f>VLOOKUP(H18,[1]Auxiliar_referencia!$B:$X,20,FALSE)</f>
        <v>CASAN</v>
      </c>
      <c r="J18" s="10" t="str">
        <f>VLOOKUP(H18,[1]Auxiliar_referencia!$B:$X,10,FALSE)</f>
        <v>Florianópolis - Trindade</v>
      </c>
      <c r="K18" s="10" t="str">
        <f>VLOOKUP(H18,[1]Auxiliar_referencia!$B:$X,12,FALSE)</f>
        <v>CSE 1 - CSE 1 ao 4 (Bl A, B, C e D) e CCJ 1 e 2 (Bl E e F)</v>
      </c>
      <c r="L18" s="12">
        <f>VLOOKUP($H18,'[2]2025_01'!$D:$AD,'[2]2025_01'!Z$19,FALSE)</f>
        <v>1</v>
      </c>
      <c r="M18" s="12">
        <f>VLOOKUP($H18,'[2]2025_01'!$D:$AD,'[2]2025_01'!AA$19,FALSE)</f>
        <v>0</v>
      </c>
      <c r="N18" s="12">
        <f>VLOOKUP($H18,'[2]2025_01'!$D:$AD,'[2]2025_01'!AB$19,FALSE)</f>
        <v>0</v>
      </c>
      <c r="O18" s="12">
        <f>VLOOKUP($H18,'[2]2025_01'!$D:$AD,'[2]2025_01'!AC$19,FALSE)</f>
        <v>0</v>
      </c>
      <c r="P18" s="12">
        <f>VLOOKUP($H18,'[2]2025_01'!$D:$AD,'[2]2025_01'!AD$19,FALSE)</f>
        <v>1</v>
      </c>
      <c r="Q18" s="13">
        <f>VLOOKUP(H18,'[1]2025_12'!H:R,11,FALSE)</f>
        <v>0</v>
      </c>
      <c r="R18" s="14">
        <f>VLOOKUP($H18,'[2]2025_01'!$D:$AD,'[2]2025_01'!J$19,FALSE)</f>
        <v>2318</v>
      </c>
      <c r="S18" s="15">
        <f t="shared" si="1"/>
        <v>2318</v>
      </c>
      <c r="T18" s="12">
        <f>VLOOKUP($H18,'[2]2025_01'!$D:$AD,'[2]2025_01'!K$19,FALSE)</f>
        <v>0</v>
      </c>
      <c r="U18" s="16" t="str">
        <f>VLOOKUP($H18,'[2]2025_01'!$D:$AD,'[2]2025_01'!T$19,FALSE)</f>
        <v>LIDO/REVISÃO</v>
      </c>
      <c r="V18" s="17" t="str">
        <f>VLOOKUP($H18,'[2]2025_01'!$D:$AD,'[2]2025_01'!U$19,FALSE)</f>
        <v>CONFIRMACAO LEITURA</v>
      </c>
      <c r="W18" s="12">
        <f>VLOOKUP($H18,'[2]2025_01'!$D:$AD,'[2]2025_01'!L$19,FALSE)</f>
        <v>43.31</v>
      </c>
      <c r="X18" s="12">
        <f>VLOOKUP($H18,'[2]2025_01'!$D:$AD,'[2]2025_01'!M$19,FALSE)</f>
        <v>43.31</v>
      </c>
      <c r="Y18" s="18">
        <f>VLOOKUP($H18,'[2]2025_01'!$D:$AD,'[2]2025_01'!N$19,FALSE)</f>
        <v>-8.19</v>
      </c>
      <c r="Z18" s="12">
        <f>VLOOKUP($H18,'[2]2025_01'!$D:$AD,'[2]2025_01'!O$19,FALSE)</f>
        <v>-78.430000000000007</v>
      </c>
      <c r="AA18" s="12">
        <f>VLOOKUP($H18,'[2]2025_01'!$D:$AD,'[2]2025_01'!P$19,FALSE)</f>
        <v>0</v>
      </c>
      <c r="AB18" s="12">
        <f>VLOOKUP($H18,'[2]2025_01'!$D:$AD,'[2]2025_01'!Q$19,FALSE)</f>
        <v>0</v>
      </c>
      <c r="AC18">
        <f t="shared" si="2"/>
        <v>0</v>
      </c>
      <c r="AD18">
        <f t="shared" si="3"/>
        <v>0</v>
      </c>
    </row>
    <row r="19" spans="1:30" ht="15" customHeight="1" x14ac:dyDescent="0.25">
      <c r="A19" s="10" t="str">
        <f t="shared" si="0"/>
        <v>H021 2025 Janeiro</v>
      </c>
      <c r="B19" s="10" t="str">
        <f>VLOOKUP(H19,[1]Auxiliar_referencia!E:F,2,FALSE)</f>
        <v>Medidor faturado pela UFSC</v>
      </c>
      <c r="C19" s="10">
        <v>2025</v>
      </c>
      <c r="D19" s="10" t="s">
        <v>118</v>
      </c>
      <c r="E19" s="10">
        <f>VLOOKUP(H19,[1]Auxiliar_referencia!$B:$X,3,FALSE)</f>
        <v>2296632</v>
      </c>
      <c r="F19" s="10" t="str">
        <f>VLOOKUP(H19,[1]Auxiliar_referencia!$B:$X,11,FALSE)</f>
        <v>Trindade</v>
      </c>
      <c r="G19" s="10" t="str">
        <f>VLOOKUP(H19,[1]Auxiliar_referencia!$B:$X,16,FALSE)</f>
        <v>B10C001813</v>
      </c>
      <c r="H19" s="11" t="s">
        <v>48</v>
      </c>
      <c r="I19" s="10" t="str">
        <f>VLOOKUP(H19,[1]Auxiliar_referencia!$B:$X,20,FALSE)</f>
        <v>CASAN</v>
      </c>
      <c r="J19" s="10" t="str">
        <f>VLOOKUP(H19,[1]Auxiliar_referencia!$B:$X,10,FALSE)</f>
        <v>Florianópolis - Trindade</v>
      </c>
      <c r="K19" s="10" t="str">
        <f>VLOOKUP(H19,[1]Auxiliar_referencia!$B:$X,12,FALSE)</f>
        <v>Igrejinha UFSC (DAC 01 a 03 e DEX01)</v>
      </c>
      <c r="L19" s="12">
        <f>VLOOKUP($H19,'[2]2025_01'!$D:$AD,'[2]2025_01'!Z$19,FALSE)</f>
        <v>2</v>
      </c>
      <c r="M19" s="12">
        <f>VLOOKUP($H19,'[2]2025_01'!$D:$AD,'[2]2025_01'!AA$19,FALSE)</f>
        <v>0</v>
      </c>
      <c r="N19" s="12">
        <f>VLOOKUP($H19,'[2]2025_01'!$D:$AD,'[2]2025_01'!AB$19,FALSE)</f>
        <v>0</v>
      </c>
      <c r="O19" s="12">
        <f>VLOOKUP($H19,'[2]2025_01'!$D:$AD,'[2]2025_01'!AC$19,FALSE)</f>
        <v>0</v>
      </c>
      <c r="P19" s="12">
        <f>VLOOKUP($H19,'[2]2025_01'!$D:$AD,'[2]2025_01'!AD$19,FALSE)</f>
        <v>2</v>
      </c>
      <c r="Q19" s="13">
        <f>VLOOKUP(H19,'[1]2025_12'!H:R,11,FALSE)</f>
        <v>0</v>
      </c>
      <c r="R19" s="14">
        <f>VLOOKUP($H19,'[2]2025_01'!$D:$AD,'[2]2025_01'!J$19,FALSE)</f>
        <v>1369</v>
      </c>
      <c r="S19" s="15">
        <f t="shared" si="1"/>
        <v>1369</v>
      </c>
      <c r="T19" s="12">
        <f>VLOOKUP($H19,'[2]2025_01'!$D:$AD,'[2]2025_01'!K$19,FALSE)</f>
        <v>111</v>
      </c>
      <c r="U19" s="16" t="str">
        <f>VLOOKUP($H19,'[2]2025_01'!$D:$AD,'[2]2025_01'!T$19,FALSE)</f>
        <v>LIDO/REVISÃO</v>
      </c>
      <c r="V19" s="17" t="str">
        <f>VLOOKUP($H19,'[2]2025_01'!$D:$AD,'[2]2025_01'!U$19,FALSE)</f>
        <v>Média</v>
      </c>
      <c r="W19" s="12">
        <f>VLOOKUP($H19,'[2]2025_01'!$D:$AD,'[2]2025_01'!L$19,FALSE)</f>
        <v>1842.01</v>
      </c>
      <c r="X19" s="12">
        <f>VLOOKUP($H19,'[2]2025_01'!$D:$AD,'[2]2025_01'!M$19,FALSE)</f>
        <v>1842.01</v>
      </c>
      <c r="Y19" s="18">
        <f>VLOOKUP($H19,'[2]2025_01'!$D:$AD,'[2]2025_01'!N$19,FALSE)</f>
        <v>-348.14</v>
      </c>
      <c r="Z19" s="12">
        <f>VLOOKUP($H19,'[2]2025_01'!$D:$AD,'[2]2025_01'!O$19,FALSE)</f>
        <v>0</v>
      </c>
      <c r="AA19" s="12">
        <f>VLOOKUP($H19,'[2]2025_01'!$D:$AD,'[2]2025_01'!P$19,FALSE)</f>
        <v>0</v>
      </c>
      <c r="AB19" s="12">
        <f>VLOOKUP($H19,'[2]2025_01'!$D:$AD,'[2]2025_01'!Q$19,FALSE)</f>
        <v>3335.88</v>
      </c>
      <c r="AC19">
        <f t="shared" si="2"/>
        <v>3335.88</v>
      </c>
      <c r="AD19">
        <f t="shared" si="3"/>
        <v>0</v>
      </c>
    </row>
    <row r="20" spans="1:30" ht="15" customHeight="1" x14ac:dyDescent="0.25">
      <c r="A20" s="10" t="str">
        <f t="shared" si="0"/>
        <v>H023 2025 Janeiro</v>
      </c>
      <c r="B20" s="10" t="str">
        <f>VLOOKUP(H20,[1]Auxiliar_referencia!E:F,2,FALSE)</f>
        <v>Medidor faturado pela UFSC</v>
      </c>
      <c r="C20" s="10">
        <v>2025</v>
      </c>
      <c r="D20" s="10" t="s">
        <v>118</v>
      </c>
      <c r="E20" s="10">
        <f>VLOOKUP(H20,[1]Auxiliar_referencia!$B:$X,3,FALSE)</f>
        <v>2296934</v>
      </c>
      <c r="F20" s="10" t="str">
        <f>VLOOKUP(H20,[1]Auxiliar_referencia!$B:$X,11,FALSE)</f>
        <v>Trindade</v>
      </c>
      <c r="G20" s="10" t="str">
        <f>VLOOKUP(H20,[1]Auxiliar_referencia!$B:$X,16,FALSE)</f>
        <v>B10C010114</v>
      </c>
      <c r="H20" s="11" t="s">
        <v>49</v>
      </c>
      <c r="I20" s="10" t="str">
        <f>VLOOKUP(H20,[1]Auxiliar_referencia!$B:$X,20,FALSE)</f>
        <v>CASAN</v>
      </c>
      <c r="J20" s="10" t="str">
        <f>VLOOKUP(H20,[1]Auxiliar_referencia!$B:$X,10,FALSE)</f>
        <v>Florianópolis - Trindade</v>
      </c>
      <c r="K20" s="10" t="str">
        <f>VLOOKUP(H20,[1]Auxiliar_referencia!$B:$X,12,FALSE)</f>
        <v>Associação Volantes 1</v>
      </c>
      <c r="L20" s="12">
        <f>VLOOKUP($H20,'[2]2025_01'!$D:$AD,'[2]2025_01'!Z$19,FALSE)</f>
        <v>1</v>
      </c>
      <c r="M20" s="12">
        <f>VLOOKUP($H20,'[2]2025_01'!$D:$AD,'[2]2025_01'!AA$19,FALSE)</f>
        <v>0</v>
      </c>
      <c r="N20" s="12">
        <f>VLOOKUP($H20,'[2]2025_01'!$D:$AD,'[2]2025_01'!AB$19,FALSE)</f>
        <v>1</v>
      </c>
      <c r="O20" s="12">
        <f>VLOOKUP($H20,'[2]2025_01'!$D:$AD,'[2]2025_01'!AC$19,FALSE)</f>
        <v>0</v>
      </c>
      <c r="P20" s="12">
        <f>VLOOKUP($H20,'[2]2025_01'!$D:$AD,'[2]2025_01'!AD$19,FALSE)</f>
        <v>2</v>
      </c>
      <c r="Q20" s="13">
        <f>VLOOKUP(H20,'[1]2025_12'!H:R,11,FALSE)</f>
        <v>0</v>
      </c>
      <c r="R20" s="14">
        <f>VLOOKUP($H20,'[2]2025_01'!$D:$AD,'[2]2025_01'!J$19,FALSE)</f>
        <v>17401</v>
      </c>
      <c r="S20" s="15">
        <f t="shared" si="1"/>
        <v>17401</v>
      </c>
      <c r="T20" s="12">
        <f>VLOOKUP($H20,'[2]2025_01'!$D:$AD,'[2]2025_01'!K$19,FALSE)</f>
        <v>188</v>
      </c>
      <c r="U20" s="16" t="str">
        <f>VLOOKUP($H20,'[2]2025_01'!$D:$AD,'[2]2025_01'!T$19,FALSE)</f>
        <v>LIDO/REVISÃO</v>
      </c>
      <c r="V20" s="17" t="str">
        <f>VLOOKUP($H20,'[2]2025_01'!$D:$AD,'[2]2025_01'!U$19,FALSE)</f>
        <v>Alto Consumo</v>
      </c>
      <c r="W20" s="12">
        <f>VLOOKUP($H20,'[2]2025_01'!$D:$AD,'[2]2025_01'!L$19,FALSE)</f>
        <v>3422.82</v>
      </c>
      <c r="X20" s="12">
        <f>VLOOKUP($H20,'[2]2025_01'!$D:$AD,'[2]2025_01'!M$19,FALSE)</f>
        <v>3422.82</v>
      </c>
      <c r="Y20" s="18">
        <f>VLOOKUP($H20,'[2]2025_01'!$D:$AD,'[2]2025_01'!N$19,FALSE)</f>
        <v>-646.91999999999996</v>
      </c>
      <c r="Z20" s="12">
        <f>VLOOKUP($H20,'[2]2025_01'!$D:$AD,'[2]2025_01'!O$19,FALSE)</f>
        <v>0</v>
      </c>
      <c r="AA20" s="12">
        <f>VLOOKUP($H20,'[2]2025_01'!$D:$AD,'[2]2025_01'!P$19,FALSE)</f>
        <v>0</v>
      </c>
      <c r="AB20" s="12">
        <f>VLOOKUP($H20,'[2]2025_01'!$D:$AD,'[2]2025_01'!Q$19,FALSE)</f>
        <v>6198.72</v>
      </c>
      <c r="AC20">
        <f t="shared" si="2"/>
        <v>6198.72</v>
      </c>
      <c r="AD20">
        <f t="shared" si="3"/>
        <v>0</v>
      </c>
    </row>
    <row r="21" spans="1:30" ht="15" customHeight="1" x14ac:dyDescent="0.25">
      <c r="A21" s="10" t="str">
        <f t="shared" si="0"/>
        <v>H024 2025 Janeiro</v>
      </c>
      <c r="B21" s="10" t="str">
        <f>VLOOKUP(H21,[1]Auxiliar_referencia!E:F,2,FALSE)</f>
        <v>Medidor faturado pela UFSC</v>
      </c>
      <c r="C21" s="10">
        <v>2025</v>
      </c>
      <c r="D21" s="10" t="s">
        <v>118</v>
      </c>
      <c r="E21" s="10">
        <f>VLOOKUP(H21,[1]Auxiliar_referencia!$B:$X,3,FALSE)</f>
        <v>2296926</v>
      </c>
      <c r="F21" s="10" t="str">
        <f>VLOOKUP(H21,[1]Auxiliar_referencia!$B:$X,11,FALSE)</f>
        <v>Trindade</v>
      </c>
      <c r="G21" s="10" t="str">
        <f>VLOOKUP(H21,[1]Auxiliar_referencia!$B:$X,16,FALSE)</f>
        <v>A96C161864</v>
      </c>
      <c r="H21" s="11" t="s">
        <v>50</v>
      </c>
      <c r="I21" s="10" t="str">
        <f>VLOOKUP(H21,[1]Auxiliar_referencia!$B:$X,20,FALSE)</f>
        <v>CASAN</v>
      </c>
      <c r="J21" s="10" t="str">
        <f>VLOOKUP(H21,[1]Auxiliar_referencia!$B:$X,10,FALSE)</f>
        <v>Florianópolis - Trindade</v>
      </c>
      <c r="K21" s="10" t="str">
        <f>VLOOKUP(H21,[1]Auxiliar_referencia!$B:$X,12,FALSE)</f>
        <v>Associação Volantes 2</v>
      </c>
      <c r="L21" s="12">
        <f>VLOOKUP($H21,'[2]2025_01'!$D:$AD,'[2]2025_01'!Z$19,FALSE)</f>
        <v>1</v>
      </c>
      <c r="M21" s="12">
        <f>VLOOKUP($H21,'[2]2025_01'!$D:$AD,'[2]2025_01'!AA$19,FALSE)</f>
        <v>0</v>
      </c>
      <c r="N21" s="12">
        <f>VLOOKUP($H21,'[2]2025_01'!$D:$AD,'[2]2025_01'!AB$19,FALSE)</f>
        <v>2</v>
      </c>
      <c r="O21" s="12">
        <f>VLOOKUP($H21,'[2]2025_01'!$D:$AD,'[2]2025_01'!AC$19,FALSE)</f>
        <v>0</v>
      </c>
      <c r="P21" s="12">
        <f>VLOOKUP($H21,'[2]2025_01'!$D:$AD,'[2]2025_01'!AD$19,FALSE)</f>
        <v>3</v>
      </c>
      <c r="Q21" s="13">
        <f>VLOOKUP(H21,'[1]2025_12'!H:R,11,FALSE)</f>
        <v>0</v>
      </c>
      <c r="R21" s="14">
        <f>VLOOKUP($H21,'[2]2025_01'!$D:$AD,'[2]2025_01'!J$19,FALSE)</f>
        <v>25</v>
      </c>
      <c r="S21" s="15">
        <f t="shared" si="1"/>
        <v>25</v>
      </c>
      <c r="T21" s="12">
        <f>VLOOKUP($H21,'[2]2025_01'!$D:$AD,'[2]2025_01'!K$19,FALSE)</f>
        <v>0</v>
      </c>
      <c r="U21" s="16" t="str">
        <f>VLOOKUP($H21,'[2]2025_01'!$D:$AD,'[2]2025_01'!T$19,FALSE)</f>
        <v>LIDO</v>
      </c>
      <c r="V21" s="17" t="str">
        <f>VLOOKUP($H21,'[2]2025_01'!$D:$AD,'[2]2025_01'!U$19,FALSE)</f>
        <v>HIDRÔMETRO PARADO.</v>
      </c>
      <c r="W21" s="12">
        <f>VLOOKUP($H21,'[2]2025_01'!$D:$AD,'[2]2025_01'!L$19,FALSE)</f>
        <v>129.93</v>
      </c>
      <c r="X21" s="12">
        <f>VLOOKUP($H21,'[2]2025_01'!$D:$AD,'[2]2025_01'!M$19,FALSE)</f>
        <v>129.93</v>
      </c>
      <c r="Y21" s="18">
        <f>VLOOKUP($H21,'[2]2025_01'!$D:$AD,'[2]2025_01'!N$19,FALSE)</f>
        <v>-24.56</v>
      </c>
      <c r="Z21" s="12">
        <f>VLOOKUP($H21,'[2]2025_01'!$D:$AD,'[2]2025_01'!O$19,FALSE)</f>
        <v>0</v>
      </c>
      <c r="AA21" s="12">
        <f>VLOOKUP($H21,'[2]2025_01'!$D:$AD,'[2]2025_01'!P$19,FALSE)</f>
        <v>0</v>
      </c>
      <c r="AB21" s="12">
        <f>VLOOKUP($H21,'[2]2025_01'!$D:$AD,'[2]2025_01'!Q$19,FALSE)</f>
        <v>235.3</v>
      </c>
      <c r="AC21">
        <f t="shared" si="2"/>
        <v>235.3</v>
      </c>
      <c r="AD21">
        <f t="shared" si="3"/>
        <v>0</v>
      </c>
    </row>
    <row r="22" spans="1:30" ht="15" customHeight="1" x14ac:dyDescent="0.25">
      <c r="A22" s="10" t="str">
        <f t="shared" si="0"/>
        <v>H025 2025 Janeiro</v>
      </c>
      <c r="B22" s="10" t="str">
        <f>VLOOKUP(H22,[1]Auxiliar_referencia!E:F,2,FALSE)</f>
        <v>Medidor faturado pela UFSC</v>
      </c>
      <c r="C22" s="10">
        <v>2025</v>
      </c>
      <c r="D22" s="10" t="s">
        <v>118</v>
      </c>
      <c r="E22" s="10">
        <f>VLOOKUP(H22,[1]Auxiliar_referencia!$B:$X,3,FALSE)</f>
        <v>2296900</v>
      </c>
      <c r="F22" s="10" t="str">
        <f>VLOOKUP(H22,[1]Auxiliar_referencia!$B:$X,11,FALSE)</f>
        <v>Trindade</v>
      </c>
      <c r="G22" s="10" t="str">
        <f>VLOOKUP(H22,[1]Auxiliar_referencia!$B:$X,16,FALSE)</f>
        <v>C11C001273</v>
      </c>
      <c r="H22" s="11" t="s">
        <v>51</v>
      </c>
      <c r="I22" s="10" t="str">
        <f>VLOOKUP(H22,[1]Auxiliar_referencia!$B:$X,20,FALSE)</f>
        <v>CASAN</v>
      </c>
      <c r="J22" s="10" t="str">
        <f>VLOOKUP(H22,[1]Auxiliar_referencia!$B:$X,10,FALSE)</f>
        <v>Florianópolis - Trindade</v>
      </c>
      <c r="K22" s="10" t="str">
        <f>VLOOKUP(H22,[1]Auxiliar_referencia!$B:$X,12,FALSE)</f>
        <v>CFM  Bloco A</v>
      </c>
      <c r="L22" s="12">
        <f>VLOOKUP($H22,'[2]2025_01'!$D:$AD,'[2]2025_01'!Z$19,FALSE)</f>
        <v>1</v>
      </c>
      <c r="M22" s="12">
        <f>VLOOKUP($H22,'[2]2025_01'!$D:$AD,'[2]2025_01'!AA$19,FALSE)</f>
        <v>0</v>
      </c>
      <c r="N22" s="12">
        <f>VLOOKUP($H22,'[2]2025_01'!$D:$AD,'[2]2025_01'!AB$19,FALSE)</f>
        <v>0</v>
      </c>
      <c r="O22" s="12">
        <f>VLOOKUP($H22,'[2]2025_01'!$D:$AD,'[2]2025_01'!AC$19,FALSE)</f>
        <v>0</v>
      </c>
      <c r="P22" s="12">
        <f>VLOOKUP($H22,'[2]2025_01'!$D:$AD,'[2]2025_01'!AD$19,FALSE)</f>
        <v>1</v>
      </c>
      <c r="Q22" s="13">
        <f>VLOOKUP(H22,'[1]2025_12'!H:R,11,FALSE)</f>
        <v>0</v>
      </c>
      <c r="R22" s="14">
        <f>VLOOKUP($H22,'[2]2025_01'!$D:$AD,'[2]2025_01'!J$19,FALSE)</f>
        <v>26903</v>
      </c>
      <c r="S22" s="15">
        <f t="shared" si="1"/>
        <v>26903</v>
      </c>
      <c r="T22" s="12">
        <f>VLOOKUP($H22,'[2]2025_01'!$D:$AD,'[2]2025_01'!K$19,FALSE)</f>
        <v>0</v>
      </c>
      <c r="U22" s="16" t="str">
        <f>VLOOKUP($H22,'[2]2025_01'!$D:$AD,'[2]2025_01'!T$19,FALSE)</f>
        <v>LIDO/REVISÃO</v>
      </c>
      <c r="V22" s="17" t="str">
        <f>VLOOKUP($H22,'[2]2025_01'!$D:$AD,'[2]2025_01'!U$19,FALSE)</f>
        <v>CONFIRMACAO LEITURA</v>
      </c>
      <c r="W22" s="12">
        <f>VLOOKUP($H22,'[2]2025_01'!$D:$AD,'[2]2025_01'!L$19,FALSE)</f>
        <v>43.31</v>
      </c>
      <c r="X22" s="12">
        <f>VLOOKUP($H22,'[2]2025_01'!$D:$AD,'[2]2025_01'!M$19,FALSE)</f>
        <v>43.31</v>
      </c>
      <c r="Y22" s="18">
        <f>VLOOKUP($H22,'[2]2025_01'!$D:$AD,'[2]2025_01'!N$19,FALSE)</f>
        <v>-8.19</v>
      </c>
      <c r="Z22" s="12">
        <f>VLOOKUP($H22,'[2]2025_01'!$D:$AD,'[2]2025_01'!O$19,FALSE)</f>
        <v>0</v>
      </c>
      <c r="AA22" s="12">
        <f>VLOOKUP($H22,'[2]2025_01'!$D:$AD,'[2]2025_01'!P$19,FALSE)</f>
        <v>0</v>
      </c>
      <c r="AB22" s="12">
        <f>VLOOKUP($H22,'[2]2025_01'!$D:$AD,'[2]2025_01'!Q$19,FALSE)</f>
        <v>78.430000000000007</v>
      </c>
      <c r="AC22">
        <f t="shared" si="2"/>
        <v>78.430000000000007</v>
      </c>
      <c r="AD22">
        <f t="shared" si="3"/>
        <v>0</v>
      </c>
    </row>
    <row r="23" spans="1:30" ht="15" customHeight="1" x14ac:dyDescent="0.25">
      <c r="A23" s="10" t="str">
        <f t="shared" si="0"/>
        <v>H026 2025 Janeiro</v>
      </c>
      <c r="B23" s="10" t="str">
        <f>VLOOKUP(H23,[1]Auxiliar_referencia!E:F,2,FALSE)</f>
        <v>Medidor faturado pela UFSC</v>
      </c>
      <c r="C23" s="10">
        <v>2025</v>
      </c>
      <c r="D23" s="10" t="s">
        <v>118</v>
      </c>
      <c r="E23" s="10">
        <f>VLOOKUP(H23,[1]Auxiliar_referencia!$B:$X,3,FALSE)</f>
        <v>9912770</v>
      </c>
      <c r="F23" s="10" t="str">
        <f>VLOOKUP(H23,[1]Auxiliar_referencia!$B:$X,11,FALSE)</f>
        <v>Trindade</v>
      </c>
      <c r="G23" s="10" t="str">
        <f>VLOOKUP(H23,[1]Auxiliar_referencia!$B:$X,16,FALSE)</f>
        <v>A10C023447</v>
      </c>
      <c r="H23" s="11" t="s">
        <v>52</v>
      </c>
      <c r="I23" s="10" t="str">
        <f>VLOOKUP(H23,[1]Auxiliar_referencia!$B:$X,20,FALSE)</f>
        <v>CASAN</v>
      </c>
      <c r="J23" s="10" t="str">
        <f>VLOOKUP(H23,[1]Auxiliar_referencia!$B:$X,10,FALSE)</f>
        <v>Florianópolis - Trindade</v>
      </c>
      <c r="K23" s="10" t="str">
        <f>VLOOKUP(H23,[1]Auxiliar_referencia!$B:$X,12,FALSE)</f>
        <v>CFM  Bloco B</v>
      </c>
      <c r="L23" s="12">
        <f>VLOOKUP($H23,'[2]2025_01'!$D:$AD,'[2]2025_01'!Z$19,FALSE)</f>
        <v>1</v>
      </c>
      <c r="M23" s="12">
        <f>VLOOKUP($H23,'[2]2025_01'!$D:$AD,'[2]2025_01'!AA$19,FALSE)</f>
        <v>0</v>
      </c>
      <c r="N23" s="12">
        <f>VLOOKUP($H23,'[2]2025_01'!$D:$AD,'[2]2025_01'!AB$19,FALSE)</f>
        <v>0</v>
      </c>
      <c r="O23" s="12">
        <f>VLOOKUP($H23,'[2]2025_01'!$D:$AD,'[2]2025_01'!AC$19,FALSE)</f>
        <v>0</v>
      </c>
      <c r="P23" s="12">
        <f>VLOOKUP($H23,'[2]2025_01'!$D:$AD,'[2]2025_01'!AD$19,FALSE)</f>
        <v>1</v>
      </c>
      <c r="Q23" s="13">
        <f>VLOOKUP(H23,'[1]2025_12'!H:R,11,FALSE)</f>
        <v>0</v>
      </c>
      <c r="R23" s="14">
        <f>VLOOKUP($H23,'[2]2025_01'!$D:$AD,'[2]2025_01'!J$19,FALSE)</f>
        <v>3794</v>
      </c>
      <c r="S23" s="15">
        <f t="shared" si="1"/>
        <v>3794</v>
      </c>
      <c r="T23" s="12">
        <f>VLOOKUP($H23,'[2]2025_01'!$D:$AD,'[2]2025_01'!K$19,FALSE)</f>
        <v>48</v>
      </c>
      <c r="U23" s="16" t="str">
        <f>VLOOKUP($H23,'[2]2025_01'!$D:$AD,'[2]2025_01'!T$19,FALSE)</f>
        <v>LIDO</v>
      </c>
      <c r="V23" s="17" t="str">
        <f>VLOOKUP($H23,'[2]2025_01'!$D:$AD,'[2]2025_01'!U$19,FALSE)</f>
        <v>Sem ocorrência</v>
      </c>
      <c r="W23" s="12">
        <f>VLOOKUP($H23,'[2]2025_01'!$D:$AD,'[2]2025_01'!L$19,FALSE)</f>
        <v>786.83</v>
      </c>
      <c r="X23" s="12">
        <f>VLOOKUP($H23,'[2]2025_01'!$D:$AD,'[2]2025_01'!M$19,FALSE)</f>
        <v>786.83</v>
      </c>
      <c r="Y23" s="18">
        <f>VLOOKUP($H23,'[2]2025_01'!$D:$AD,'[2]2025_01'!N$19,FALSE)</f>
        <v>-148.72</v>
      </c>
      <c r="Z23" s="12">
        <f>VLOOKUP($H23,'[2]2025_01'!$D:$AD,'[2]2025_01'!O$19,FALSE)</f>
        <v>0</v>
      </c>
      <c r="AA23" s="12">
        <f>VLOOKUP($H23,'[2]2025_01'!$D:$AD,'[2]2025_01'!P$19,FALSE)</f>
        <v>0</v>
      </c>
      <c r="AB23" s="12">
        <f>VLOOKUP($H23,'[2]2025_01'!$D:$AD,'[2]2025_01'!Q$19,FALSE)</f>
        <v>1424.94</v>
      </c>
      <c r="AC23">
        <f t="shared" si="2"/>
        <v>1424.94</v>
      </c>
      <c r="AD23">
        <f t="shared" si="3"/>
        <v>0</v>
      </c>
    </row>
    <row r="24" spans="1:30" ht="15" customHeight="1" x14ac:dyDescent="0.25">
      <c r="A24" s="10" t="str">
        <f t="shared" si="0"/>
        <v>H027 2025 Janeiro</v>
      </c>
      <c r="B24" s="10" t="str">
        <f>VLOOKUP(H24,[1]Auxiliar_referencia!E:F,2,FALSE)</f>
        <v>Medidor faturado pela UFSC</v>
      </c>
      <c r="C24" s="10">
        <v>2025</v>
      </c>
      <c r="D24" s="10" t="s">
        <v>118</v>
      </c>
      <c r="E24" s="10">
        <f>VLOOKUP(H24,[1]Auxiliar_referencia!$B:$X,3,FALSE)</f>
        <v>16701186</v>
      </c>
      <c r="F24" s="10" t="str">
        <f>VLOOKUP(H24,[1]Auxiliar_referencia!$B:$X,11,FALSE)</f>
        <v>Trindade</v>
      </c>
      <c r="G24" s="10" t="str">
        <f>VLOOKUP(H24,[1]Auxiliar_referencia!$B:$X,16,FALSE)</f>
        <v>C11C009484</v>
      </c>
      <c r="H24" s="11" t="s">
        <v>53</v>
      </c>
      <c r="I24" s="10" t="str">
        <f>VLOOKUP(H24,[1]Auxiliar_referencia!$B:$X,20,FALSE)</f>
        <v>CASAN</v>
      </c>
      <c r="J24" s="10" t="str">
        <f>VLOOKUP(H24,[1]Auxiliar_referencia!$B:$X,10,FALSE)</f>
        <v>Florianópolis - Trindade</v>
      </c>
      <c r="K24" s="10" t="str">
        <f>VLOOKUP(H24,[1]Auxiliar_referencia!$B:$X,12,FALSE)</f>
        <v>Colégio de Aplicação</v>
      </c>
      <c r="L24" s="12">
        <f>VLOOKUP($H24,'[2]2025_01'!$D:$AD,'[2]2025_01'!Z$19,FALSE)</f>
        <v>1</v>
      </c>
      <c r="M24" s="12">
        <f>VLOOKUP($H24,'[2]2025_01'!$D:$AD,'[2]2025_01'!AA$19,FALSE)</f>
        <v>0</v>
      </c>
      <c r="N24" s="12">
        <f>VLOOKUP($H24,'[2]2025_01'!$D:$AD,'[2]2025_01'!AB$19,FALSE)</f>
        <v>0</v>
      </c>
      <c r="O24" s="12">
        <f>VLOOKUP($H24,'[2]2025_01'!$D:$AD,'[2]2025_01'!AC$19,FALSE)</f>
        <v>0</v>
      </c>
      <c r="P24" s="12">
        <f>VLOOKUP($H24,'[2]2025_01'!$D:$AD,'[2]2025_01'!AD$19,FALSE)</f>
        <v>1</v>
      </c>
      <c r="Q24" s="13">
        <f>VLOOKUP(H24,'[1]2025_12'!H:R,11,FALSE)</f>
        <v>0</v>
      </c>
      <c r="R24" s="14">
        <f>VLOOKUP($H24,'[2]2025_01'!$D:$AD,'[2]2025_01'!J$19,FALSE)</f>
        <v>69799</v>
      </c>
      <c r="S24" s="15">
        <f t="shared" si="1"/>
        <v>69799</v>
      </c>
      <c r="T24" s="12">
        <f>VLOOKUP($H24,'[2]2025_01'!$D:$AD,'[2]2025_01'!K$19,FALSE)</f>
        <v>321</v>
      </c>
      <c r="U24" s="16" t="str">
        <f>VLOOKUP($H24,'[2]2025_01'!$D:$AD,'[2]2025_01'!T$19,FALSE)</f>
        <v>MÉDIO</v>
      </c>
      <c r="V24" s="17" t="str">
        <f>VLOOKUP($H24,'[2]2025_01'!$D:$AD,'[2]2025_01'!U$19,FALSE)</f>
        <v>VIDRO DO HIDROMETRO SUADO</v>
      </c>
      <c r="W24" s="12">
        <f>VLOOKUP($H24,'[2]2025_01'!$D:$AD,'[2]2025_01'!L$19,FALSE)</f>
        <v>5670.8</v>
      </c>
      <c r="X24" s="12">
        <f>VLOOKUP($H24,'[2]2025_01'!$D:$AD,'[2]2025_01'!M$19,FALSE)</f>
        <v>5670.8</v>
      </c>
      <c r="Y24" s="18">
        <f>VLOOKUP($H24,'[2]2025_01'!$D:$AD,'[2]2025_01'!N$19,FALSE)</f>
        <v>-1071.79</v>
      </c>
      <c r="Z24" s="12">
        <f>VLOOKUP($H24,'[2]2025_01'!$D:$AD,'[2]2025_01'!O$19,FALSE)</f>
        <v>0</v>
      </c>
      <c r="AA24" s="12">
        <f>VLOOKUP($H24,'[2]2025_01'!$D:$AD,'[2]2025_01'!P$19,FALSE)</f>
        <v>0</v>
      </c>
      <c r="AB24" s="12">
        <f>VLOOKUP($H24,'[2]2025_01'!$D:$AD,'[2]2025_01'!Q$19,FALSE)</f>
        <v>10269.81</v>
      </c>
      <c r="AC24">
        <f t="shared" si="2"/>
        <v>10269.810000000001</v>
      </c>
      <c r="AD24">
        <f t="shared" si="3"/>
        <v>0</v>
      </c>
    </row>
    <row r="25" spans="1:30" ht="15" customHeight="1" x14ac:dyDescent="0.25">
      <c r="A25" s="10" t="str">
        <f t="shared" si="0"/>
        <v>H028 2025 Janeiro</v>
      </c>
      <c r="B25" s="10" t="str">
        <f>VLOOKUP(H25,[1]Auxiliar_referencia!E:F,2,FALSE)</f>
        <v>Medidor faturado pela UFSC</v>
      </c>
      <c r="C25" s="10">
        <v>2025</v>
      </c>
      <c r="D25" s="10" t="s">
        <v>118</v>
      </c>
      <c r="E25" s="10">
        <f>VLOOKUP(H25,[1]Auxiliar_referencia!$B:$X,3,FALSE)</f>
        <v>6205615</v>
      </c>
      <c r="F25" s="10" t="str">
        <f>VLOOKUP(H25,[1]Auxiliar_referencia!$B:$X,11,FALSE)</f>
        <v>Trindade</v>
      </c>
      <c r="G25" s="10" t="str">
        <f>VLOOKUP(H25,[1]Auxiliar_referencia!$B:$X,16,FALSE)</f>
        <v>B10C017964</v>
      </c>
      <c r="H25" s="11" t="s">
        <v>54</v>
      </c>
      <c r="I25" s="10" t="str">
        <f>VLOOKUP(H25,[1]Auxiliar_referencia!$B:$X,20,FALSE)</f>
        <v>CASAN</v>
      </c>
      <c r="J25" s="10" t="str">
        <f>VLOOKUP(H25,[1]Auxiliar_referencia!$B:$X,10,FALSE)</f>
        <v>Florianópolis - Trindade</v>
      </c>
      <c r="K25" s="10" t="str">
        <f>VLOOKUP(H25,[1]Auxiliar_referencia!$B:$X,12,FALSE)</f>
        <v>Nativas do Horto Botânico</v>
      </c>
      <c r="L25" s="12">
        <f>VLOOKUP($H25,'[2]2025_01'!$D:$AD,'[2]2025_01'!Z$19,FALSE)</f>
        <v>1</v>
      </c>
      <c r="M25" s="12">
        <f>VLOOKUP($H25,'[2]2025_01'!$D:$AD,'[2]2025_01'!AA$19,FALSE)</f>
        <v>0</v>
      </c>
      <c r="N25" s="12">
        <f>VLOOKUP($H25,'[2]2025_01'!$D:$AD,'[2]2025_01'!AB$19,FALSE)</f>
        <v>0</v>
      </c>
      <c r="O25" s="12">
        <f>VLOOKUP($H25,'[2]2025_01'!$D:$AD,'[2]2025_01'!AC$19,FALSE)</f>
        <v>0</v>
      </c>
      <c r="P25" s="12">
        <f>VLOOKUP($H25,'[2]2025_01'!$D:$AD,'[2]2025_01'!AD$19,FALSE)</f>
        <v>1</v>
      </c>
      <c r="Q25" s="13">
        <f>VLOOKUP(H25,'[1]2025_12'!H:R,11,FALSE)</f>
        <v>0</v>
      </c>
      <c r="R25" s="14">
        <f>VLOOKUP($H25,'[2]2025_01'!$D:$AD,'[2]2025_01'!J$19,FALSE)</f>
        <v>2209</v>
      </c>
      <c r="S25" s="15">
        <f t="shared" si="1"/>
        <v>2209</v>
      </c>
      <c r="T25" s="12">
        <f>VLOOKUP($H25,'[2]2025_01'!$D:$AD,'[2]2025_01'!K$19,FALSE)</f>
        <v>34</v>
      </c>
      <c r="U25" s="16" t="str">
        <f>VLOOKUP($H25,'[2]2025_01'!$D:$AD,'[2]2025_01'!T$19,FALSE)</f>
        <v>LIDO/REVISÃO</v>
      </c>
      <c r="V25" s="17" t="str">
        <f>VLOOKUP($H25,'[2]2025_01'!$D:$AD,'[2]2025_01'!U$19,FALSE)</f>
        <v>HIDRÔMETRO RETIRADO.</v>
      </c>
      <c r="W25" s="12">
        <f>VLOOKUP($H25,'[2]2025_01'!$D:$AD,'[2]2025_01'!L$19,FALSE)</f>
        <v>536.37</v>
      </c>
      <c r="X25" s="12">
        <f>VLOOKUP($H25,'[2]2025_01'!$D:$AD,'[2]2025_01'!M$19,FALSE)</f>
        <v>536.37</v>
      </c>
      <c r="Y25" s="18">
        <f>VLOOKUP($H25,'[2]2025_01'!$D:$AD,'[2]2025_01'!N$19,FALSE)</f>
        <v>-101.37</v>
      </c>
      <c r="Z25" s="12">
        <f>VLOOKUP($H25,'[2]2025_01'!$D:$AD,'[2]2025_01'!O$19,FALSE)</f>
        <v>0</v>
      </c>
      <c r="AA25" s="12">
        <f>VLOOKUP($H25,'[2]2025_01'!$D:$AD,'[2]2025_01'!P$19,FALSE)</f>
        <v>0</v>
      </c>
      <c r="AB25" s="12">
        <f>VLOOKUP($H25,'[2]2025_01'!$D:$AD,'[2]2025_01'!Q$19,FALSE)</f>
        <v>971.37</v>
      </c>
      <c r="AC25">
        <f t="shared" si="2"/>
        <v>971.37</v>
      </c>
      <c r="AD25">
        <f t="shared" si="3"/>
        <v>0</v>
      </c>
    </row>
    <row r="26" spans="1:30" ht="15" customHeight="1" x14ac:dyDescent="0.25">
      <c r="A26" s="10" t="str">
        <f t="shared" si="0"/>
        <v>H029 2025 Janeiro</v>
      </c>
      <c r="B26" s="10" t="str">
        <f>VLOOKUP(H26,[1]Auxiliar_referencia!E:F,2,FALSE)</f>
        <v>Medidor faturado pela UFSC</v>
      </c>
      <c r="C26" s="10">
        <v>2025</v>
      </c>
      <c r="D26" s="10" t="s">
        <v>118</v>
      </c>
      <c r="E26" s="10">
        <f>VLOOKUP(H26,[1]Auxiliar_referencia!$B:$X,3,FALSE)</f>
        <v>7297220</v>
      </c>
      <c r="F26" s="10" t="str">
        <f>VLOOKUP(H26,[1]Auxiliar_referencia!$B:$X,11,FALSE)</f>
        <v>Trindade</v>
      </c>
      <c r="G26" s="10" t="str">
        <f>VLOOKUP(H26,[1]Auxiliar_referencia!$B:$X,16,FALSE)</f>
        <v>A08X051927</v>
      </c>
      <c r="H26" s="11" t="s">
        <v>55</v>
      </c>
      <c r="I26" s="10" t="str">
        <f>VLOOKUP(H26,[1]Auxiliar_referencia!$B:$X,20,FALSE)</f>
        <v>CASAN</v>
      </c>
      <c r="J26" s="10" t="str">
        <f>VLOOKUP(H26,[1]Auxiliar_referencia!$B:$X,10,FALSE)</f>
        <v>Florianópolis - Trindade</v>
      </c>
      <c r="K26" s="10" t="str">
        <f>VLOOKUP(H26,[1]Auxiliar_referencia!$B:$X,12,FALSE)</f>
        <v>Moradia Estudantil - Portaria</v>
      </c>
      <c r="L26" s="12">
        <f>VLOOKUP($H26,'[2]2025_01'!$D:$AD,'[2]2025_01'!Z$19,FALSE)</f>
        <v>1</v>
      </c>
      <c r="M26" s="12">
        <f>VLOOKUP($H26,'[2]2025_01'!$D:$AD,'[2]2025_01'!AA$19,FALSE)</f>
        <v>0</v>
      </c>
      <c r="N26" s="12">
        <f>VLOOKUP($H26,'[2]2025_01'!$D:$AD,'[2]2025_01'!AB$19,FALSE)</f>
        <v>0</v>
      </c>
      <c r="O26" s="12">
        <f>VLOOKUP($H26,'[2]2025_01'!$D:$AD,'[2]2025_01'!AC$19,FALSE)</f>
        <v>0</v>
      </c>
      <c r="P26" s="12">
        <f>VLOOKUP($H26,'[2]2025_01'!$D:$AD,'[2]2025_01'!AD$19,FALSE)</f>
        <v>1</v>
      </c>
      <c r="Q26" s="13">
        <f>VLOOKUP(H26,'[1]2025_12'!H:R,11,FALSE)</f>
        <v>0</v>
      </c>
      <c r="R26" s="14">
        <f>VLOOKUP($H26,'[2]2025_01'!$D:$AD,'[2]2025_01'!J$19,FALSE)</f>
        <v>329</v>
      </c>
      <c r="S26" s="15">
        <f t="shared" si="1"/>
        <v>329</v>
      </c>
      <c r="T26" s="12">
        <f>VLOOKUP($H26,'[2]2025_01'!$D:$AD,'[2]2025_01'!K$19,FALSE)</f>
        <v>3</v>
      </c>
      <c r="U26" s="16" t="str">
        <f>VLOOKUP($H26,'[2]2025_01'!$D:$AD,'[2]2025_01'!T$19,FALSE)</f>
        <v>LIDO</v>
      </c>
      <c r="V26" s="17" t="str">
        <f>VLOOKUP($H26,'[2]2025_01'!$D:$AD,'[2]2025_01'!U$19,FALSE)</f>
        <v>Sem ocorrência</v>
      </c>
      <c r="W26" s="12">
        <f>VLOOKUP($H26,'[2]2025_01'!$D:$AD,'[2]2025_01'!L$19,FALSE)</f>
        <v>62.42</v>
      </c>
      <c r="X26" s="12">
        <f>VLOOKUP($H26,'[2]2025_01'!$D:$AD,'[2]2025_01'!M$19,FALSE)</f>
        <v>62.42</v>
      </c>
      <c r="Y26" s="18">
        <f>VLOOKUP($H26,'[2]2025_01'!$D:$AD,'[2]2025_01'!N$19,FALSE)</f>
        <v>-11.8</v>
      </c>
      <c r="Z26" s="12">
        <f>VLOOKUP($H26,'[2]2025_01'!$D:$AD,'[2]2025_01'!O$19,FALSE)</f>
        <v>0</v>
      </c>
      <c r="AA26" s="12">
        <f>VLOOKUP($H26,'[2]2025_01'!$D:$AD,'[2]2025_01'!P$19,FALSE)</f>
        <v>0</v>
      </c>
      <c r="AB26" s="12">
        <f>VLOOKUP($H26,'[2]2025_01'!$D:$AD,'[2]2025_01'!Q$19,FALSE)</f>
        <v>113.04</v>
      </c>
      <c r="AC26">
        <f t="shared" si="2"/>
        <v>113.04</v>
      </c>
      <c r="AD26">
        <f t="shared" si="3"/>
        <v>0</v>
      </c>
    </row>
    <row r="27" spans="1:30" ht="15" customHeight="1" x14ac:dyDescent="0.25">
      <c r="A27" s="10" t="str">
        <f t="shared" si="0"/>
        <v>H030 2025 Janeiro</v>
      </c>
      <c r="B27" s="10" t="str">
        <f>VLOOKUP(H27,[1]Auxiliar_referencia!E:F,2,FALSE)</f>
        <v>Medidor faturado pela UFSC</v>
      </c>
      <c r="C27" s="10">
        <v>2025</v>
      </c>
      <c r="D27" s="10" t="s">
        <v>118</v>
      </c>
      <c r="E27" s="10">
        <f>VLOOKUP(H27,[1]Auxiliar_referencia!$B:$X,3,FALSE)</f>
        <v>2296276</v>
      </c>
      <c r="F27" s="10" t="str">
        <f>VLOOKUP(H27,[1]Auxiliar_referencia!$B:$X,11,FALSE)</f>
        <v>Trindade</v>
      </c>
      <c r="G27" s="10" t="str">
        <f>VLOOKUP(H27,[1]Auxiliar_referencia!$B:$X,16,FALSE)</f>
        <v>E11C000101</v>
      </c>
      <c r="H27" s="11" t="s">
        <v>56</v>
      </c>
      <c r="I27" s="10" t="str">
        <f>VLOOKUP(H27,[1]Auxiliar_referencia!$B:$X,20,FALSE)</f>
        <v>CASAN</v>
      </c>
      <c r="J27" s="10" t="str">
        <f>VLOOKUP(H27,[1]Auxiliar_referencia!$B:$X,10,FALSE)</f>
        <v>Florianópolis - Trindade</v>
      </c>
      <c r="K27" s="10" t="str">
        <f>VLOOKUP(H27,[1]Auxiliar_referencia!$B:$X,12,FALSE)</f>
        <v>Moradia Estudantil</v>
      </c>
      <c r="L27" s="12">
        <f>VLOOKUP($H27,'[2]2025_01'!$D:$AD,'[2]2025_01'!Z$19,FALSE)</f>
        <v>0</v>
      </c>
      <c r="M27" s="12">
        <f>VLOOKUP($H27,'[2]2025_01'!$D:$AD,'[2]2025_01'!AA$19,FALSE)</f>
        <v>30</v>
      </c>
      <c r="N27" s="12">
        <f>VLOOKUP($H27,'[2]2025_01'!$D:$AD,'[2]2025_01'!AB$19,FALSE)</f>
        <v>0</v>
      </c>
      <c r="O27" s="12">
        <f>VLOOKUP($H27,'[2]2025_01'!$D:$AD,'[2]2025_01'!AC$19,FALSE)</f>
        <v>0</v>
      </c>
      <c r="P27" s="12">
        <f>VLOOKUP($H27,'[2]2025_01'!$D:$AD,'[2]2025_01'!AD$19,FALSE)</f>
        <v>30</v>
      </c>
      <c r="Q27" s="13">
        <f>VLOOKUP(H27,'[1]2025_12'!H:R,11,FALSE)</f>
        <v>0</v>
      </c>
      <c r="R27" s="14">
        <f>VLOOKUP($H27,'[2]2025_01'!$D:$AD,'[2]2025_01'!J$19,FALSE)</f>
        <v>14578</v>
      </c>
      <c r="S27" s="15">
        <f t="shared" si="1"/>
        <v>14578</v>
      </c>
      <c r="T27" s="12">
        <f>VLOOKUP($H27,'[2]2025_01'!$D:$AD,'[2]2025_01'!K$19,FALSE)</f>
        <v>1540</v>
      </c>
      <c r="U27" s="16" t="str">
        <f>VLOOKUP($H27,'[2]2025_01'!$D:$AD,'[2]2025_01'!T$19,FALSE)</f>
        <v>LIDO</v>
      </c>
      <c r="V27" s="17" t="str">
        <f>VLOOKUP($H27,'[2]2025_01'!$D:$AD,'[2]2025_01'!U$19,FALSE)</f>
        <v>Sem ocorrência</v>
      </c>
      <c r="W27" s="12">
        <f>VLOOKUP($H27,'[2]2025_01'!$D:$AD,'[2]2025_01'!L$19,FALSE)</f>
        <v>22502.2</v>
      </c>
      <c r="X27" s="12">
        <f>VLOOKUP($H27,'[2]2025_01'!$D:$AD,'[2]2025_01'!M$19,FALSE)</f>
        <v>22502.2</v>
      </c>
      <c r="Y27" s="18">
        <f>VLOOKUP($H27,'[2]2025_01'!$D:$AD,'[2]2025_01'!N$19,FALSE)</f>
        <v>-4252.91</v>
      </c>
      <c r="Z27" s="12">
        <f>VLOOKUP($H27,'[2]2025_01'!$D:$AD,'[2]2025_01'!O$19,FALSE)</f>
        <v>0</v>
      </c>
      <c r="AA27" s="12">
        <f>VLOOKUP($H27,'[2]2025_01'!$D:$AD,'[2]2025_01'!P$19,FALSE)</f>
        <v>0</v>
      </c>
      <c r="AB27" s="12">
        <f>VLOOKUP($H27,'[2]2025_01'!$D:$AD,'[2]2025_01'!Q$19,FALSE)</f>
        <v>40751.49</v>
      </c>
      <c r="AC27">
        <f t="shared" si="2"/>
        <v>40751.490000000005</v>
      </c>
      <c r="AD27">
        <f t="shared" si="3"/>
        <v>0</v>
      </c>
    </row>
    <row r="28" spans="1:30" ht="15" customHeight="1" x14ac:dyDescent="0.25">
      <c r="A28" s="10" t="str">
        <f t="shared" si="0"/>
        <v>H032 2025 Janeiro</v>
      </c>
      <c r="B28" s="10" t="str">
        <f>VLOOKUP(H28,[1]Auxiliar_referencia!E:F,2,FALSE)</f>
        <v>Medidor faturado pela UFSC</v>
      </c>
      <c r="C28" s="10">
        <v>2025</v>
      </c>
      <c r="D28" s="10" t="s">
        <v>118</v>
      </c>
      <c r="E28" s="10">
        <f>VLOOKUP(H28,[1]Auxiliar_referencia!$B:$X,3,FALSE)</f>
        <v>2296659</v>
      </c>
      <c r="F28" s="10" t="str">
        <f>VLOOKUP(H28,[1]Auxiliar_referencia!$B:$X,11,FALSE)</f>
        <v>Trindade</v>
      </c>
      <c r="G28" s="10" t="str">
        <f>VLOOKUP(H28,[1]Auxiliar_referencia!$B:$X,16,FALSE)</f>
        <v>C11C001576</v>
      </c>
      <c r="H28" s="11" t="s">
        <v>57</v>
      </c>
      <c r="I28" s="10" t="str">
        <f>VLOOKUP(H28,[1]Auxiliar_referencia!$B:$X,20,FALSE)</f>
        <v>CASAN</v>
      </c>
      <c r="J28" s="10" t="str">
        <f>VLOOKUP(H28,[1]Auxiliar_referencia!$B:$X,10,FALSE)</f>
        <v>Florianópolis - Trindade</v>
      </c>
      <c r="K28" s="10" t="str">
        <f>VLOOKUP(H28,[1]Auxiliar_referencia!$B:$X,12,FALSE)</f>
        <v>Biblioteca Central</v>
      </c>
      <c r="L28" s="12">
        <f>VLOOKUP($H28,'[2]2025_01'!$D:$AD,'[2]2025_01'!Z$19,FALSE)</f>
        <v>1</v>
      </c>
      <c r="M28" s="12">
        <f>VLOOKUP($H28,'[2]2025_01'!$D:$AD,'[2]2025_01'!AA$19,FALSE)</f>
        <v>0</v>
      </c>
      <c r="N28" s="12">
        <f>VLOOKUP($H28,'[2]2025_01'!$D:$AD,'[2]2025_01'!AB$19,FALSE)</f>
        <v>0</v>
      </c>
      <c r="O28" s="12">
        <f>VLOOKUP($H28,'[2]2025_01'!$D:$AD,'[2]2025_01'!AC$19,FALSE)</f>
        <v>0</v>
      </c>
      <c r="P28" s="12">
        <f>VLOOKUP($H28,'[2]2025_01'!$D:$AD,'[2]2025_01'!AD$19,FALSE)</f>
        <v>1</v>
      </c>
      <c r="Q28" s="13">
        <f>VLOOKUP(H28,'[1]2025_12'!H:R,11,FALSE)</f>
        <v>0</v>
      </c>
      <c r="R28" s="14">
        <f>VLOOKUP($H28,'[2]2025_01'!$D:$AD,'[2]2025_01'!J$19,FALSE)</f>
        <v>3609</v>
      </c>
      <c r="S28" s="15">
        <f t="shared" si="1"/>
        <v>3609</v>
      </c>
      <c r="T28" s="12">
        <f>VLOOKUP($H28,'[2]2025_01'!$D:$AD,'[2]2025_01'!K$19,FALSE)</f>
        <v>218</v>
      </c>
      <c r="U28" s="16" t="str">
        <f>VLOOKUP($H28,'[2]2025_01'!$D:$AD,'[2]2025_01'!T$19,FALSE)</f>
        <v>LIDO</v>
      </c>
      <c r="V28" s="17" t="str">
        <f>VLOOKUP($H28,'[2]2025_01'!$D:$AD,'[2]2025_01'!U$19,FALSE)</f>
        <v>Sem ocorrência</v>
      </c>
      <c r="W28" s="12">
        <f>VLOOKUP($H28,'[2]2025_01'!$D:$AD,'[2]2025_01'!L$19,FALSE)</f>
        <v>3828.13</v>
      </c>
      <c r="X28" s="12">
        <f>VLOOKUP($H28,'[2]2025_01'!$D:$AD,'[2]2025_01'!M$19,FALSE)</f>
        <v>3828.13</v>
      </c>
      <c r="Y28" s="18">
        <f>VLOOKUP($H28,'[2]2025_01'!$D:$AD,'[2]2025_01'!N$19,FALSE)</f>
        <v>-723.52</v>
      </c>
      <c r="Z28" s="12">
        <f>VLOOKUP($H28,'[2]2025_01'!$D:$AD,'[2]2025_01'!O$19,FALSE)</f>
        <v>0</v>
      </c>
      <c r="AA28" s="12">
        <f>VLOOKUP($H28,'[2]2025_01'!$D:$AD,'[2]2025_01'!P$19,FALSE)</f>
        <v>0</v>
      </c>
      <c r="AB28" s="12">
        <f>VLOOKUP($H28,'[2]2025_01'!$D:$AD,'[2]2025_01'!Q$19,FALSE)</f>
        <v>6932.74</v>
      </c>
      <c r="AC28">
        <f t="shared" si="2"/>
        <v>6932.74</v>
      </c>
      <c r="AD28">
        <f t="shared" si="3"/>
        <v>0</v>
      </c>
    </row>
    <row r="29" spans="1:30" ht="15" customHeight="1" x14ac:dyDescent="0.25">
      <c r="A29" s="10" t="str">
        <f t="shared" si="0"/>
        <v>H033 2025 Janeiro</v>
      </c>
      <c r="B29" s="10" t="str">
        <f>VLOOKUP(H29,[1]Auxiliar_referencia!E:F,2,FALSE)</f>
        <v>Medidor faturado pela UFSC</v>
      </c>
      <c r="C29" s="10">
        <v>2025</v>
      </c>
      <c r="D29" s="10" t="s">
        <v>118</v>
      </c>
      <c r="E29" s="10">
        <f>VLOOKUP(H29,[1]Auxiliar_referencia!$B:$X,3,FALSE)</f>
        <v>2296667</v>
      </c>
      <c r="F29" s="10" t="str">
        <f>VLOOKUP(H29,[1]Auxiliar_referencia!$B:$X,11,FALSE)</f>
        <v>Trindade</v>
      </c>
      <c r="G29" s="10" t="str">
        <f>VLOOKUP(H29,[1]Auxiliar_referencia!$B:$X,16,FALSE)</f>
        <v>B10C014063</v>
      </c>
      <c r="H29" s="11" t="s">
        <v>58</v>
      </c>
      <c r="I29" s="10" t="str">
        <f>VLOOKUP(H29,[1]Auxiliar_referencia!$B:$X,20,FALSE)</f>
        <v>CASAN</v>
      </c>
      <c r="J29" s="10" t="str">
        <f>VLOOKUP(H29,[1]Auxiliar_referencia!$B:$X,10,FALSE)</f>
        <v>Florianópolis - Trindade</v>
      </c>
      <c r="K29" s="10" t="str">
        <f>VLOOKUP(H29,[1]Auxiliar_referencia!$B:$X,12,FALSE)</f>
        <v xml:space="preserve">CTC - Salas de Aula, Eng. Elétrica, Produção - CTC 1 ao 5, </v>
      </c>
      <c r="L29" s="12">
        <f>VLOOKUP($H29,'[2]2025_01'!$D:$AD,'[2]2025_01'!Z$19,FALSE)</f>
        <v>1</v>
      </c>
      <c r="M29" s="12">
        <f>VLOOKUP($H29,'[2]2025_01'!$D:$AD,'[2]2025_01'!AA$19,FALSE)</f>
        <v>0</v>
      </c>
      <c r="N29" s="12">
        <f>VLOOKUP($H29,'[2]2025_01'!$D:$AD,'[2]2025_01'!AB$19,FALSE)</f>
        <v>1</v>
      </c>
      <c r="O29" s="12">
        <f>VLOOKUP($H29,'[2]2025_01'!$D:$AD,'[2]2025_01'!AC$19,FALSE)</f>
        <v>0</v>
      </c>
      <c r="P29" s="12">
        <f>VLOOKUP($H29,'[2]2025_01'!$D:$AD,'[2]2025_01'!AD$19,FALSE)</f>
        <v>2</v>
      </c>
      <c r="Q29" s="13">
        <f>VLOOKUP(H29,'[1]2025_12'!H:R,11,FALSE)</f>
        <v>0</v>
      </c>
      <c r="R29" s="14">
        <f>VLOOKUP($H29,'[2]2025_01'!$D:$AD,'[2]2025_01'!J$19,FALSE)</f>
        <v>5382</v>
      </c>
      <c r="S29" s="15">
        <f t="shared" si="1"/>
        <v>5382</v>
      </c>
      <c r="T29" s="12">
        <f>VLOOKUP($H29,'[2]2025_01'!$D:$AD,'[2]2025_01'!K$19,FALSE)</f>
        <v>26</v>
      </c>
      <c r="U29" s="16" t="str">
        <f>VLOOKUP($H29,'[2]2025_01'!$D:$AD,'[2]2025_01'!T$19,FALSE)</f>
        <v>LIDO/REVISÃO</v>
      </c>
      <c r="V29" s="17" t="str">
        <f>VLOOKUP($H29,'[2]2025_01'!$D:$AD,'[2]2025_01'!U$19,FALSE)</f>
        <v>CONFIRMACAO LEITURA</v>
      </c>
      <c r="W29" s="12">
        <f>VLOOKUP($H29,'[2]2025_01'!$D:$AD,'[2]2025_01'!L$19,FALSE)</f>
        <v>321.36</v>
      </c>
      <c r="X29" s="12">
        <f>VLOOKUP($H29,'[2]2025_01'!$D:$AD,'[2]2025_01'!M$19,FALSE)</f>
        <v>321.36</v>
      </c>
      <c r="Y29" s="18">
        <f>VLOOKUP($H29,'[2]2025_01'!$D:$AD,'[2]2025_01'!N$19,FALSE)</f>
        <v>-60.74</v>
      </c>
      <c r="Z29" s="12">
        <f>VLOOKUP($H29,'[2]2025_01'!$D:$AD,'[2]2025_01'!O$19,FALSE)</f>
        <v>0</v>
      </c>
      <c r="AA29" s="12">
        <f>VLOOKUP($H29,'[2]2025_01'!$D:$AD,'[2]2025_01'!P$19,FALSE)</f>
        <v>0</v>
      </c>
      <c r="AB29" s="12">
        <f>VLOOKUP($H29,'[2]2025_01'!$D:$AD,'[2]2025_01'!Q$19,FALSE)</f>
        <v>581.98</v>
      </c>
      <c r="AC29">
        <f t="shared" si="2"/>
        <v>581.98</v>
      </c>
      <c r="AD29">
        <f t="shared" si="3"/>
        <v>0</v>
      </c>
    </row>
    <row r="30" spans="1:30" ht="15" customHeight="1" x14ac:dyDescent="0.25">
      <c r="A30" s="10" t="str">
        <f t="shared" si="0"/>
        <v>H034 2025 Janeiro</v>
      </c>
      <c r="B30" s="10" t="str">
        <f>VLOOKUP(H30,[1]Auxiliar_referencia!E:F,2,FALSE)</f>
        <v>Medidor faturado pela UFSC</v>
      </c>
      <c r="C30" s="10">
        <v>2025</v>
      </c>
      <c r="D30" s="10" t="s">
        <v>118</v>
      </c>
      <c r="E30" s="10">
        <f>VLOOKUP(H30,[1]Auxiliar_referencia!$B:$X,3,FALSE)</f>
        <v>8416621</v>
      </c>
      <c r="F30" s="10" t="str">
        <f>VLOOKUP(H30,[1]Auxiliar_referencia!$B:$X,11,FALSE)</f>
        <v>Trindade</v>
      </c>
      <c r="G30" s="10" t="str">
        <f>VLOOKUP(H30,[1]Auxiliar_referencia!$B:$X,16,FALSE)</f>
        <v>B10C014069</v>
      </c>
      <c r="H30" s="11" t="s">
        <v>59</v>
      </c>
      <c r="I30" s="10" t="str">
        <f>VLOOKUP(H30,[1]Auxiliar_referencia!$B:$X,20,FALSE)</f>
        <v>CASAN</v>
      </c>
      <c r="J30" s="10" t="str">
        <f>VLOOKUP(H30,[1]Auxiliar_referencia!$B:$X,10,FALSE)</f>
        <v>Florianópolis - Trindade</v>
      </c>
      <c r="K30" s="10" t="str">
        <f>VLOOKUP(H30,[1]Auxiliar_referencia!$B:$X,12,FALSE)</f>
        <v>CTC - Eng. Sanitária e Amb. - CTC 12 e 37</v>
      </c>
      <c r="L30" s="12">
        <f>VLOOKUP($H30,'[2]2025_01'!$D:$AD,'[2]2025_01'!Z$19,FALSE)</f>
        <v>1</v>
      </c>
      <c r="M30" s="12">
        <f>VLOOKUP($H30,'[2]2025_01'!$D:$AD,'[2]2025_01'!AA$19,FALSE)</f>
        <v>0</v>
      </c>
      <c r="N30" s="12">
        <f>VLOOKUP($H30,'[2]2025_01'!$D:$AD,'[2]2025_01'!AB$19,FALSE)</f>
        <v>0</v>
      </c>
      <c r="O30" s="12">
        <f>VLOOKUP($H30,'[2]2025_01'!$D:$AD,'[2]2025_01'!AC$19,FALSE)</f>
        <v>0</v>
      </c>
      <c r="P30" s="12">
        <f>VLOOKUP($H30,'[2]2025_01'!$D:$AD,'[2]2025_01'!AD$19,FALSE)</f>
        <v>1</v>
      </c>
      <c r="Q30" s="13">
        <f>VLOOKUP(H30,'[1]2025_12'!H:R,11,FALSE)</f>
        <v>0</v>
      </c>
      <c r="R30" s="14">
        <f>VLOOKUP($H30,'[2]2025_01'!$D:$AD,'[2]2025_01'!J$19,FALSE)</f>
        <v>6752</v>
      </c>
      <c r="S30" s="15">
        <f t="shared" si="1"/>
        <v>6752</v>
      </c>
      <c r="T30" s="12">
        <f>VLOOKUP($H30,'[2]2025_01'!$D:$AD,'[2]2025_01'!K$19,FALSE)</f>
        <v>77</v>
      </c>
      <c r="U30" s="16" t="str">
        <f>VLOOKUP($H30,'[2]2025_01'!$D:$AD,'[2]2025_01'!T$19,FALSE)</f>
        <v>LIDO/REVISÃO</v>
      </c>
      <c r="V30" s="17" t="str">
        <f>VLOOKUP($H30,'[2]2025_01'!$D:$AD,'[2]2025_01'!U$19,FALSE)</f>
        <v>CONFIRMACAO LEITURA</v>
      </c>
      <c r="W30" s="12">
        <f>VLOOKUP($H30,'[2]2025_01'!$D:$AD,'[2]2025_01'!L$19,FALSE)</f>
        <v>1305.6400000000001</v>
      </c>
      <c r="X30" s="12">
        <f>VLOOKUP($H30,'[2]2025_01'!$D:$AD,'[2]2025_01'!M$19,FALSE)</f>
        <v>1305.6400000000001</v>
      </c>
      <c r="Y30" s="18">
        <f>VLOOKUP($H30,'[2]2025_01'!$D:$AD,'[2]2025_01'!N$19,FALSE)</f>
        <v>-246.76</v>
      </c>
      <c r="Z30" s="12">
        <f>VLOOKUP($H30,'[2]2025_01'!$D:$AD,'[2]2025_01'!O$19,FALSE)</f>
        <v>0</v>
      </c>
      <c r="AA30" s="12">
        <f>VLOOKUP($H30,'[2]2025_01'!$D:$AD,'[2]2025_01'!P$19,FALSE)</f>
        <v>0</v>
      </c>
      <c r="AB30" s="12">
        <f>VLOOKUP($H30,'[2]2025_01'!$D:$AD,'[2]2025_01'!Q$19,FALSE)</f>
        <v>2364.52</v>
      </c>
      <c r="AC30">
        <f t="shared" si="2"/>
        <v>2364.5200000000004</v>
      </c>
      <c r="AD30">
        <f t="shared" si="3"/>
        <v>0</v>
      </c>
    </row>
    <row r="31" spans="1:30" ht="15" customHeight="1" x14ac:dyDescent="0.25">
      <c r="A31" s="10" t="str">
        <f t="shared" si="0"/>
        <v>H035 2025 Janeiro</v>
      </c>
      <c r="B31" s="10" t="str">
        <f>VLOOKUP(H31,[1]Auxiliar_referencia!E:F,2,FALSE)</f>
        <v>Medidor faturado pela UFSC</v>
      </c>
      <c r="C31" s="10">
        <v>2025</v>
      </c>
      <c r="D31" s="10" t="s">
        <v>118</v>
      </c>
      <c r="E31" s="10">
        <f>VLOOKUP(H31,[1]Auxiliar_referencia!$B:$X,3,FALSE)</f>
        <v>2296845</v>
      </c>
      <c r="F31" s="10" t="str">
        <f>VLOOKUP(H31,[1]Auxiliar_referencia!$B:$X,11,FALSE)</f>
        <v>Trindade</v>
      </c>
      <c r="G31" s="10" t="str">
        <f>VLOOKUP(H31,[1]Auxiliar_referencia!$B:$X,16,FALSE)</f>
        <v>B10C022164</v>
      </c>
      <c r="H31" s="11" t="s">
        <v>60</v>
      </c>
      <c r="I31" s="10" t="str">
        <f>VLOOKUP(H31,[1]Auxiliar_referencia!$B:$X,20,FALSE)</f>
        <v>CASAN</v>
      </c>
      <c r="J31" s="10" t="str">
        <f>VLOOKUP(H31,[1]Auxiliar_referencia!$B:$X,10,FALSE)</f>
        <v>Florianópolis - Trindade</v>
      </c>
      <c r="K31" s="10" t="str">
        <f>VLOOKUP(H31,[1]Auxiliar_referencia!$B:$X,12,FALSE)</f>
        <v>CTC - Eng. Elétrica INEP - CTC 06</v>
      </c>
      <c r="L31" s="12">
        <f>VLOOKUP($H31,'[2]2025_01'!$D:$AD,'[2]2025_01'!Z$19,FALSE)</f>
        <v>1</v>
      </c>
      <c r="M31" s="12">
        <f>VLOOKUP($H31,'[2]2025_01'!$D:$AD,'[2]2025_01'!AA$19,FALSE)</f>
        <v>0</v>
      </c>
      <c r="N31" s="12">
        <f>VLOOKUP($H31,'[2]2025_01'!$D:$AD,'[2]2025_01'!AB$19,FALSE)</f>
        <v>0</v>
      </c>
      <c r="O31" s="12">
        <f>VLOOKUP($H31,'[2]2025_01'!$D:$AD,'[2]2025_01'!AC$19,FALSE)</f>
        <v>0</v>
      </c>
      <c r="P31" s="12">
        <f>VLOOKUP($H31,'[2]2025_01'!$D:$AD,'[2]2025_01'!AD$19,FALSE)</f>
        <v>1</v>
      </c>
      <c r="Q31" s="13">
        <f>VLOOKUP(H31,'[1]2025_12'!H:R,11,FALSE)</f>
        <v>0</v>
      </c>
      <c r="R31" s="14">
        <f>VLOOKUP($H31,'[2]2025_01'!$D:$AD,'[2]2025_01'!J$19,FALSE)</f>
        <v>663</v>
      </c>
      <c r="S31" s="15">
        <f t="shared" si="1"/>
        <v>663</v>
      </c>
      <c r="T31" s="12">
        <f>VLOOKUP($H31,'[2]2025_01'!$D:$AD,'[2]2025_01'!K$19,FALSE)</f>
        <v>2</v>
      </c>
      <c r="U31" s="16" t="str">
        <f>VLOOKUP($H31,'[2]2025_01'!$D:$AD,'[2]2025_01'!T$19,FALSE)</f>
        <v>LIDO/REVISÃO</v>
      </c>
      <c r="V31" s="17" t="str">
        <f>VLOOKUP($H31,'[2]2025_01'!$D:$AD,'[2]2025_01'!U$19,FALSE)</f>
        <v>CONFIRMACAO LEITURA</v>
      </c>
      <c r="W31" s="12">
        <f>VLOOKUP($H31,'[2]2025_01'!$D:$AD,'[2]2025_01'!L$19,FALSE)</f>
        <v>56.05</v>
      </c>
      <c r="X31" s="12">
        <f>VLOOKUP($H31,'[2]2025_01'!$D:$AD,'[2]2025_01'!M$19,FALSE)</f>
        <v>56.05</v>
      </c>
      <c r="Y31" s="18">
        <f>VLOOKUP($H31,'[2]2025_01'!$D:$AD,'[2]2025_01'!N$19,FALSE)</f>
        <v>-10.59</v>
      </c>
      <c r="Z31" s="12">
        <f>VLOOKUP($H31,'[2]2025_01'!$D:$AD,'[2]2025_01'!O$19,FALSE)</f>
        <v>0</v>
      </c>
      <c r="AA31" s="12">
        <f>VLOOKUP($H31,'[2]2025_01'!$D:$AD,'[2]2025_01'!P$19,FALSE)</f>
        <v>0</v>
      </c>
      <c r="AB31" s="12">
        <f>VLOOKUP($H31,'[2]2025_01'!$D:$AD,'[2]2025_01'!Q$19,FALSE)</f>
        <v>101.51</v>
      </c>
      <c r="AC31">
        <f t="shared" si="2"/>
        <v>101.50999999999999</v>
      </c>
      <c r="AD31">
        <f t="shared" si="3"/>
        <v>0</v>
      </c>
    </row>
    <row r="32" spans="1:30" ht="15" customHeight="1" x14ac:dyDescent="0.25">
      <c r="A32" s="10" t="str">
        <f t="shared" si="0"/>
        <v>H037 2025 Janeiro</v>
      </c>
      <c r="B32" s="10" t="str">
        <f>VLOOKUP(H32,[1]Auxiliar_referencia!E:F,2,FALSE)</f>
        <v>Medidor faturado pela UFSC</v>
      </c>
      <c r="C32" s="10">
        <v>2025</v>
      </c>
      <c r="D32" s="10" t="s">
        <v>118</v>
      </c>
      <c r="E32" s="10">
        <f>VLOOKUP(H32,[1]Auxiliar_referencia!$B:$X,3,FALSE)</f>
        <v>6435548</v>
      </c>
      <c r="F32" s="10" t="str">
        <f>VLOOKUP(H32,[1]Auxiliar_referencia!$B:$X,11,FALSE)</f>
        <v>Trindade</v>
      </c>
      <c r="G32" s="10" t="str">
        <f>VLOOKUP(H32,[1]Auxiliar_referencia!$B:$X,16,FALSE)</f>
        <v>Y13F347112</v>
      </c>
      <c r="H32" s="11" t="s">
        <v>61</v>
      </c>
      <c r="I32" s="10" t="str">
        <f>VLOOKUP(H32,[1]Auxiliar_referencia!$B:$X,20,FALSE)</f>
        <v>CASAN</v>
      </c>
      <c r="J32" s="10" t="str">
        <f>VLOOKUP(H32,[1]Auxiliar_referencia!$B:$X,10,FALSE)</f>
        <v>Florianópolis - Trindade</v>
      </c>
      <c r="K32" s="10" t="str">
        <f>VLOOKUP(H32,[1]Auxiliar_referencia!$B:$X,12,FALSE)</f>
        <v>CTC - Eng. Mecânica - CTC 9, 10 e 37</v>
      </c>
      <c r="L32" s="12">
        <f>VLOOKUP($H32,'[2]2025_01'!$D:$AD,'[2]2025_01'!Z$19,FALSE)</f>
        <v>1</v>
      </c>
      <c r="M32" s="12">
        <f>VLOOKUP($H32,'[2]2025_01'!$D:$AD,'[2]2025_01'!AA$19,FALSE)</f>
        <v>0</v>
      </c>
      <c r="N32" s="12">
        <f>VLOOKUP($H32,'[2]2025_01'!$D:$AD,'[2]2025_01'!AB$19,FALSE)</f>
        <v>0</v>
      </c>
      <c r="O32" s="12">
        <f>VLOOKUP($H32,'[2]2025_01'!$D:$AD,'[2]2025_01'!AC$19,FALSE)</f>
        <v>0</v>
      </c>
      <c r="P32" s="12">
        <f>VLOOKUP($H32,'[2]2025_01'!$D:$AD,'[2]2025_01'!AD$19,FALSE)</f>
        <v>1</v>
      </c>
      <c r="Q32" s="13">
        <f>VLOOKUP(H32,'[1]2025_12'!H:R,11,FALSE)</f>
        <v>0</v>
      </c>
      <c r="R32" s="14">
        <f>VLOOKUP($H32,'[2]2025_01'!$D:$AD,'[2]2025_01'!J$19,FALSE)</f>
        <v>5169</v>
      </c>
      <c r="S32" s="15">
        <f t="shared" si="1"/>
        <v>5169</v>
      </c>
      <c r="T32" s="12">
        <f>VLOOKUP($H32,'[2]2025_01'!$D:$AD,'[2]2025_01'!K$19,FALSE)</f>
        <v>145</v>
      </c>
      <c r="U32" s="16" t="str">
        <f>VLOOKUP($H32,'[2]2025_01'!$D:$AD,'[2]2025_01'!T$19,FALSE)</f>
        <v>LIDO</v>
      </c>
      <c r="V32" s="17" t="str">
        <f>VLOOKUP($H32,'[2]2025_01'!$D:$AD,'[2]2025_01'!U$19,FALSE)</f>
        <v>Sem ocorrência</v>
      </c>
      <c r="W32" s="12">
        <f>VLOOKUP($H32,'[2]2025_01'!$D:$AD,'[2]2025_01'!L$19,FALSE)</f>
        <v>2522.16</v>
      </c>
      <c r="X32" s="12">
        <f>VLOOKUP($H32,'[2]2025_01'!$D:$AD,'[2]2025_01'!M$19,FALSE)</f>
        <v>2522.16</v>
      </c>
      <c r="Y32" s="18">
        <f>VLOOKUP($H32,'[2]2025_01'!$D:$AD,'[2]2025_01'!N$19,FALSE)</f>
        <v>-476.69</v>
      </c>
      <c r="Z32" s="12">
        <f>VLOOKUP($H32,'[2]2025_01'!$D:$AD,'[2]2025_01'!O$19,FALSE)</f>
        <v>0</v>
      </c>
      <c r="AA32" s="12">
        <f>VLOOKUP($H32,'[2]2025_01'!$D:$AD,'[2]2025_01'!P$19,FALSE)</f>
        <v>0</v>
      </c>
      <c r="AB32" s="12">
        <f>VLOOKUP($H32,'[2]2025_01'!$D:$AD,'[2]2025_01'!Q$19,FALSE)</f>
        <v>4567.63</v>
      </c>
      <c r="AC32">
        <f t="shared" si="2"/>
        <v>4567.63</v>
      </c>
      <c r="AD32">
        <f t="shared" si="3"/>
        <v>0</v>
      </c>
    </row>
    <row r="33" spans="1:30" ht="15" customHeight="1" x14ac:dyDescent="0.25">
      <c r="A33" s="10" t="str">
        <f t="shared" si="0"/>
        <v>H038 2025 Janeiro</v>
      </c>
      <c r="B33" s="10" t="str">
        <f>VLOOKUP(H33,[1]Auxiliar_referencia!E:F,2,FALSE)</f>
        <v>Medidor faturado pela UFSC</v>
      </c>
      <c r="C33" s="10">
        <v>2025</v>
      </c>
      <c r="D33" s="10" t="s">
        <v>118</v>
      </c>
      <c r="E33" s="10">
        <f>VLOOKUP(H33,[1]Auxiliar_referencia!$B:$X,3,FALSE)</f>
        <v>2296683</v>
      </c>
      <c r="F33" s="10" t="str">
        <f>VLOOKUP(H33,[1]Auxiliar_referencia!$B:$X,11,FALSE)</f>
        <v>Trindade</v>
      </c>
      <c r="G33" s="10" t="str">
        <f>VLOOKUP(H33,[1]Auxiliar_referencia!$B:$X,16,FALSE)</f>
        <v>B10C014806</v>
      </c>
      <c r="H33" s="11" t="s">
        <v>62</v>
      </c>
      <c r="I33" s="10" t="str">
        <f>VLOOKUP(H33,[1]Auxiliar_referencia!$B:$X,20,FALSE)</f>
        <v>CASAN</v>
      </c>
      <c r="J33" s="10" t="str">
        <f>VLOOKUP(H33,[1]Auxiliar_referencia!$B:$X,10,FALSE)</f>
        <v>Florianópolis - Trindade</v>
      </c>
      <c r="K33" s="10" t="str">
        <f>VLOOKUP(H33,[1]Auxiliar_referencia!$B:$X,12,FALSE)</f>
        <v>CTC - Eng. Mecânica CTC 11 Bloco B (Pavilhão) e CTC 31 INE</v>
      </c>
      <c r="L33" s="12">
        <f>VLOOKUP($H33,'[2]2025_01'!$D:$AD,'[2]2025_01'!Z$19,FALSE)</f>
        <v>1</v>
      </c>
      <c r="M33" s="12">
        <f>VLOOKUP($H33,'[2]2025_01'!$D:$AD,'[2]2025_01'!AA$19,FALSE)</f>
        <v>0</v>
      </c>
      <c r="N33" s="12">
        <f>VLOOKUP($H33,'[2]2025_01'!$D:$AD,'[2]2025_01'!AB$19,FALSE)</f>
        <v>0</v>
      </c>
      <c r="O33" s="12">
        <f>VLOOKUP($H33,'[2]2025_01'!$D:$AD,'[2]2025_01'!AC$19,FALSE)</f>
        <v>0</v>
      </c>
      <c r="P33" s="12">
        <f>VLOOKUP($H33,'[2]2025_01'!$D:$AD,'[2]2025_01'!AD$19,FALSE)</f>
        <v>1</v>
      </c>
      <c r="Q33" s="13">
        <f>VLOOKUP(H33,'[1]2025_12'!H:R,11,FALSE)</f>
        <v>0</v>
      </c>
      <c r="R33" s="14">
        <f>VLOOKUP($H33,'[2]2025_01'!$D:$AD,'[2]2025_01'!J$19,FALSE)</f>
        <v>1018</v>
      </c>
      <c r="S33" s="15">
        <f t="shared" si="1"/>
        <v>1018</v>
      </c>
      <c r="T33" s="12">
        <f>VLOOKUP($H33,'[2]2025_01'!$D:$AD,'[2]2025_01'!K$19,FALSE)</f>
        <v>336</v>
      </c>
      <c r="U33" s="16" t="str">
        <f>VLOOKUP($H33,'[2]2025_01'!$D:$AD,'[2]2025_01'!T$19,FALSE)</f>
        <v>LIDO/REVISÃO</v>
      </c>
      <c r="V33" s="17" t="str">
        <f>VLOOKUP($H33,'[2]2025_01'!$D:$AD,'[2]2025_01'!U$19,FALSE)</f>
        <v>Alto Consumo</v>
      </c>
      <c r="W33" s="12">
        <f>VLOOKUP($H33,'[2]2025_01'!$D:$AD,'[2]2025_01'!L$19,FALSE)</f>
        <v>5939.15</v>
      </c>
      <c r="X33" s="12">
        <f>VLOOKUP($H33,'[2]2025_01'!$D:$AD,'[2]2025_01'!M$19,FALSE)</f>
        <v>5939.15</v>
      </c>
      <c r="Y33" s="18">
        <f>VLOOKUP($H33,'[2]2025_01'!$D:$AD,'[2]2025_01'!N$19,FALSE)</f>
        <v>-1122.5</v>
      </c>
      <c r="Z33" s="12">
        <f>VLOOKUP($H33,'[2]2025_01'!$D:$AD,'[2]2025_01'!O$19,FALSE)</f>
        <v>0</v>
      </c>
      <c r="AA33" s="12">
        <f>VLOOKUP($H33,'[2]2025_01'!$D:$AD,'[2]2025_01'!P$19,FALSE)</f>
        <v>0</v>
      </c>
      <c r="AB33" s="12">
        <f>VLOOKUP($H33,'[2]2025_01'!$D:$AD,'[2]2025_01'!Q$19,FALSE)</f>
        <v>10755.8</v>
      </c>
      <c r="AC33">
        <f t="shared" si="2"/>
        <v>10755.8</v>
      </c>
      <c r="AD33">
        <f t="shared" si="3"/>
        <v>0</v>
      </c>
    </row>
    <row r="34" spans="1:30" ht="15" customHeight="1" x14ac:dyDescent="0.25">
      <c r="A34" s="10" t="str">
        <f t="shared" si="0"/>
        <v>H040 2025 Janeiro</v>
      </c>
      <c r="B34" s="10" t="str">
        <f>VLOOKUP(H34,[1]Auxiliar_referencia!E:F,2,FALSE)</f>
        <v>Medidor faturado pela UFSC</v>
      </c>
      <c r="C34" s="10">
        <v>2025</v>
      </c>
      <c r="D34" s="10" t="s">
        <v>118</v>
      </c>
      <c r="E34" s="10">
        <f>VLOOKUP(H34,[1]Auxiliar_referencia!$B:$X,3,FALSE)</f>
        <v>2296691</v>
      </c>
      <c r="F34" s="10" t="str">
        <f>VLOOKUP(H34,[1]Auxiliar_referencia!$B:$X,11,FALSE)</f>
        <v>Trindade</v>
      </c>
      <c r="G34" s="10" t="str">
        <f>VLOOKUP(H34,[1]Auxiliar_referencia!$B:$X,16,FALSE)</f>
        <v>C11C000642</v>
      </c>
      <c r="H34" s="11" t="s">
        <v>63</v>
      </c>
      <c r="I34" s="10" t="str">
        <f>VLOOKUP(H34,[1]Auxiliar_referencia!$B:$X,20,FALSE)</f>
        <v>CASAN</v>
      </c>
      <c r="J34" s="10" t="str">
        <f>VLOOKUP(H34,[1]Auxiliar_referencia!$B:$X,10,FALSE)</f>
        <v>Florianópolis - Trindade</v>
      </c>
      <c r="K34" s="10" t="str">
        <f>VLOOKUP(H34,[1]Auxiliar_referencia!$B:$X,12,FALSE)</f>
        <v>Reitoria I</v>
      </c>
      <c r="L34" s="12">
        <f>VLOOKUP($H34,'[2]2025_01'!$D:$AD,'[2]2025_01'!Z$19,FALSE)</f>
        <v>1</v>
      </c>
      <c r="M34" s="12">
        <f>VLOOKUP($H34,'[2]2025_01'!$D:$AD,'[2]2025_01'!AA$19,FALSE)</f>
        <v>0</v>
      </c>
      <c r="N34" s="12">
        <f>VLOOKUP($H34,'[2]2025_01'!$D:$AD,'[2]2025_01'!AB$19,FALSE)</f>
        <v>0</v>
      </c>
      <c r="O34" s="12">
        <f>VLOOKUP($H34,'[2]2025_01'!$D:$AD,'[2]2025_01'!AC$19,FALSE)</f>
        <v>1</v>
      </c>
      <c r="P34" s="12">
        <f>VLOOKUP($H34,'[2]2025_01'!$D:$AD,'[2]2025_01'!AD$19,FALSE)</f>
        <v>2</v>
      </c>
      <c r="Q34" s="13">
        <f>VLOOKUP(H34,'[1]2025_12'!H:R,11,FALSE)</f>
        <v>0</v>
      </c>
      <c r="R34" s="14">
        <f>VLOOKUP($H34,'[2]2025_01'!$D:$AD,'[2]2025_01'!J$19,FALSE)</f>
        <v>50431</v>
      </c>
      <c r="S34" s="15">
        <f t="shared" si="1"/>
        <v>50431</v>
      </c>
      <c r="T34" s="12">
        <f>VLOOKUP($H34,'[2]2025_01'!$D:$AD,'[2]2025_01'!K$19,FALSE)</f>
        <v>95</v>
      </c>
      <c r="U34" s="16" t="str">
        <f>VLOOKUP($H34,'[2]2025_01'!$D:$AD,'[2]2025_01'!T$19,FALSE)</f>
        <v>LIDO/REVISÃO</v>
      </c>
      <c r="V34" s="17" t="str">
        <f>VLOOKUP($H34,'[2]2025_01'!$D:$AD,'[2]2025_01'!U$19,FALSE)</f>
        <v>CONFIRMACAO LEITURA</v>
      </c>
      <c r="W34" s="12">
        <f>VLOOKUP($H34,'[2]2025_01'!$D:$AD,'[2]2025_01'!L$19,FALSE)</f>
        <v>1555.78</v>
      </c>
      <c r="X34" s="12">
        <f>VLOOKUP($H34,'[2]2025_01'!$D:$AD,'[2]2025_01'!M$19,FALSE)</f>
        <v>1555.78</v>
      </c>
      <c r="Y34" s="18">
        <f>VLOOKUP($H34,'[2]2025_01'!$D:$AD,'[2]2025_01'!N$19,FALSE)</f>
        <v>-294.05</v>
      </c>
      <c r="Z34" s="12">
        <f>VLOOKUP($H34,'[2]2025_01'!$D:$AD,'[2]2025_01'!O$19,FALSE)</f>
        <v>0</v>
      </c>
      <c r="AA34" s="12">
        <f>VLOOKUP($H34,'[2]2025_01'!$D:$AD,'[2]2025_01'!P$19,FALSE)</f>
        <v>0</v>
      </c>
      <c r="AB34" s="12">
        <f>VLOOKUP($H34,'[2]2025_01'!$D:$AD,'[2]2025_01'!Q$19,FALSE)</f>
        <v>2817.51</v>
      </c>
      <c r="AC34">
        <f t="shared" si="2"/>
        <v>2817.5099999999998</v>
      </c>
      <c r="AD34">
        <f t="shared" si="3"/>
        <v>0</v>
      </c>
    </row>
    <row r="35" spans="1:30" ht="15" customHeight="1" x14ac:dyDescent="0.25">
      <c r="A35" s="10" t="str">
        <f t="shared" si="0"/>
        <v>H041 2025 Janeiro</v>
      </c>
      <c r="B35" s="10" t="str">
        <f>VLOOKUP(H35,[1]Auxiliar_referencia!E:F,2,FALSE)</f>
        <v>Medidor faturado pela UFSC</v>
      </c>
      <c r="C35" s="10">
        <v>2025</v>
      </c>
      <c r="D35" s="10" t="s">
        <v>118</v>
      </c>
      <c r="E35" s="10">
        <f>VLOOKUP(H35,[1]Auxiliar_referencia!$B:$X,3,FALSE)</f>
        <v>2296810</v>
      </c>
      <c r="F35" s="10" t="str">
        <f>VLOOKUP(H35,[1]Auxiliar_referencia!$B:$X,11,FALSE)</f>
        <v>Trindade</v>
      </c>
      <c r="G35" s="10" t="str">
        <f>VLOOKUP(H35,[1]Auxiliar_referencia!$B:$X,16,FALSE)</f>
        <v>C11C010608</v>
      </c>
      <c r="H35" s="11" t="s">
        <v>64</v>
      </c>
      <c r="I35" s="10" t="str">
        <f>VLOOKUP(H35,[1]Auxiliar_referencia!$B:$X,20,FALSE)</f>
        <v>CASAN</v>
      </c>
      <c r="J35" s="10" t="str">
        <f>VLOOKUP(H35,[1]Auxiliar_referencia!$B:$X,10,FALSE)</f>
        <v>Florianópolis - Trindade</v>
      </c>
      <c r="K35" s="10" t="str">
        <f>VLOOKUP(H35,[1]Auxiliar_referencia!$B:$X,12,FALSE)</f>
        <v>CCE 1  Básico</v>
      </c>
      <c r="L35" s="12">
        <f>VLOOKUP($H35,'[2]2025_01'!$D:$AD,'[2]2025_01'!Z$19,FALSE)</f>
        <v>1</v>
      </c>
      <c r="M35" s="12">
        <f>VLOOKUP($H35,'[2]2025_01'!$D:$AD,'[2]2025_01'!AA$19,FALSE)</f>
        <v>0</v>
      </c>
      <c r="N35" s="12">
        <f>VLOOKUP($H35,'[2]2025_01'!$D:$AD,'[2]2025_01'!AB$19,FALSE)</f>
        <v>1</v>
      </c>
      <c r="O35" s="12">
        <f>VLOOKUP($H35,'[2]2025_01'!$D:$AD,'[2]2025_01'!AC$19,FALSE)</f>
        <v>0</v>
      </c>
      <c r="P35" s="12">
        <f>VLOOKUP($H35,'[2]2025_01'!$D:$AD,'[2]2025_01'!AD$19,FALSE)</f>
        <v>2</v>
      </c>
      <c r="Q35" s="13">
        <f>VLOOKUP(H35,'[1]2025_12'!H:R,11,FALSE)</f>
        <v>0</v>
      </c>
      <c r="R35" s="14">
        <f>VLOOKUP($H35,'[2]2025_01'!$D:$AD,'[2]2025_01'!J$19,FALSE)</f>
        <v>6227</v>
      </c>
      <c r="S35" s="15">
        <f t="shared" si="1"/>
        <v>6227</v>
      </c>
      <c r="T35" s="12">
        <f>VLOOKUP($H35,'[2]2025_01'!$D:$AD,'[2]2025_01'!K$19,FALSE)</f>
        <v>0</v>
      </c>
      <c r="U35" s="16" t="str">
        <f>VLOOKUP($H35,'[2]2025_01'!$D:$AD,'[2]2025_01'!T$19,FALSE)</f>
        <v>LIDO/REVISÃO</v>
      </c>
      <c r="V35" s="17" t="str">
        <f>VLOOKUP($H35,'[2]2025_01'!$D:$AD,'[2]2025_01'!U$19,FALSE)</f>
        <v>CONFIRMACAO LEITURA</v>
      </c>
      <c r="W35" s="12">
        <f>VLOOKUP($H35,'[2]2025_01'!$D:$AD,'[2]2025_01'!L$19,FALSE)</f>
        <v>86.62</v>
      </c>
      <c r="X35" s="12">
        <f>VLOOKUP($H35,'[2]2025_01'!$D:$AD,'[2]2025_01'!M$19,FALSE)</f>
        <v>86.62</v>
      </c>
      <c r="Y35" s="18">
        <f>VLOOKUP($H35,'[2]2025_01'!$D:$AD,'[2]2025_01'!N$19,FALSE)</f>
        <v>-16.38</v>
      </c>
      <c r="Z35" s="12">
        <f>VLOOKUP($H35,'[2]2025_01'!$D:$AD,'[2]2025_01'!O$19,FALSE)</f>
        <v>0</v>
      </c>
      <c r="AA35" s="12">
        <f>VLOOKUP($H35,'[2]2025_01'!$D:$AD,'[2]2025_01'!P$19,FALSE)</f>
        <v>0</v>
      </c>
      <c r="AB35" s="12">
        <f>VLOOKUP($H35,'[2]2025_01'!$D:$AD,'[2]2025_01'!Q$19,FALSE)</f>
        <v>156.86000000000001</v>
      </c>
      <c r="AC35">
        <f t="shared" si="2"/>
        <v>156.86000000000001</v>
      </c>
      <c r="AD35">
        <f t="shared" si="3"/>
        <v>0</v>
      </c>
    </row>
    <row r="36" spans="1:30" ht="15" customHeight="1" x14ac:dyDescent="0.25">
      <c r="A36" s="10" t="str">
        <f t="shared" si="0"/>
        <v>H042 2025 Janeiro</v>
      </c>
      <c r="B36" s="10" t="str">
        <f>VLOOKUP(H36,[1]Auxiliar_referencia!E:F,2,FALSE)</f>
        <v>Medidor faturado pela UFSC</v>
      </c>
      <c r="C36" s="10">
        <v>2025</v>
      </c>
      <c r="D36" s="10" t="s">
        <v>118</v>
      </c>
      <c r="E36" s="10">
        <f>VLOOKUP(H36,[1]Auxiliar_referencia!$B:$X,3,FALSE)</f>
        <v>2296802</v>
      </c>
      <c r="F36" s="10" t="str">
        <f>VLOOKUP(H36,[1]Auxiliar_referencia!$B:$X,11,FALSE)</f>
        <v>Trindade</v>
      </c>
      <c r="G36" s="10" t="str">
        <f>VLOOKUP(H36,[1]Auxiliar_referencia!$B:$X,16,FALSE)</f>
        <v>C11C001909</v>
      </c>
      <c r="H36" s="11" t="s">
        <v>65</v>
      </c>
      <c r="I36" s="10" t="str">
        <f>VLOOKUP(H36,[1]Auxiliar_referencia!$B:$X,20,FALSE)</f>
        <v>CASAN</v>
      </c>
      <c r="J36" s="10" t="str">
        <f>VLOOKUP(H36,[1]Auxiliar_referencia!$B:$X,10,FALSE)</f>
        <v>Florianópolis - Trindade</v>
      </c>
      <c r="K36" s="10" t="str">
        <f>VLOOKUP(H36,[1]Auxiliar_referencia!$B:$X,12,FALSE)</f>
        <v>CCE 2  R. Eng. Andrey C. Ferreira</v>
      </c>
      <c r="L36" s="12">
        <f>VLOOKUP($H36,'[2]2025_01'!$D:$AD,'[2]2025_01'!Z$19,FALSE)</f>
        <v>1</v>
      </c>
      <c r="M36" s="12">
        <f>VLOOKUP($H36,'[2]2025_01'!$D:$AD,'[2]2025_01'!AA$19,FALSE)</f>
        <v>0</v>
      </c>
      <c r="N36" s="12">
        <f>VLOOKUP($H36,'[2]2025_01'!$D:$AD,'[2]2025_01'!AB$19,FALSE)</f>
        <v>0</v>
      </c>
      <c r="O36" s="12">
        <f>VLOOKUP($H36,'[2]2025_01'!$D:$AD,'[2]2025_01'!AC$19,FALSE)</f>
        <v>0</v>
      </c>
      <c r="P36" s="12">
        <f>VLOOKUP($H36,'[2]2025_01'!$D:$AD,'[2]2025_01'!AD$19,FALSE)</f>
        <v>1</v>
      </c>
      <c r="Q36" s="13">
        <f>VLOOKUP(H36,'[1]2025_12'!H:R,11,FALSE)</f>
        <v>0</v>
      </c>
      <c r="R36" s="14">
        <f>VLOOKUP($H36,'[2]2025_01'!$D:$AD,'[2]2025_01'!J$19,FALSE)</f>
        <v>5285</v>
      </c>
      <c r="S36" s="15">
        <f t="shared" si="1"/>
        <v>5285</v>
      </c>
      <c r="T36" s="12">
        <f>VLOOKUP($H36,'[2]2025_01'!$D:$AD,'[2]2025_01'!K$19,FALSE)</f>
        <v>0</v>
      </c>
      <c r="U36" s="16" t="str">
        <f>VLOOKUP($H36,'[2]2025_01'!$D:$AD,'[2]2025_01'!T$19,FALSE)</f>
        <v>LIDO/REVISÃO</v>
      </c>
      <c r="V36" s="17" t="str">
        <f>VLOOKUP($H36,'[2]2025_01'!$D:$AD,'[2]2025_01'!U$19,FALSE)</f>
        <v>CONFIRMACAO LEITURA</v>
      </c>
      <c r="W36" s="12">
        <f>VLOOKUP($H36,'[2]2025_01'!$D:$AD,'[2]2025_01'!L$19,FALSE)</f>
        <v>43.31</v>
      </c>
      <c r="X36" s="12">
        <f>VLOOKUP($H36,'[2]2025_01'!$D:$AD,'[2]2025_01'!M$19,FALSE)</f>
        <v>43.31</v>
      </c>
      <c r="Y36" s="18">
        <f>VLOOKUP($H36,'[2]2025_01'!$D:$AD,'[2]2025_01'!N$19,FALSE)</f>
        <v>-8.19</v>
      </c>
      <c r="Z36" s="12">
        <f>VLOOKUP($H36,'[2]2025_01'!$D:$AD,'[2]2025_01'!O$19,FALSE)</f>
        <v>0</v>
      </c>
      <c r="AA36" s="12">
        <f>VLOOKUP($H36,'[2]2025_01'!$D:$AD,'[2]2025_01'!P$19,FALSE)</f>
        <v>0</v>
      </c>
      <c r="AB36" s="12">
        <f>VLOOKUP($H36,'[2]2025_01'!$D:$AD,'[2]2025_01'!Q$19,FALSE)</f>
        <v>78.430000000000007</v>
      </c>
      <c r="AC36">
        <f t="shared" si="2"/>
        <v>78.430000000000007</v>
      </c>
      <c r="AD36">
        <f t="shared" si="3"/>
        <v>0</v>
      </c>
    </row>
    <row r="37" spans="1:30" ht="15" customHeight="1" x14ac:dyDescent="0.25">
      <c r="A37" s="10" t="str">
        <f t="shared" si="0"/>
        <v>H043 2025 Janeiro</v>
      </c>
      <c r="B37" s="10" t="str">
        <f>VLOOKUP(H37,[1]Auxiliar_referencia!E:F,2,FALSE)</f>
        <v>Medidor faturado pela UFSC</v>
      </c>
      <c r="C37" s="10">
        <v>2025</v>
      </c>
      <c r="D37" s="10" t="s">
        <v>118</v>
      </c>
      <c r="E37" s="10">
        <f>VLOOKUP(H37,[1]Auxiliar_referencia!$B:$X,3,FALSE)</f>
        <v>6816860</v>
      </c>
      <c r="F37" s="10" t="str">
        <f>VLOOKUP(H37,[1]Auxiliar_referencia!$B:$X,11,FALSE)</f>
        <v>Trindade</v>
      </c>
      <c r="G37" s="10" t="str">
        <f>VLOOKUP(H37,[1]Auxiliar_referencia!$B:$X,16,FALSE)</f>
        <v>A94S171408</v>
      </c>
      <c r="H37" s="11" t="s">
        <v>66</v>
      </c>
      <c r="I37" s="10" t="str">
        <f>VLOOKUP(H37,[1]Auxiliar_referencia!$B:$X,20,FALSE)</f>
        <v>CASAN</v>
      </c>
      <c r="J37" s="10" t="str">
        <f>VLOOKUP(H37,[1]Auxiliar_referencia!$B:$X,10,FALSE)</f>
        <v>Florianópolis - Trindade</v>
      </c>
      <c r="K37" s="10" t="str">
        <f>VLOOKUP(H37,[1]Auxiliar_referencia!$B:$X,12,FALSE)</f>
        <v>Casa de Veg.  Depto. de Microbiologia</v>
      </c>
      <c r="L37" s="12">
        <f>VLOOKUP($H37,'[2]2025_01'!$D:$AD,'[2]2025_01'!Z$19,FALSE)</f>
        <v>1</v>
      </c>
      <c r="M37" s="12">
        <f>VLOOKUP($H37,'[2]2025_01'!$D:$AD,'[2]2025_01'!AA$19,FALSE)</f>
        <v>0</v>
      </c>
      <c r="N37" s="12">
        <f>VLOOKUP($H37,'[2]2025_01'!$D:$AD,'[2]2025_01'!AB$19,FALSE)</f>
        <v>0</v>
      </c>
      <c r="O37" s="12">
        <f>VLOOKUP($H37,'[2]2025_01'!$D:$AD,'[2]2025_01'!AC$19,FALSE)</f>
        <v>0</v>
      </c>
      <c r="P37" s="12">
        <f>VLOOKUP($H37,'[2]2025_01'!$D:$AD,'[2]2025_01'!AD$19,FALSE)</f>
        <v>1</v>
      </c>
      <c r="Q37" s="13">
        <f>VLOOKUP(H37,'[1]2025_12'!H:R,11,FALSE)</f>
        <v>0</v>
      </c>
      <c r="R37" s="14">
        <f>VLOOKUP($H37,'[2]2025_01'!$D:$AD,'[2]2025_01'!J$19,FALSE)</f>
        <v>111</v>
      </c>
      <c r="S37" s="15">
        <f t="shared" si="1"/>
        <v>111</v>
      </c>
      <c r="T37" s="12">
        <f>VLOOKUP($H37,'[2]2025_01'!$D:$AD,'[2]2025_01'!K$19,FALSE)</f>
        <v>0</v>
      </c>
      <c r="U37" s="16" t="str">
        <f>VLOOKUP($H37,'[2]2025_01'!$D:$AD,'[2]2025_01'!T$19,FALSE)</f>
        <v>LIDO/REVISÃO</v>
      </c>
      <c r="V37" s="17" t="str">
        <f>VLOOKUP($H37,'[2]2025_01'!$D:$AD,'[2]2025_01'!U$19,FALSE)</f>
        <v>CONFIRMACAO LEITURA</v>
      </c>
      <c r="W37" s="12">
        <f>VLOOKUP($H37,'[2]2025_01'!$D:$AD,'[2]2025_01'!L$19,FALSE)</f>
        <v>43.31</v>
      </c>
      <c r="X37" s="12">
        <f>VLOOKUP($H37,'[2]2025_01'!$D:$AD,'[2]2025_01'!M$19,FALSE)</f>
        <v>43.31</v>
      </c>
      <c r="Y37" s="18">
        <f>VLOOKUP($H37,'[2]2025_01'!$D:$AD,'[2]2025_01'!N$19,FALSE)</f>
        <v>-8.19</v>
      </c>
      <c r="Z37" s="12">
        <f>VLOOKUP($H37,'[2]2025_01'!$D:$AD,'[2]2025_01'!O$19,FALSE)</f>
        <v>0</v>
      </c>
      <c r="AA37" s="12">
        <f>VLOOKUP($H37,'[2]2025_01'!$D:$AD,'[2]2025_01'!P$19,FALSE)</f>
        <v>0</v>
      </c>
      <c r="AB37" s="12">
        <f>VLOOKUP($H37,'[2]2025_01'!$D:$AD,'[2]2025_01'!Q$19,FALSE)</f>
        <v>78.430000000000007</v>
      </c>
      <c r="AC37">
        <f t="shared" si="2"/>
        <v>78.430000000000007</v>
      </c>
      <c r="AD37">
        <f t="shared" si="3"/>
        <v>0</v>
      </c>
    </row>
    <row r="38" spans="1:30" ht="15" customHeight="1" x14ac:dyDescent="0.25">
      <c r="A38" s="10" t="str">
        <f t="shared" si="0"/>
        <v>H044 2025 Janeiro</v>
      </c>
      <c r="B38" s="10" t="str">
        <f>VLOOKUP(H38,[1]Auxiliar_referencia!E:F,2,FALSE)</f>
        <v>Medidor faturado pela UFSC</v>
      </c>
      <c r="C38" s="10">
        <v>2025</v>
      </c>
      <c r="D38" s="10" t="s">
        <v>118</v>
      </c>
      <c r="E38" s="10">
        <f>VLOOKUP(H38,[1]Auxiliar_referencia!$B:$X,3,FALSE)</f>
        <v>2296896</v>
      </c>
      <c r="F38" s="10" t="str">
        <f>VLOOKUP(H38,[1]Auxiliar_referencia!$B:$X,11,FALSE)</f>
        <v>Trindade</v>
      </c>
      <c r="G38" s="10" t="str">
        <f>VLOOKUP(H38,[1]Auxiliar_referencia!$B:$X,16,FALSE)</f>
        <v>C11C001908</v>
      </c>
      <c r="H38" s="11" t="s">
        <v>67</v>
      </c>
      <c r="I38" s="10" t="str">
        <f>VLOOKUP(H38,[1]Auxiliar_referencia!$B:$X,20,FALSE)</f>
        <v>CASAN</v>
      </c>
      <c r="J38" s="10" t="str">
        <f>VLOOKUP(H38,[1]Auxiliar_referencia!$B:$X,10,FALSE)</f>
        <v>Florianópolis - Trindade</v>
      </c>
      <c r="K38" s="10" t="str">
        <f>VLOOKUP(H38,[1]Auxiliar_referencia!$B:$X,12,FALSE)</f>
        <v>CFM Oceanografia e entorno</v>
      </c>
      <c r="L38" s="12">
        <f>VLOOKUP($H38,'[2]2025_01'!$D:$AD,'[2]2025_01'!Z$19,FALSE)</f>
        <v>1</v>
      </c>
      <c r="M38" s="12">
        <f>VLOOKUP($H38,'[2]2025_01'!$D:$AD,'[2]2025_01'!AA$19,FALSE)</f>
        <v>0</v>
      </c>
      <c r="N38" s="12">
        <f>VLOOKUP($H38,'[2]2025_01'!$D:$AD,'[2]2025_01'!AB$19,FALSE)</f>
        <v>0</v>
      </c>
      <c r="O38" s="12">
        <f>VLOOKUP($H38,'[2]2025_01'!$D:$AD,'[2]2025_01'!AC$19,FALSE)</f>
        <v>0</v>
      </c>
      <c r="P38" s="12">
        <f>VLOOKUP($H38,'[2]2025_01'!$D:$AD,'[2]2025_01'!AD$19,FALSE)</f>
        <v>1</v>
      </c>
      <c r="Q38" s="13">
        <f>VLOOKUP(H38,'[1]2025_12'!H:R,11,FALSE)</f>
        <v>0</v>
      </c>
      <c r="R38" s="14">
        <f>VLOOKUP($H38,'[2]2025_01'!$D:$AD,'[2]2025_01'!J$19,FALSE)</f>
        <v>1568</v>
      </c>
      <c r="S38" s="15">
        <f t="shared" si="1"/>
        <v>1568</v>
      </c>
      <c r="T38" s="12">
        <f>VLOOKUP($H38,'[2]2025_01'!$D:$AD,'[2]2025_01'!K$19,FALSE)</f>
        <v>116</v>
      </c>
      <c r="U38" s="16" t="str">
        <f>VLOOKUP($H38,'[2]2025_01'!$D:$AD,'[2]2025_01'!T$19,FALSE)</f>
        <v>LIDO</v>
      </c>
      <c r="V38" s="17" t="str">
        <f>VLOOKUP($H38,'[2]2025_01'!$D:$AD,'[2]2025_01'!U$19,FALSE)</f>
        <v>Sem ocorrência</v>
      </c>
      <c r="W38" s="12">
        <f>VLOOKUP($H38,'[2]2025_01'!$D:$AD,'[2]2025_01'!L$19,FALSE)</f>
        <v>2003.35</v>
      </c>
      <c r="X38" s="12">
        <f>VLOOKUP($H38,'[2]2025_01'!$D:$AD,'[2]2025_01'!M$19,FALSE)</f>
        <v>2003.35</v>
      </c>
      <c r="Y38" s="18">
        <f>VLOOKUP($H38,'[2]2025_01'!$D:$AD,'[2]2025_01'!N$19,FALSE)</f>
        <v>-378.63</v>
      </c>
      <c r="Z38" s="12">
        <f>VLOOKUP($H38,'[2]2025_01'!$D:$AD,'[2]2025_01'!O$19,FALSE)</f>
        <v>0</v>
      </c>
      <c r="AA38" s="12">
        <f>VLOOKUP($H38,'[2]2025_01'!$D:$AD,'[2]2025_01'!P$19,FALSE)</f>
        <v>0</v>
      </c>
      <c r="AB38" s="12">
        <f>VLOOKUP($H38,'[2]2025_01'!$D:$AD,'[2]2025_01'!Q$19,FALSE)</f>
        <v>3628.07</v>
      </c>
      <c r="AC38">
        <f t="shared" si="2"/>
        <v>3628.0699999999997</v>
      </c>
      <c r="AD38">
        <f t="shared" si="3"/>
        <v>0</v>
      </c>
    </row>
    <row r="39" spans="1:30" ht="15" customHeight="1" x14ac:dyDescent="0.25">
      <c r="A39" s="10" t="str">
        <f t="shared" si="0"/>
        <v>H045 2025 Janeiro</v>
      </c>
      <c r="B39" s="10" t="str">
        <f>VLOOKUP(H39,[1]Auxiliar_referencia!E:F,2,FALSE)</f>
        <v>Medidor faturado pela UFSC</v>
      </c>
      <c r="C39" s="10">
        <v>2025</v>
      </c>
      <c r="D39" s="10" t="s">
        <v>118</v>
      </c>
      <c r="E39" s="10">
        <f>VLOOKUP(H39,[1]Auxiliar_referencia!$B:$X,3,FALSE)</f>
        <v>2296772</v>
      </c>
      <c r="F39" s="10" t="str">
        <f>VLOOKUP(H39,[1]Auxiliar_referencia!$B:$X,11,FALSE)</f>
        <v>Trindade</v>
      </c>
      <c r="G39" s="10" t="str">
        <f>VLOOKUP(H39,[1]Auxiliar_referencia!$B:$X,16,FALSE)</f>
        <v/>
      </c>
      <c r="H39" s="11" t="s">
        <v>68</v>
      </c>
      <c r="I39" s="10" t="str">
        <f>VLOOKUP(H39,[1]Auxiliar_referencia!$B:$X,20,FALSE)</f>
        <v>CASAN</v>
      </c>
      <c r="J39" s="10" t="str">
        <f>VLOOKUP(H39,[1]Auxiliar_referencia!$B:$X,10,FALSE)</f>
        <v>Florianópolis - Trindade</v>
      </c>
      <c r="K39" s="10" t="str">
        <f>VLOOKUP(H39,[1]Auxiliar_referencia!$B:$X,12,FALSE)</f>
        <v>Museologia e MArquE (MU01, MU10 e CFH09)</v>
      </c>
      <c r="L39" s="12">
        <f>VLOOKUP($H39,'[2]2025_01'!$D:$AD,'[2]2025_01'!Z$19,FALSE)</f>
        <v>1</v>
      </c>
      <c r="M39" s="12">
        <f>VLOOKUP($H39,'[2]2025_01'!$D:$AD,'[2]2025_01'!AA$19,FALSE)</f>
        <v>0</v>
      </c>
      <c r="N39" s="12">
        <f>VLOOKUP($H39,'[2]2025_01'!$D:$AD,'[2]2025_01'!AB$19,FALSE)</f>
        <v>0</v>
      </c>
      <c r="O39" s="12">
        <f>VLOOKUP($H39,'[2]2025_01'!$D:$AD,'[2]2025_01'!AC$19,FALSE)</f>
        <v>0</v>
      </c>
      <c r="P39" s="12">
        <f>VLOOKUP($H39,'[2]2025_01'!$D:$AD,'[2]2025_01'!AD$19,FALSE)</f>
        <v>1</v>
      </c>
      <c r="Q39" s="13">
        <f>VLOOKUP(H39,'[1]2025_12'!H:R,11,FALSE)</f>
        <v>0</v>
      </c>
      <c r="R39" s="14">
        <f>VLOOKUP($H39,'[2]2025_01'!$D:$AD,'[2]2025_01'!J$19,FALSE)</f>
        <v>5780</v>
      </c>
      <c r="S39" s="15">
        <f t="shared" si="1"/>
        <v>5780</v>
      </c>
      <c r="T39" s="12">
        <f>VLOOKUP($H39,'[2]2025_01'!$D:$AD,'[2]2025_01'!K$19,FALSE)</f>
        <v>2</v>
      </c>
      <c r="U39" s="16" t="str">
        <f>VLOOKUP($H39,'[2]2025_01'!$D:$AD,'[2]2025_01'!T$19,FALSE)</f>
        <v>LIDO/REVISÃO</v>
      </c>
      <c r="V39" s="17" t="str">
        <f>VLOOKUP($H39,'[2]2025_01'!$D:$AD,'[2]2025_01'!U$19,FALSE)</f>
        <v>CONFIRMACAO LEITURA</v>
      </c>
      <c r="W39" s="12">
        <f>VLOOKUP($H39,'[2]2025_01'!$D:$AD,'[2]2025_01'!L$19,FALSE)</f>
        <v>56.05</v>
      </c>
      <c r="X39" s="12">
        <f>VLOOKUP($H39,'[2]2025_01'!$D:$AD,'[2]2025_01'!M$19,FALSE)</f>
        <v>56.05</v>
      </c>
      <c r="Y39" s="18">
        <f>VLOOKUP($H39,'[2]2025_01'!$D:$AD,'[2]2025_01'!N$19,FALSE)</f>
        <v>-10.59</v>
      </c>
      <c r="Z39" s="12">
        <f>VLOOKUP($H39,'[2]2025_01'!$D:$AD,'[2]2025_01'!O$19,FALSE)</f>
        <v>0</v>
      </c>
      <c r="AA39" s="12">
        <f>VLOOKUP($H39,'[2]2025_01'!$D:$AD,'[2]2025_01'!P$19,FALSE)</f>
        <v>0</v>
      </c>
      <c r="AB39" s="12">
        <f>VLOOKUP($H39,'[2]2025_01'!$D:$AD,'[2]2025_01'!Q$19,FALSE)</f>
        <v>101.51</v>
      </c>
      <c r="AC39">
        <f t="shared" si="2"/>
        <v>101.50999999999999</v>
      </c>
      <c r="AD39">
        <f t="shared" si="3"/>
        <v>0</v>
      </c>
    </row>
    <row r="40" spans="1:30" ht="15" customHeight="1" x14ac:dyDescent="0.25">
      <c r="A40" s="10" t="str">
        <f t="shared" si="0"/>
        <v>H046 2025 Janeiro</v>
      </c>
      <c r="B40" s="10" t="str">
        <f>VLOOKUP(H40,[1]Auxiliar_referencia!E:F,2,FALSE)</f>
        <v>Medidor faturado pela UFSC</v>
      </c>
      <c r="C40" s="10">
        <v>2025</v>
      </c>
      <c r="D40" s="10" t="s">
        <v>118</v>
      </c>
      <c r="E40" s="10">
        <f>VLOOKUP(H40,[1]Auxiliar_referencia!$B:$X,3,FALSE)</f>
        <v>2296780</v>
      </c>
      <c r="F40" s="10" t="str">
        <f>VLOOKUP(H40,[1]Auxiliar_referencia!$B:$X,11,FALSE)</f>
        <v>Trindade</v>
      </c>
      <c r="G40" s="10" t="str">
        <f>VLOOKUP(H40,[1]Auxiliar_referencia!$B:$X,16,FALSE)</f>
        <v>B10C017966</v>
      </c>
      <c r="H40" s="11" t="s">
        <v>69</v>
      </c>
      <c r="I40" s="10" t="str">
        <f>VLOOKUP(H40,[1]Auxiliar_referencia!$B:$X,20,FALSE)</f>
        <v>CASAN</v>
      </c>
      <c r="J40" s="10" t="str">
        <f>VLOOKUP(H40,[1]Auxiliar_referencia!$B:$X,10,FALSE)</f>
        <v>Florianópolis - Trindade</v>
      </c>
      <c r="K40" s="10" t="str">
        <f>VLOOKUP(H40,[1]Auxiliar_referencia!$B:$X,12,FALSE)</f>
        <v>CCB Botânica</v>
      </c>
      <c r="L40" s="12">
        <f>VLOOKUP($H40,'[2]2025_01'!$D:$AD,'[2]2025_01'!Z$19,FALSE)</f>
        <v>1</v>
      </c>
      <c r="M40" s="12">
        <f>VLOOKUP($H40,'[2]2025_01'!$D:$AD,'[2]2025_01'!AA$19,FALSE)</f>
        <v>0</v>
      </c>
      <c r="N40" s="12">
        <f>VLOOKUP($H40,'[2]2025_01'!$D:$AD,'[2]2025_01'!AB$19,FALSE)</f>
        <v>0</v>
      </c>
      <c r="O40" s="12">
        <f>VLOOKUP($H40,'[2]2025_01'!$D:$AD,'[2]2025_01'!AC$19,FALSE)</f>
        <v>0</v>
      </c>
      <c r="P40" s="12">
        <f>VLOOKUP($H40,'[2]2025_01'!$D:$AD,'[2]2025_01'!AD$19,FALSE)</f>
        <v>1</v>
      </c>
      <c r="Q40" s="13">
        <f>VLOOKUP(H40,'[1]2025_12'!H:R,11,FALSE)</f>
        <v>0</v>
      </c>
      <c r="R40" s="14">
        <f>VLOOKUP($H40,'[2]2025_01'!$D:$AD,'[2]2025_01'!J$19,FALSE)</f>
        <v>2971</v>
      </c>
      <c r="S40" s="15">
        <f t="shared" si="1"/>
        <v>2971</v>
      </c>
      <c r="T40" s="12">
        <f>VLOOKUP($H40,'[2]2025_01'!$D:$AD,'[2]2025_01'!K$19,FALSE)</f>
        <v>60</v>
      </c>
      <c r="U40" s="16" t="str">
        <f>VLOOKUP($H40,'[2]2025_01'!$D:$AD,'[2]2025_01'!T$19,FALSE)</f>
        <v>LIDO</v>
      </c>
      <c r="V40" s="17" t="str">
        <f>VLOOKUP($H40,'[2]2025_01'!$D:$AD,'[2]2025_01'!U$19,FALSE)</f>
        <v>Sem ocorrência</v>
      </c>
      <c r="W40" s="12">
        <f>VLOOKUP($H40,'[2]2025_01'!$D:$AD,'[2]2025_01'!L$19,FALSE)</f>
        <v>1001.51</v>
      </c>
      <c r="X40" s="12">
        <f>VLOOKUP($H40,'[2]2025_01'!$D:$AD,'[2]2025_01'!M$19,FALSE)</f>
        <v>1001.51</v>
      </c>
      <c r="Y40" s="18">
        <f>VLOOKUP($H40,'[2]2025_01'!$D:$AD,'[2]2025_01'!N$19,FALSE)</f>
        <v>-189.28</v>
      </c>
      <c r="Z40" s="12">
        <f>VLOOKUP($H40,'[2]2025_01'!$D:$AD,'[2]2025_01'!O$19,FALSE)</f>
        <v>0</v>
      </c>
      <c r="AA40" s="12">
        <f>VLOOKUP($H40,'[2]2025_01'!$D:$AD,'[2]2025_01'!P$19,FALSE)</f>
        <v>0</v>
      </c>
      <c r="AB40" s="12">
        <f>VLOOKUP($H40,'[2]2025_01'!$D:$AD,'[2]2025_01'!Q$19,FALSE)</f>
        <v>1813.74</v>
      </c>
      <c r="AC40">
        <f t="shared" si="2"/>
        <v>1813.74</v>
      </c>
      <c r="AD40">
        <f t="shared" si="3"/>
        <v>0</v>
      </c>
    </row>
    <row r="41" spans="1:30" ht="15" customHeight="1" x14ac:dyDescent="0.25">
      <c r="A41" s="10" t="str">
        <f t="shared" si="0"/>
        <v>H047 2025 Janeiro</v>
      </c>
      <c r="B41" s="10" t="str">
        <f>VLOOKUP(H41,[1]Auxiliar_referencia!E:F,2,FALSE)</f>
        <v>Medidor faturado pela UFSC</v>
      </c>
      <c r="C41" s="10">
        <v>2025</v>
      </c>
      <c r="D41" s="10" t="s">
        <v>118</v>
      </c>
      <c r="E41" s="10">
        <f>VLOOKUP(H41,[1]Auxiliar_referencia!$B:$X,3,FALSE)</f>
        <v>2296837</v>
      </c>
      <c r="F41" s="10" t="str">
        <f>VLOOKUP(H41,[1]Auxiliar_referencia!$B:$X,11,FALSE)</f>
        <v>Trindade</v>
      </c>
      <c r="G41" s="10" t="str">
        <f>VLOOKUP(H41,[1]Auxiliar_referencia!$B:$X,16,FALSE)</f>
        <v>C11C009598</v>
      </c>
      <c r="H41" s="11" t="s">
        <v>70</v>
      </c>
      <c r="I41" s="10" t="str">
        <f>VLOOKUP(H41,[1]Auxiliar_referencia!$B:$X,20,FALSE)</f>
        <v>CASAN</v>
      </c>
      <c r="J41" s="10" t="str">
        <f>VLOOKUP(H41,[1]Auxiliar_referencia!$B:$X,10,FALSE)</f>
        <v>Florianópolis - Trindade</v>
      </c>
      <c r="K41" s="10" t="str">
        <f>VLOOKUP(H41,[1]Auxiliar_referencia!$B:$X,12,FALSE)</f>
        <v>NDI e MArquE</v>
      </c>
      <c r="L41" s="12">
        <f>VLOOKUP($H41,'[2]2025_01'!$D:$AD,'[2]2025_01'!Z$19,FALSE)</f>
        <v>1</v>
      </c>
      <c r="M41" s="12">
        <f>VLOOKUP($H41,'[2]2025_01'!$D:$AD,'[2]2025_01'!AA$19,FALSE)</f>
        <v>0</v>
      </c>
      <c r="N41" s="12">
        <f>VLOOKUP($H41,'[2]2025_01'!$D:$AD,'[2]2025_01'!AB$19,FALSE)</f>
        <v>0</v>
      </c>
      <c r="O41" s="12">
        <f>VLOOKUP($H41,'[2]2025_01'!$D:$AD,'[2]2025_01'!AC$19,FALSE)</f>
        <v>0</v>
      </c>
      <c r="P41" s="12">
        <f>VLOOKUP($H41,'[2]2025_01'!$D:$AD,'[2]2025_01'!AD$19,FALSE)</f>
        <v>1</v>
      </c>
      <c r="Q41" s="13">
        <f>VLOOKUP(H41,'[1]2025_12'!H:R,11,FALSE)</f>
        <v>0</v>
      </c>
      <c r="R41" s="14">
        <f>VLOOKUP($H41,'[2]2025_01'!$D:$AD,'[2]2025_01'!J$19,FALSE)</f>
        <v>19192</v>
      </c>
      <c r="S41" s="15">
        <f t="shared" si="1"/>
        <v>19192</v>
      </c>
      <c r="T41" s="12">
        <f>VLOOKUP($H41,'[2]2025_01'!$D:$AD,'[2]2025_01'!K$19,FALSE)</f>
        <v>271</v>
      </c>
      <c r="U41" s="16" t="str">
        <f>VLOOKUP($H41,'[2]2025_01'!$D:$AD,'[2]2025_01'!T$19,FALSE)</f>
        <v>MÉDIO</v>
      </c>
      <c r="V41" s="17" t="str">
        <f>VLOOKUP($H41,'[2]2025_01'!$D:$AD,'[2]2025_01'!U$19,FALSE)</f>
        <v>VIDRO DO HIDROMETRO SUADO</v>
      </c>
      <c r="W41" s="12">
        <f>VLOOKUP($H41,'[2]2025_01'!$D:$AD,'[2]2025_01'!L$19,FALSE)</f>
        <v>4776.3</v>
      </c>
      <c r="X41" s="12">
        <f>VLOOKUP($H41,'[2]2025_01'!$D:$AD,'[2]2025_01'!M$19,FALSE)</f>
        <v>4776.3</v>
      </c>
      <c r="Y41" s="18">
        <f>VLOOKUP($H41,'[2]2025_01'!$D:$AD,'[2]2025_01'!N$19,FALSE)</f>
        <v>-902.72</v>
      </c>
      <c r="Z41" s="12">
        <f>VLOOKUP($H41,'[2]2025_01'!$D:$AD,'[2]2025_01'!O$19,FALSE)</f>
        <v>0</v>
      </c>
      <c r="AA41" s="12">
        <f>VLOOKUP($H41,'[2]2025_01'!$D:$AD,'[2]2025_01'!P$19,FALSE)</f>
        <v>0</v>
      </c>
      <c r="AB41" s="12">
        <f>VLOOKUP($H41,'[2]2025_01'!$D:$AD,'[2]2025_01'!Q$19,FALSE)</f>
        <v>8649.8799999999992</v>
      </c>
      <c r="AC41">
        <f t="shared" si="2"/>
        <v>8649.880000000001</v>
      </c>
      <c r="AD41">
        <f t="shared" si="3"/>
        <v>0</v>
      </c>
    </row>
    <row r="42" spans="1:30" ht="15" customHeight="1" x14ac:dyDescent="0.25">
      <c r="A42" s="10" t="str">
        <f t="shared" si="0"/>
        <v>H048 2025 Janeiro</v>
      </c>
      <c r="B42" s="10" t="str">
        <f>VLOOKUP(H42,[1]Auxiliar_referencia!E:F,2,FALSE)</f>
        <v>Medidor faturado pela UFSC</v>
      </c>
      <c r="C42" s="10">
        <v>2025</v>
      </c>
      <c r="D42" s="10" t="s">
        <v>118</v>
      </c>
      <c r="E42" s="10">
        <f>VLOOKUP(H42,[1]Auxiliar_referencia!$B:$X,3,FALSE)</f>
        <v>2296764</v>
      </c>
      <c r="F42" s="10" t="str">
        <f>VLOOKUP(H42,[1]Auxiliar_referencia!$B:$X,11,FALSE)</f>
        <v>Trindade</v>
      </c>
      <c r="G42" s="10" t="str">
        <f>VLOOKUP(H42,[1]Auxiliar_referencia!$B:$X,16,FALSE)</f>
        <v>C11C001910</v>
      </c>
      <c r="H42" s="11" t="s">
        <v>71</v>
      </c>
      <c r="I42" s="10" t="str">
        <f>VLOOKUP(H42,[1]Auxiliar_referencia!$B:$X,20,FALSE)</f>
        <v>CASAN</v>
      </c>
      <c r="J42" s="10" t="str">
        <f>VLOOKUP(H42,[1]Auxiliar_referencia!$B:$X,10,FALSE)</f>
        <v>Florianópolis - Trindade</v>
      </c>
      <c r="K42" s="10" t="str">
        <f>VLOOKUP(H42,[1]Auxiliar_referencia!$B:$X,12,FALSE)</f>
        <v>Centro de Filosofia e Humanas 1</v>
      </c>
      <c r="L42" s="12">
        <f>VLOOKUP($H42,'[2]2025_01'!$D:$AD,'[2]2025_01'!Z$19,FALSE)</f>
        <v>1</v>
      </c>
      <c r="M42" s="12">
        <f>VLOOKUP($H42,'[2]2025_01'!$D:$AD,'[2]2025_01'!AA$19,FALSE)</f>
        <v>0</v>
      </c>
      <c r="N42" s="12">
        <f>VLOOKUP($H42,'[2]2025_01'!$D:$AD,'[2]2025_01'!AB$19,FALSE)</f>
        <v>0</v>
      </c>
      <c r="O42" s="12">
        <f>VLOOKUP($H42,'[2]2025_01'!$D:$AD,'[2]2025_01'!AC$19,FALSE)</f>
        <v>0</v>
      </c>
      <c r="P42" s="12">
        <f>VLOOKUP($H42,'[2]2025_01'!$D:$AD,'[2]2025_01'!AD$19,FALSE)</f>
        <v>1</v>
      </c>
      <c r="Q42" s="13">
        <f>VLOOKUP(H42,'[1]2025_12'!H:R,11,FALSE)</f>
        <v>0</v>
      </c>
      <c r="R42" s="14">
        <f>VLOOKUP($H42,'[2]2025_01'!$D:$AD,'[2]2025_01'!J$19,FALSE)</f>
        <v>44566</v>
      </c>
      <c r="S42" s="15">
        <f t="shared" si="1"/>
        <v>44566</v>
      </c>
      <c r="T42" s="12">
        <f>VLOOKUP($H42,'[2]2025_01'!$D:$AD,'[2]2025_01'!K$19,FALSE)</f>
        <v>746</v>
      </c>
      <c r="U42" s="16" t="str">
        <f>VLOOKUP($H42,'[2]2025_01'!$D:$AD,'[2]2025_01'!T$19,FALSE)</f>
        <v>LIDO</v>
      </c>
      <c r="V42" s="17" t="str">
        <f>VLOOKUP($H42,'[2]2025_01'!$D:$AD,'[2]2025_01'!U$19,FALSE)</f>
        <v>Sem ocorrência</v>
      </c>
      <c r="W42" s="12">
        <f>VLOOKUP($H42,'[2]2025_01'!$D:$AD,'[2]2025_01'!L$19,FALSE)</f>
        <v>13274.05</v>
      </c>
      <c r="X42" s="12">
        <f>VLOOKUP($H42,'[2]2025_01'!$D:$AD,'[2]2025_01'!M$19,FALSE)</f>
        <v>13274.05</v>
      </c>
      <c r="Y42" s="18">
        <f>VLOOKUP($H42,'[2]2025_01'!$D:$AD,'[2]2025_01'!N$19,FALSE)</f>
        <v>-2508.79</v>
      </c>
      <c r="Z42" s="12">
        <f>VLOOKUP($H42,'[2]2025_01'!$D:$AD,'[2]2025_01'!O$19,FALSE)</f>
        <v>0</v>
      </c>
      <c r="AA42" s="12">
        <f>VLOOKUP($H42,'[2]2025_01'!$D:$AD,'[2]2025_01'!P$19,FALSE)</f>
        <v>0</v>
      </c>
      <c r="AB42" s="12">
        <f>VLOOKUP($H42,'[2]2025_01'!$D:$AD,'[2]2025_01'!Q$19,FALSE)</f>
        <v>24039.31</v>
      </c>
      <c r="AC42">
        <f t="shared" si="2"/>
        <v>24039.309999999998</v>
      </c>
      <c r="AD42">
        <f t="shared" si="3"/>
        <v>0</v>
      </c>
    </row>
    <row r="43" spans="1:30" ht="15" customHeight="1" x14ac:dyDescent="0.25">
      <c r="A43" s="10" t="str">
        <f t="shared" si="0"/>
        <v>H049 2025 Janeiro</v>
      </c>
      <c r="B43" s="10" t="str">
        <f>VLOOKUP(H43,[1]Auxiliar_referencia!E:F,2,FALSE)</f>
        <v>Medidor faturado pela UFSC</v>
      </c>
      <c r="C43" s="10">
        <v>2025</v>
      </c>
      <c r="D43" s="10" t="s">
        <v>118</v>
      </c>
      <c r="E43" s="10">
        <f>VLOOKUP(H43,[1]Auxiliar_referencia!$B:$X,3,FALSE)</f>
        <v>9197478</v>
      </c>
      <c r="F43" s="10" t="str">
        <f>VLOOKUP(H43,[1]Auxiliar_referencia!$B:$X,11,FALSE)</f>
        <v>Trindade</v>
      </c>
      <c r="G43" s="10" t="str">
        <f>VLOOKUP(H43,[1]Auxiliar_referencia!$B:$X,16,FALSE)</f>
        <v>B10C019220</v>
      </c>
      <c r="H43" s="11" t="s">
        <v>72</v>
      </c>
      <c r="I43" s="10" t="str">
        <f>VLOOKUP(H43,[1]Auxiliar_referencia!$B:$X,20,FALSE)</f>
        <v>CASAN</v>
      </c>
      <c r="J43" s="10" t="str">
        <f>VLOOKUP(H43,[1]Auxiliar_referencia!$B:$X,10,FALSE)</f>
        <v>Florianópolis - Trindade</v>
      </c>
      <c r="K43" s="10" t="str">
        <f>VLOOKUP(H43,[1]Auxiliar_referencia!$B:$X,12,FALSE)</f>
        <v>Centro de Educação 1</v>
      </c>
      <c r="L43" s="12">
        <f>VLOOKUP($H43,'[2]2025_01'!$D:$AD,'[2]2025_01'!Z$19,FALSE)</f>
        <v>1</v>
      </c>
      <c r="M43" s="12">
        <f>VLOOKUP($H43,'[2]2025_01'!$D:$AD,'[2]2025_01'!AA$19,FALSE)</f>
        <v>0</v>
      </c>
      <c r="N43" s="12">
        <f>VLOOKUP($H43,'[2]2025_01'!$D:$AD,'[2]2025_01'!AB$19,FALSE)</f>
        <v>0</v>
      </c>
      <c r="O43" s="12">
        <f>VLOOKUP($H43,'[2]2025_01'!$D:$AD,'[2]2025_01'!AC$19,FALSE)</f>
        <v>0</v>
      </c>
      <c r="P43" s="12">
        <f>VLOOKUP($H43,'[2]2025_01'!$D:$AD,'[2]2025_01'!AD$19,FALSE)</f>
        <v>1</v>
      </c>
      <c r="Q43" s="13">
        <f>VLOOKUP(H43,'[1]2025_12'!H:R,11,FALSE)</f>
        <v>0</v>
      </c>
      <c r="R43" s="14">
        <f>VLOOKUP($H43,'[2]2025_01'!$D:$AD,'[2]2025_01'!J$19,FALSE)</f>
        <v>3451</v>
      </c>
      <c r="S43" s="15">
        <f t="shared" si="1"/>
        <v>3451</v>
      </c>
      <c r="T43" s="12">
        <f>VLOOKUP($H43,'[2]2025_01'!$D:$AD,'[2]2025_01'!K$19,FALSE)</f>
        <v>0</v>
      </c>
      <c r="U43" s="16" t="str">
        <f>VLOOKUP($H43,'[2]2025_01'!$D:$AD,'[2]2025_01'!T$19,FALSE)</f>
        <v>LIDO/REVISÃO</v>
      </c>
      <c r="V43" s="17" t="str">
        <f>VLOOKUP($H43,'[2]2025_01'!$D:$AD,'[2]2025_01'!U$19,FALSE)</f>
        <v>CONFIRMACAO LEITURA</v>
      </c>
      <c r="W43" s="12">
        <f>VLOOKUP($H43,'[2]2025_01'!$D:$AD,'[2]2025_01'!L$19,FALSE)</f>
        <v>43.31</v>
      </c>
      <c r="X43" s="12">
        <f>VLOOKUP($H43,'[2]2025_01'!$D:$AD,'[2]2025_01'!M$19,FALSE)</f>
        <v>43.31</v>
      </c>
      <c r="Y43" s="18">
        <f>VLOOKUP($H43,'[2]2025_01'!$D:$AD,'[2]2025_01'!N$19,FALSE)</f>
        <v>-8.19</v>
      </c>
      <c r="Z43" s="12">
        <f>VLOOKUP($H43,'[2]2025_01'!$D:$AD,'[2]2025_01'!O$19,FALSE)</f>
        <v>0</v>
      </c>
      <c r="AA43" s="12">
        <f>VLOOKUP($H43,'[2]2025_01'!$D:$AD,'[2]2025_01'!P$19,FALSE)</f>
        <v>0</v>
      </c>
      <c r="AB43" s="12">
        <f>VLOOKUP($H43,'[2]2025_01'!$D:$AD,'[2]2025_01'!Q$19,FALSE)</f>
        <v>78.430000000000007</v>
      </c>
      <c r="AC43">
        <f t="shared" si="2"/>
        <v>78.430000000000007</v>
      </c>
      <c r="AD43">
        <f t="shared" si="3"/>
        <v>0</v>
      </c>
    </row>
    <row r="44" spans="1:30" ht="15" customHeight="1" x14ac:dyDescent="0.25">
      <c r="A44" s="10" t="str">
        <f t="shared" si="0"/>
        <v>H050 2025 Janeiro</v>
      </c>
      <c r="B44" s="10" t="str">
        <f>VLOOKUP(H44,[1]Auxiliar_referencia!E:F,2,FALSE)</f>
        <v>Medidor faturado pela UFSC</v>
      </c>
      <c r="C44" s="10">
        <v>2025</v>
      </c>
      <c r="D44" s="10" t="s">
        <v>118</v>
      </c>
      <c r="E44" s="10">
        <f>VLOOKUP(H44,[1]Auxiliar_referencia!$B:$X,3,FALSE)</f>
        <v>2296748</v>
      </c>
      <c r="F44" s="10" t="str">
        <f>VLOOKUP(H44,[1]Auxiliar_referencia!$B:$X,11,FALSE)</f>
        <v>Trindade</v>
      </c>
      <c r="G44" s="10" t="str">
        <f>VLOOKUP(H44,[1]Auxiliar_referencia!$B:$X,16,FALSE)</f>
        <v>A13C020929</v>
      </c>
      <c r="H44" s="11" t="s">
        <v>73</v>
      </c>
      <c r="I44" s="10" t="str">
        <f>VLOOKUP(H44,[1]Auxiliar_referencia!$B:$X,20,FALSE)</f>
        <v>CASAN</v>
      </c>
      <c r="J44" s="10" t="str">
        <f>VLOOKUP(H44,[1]Auxiliar_referencia!$B:$X,10,FALSE)</f>
        <v>Florianópolis - Trindade</v>
      </c>
      <c r="K44" s="10" t="str">
        <f>VLOOKUP(H44,[1]Auxiliar_referencia!$B:$X,12,FALSE)</f>
        <v>Centro de Educação 2</v>
      </c>
      <c r="L44" s="12">
        <f>VLOOKUP($H44,'[2]2025_01'!$D:$AD,'[2]2025_01'!Z$19,FALSE)</f>
        <v>1</v>
      </c>
      <c r="M44" s="12">
        <f>VLOOKUP($H44,'[2]2025_01'!$D:$AD,'[2]2025_01'!AA$19,FALSE)</f>
        <v>0</v>
      </c>
      <c r="N44" s="12">
        <f>VLOOKUP($H44,'[2]2025_01'!$D:$AD,'[2]2025_01'!AB$19,FALSE)</f>
        <v>0</v>
      </c>
      <c r="O44" s="12">
        <f>VLOOKUP($H44,'[2]2025_01'!$D:$AD,'[2]2025_01'!AC$19,FALSE)</f>
        <v>0</v>
      </c>
      <c r="P44" s="12">
        <f>VLOOKUP($H44,'[2]2025_01'!$D:$AD,'[2]2025_01'!AD$19,FALSE)</f>
        <v>1</v>
      </c>
      <c r="Q44" s="13">
        <f>VLOOKUP(H44,'[1]2025_12'!H:R,11,FALSE)</f>
        <v>0</v>
      </c>
      <c r="R44" s="14">
        <f>VLOOKUP($H44,'[2]2025_01'!$D:$AD,'[2]2025_01'!J$19,FALSE)</f>
        <v>0</v>
      </c>
      <c r="S44" s="15">
        <f t="shared" si="1"/>
        <v>0</v>
      </c>
      <c r="T44" s="12">
        <f>VLOOKUP($H44,'[2]2025_01'!$D:$AD,'[2]2025_01'!K$19,FALSE)</f>
        <v>271</v>
      </c>
      <c r="U44" s="16" t="str">
        <f>VLOOKUP($H44,'[2]2025_01'!$D:$AD,'[2]2025_01'!T$19,FALSE)</f>
        <v>LIDO/REVISÃO</v>
      </c>
      <c r="V44" s="17" t="str">
        <f>VLOOKUP($H44,'[2]2025_01'!$D:$AD,'[2]2025_01'!U$19,FALSE)</f>
        <v>CONFIRMACAO LEITURA</v>
      </c>
      <c r="W44" s="12">
        <f>VLOOKUP($H44,'[2]2025_01'!$D:$AD,'[2]2025_01'!L$19,FALSE)</f>
        <v>4776.3</v>
      </c>
      <c r="X44" s="12">
        <f>VLOOKUP($H44,'[2]2025_01'!$D:$AD,'[2]2025_01'!M$19,FALSE)</f>
        <v>4776.3</v>
      </c>
      <c r="Y44" s="18">
        <f>VLOOKUP($H44,'[2]2025_01'!$D:$AD,'[2]2025_01'!N$19,FALSE)</f>
        <v>-902.72</v>
      </c>
      <c r="Z44" s="12">
        <f>VLOOKUP($H44,'[2]2025_01'!$D:$AD,'[2]2025_01'!O$19,FALSE)</f>
        <v>0</v>
      </c>
      <c r="AA44" s="12">
        <f>VLOOKUP($H44,'[2]2025_01'!$D:$AD,'[2]2025_01'!P$19,FALSE)</f>
        <v>0</v>
      </c>
      <c r="AB44" s="12">
        <f>VLOOKUP($H44,'[2]2025_01'!$D:$AD,'[2]2025_01'!Q$19,FALSE)</f>
        <v>8649.8799999999992</v>
      </c>
      <c r="AC44">
        <f t="shared" si="2"/>
        <v>8649.880000000001</v>
      </c>
      <c r="AD44">
        <f t="shared" si="3"/>
        <v>0</v>
      </c>
    </row>
    <row r="45" spans="1:30" ht="15" customHeight="1" x14ac:dyDescent="0.25">
      <c r="A45" s="10" t="str">
        <f t="shared" si="0"/>
        <v>H051 2025 Janeiro</v>
      </c>
      <c r="B45" s="10" t="str">
        <f>VLOOKUP(H45,[1]Auxiliar_referencia!E:F,2,FALSE)</f>
        <v>Medidor faturado pela UFSC</v>
      </c>
      <c r="C45" s="10">
        <v>2025</v>
      </c>
      <c r="D45" s="10" t="s">
        <v>118</v>
      </c>
      <c r="E45" s="10">
        <f>VLOOKUP(H45,[1]Auxiliar_referencia!$B:$X,3,FALSE)</f>
        <v>2296756</v>
      </c>
      <c r="F45" s="10" t="str">
        <f>VLOOKUP(H45,[1]Auxiliar_referencia!$B:$X,11,FALSE)</f>
        <v>Trindade</v>
      </c>
      <c r="G45" s="10" t="str">
        <f>VLOOKUP(H45,[1]Auxiliar_referencia!$B:$X,16,FALSE)</f>
        <v>A13C043944</v>
      </c>
      <c r="H45" s="11" t="s">
        <v>74</v>
      </c>
      <c r="I45" s="10" t="str">
        <f>VLOOKUP(H45,[1]Auxiliar_referencia!$B:$X,20,FALSE)</f>
        <v>CASAN</v>
      </c>
      <c r="J45" s="10" t="str">
        <f>VLOOKUP(H45,[1]Auxiliar_referencia!$B:$X,10,FALSE)</f>
        <v>Florianópolis - Trindade</v>
      </c>
      <c r="K45" s="10" t="str">
        <f>VLOOKUP(H45,[1]Auxiliar_referencia!$B:$X,12,FALSE)</f>
        <v>Centro de Convivência</v>
      </c>
      <c r="L45" s="12">
        <f>VLOOKUP($H45,'[2]2025_01'!$D:$AD,'[2]2025_01'!Z$19,FALSE)</f>
        <v>4</v>
      </c>
      <c r="M45" s="12">
        <f>VLOOKUP($H45,'[2]2025_01'!$D:$AD,'[2]2025_01'!AA$19,FALSE)</f>
        <v>0</v>
      </c>
      <c r="N45" s="12">
        <f>VLOOKUP($H45,'[2]2025_01'!$D:$AD,'[2]2025_01'!AB$19,FALSE)</f>
        <v>1</v>
      </c>
      <c r="O45" s="12">
        <f>VLOOKUP($H45,'[2]2025_01'!$D:$AD,'[2]2025_01'!AC$19,FALSE)</f>
        <v>0</v>
      </c>
      <c r="P45" s="12">
        <f>VLOOKUP($H45,'[2]2025_01'!$D:$AD,'[2]2025_01'!AD$19,FALSE)</f>
        <v>5</v>
      </c>
      <c r="Q45" s="13">
        <f>VLOOKUP(H45,'[1]2025_12'!H:R,11,FALSE)</f>
        <v>0</v>
      </c>
      <c r="R45" s="14">
        <f>VLOOKUP($H45,'[2]2025_01'!$D:$AD,'[2]2025_01'!J$19,FALSE)</f>
        <v>0</v>
      </c>
      <c r="S45" s="15">
        <f t="shared" si="1"/>
        <v>0</v>
      </c>
      <c r="T45" s="12">
        <f>VLOOKUP($H45,'[2]2025_01'!$D:$AD,'[2]2025_01'!K$19,FALSE)</f>
        <v>0</v>
      </c>
      <c r="U45" s="16" t="str">
        <f>VLOOKUP($H45,'[2]2025_01'!$D:$AD,'[2]2025_01'!T$19,FALSE)</f>
        <v>LIDO</v>
      </c>
      <c r="V45" s="17" t="str">
        <f>VLOOKUP($H45,'[2]2025_01'!$D:$AD,'[2]2025_01'!U$19,FALSE)</f>
        <v>HIDRÔMETRO PARADO.</v>
      </c>
      <c r="W45" s="12">
        <f>VLOOKUP($H45,'[2]2025_01'!$D:$AD,'[2]2025_01'!L$19,FALSE)</f>
        <v>216.55</v>
      </c>
      <c r="X45" s="12">
        <f>VLOOKUP($H45,'[2]2025_01'!$D:$AD,'[2]2025_01'!M$19,FALSE)</f>
        <v>216.55</v>
      </c>
      <c r="Y45" s="18">
        <f>VLOOKUP($H45,'[2]2025_01'!$D:$AD,'[2]2025_01'!N$19,FALSE)</f>
        <v>-40.93</v>
      </c>
      <c r="Z45" s="12">
        <f>VLOOKUP($H45,'[2]2025_01'!$D:$AD,'[2]2025_01'!O$19,FALSE)</f>
        <v>0</v>
      </c>
      <c r="AA45" s="12">
        <f>VLOOKUP($H45,'[2]2025_01'!$D:$AD,'[2]2025_01'!P$19,FALSE)</f>
        <v>0</v>
      </c>
      <c r="AB45" s="12">
        <f>VLOOKUP($H45,'[2]2025_01'!$D:$AD,'[2]2025_01'!Q$19,FALSE)</f>
        <v>392.17</v>
      </c>
      <c r="AC45">
        <f t="shared" si="2"/>
        <v>392.17</v>
      </c>
      <c r="AD45">
        <f t="shared" si="3"/>
        <v>0</v>
      </c>
    </row>
    <row r="46" spans="1:30" ht="15" customHeight="1" x14ac:dyDescent="0.25">
      <c r="A46" s="10" t="str">
        <f t="shared" si="0"/>
        <v>H053 2025 Janeiro</v>
      </c>
      <c r="B46" s="10" t="str">
        <f>VLOOKUP(H46,[1]Auxiliar_referencia!E:F,2,FALSE)</f>
        <v>Medidor faturado pela UFSC</v>
      </c>
      <c r="C46" s="10">
        <v>2025</v>
      </c>
      <c r="D46" s="10" t="s">
        <v>118</v>
      </c>
      <c r="E46" s="10">
        <f>VLOOKUP(H46,[1]Auxiliar_referencia!$B:$X,3,FALSE)</f>
        <v>2296713</v>
      </c>
      <c r="F46" s="10" t="str">
        <f>VLOOKUP(H46,[1]Auxiliar_referencia!$B:$X,11,FALSE)</f>
        <v>Trindade</v>
      </c>
      <c r="G46" s="10" t="str">
        <f>VLOOKUP(H46,[1]Auxiliar_referencia!$B:$X,16,FALSE)</f>
        <v>C11C010440</v>
      </c>
      <c r="H46" s="11" t="s">
        <v>75</v>
      </c>
      <c r="I46" s="10" t="str">
        <f>VLOOKUP(H46,[1]Auxiliar_referencia!$B:$X,20,FALSE)</f>
        <v>CASAN</v>
      </c>
      <c r="J46" s="10" t="str">
        <f>VLOOKUP(H46,[1]Auxiliar_referencia!$B:$X,10,FALSE)</f>
        <v>Florianópolis - Trindade</v>
      </c>
      <c r="K46" s="10" t="str">
        <f>VLOOKUP(H46,[1]Auxiliar_referencia!$B:$X,12,FALSE)</f>
        <v>Centro de Eventos, NUMA, Editora UFSC, EGC</v>
      </c>
      <c r="L46" s="12">
        <f>VLOOKUP($H46,'[2]2025_01'!$D:$AD,'[2]2025_01'!Z$19,FALSE)</f>
        <v>1</v>
      </c>
      <c r="M46" s="12">
        <f>VLOOKUP($H46,'[2]2025_01'!$D:$AD,'[2]2025_01'!AA$19,FALSE)</f>
        <v>0</v>
      </c>
      <c r="N46" s="12">
        <f>VLOOKUP($H46,'[2]2025_01'!$D:$AD,'[2]2025_01'!AB$19,FALSE)</f>
        <v>0</v>
      </c>
      <c r="O46" s="12">
        <f>VLOOKUP($H46,'[2]2025_01'!$D:$AD,'[2]2025_01'!AC$19,FALSE)</f>
        <v>0</v>
      </c>
      <c r="P46" s="12">
        <f>VLOOKUP($H46,'[2]2025_01'!$D:$AD,'[2]2025_01'!AD$19,FALSE)</f>
        <v>1</v>
      </c>
      <c r="Q46" s="13">
        <f>VLOOKUP(H46,'[1]2025_12'!H:R,11,FALSE)</f>
        <v>0</v>
      </c>
      <c r="R46" s="14">
        <f>VLOOKUP($H46,'[2]2025_01'!$D:$AD,'[2]2025_01'!J$19,FALSE)</f>
        <v>34878</v>
      </c>
      <c r="S46" s="15">
        <f t="shared" si="1"/>
        <v>34878</v>
      </c>
      <c r="T46" s="12">
        <f>VLOOKUP($H46,'[2]2025_01'!$D:$AD,'[2]2025_01'!K$19,FALSE)</f>
        <v>265</v>
      </c>
      <c r="U46" s="16" t="str">
        <f>VLOOKUP($H46,'[2]2025_01'!$D:$AD,'[2]2025_01'!T$19,FALSE)</f>
        <v>LIDO</v>
      </c>
      <c r="V46" s="17" t="str">
        <f>VLOOKUP($H46,'[2]2025_01'!$D:$AD,'[2]2025_01'!U$19,FALSE)</f>
        <v>Sem ocorrência</v>
      </c>
      <c r="W46" s="12">
        <f>VLOOKUP($H46,'[2]2025_01'!$D:$AD,'[2]2025_01'!L$19,FALSE)</f>
        <v>4668.96</v>
      </c>
      <c r="X46" s="12">
        <f>VLOOKUP($H46,'[2]2025_01'!$D:$AD,'[2]2025_01'!M$19,FALSE)</f>
        <v>4668.96</v>
      </c>
      <c r="Y46" s="18">
        <f>VLOOKUP($H46,'[2]2025_01'!$D:$AD,'[2]2025_01'!N$19,FALSE)</f>
        <v>-882.44</v>
      </c>
      <c r="Z46" s="12">
        <f>VLOOKUP($H46,'[2]2025_01'!$D:$AD,'[2]2025_01'!O$19,FALSE)</f>
        <v>0</v>
      </c>
      <c r="AA46" s="12">
        <f>VLOOKUP($H46,'[2]2025_01'!$D:$AD,'[2]2025_01'!P$19,FALSE)</f>
        <v>0</v>
      </c>
      <c r="AB46" s="12">
        <f>VLOOKUP($H46,'[2]2025_01'!$D:$AD,'[2]2025_01'!Q$19,FALSE)</f>
        <v>8455.48</v>
      </c>
      <c r="AC46">
        <f t="shared" si="2"/>
        <v>8455.48</v>
      </c>
      <c r="AD46">
        <f t="shared" si="3"/>
        <v>0</v>
      </c>
    </row>
    <row r="47" spans="1:30" ht="15" customHeight="1" x14ac:dyDescent="0.25">
      <c r="A47" s="10" t="str">
        <f t="shared" si="0"/>
        <v>H054 2025 Janeiro</v>
      </c>
      <c r="B47" s="10" t="str">
        <f>VLOOKUP(H47,[1]Auxiliar_referencia!E:F,2,FALSE)</f>
        <v>Medidor faturado pela UFSC</v>
      </c>
      <c r="C47" s="10">
        <v>2025</v>
      </c>
      <c r="D47" s="10" t="s">
        <v>118</v>
      </c>
      <c r="E47" s="10">
        <f>VLOOKUP(H47,[1]Auxiliar_referencia!$B:$X,3,FALSE)</f>
        <v>6923020</v>
      </c>
      <c r="F47" s="10" t="str">
        <f>VLOOKUP(H47,[1]Auxiliar_referencia!$B:$X,11,FALSE)</f>
        <v>Trindade</v>
      </c>
      <c r="G47" s="10" t="str">
        <f>VLOOKUP(H47,[1]Auxiliar_referencia!$B:$X,16,FALSE)</f>
        <v>B17C002561</v>
      </c>
      <c r="H47" s="11" t="s">
        <v>76</v>
      </c>
      <c r="I47" s="10" t="str">
        <f>VLOOKUP(H47,[1]Auxiliar_referencia!$B:$X,20,FALSE)</f>
        <v>CASAN</v>
      </c>
      <c r="J47" s="10" t="str">
        <f>VLOOKUP(H47,[1]Auxiliar_referencia!$B:$X,10,FALSE)</f>
        <v>Florianópolis - Trindade</v>
      </c>
      <c r="K47" s="10" t="str">
        <f>VLOOKUP(H47,[1]Auxiliar_referencia!$B:$X,12,FALSE)</f>
        <v>Arquitetura e Urbanismo</v>
      </c>
      <c r="L47" s="12">
        <f>VLOOKUP($H47,'[2]2025_01'!$D:$AD,'[2]2025_01'!Z$19,FALSE)</f>
        <v>1</v>
      </c>
      <c r="M47" s="12">
        <f>VLOOKUP($H47,'[2]2025_01'!$D:$AD,'[2]2025_01'!AA$19,FALSE)</f>
        <v>0</v>
      </c>
      <c r="N47" s="12">
        <f>VLOOKUP($H47,'[2]2025_01'!$D:$AD,'[2]2025_01'!AB$19,FALSE)</f>
        <v>0</v>
      </c>
      <c r="O47" s="12">
        <f>VLOOKUP($H47,'[2]2025_01'!$D:$AD,'[2]2025_01'!AC$19,FALSE)</f>
        <v>0</v>
      </c>
      <c r="P47" s="12">
        <f>VLOOKUP($H47,'[2]2025_01'!$D:$AD,'[2]2025_01'!AD$19,FALSE)</f>
        <v>1</v>
      </c>
      <c r="Q47" s="13">
        <f>VLOOKUP(H47,'[1]2025_12'!H:R,11,FALSE)</f>
        <v>0</v>
      </c>
      <c r="R47" s="14">
        <f>VLOOKUP($H47,'[2]2025_01'!$D:$AD,'[2]2025_01'!J$19,FALSE)</f>
        <v>7791</v>
      </c>
      <c r="S47" s="15">
        <f t="shared" si="1"/>
        <v>7791</v>
      </c>
      <c r="T47" s="12">
        <f>VLOOKUP($H47,'[2]2025_01'!$D:$AD,'[2]2025_01'!K$19,FALSE)</f>
        <v>29</v>
      </c>
      <c r="U47" s="16" t="str">
        <f>VLOOKUP($H47,'[2]2025_01'!$D:$AD,'[2]2025_01'!T$19,FALSE)</f>
        <v>LIDO/REVISÃO</v>
      </c>
      <c r="V47" s="17" t="str">
        <f>VLOOKUP($H47,'[2]2025_01'!$D:$AD,'[2]2025_01'!U$19,FALSE)</f>
        <v>CONFIRMACAO LEITURA</v>
      </c>
      <c r="W47" s="12">
        <f>VLOOKUP($H47,'[2]2025_01'!$D:$AD,'[2]2025_01'!L$19,FALSE)</f>
        <v>446.92</v>
      </c>
      <c r="X47" s="12">
        <f>VLOOKUP($H47,'[2]2025_01'!$D:$AD,'[2]2025_01'!M$19,FALSE)</f>
        <v>446.92</v>
      </c>
      <c r="Y47" s="18">
        <f>VLOOKUP($H47,'[2]2025_01'!$D:$AD,'[2]2025_01'!N$19,FALSE)</f>
        <v>-84.47</v>
      </c>
      <c r="Z47" s="12">
        <f>VLOOKUP($H47,'[2]2025_01'!$D:$AD,'[2]2025_01'!O$19,FALSE)</f>
        <v>0</v>
      </c>
      <c r="AA47" s="12">
        <f>VLOOKUP($H47,'[2]2025_01'!$D:$AD,'[2]2025_01'!P$19,FALSE)</f>
        <v>0</v>
      </c>
      <c r="AB47" s="12">
        <f>VLOOKUP($H47,'[2]2025_01'!$D:$AD,'[2]2025_01'!Q$19,FALSE)</f>
        <v>809.37</v>
      </c>
      <c r="AC47">
        <f t="shared" si="2"/>
        <v>809.37</v>
      </c>
      <c r="AD47">
        <f t="shared" si="3"/>
        <v>0</v>
      </c>
    </row>
    <row r="48" spans="1:30" ht="15" customHeight="1" x14ac:dyDescent="0.25">
      <c r="A48" s="10" t="str">
        <f t="shared" si="0"/>
        <v>H055 2025 Janeiro</v>
      </c>
      <c r="B48" s="10" t="str">
        <f>VLOOKUP(H48,[1]Auxiliar_referencia!E:F,2,FALSE)</f>
        <v>Medidor faturado pela UFSC</v>
      </c>
      <c r="C48" s="10">
        <v>2025</v>
      </c>
      <c r="D48" s="10" t="s">
        <v>118</v>
      </c>
      <c r="E48" s="10">
        <f>VLOOKUP(H48,[1]Auxiliar_referencia!$B:$X,3,FALSE)</f>
        <v>2296705</v>
      </c>
      <c r="F48" s="10" t="str">
        <f>VLOOKUP(H48,[1]Auxiliar_referencia!$B:$X,11,FALSE)</f>
        <v>Trindade</v>
      </c>
      <c r="G48" s="10" t="str">
        <f>VLOOKUP(H48,[1]Auxiliar_referencia!$B:$X,16,FALSE)</f>
        <v>G15AA00021</v>
      </c>
      <c r="H48" s="11" t="s">
        <v>77</v>
      </c>
      <c r="I48" s="10" t="str">
        <f>VLOOKUP(H48,[1]Auxiliar_referencia!$B:$X,20,FALSE)</f>
        <v>CASAN</v>
      </c>
      <c r="J48" s="10" t="str">
        <f>VLOOKUP(H48,[1]Auxiliar_referencia!$B:$X,10,FALSE)</f>
        <v>Florianópolis - Trindade</v>
      </c>
      <c r="K48" s="10" t="str">
        <f>VLOOKUP(H48,[1]Auxiliar_referencia!$B:$X,12,FALSE)</f>
        <v>Centro de Desportos</v>
      </c>
      <c r="L48" s="12">
        <f>VLOOKUP($H48,'[2]2025_01'!$D:$AD,'[2]2025_01'!Z$19,FALSE)</f>
        <v>1</v>
      </c>
      <c r="M48" s="12">
        <f>VLOOKUP($H48,'[2]2025_01'!$D:$AD,'[2]2025_01'!AA$19,FALSE)</f>
        <v>0</v>
      </c>
      <c r="N48" s="12">
        <f>VLOOKUP($H48,'[2]2025_01'!$D:$AD,'[2]2025_01'!AB$19,FALSE)</f>
        <v>1</v>
      </c>
      <c r="O48" s="12">
        <f>VLOOKUP($H48,'[2]2025_01'!$D:$AD,'[2]2025_01'!AC$19,FALSE)</f>
        <v>0</v>
      </c>
      <c r="P48" s="12">
        <f>VLOOKUP($H48,'[2]2025_01'!$D:$AD,'[2]2025_01'!AD$19,FALSE)</f>
        <v>2</v>
      </c>
      <c r="Q48" s="13">
        <f>VLOOKUP(H48,'[1]2025_12'!H:R,11,FALSE)</f>
        <v>0</v>
      </c>
      <c r="R48" s="14">
        <f>VLOOKUP($H48,'[2]2025_01'!$D:$AD,'[2]2025_01'!J$19,FALSE)</f>
        <v>57698</v>
      </c>
      <c r="S48" s="15">
        <f t="shared" si="1"/>
        <v>57698</v>
      </c>
      <c r="T48" s="12">
        <f>VLOOKUP($H48,'[2]2025_01'!$D:$AD,'[2]2025_01'!K$19,FALSE)</f>
        <v>1022</v>
      </c>
      <c r="U48" s="16" t="str">
        <f>VLOOKUP($H48,'[2]2025_01'!$D:$AD,'[2]2025_01'!T$19,FALSE)</f>
        <v>LIDO</v>
      </c>
      <c r="V48" s="17" t="str">
        <f>VLOOKUP($H48,'[2]2025_01'!$D:$AD,'[2]2025_01'!U$19,FALSE)</f>
        <v>Sem ocorrência</v>
      </c>
      <c r="W48" s="12">
        <f>VLOOKUP($H48,'[2]2025_01'!$D:$AD,'[2]2025_01'!L$19,FALSE)</f>
        <v>20269.62</v>
      </c>
      <c r="X48" s="12">
        <f>VLOOKUP($H48,'[2]2025_01'!$D:$AD,'[2]2025_01'!M$19,FALSE)</f>
        <v>20269.62</v>
      </c>
      <c r="Y48" s="18">
        <f>VLOOKUP($H48,'[2]2025_01'!$D:$AD,'[2]2025_01'!N$19,FALSE)</f>
        <v>-3830.96</v>
      </c>
      <c r="Z48" s="12">
        <f>VLOOKUP($H48,'[2]2025_01'!$D:$AD,'[2]2025_01'!O$19,FALSE)</f>
        <v>0</v>
      </c>
      <c r="AA48" s="12">
        <f>VLOOKUP($H48,'[2]2025_01'!$D:$AD,'[2]2025_01'!P$19,FALSE)</f>
        <v>0</v>
      </c>
      <c r="AB48" s="12">
        <f>VLOOKUP($H48,'[2]2025_01'!$D:$AD,'[2]2025_01'!Q$19,FALSE)</f>
        <v>36708.28</v>
      </c>
      <c r="AC48">
        <f t="shared" si="2"/>
        <v>36708.28</v>
      </c>
      <c r="AD48">
        <f t="shared" si="3"/>
        <v>0</v>
      </c>
    </row>
    <row r="49" spans="1:30" ht="15" customHeight="1" x14ac:dyDescent="0.25">
      <c r="A49" s="10" t="str">
        <f t="shared" si="0"/>
        <v>H056 2025 Janeiro</v>
      </c>
      <c r="B49" s="10" t="str">
        <f>VLOOKUP(H49,[1]Auxiliar_referencia!E:F,2,FALSE)</f>
        <v>Medidor faturado pela UFSC</v>
      </c>
      <c r="C49" s="10">
        <v>2025</v>
      </c>
      <c r="D49" s="10" t="s">
        <v>118</v>
      </c>
      <c r="E49" s="10">
        <f>VLOOKUP(H49,[1]Auxiliar_referencia!$B:$X,3,FALSE)</f>
        <v>2296721</v>
      </c>
      <c r="F49" s="10" t="str">
        <f>VLOOKUP(H49,[1]Auxiliar_referencia!$B:$X,11,FALSE)</f>
        <v>Trindade</v>
      </c>
      <c r="G49" s="10" t="str">
        <f>VLOOKUP(H49,[1]Auxiliar_referencia!$B:$X,16,FALSE)</f>
        <v>E11C000742</v>
      </c>
      <c r="H49" s="11" t="s">
        <v>78</v>
      </c>
      <c r="I49" s="10" t="str">
        <f>VLOOKUP(H49,[1]Auxiliar_referencia!$B:$X,20,FALSE)</f>
        <v>CASAN</v>
      </c>
      <c r="J49" s="10" t="str">
        <f>VLOOKUP(H49,[1]Auxiliar_referencia!$B:$X,10,FALSE)</f>
        <v>Florianópolis - Trindade</v>
      </c>
      <c r="K49" s="10" t="str">
        <f>VLOOKUP(H49,[1]Auxiliar_referencia!$B:$X,12,FALSE)</f>
        <v>Restaurante Universitário 2</v>
      </c>
      <c r="L49" s="12">
        <f>VLOOKUP($H49,'[2]2025_01'!$D:$AD,'[2]2025_01'!Z$19,FALSE)</f>
        <v>1</v>
      </c>
      <c r="M49" s="12">
        <f>VLOOKUP($H49,'[2]2025_01'!$D:$AD,'[2]2025_01'!AA$19,FALSE)</f>
        <v>0</v>
      </c>
      <c r="N49" s="12">
        <f>VLOOKUP($H49,'[2]2025_01'!$D:$AD,'[2]2025_01'!AB$19,FALSE)</f>
        <v>1</v>
      </c>
      <c r="O49" s="12">
        <f>VLOOKUP($H49,'[2]2025_01'!$D:$AD,'[2]2025_01'!AC$19,FALSE)</f>
        <v>0</v>
      </c>
      <c r="P49" s="12">
        <f>VLOOKUP($H49,'[2]2025_01'!$D:$AD,'[2]2025_01'!AD$19,FALSE)</f>
        <v>2</v>
      </c>
      <c r="Q49" s="13">
        <f>VLOOKUP(H49,'[1]2025_12'!H:R,11,FALSE)</f>
        <v>0</v>
      </c>
      <c r="R49" s="14">
        <f>VLOOKUP($H49,'[2]2025_01'!$D:$AD,'[2]2025_01'!J$19,FALSE)</f>
        <v>99373</v>
      </c>
      <c r="S49" s="15">
        <f t="shared" si="1"/>
        <v>99373</v>
      </c>
      <c r="T49" s="12">
        <f>VLOOKUP($H49,'[2]2025_01'!$D:$AD,'[2]2025_01'!K$19,FALSE)</f>
        <v>836</v>
      </c>
      <c r="U49" s="16" t="str">
        <f>VLOOKUP($H49,'[2]2025_01'!$D:$AD,'[2]2025_01'!T$19,FALSE)</f>
        <v>LIDO/REVISÃO</v>
      </c>
      <c r="V49" s="17" t="str">
        <f>VLOOKUP($H49,'[2]2025_01'!$D:$AD,'[2]2025_01'!U$19,FALSE)</f>
        <v>CONFIRMACAO LEITURA</v>
      </c>
      <c r="W49" s="12">
        <f>VLOOKUP($H49,'[2]2025_01'!$D:$AD,'[2]2025_01'!L$19,FALSE)</f>
        <v>16512.419999999998</v>
      </c>
      <c r="X49" s="12">
        <f>VLOOKUP($H49,'[2]2025_01'!$D:$AD,'[2]2025_01'!M$19,FALSE)</f>
        <v>16512.419999999998</v>
      </c>
      <c r="Y49" s="18">
        <f>VLOOKUP($H49,'[2]2025_01'!$D:$AD,'[2]2025_01'!N$19,FALSE)</f>
        <v>-3120.85</v>
      </c>
      <c r="Z49" s="12">
        <f>VLOOKUP($H49,'[2]2025_01'!$D:$AD,'[2]2025_01'!O$19,FALSE)</f>
        <v>0</v>
      </c>
      <c r="AA49" s="12">
        <f>VLOOKUP($H49,'[2]2025_01'!$D:$AD,'[2]2025_01'!P$19,FALSE)</f>
        <v>0</v>
      </c>
      <c r="AB49" s="12">
        <f>VLOOKUP($H49,'[2]2025_01'!$D:$AD,'[2]2025_01'!Q$19,FALSE)</f>
        <v>29903.99</v>
      </c>
      <c r="AC49">
        <f t="shared" si="2"/>
        <v>29903.989999999998</v>
      </c>
      <c r="AD49">
        <f t="shared" si="3"/>
        <v>0</v>
      </c>
    </row>
    <row r="50" spans="1:30" ht="15" customHeight="1" x14ac:dyDescent="0.25">
      <c r="A50" s="10" t="str">
        <f t="shared" si="0"/>
        <v>H057 2025 Janeiro</v>
      </c>
      <c r="B50" s="10" t="str">
        <f>VLOOKUP(H50,[1]Auxiliar_referencia!E:F,2,FALSE)</f>
        <v>Medidor faturado pela UFSC</v>
      </c>
      <c r="C50" s="10">
        <v>2025</v>
      </c>
      <c r="D50" s="10" t="s">
        <v>118</v>
      </c>
      <c r="E50" s="10">
        <f>VLOOKUP(H50,[1]Auxiliar_referencia!$B:$X,3,FALSE)</f>
        <v>2297108</v>
      </c>
      <c r="F50" s="10" t="str">
        <f>VLOOKUP(H50,[1]Auxiliar_referencia!$B:$X,11,FALSE)</f>
        <v>Trindade</v>
      </c>
      <c r="G50" s="10" t="str">
        <f>VLOOKUP(H50,[1]Auxiliar_referencia!$B:$X,16,FALSE)</f>
        <v>A95L322012</v>
      </c>
      <c r="H50" s="11" t="s">
        <v>79</v>
      </c>
      <c r="I50" s="10" t="str">
        <f>VLOOKUP(H50,[1]Auxiliar_referencia!$B:$X,20,FALSE)</f>
        <v>CASAN</v>
      </c>
      <c r="J50" s="10" t="str">
        <f>VLOOKUP(H50,[1]Auxiliar_referencia!$B:$X,10,FALSE)</f>
        <v>Florianópolis - Trindade</v>
      </c>
      <c r="K50" s="10" t="str">
        <f>VLOOKUP(H50,[1]Auxiliar_referencia!$B:$X,12,FALSE)</f>
        <v>PU - Prefeitura Universitária - Oficina, Serralheria e Mecânica (PU11)</v>
      </c>
      <c r="L50" s="12">
        <f>VLOOKUP($H50,'[2]2025_01'!$D:$AD,'[2]2025_01'!Z$19,FALSE)</f>
        <v>1</v>
      </c>
      <c r="M50" s="12">
        <f>VLOOKUP($H50,'[2]2025_01'!$D:$AD,'[2]2025_01'!AA$19,FALSE)</f>
        <v>0</v>
      </c>
      <c r="N50" s="12">
        <f>VLOOKUP($H50,'[2]2025_01'!$D:$AD,'[2]2025_01'!AB$19,FALSE)</f>
        <v>0</v>
      </c>
      <c r="O50" s="12">
        <f>VLOOKUP($H50,'[2]2025_01'!$D:$AD,'[2]2025_01'!AC$19,FALSE)</f>
        <v>0</v>
      </c>
      <c r="P50" s="12">
        <f>VLOOKUP($H50,'[2]2025_01'!$D:$AD,'[2]2025_01'!AD$19,FALSE)</f>
        <v>1</v>
      </c>
      <c r="Q50" s="13">
        <f>VLOOKUP(H50,'[1]2025_12'!H:R,11,FALSE)</f>
        <v>0</v>
      </c>
      <c r="R50" s="14">
        <f>VLOOKUP($H50,'[2]2025_01'!$D:$AD,'[2]2025_01'!J$19,FALSE)</f>
        <v>2820</v>
      </c>
      <c r="S50" s="15">
        <f t="shared" si="1"/>
        <v>2820</v>
      </c>
      <c r="T50" s="12">
        <f>VLOOKUP($H50,'[2]2025_01'!$D:$AD,'[2]2025_01'!K$19,FALSE)</f>
        <v>43</v>
      </c>
      <c r="U50" s="16" t="str">
        <f>VLOOKUP($H50,'[2]2025_01'!$D:$AD,'[2]2025_01'!T$19,FALSE)</f>
        <v>LIDO</v>
      </c>
      <c r="V50" s="17" t="str">
        <f>VLOOKUP($H50,'[2]2025_01'!$D:$AD,'[2]2025_01'!U$19,FALSE)</f>
        <v>Sem ocorrência</v>
      </c>
      <c r="W50" s="12">
        <f>VLOOKUP($H50,'[2]2025_01'!$D:$AD,'[2]2025_01'!L$19,FALSE)</f>
        <v>697.38</v>
      </c>
      <c r="X50" s="12">
        <f>VLOOKUP($H50,'[2]2025_01'!$D:$AD,'[2]2025_01'!M$19,FALSE)</f>
        <v>697.38</v>
      </c>
      <c r="Y50" s="18">
        <f>VLOOKUP($H50,'[2]2025_01'!$D:$AD,'[2]2025_01'!N$19,FALSE)</f>
        <v>-131.81</v>
      </c>
      <c r="Z50" s="12">
        <f>VLOOKUP($H50,'[2]2025_01'!$D:$AD,'[2]2025_01'!O$19,FALSE)</f>
        <v>0</v>
      </c>
      <c r="AA50" s="12">
        <f>VLOOKUP($H50,'[2]2025_01'!$D:$AD,'[2]2025_01'!P$19,FALSE)</f>
        <v>0</v>
      </c>
      <c r="AB50" s="12">
        <f>VLOOKUP($H50,'[2]2025_01'!$D:$AD,'[2]2025_01'!Q$19,FALSE)</f>
        <v>1262.95</v>
      </c>
      <c r="AC50">
        <f t="shared" si="2"/>
        <v>1262.95</v>
      </c>
      <c r="AD50">
        <f t="shared" si="3"/>
        <v>0</v>
      </c>
    </row>
    <row r="51" spans="1:30" ht="15" customHeight="1" x14ac:dyDescent="0.25">
      <c r="A51" s="10" t="str">
        <f t="shared" si="0"/>
        <v>H058 2025 Janeiro</v>
      </c>
      <c r="B51" s="10" t="str">
        <f>VLOOKUP(H51,[1]Auxiliar_referencia!E:F,2,FALSE)</f>
        <v>Medidor faturado pela UFSC</v>
      </c>
      <c r="C51" s="10">
        <v>2025</v>
      </c>
      <c r="D51" s="10" t="s">
        <v>118</v>
      </c>
      <c r="E51" s="10">
        <f>VLOOKUP(H51,[1]Auxiliar_referencia!$B:$X,3,FALSE)</f>
        <v>9611070</v>
      </c>
      <c r="F51" s="10" t="str">
        <f>VLOOKUP(H51,[1]Auxiliar_referencia!$B:$X,11,FALSE)</f>
        <v>Trindade</v>
      </c>
      <c r="G51" s="10" t="str">
        <f>VLOOKUP(H51,[1]Auxiliar_referencia!$B:$X,16,FALSE)</f>
        <v>C11C005856</v>
      </c>
      <c r="H51" s="11" t="s">
        <v>80</v>
      </c>
      <c r="I51" s="10" t="str">
        <f>VLOOKUP(H51,[1]Auxiliar_referencia!$B:$X,20,FALSE)</f>
        <v>CASAN</v>
      </c>
      <c r="J51" s="10" t="str">
        <f>VLOOKUP(H51,[1]Auxiliar_referencia!$B:$X,10,FALSE)</f>
        <v>Florianópolis - Trindade</v>
      </c>
      <c r="K51" s="10" t="str">
        <f>VLOOKUP(H51,[1]Auxiliar_referencia!$B:$X,12,FALSE)</f>
        <v>CCB - Blocos A, B, C e D - 2 - Córrego Grande</v>
      </c>
      <c r="L51" s="12">
        <f>VLOOKUP($H51,'[2]2025_01'!$D:$AD,'[2]2025_01'!Z$19,FALSE)</f>
        <v>1</v>
      </c>
      <c r="M51" s="12">
        <f>VLOOKUP($H51,'[2]2025_01'!$D:$AD,'[2]2025_01'!AA$19,FALSE)</f>
        <v>0</v>
      </c>
      <c r="N51" s="12">
        <f>VLOOKUP($H51,'[2]2025_01'!$D:$AD,'[2]2025_01'!AB$19,FALSE)</f>
        <v>0</v>
      </c>
      <c r="O51" s="12">
        <f>VLOOKUP($H51,'[2]2025_01'!$D:$AD,'[2]2025_01'!AC$19,FALSE)</f>
        <v>0</v>
      </c>
      <c r="P51" s="12">
        <f>VLOOKUP($H51,'[2]2025_01'!$D:$AD,'[2]2025_01'!AD$19,FALSE)</f>
        <v>1</v>
      </c>
      <c r="Q51" s="13">
        <f>VLOOKUP(H51,'[1]2025_12'!H:R,11,FALSE)</f>
        <v>0</v>
      </c>
      <c r="R51" s="14">
        <f>VLOOKUP($H51,'[2]2025_01'!$D:$AD,'[2]2025_01'!J$19,FALSE)</f>
        <v>23277</v>
      </c>
      <c r="S51" s="15">
        <f t="shared" si="1"/>
        <v>23277</v>
      </c>
      <c r="T51" s="12">
        <f>VLOOKUP($H51,'[2]2025_01'!$D:$AD,'[2]2025_01'!K$19,FALSE)</f>
        <v>762</v>
      </c>
      <c r="U51" s="16" t="str">
        <f>VLOOKUP($H51,'[2]2025_01'!$D:$AD,'[2]2025_01'!T$19,FALSE)</f>
        <v>LIDO/REVISÃO</v>
      </c>
      <c r="V51" s="17" t="str">
        <f>VLOOKUP($H51,'[2]2025_01'!$D:$AD,'[2]2025_01'!U$19,FALSE)</f>
        <v>Alto Consumo</v>
      </c>
      <c r="W51" s="12">
        <f>VLOOKUP($H51,'[2]2025_01'!$D:$AD,'[2]2025_01'!L$19,FALSE)</f>
        <v>13560.29</v>
      </c>
      <c r="X51" s="12">
        <f>VLOOKUP($H51,'[2]2025_01'!$D:$AD,'[2]2025_01'!M$19,FALSE)</f>
        <v>13560.29</v>
      </c>
      <c r="Y51" s="18">
        <f>VLOOKUP($H51,'[2]2025_01'!$D:$AD,'[2]2025_01'!N$19,FALSE)</f>
        <v>-2562.9</v>
      </c>
      <c r="Z51" s="12">
        <f>VLOOKUP($H51,'[2]2025_01'!$D:$AD,'[2]2025_01'!O$19,FALSE)</f>
        <v>0</v>
      </c>
      <c r="AA51" s="12">
        <f>VLOOKUP($H51,'[2]2025_01'!$D:$AD,'[2]2025_01'!P$19,FALSE)</f>
        <v>0</v>
      </c>
      <c r="AB51" s="12">
        <f>VLOOKUP($H51,'[2]2025_01'!$D:$AD,'[2]2025_01'!Q$19,FALSE)</f>
        <v>24557.68</v>
      </c>
      <c r="AC51">
        <f t="shared" si="2"/>
        <v>24557.68</v>
      </c>
      <c r="AD51">
        <f t="shared" si="3"/>
        <v>0</v>
      </c>
    </row>
    <row r="52" spans="1:30" ht="15" customHeight="1" x14ac:dyDescent="0.25">
      <c r="A52" s="10" t="str">
        <f t="shared" si="0"/>
        <v>H059 2025 Janeiro</v>
      </c>
      <c r="B52" s="10" t="str">
        <f>VLOOKUP(H52,[1]Auxiliar_referencia!E:F,2,FALSE)</f>
        <v>Medidor faturado pela UFSC</v>
      </c>
      <c r="C52" s="10">
        <v>2025</v>
      </c>
      <c r="D52" s="10" t="s">
        <v>118</v>
      </c>
      <c r="E52" s="10">
        <f>VLOOKUP(H52,[1]Auxiliar_referencia!$B:$X,3,FALSE)</f>
        <v>2296675</v>
      </c>
      <c r="F52" s="10" t="str">
        <f>VLOOKUP(H52,[1]Auxiliar_referencia!$B:$X,11,FALSE)</f>
        <v>Trindade</v>
      </c>
      <c r="G52" s="10" t="str">
        <f>VLOOKUP(H52,[1]Auxiliar_referencia!$B:$X,16,FALSE)</f>
        <v>A13C020930</v>
      </c>
      <c r="H52" s="11" t="s">
        <v>81</v>
      </c>
      <c r="I52" s="10" t="str">
        <f>VLOOKUP(H52,[1]Auxiliar_referencia!$B:$X,20,FALSE)</f>
        <v>CASAN</v>
      </c>
      <c r="J52" s="10" t="str">
        <f>VLOOKUP(H52,[1]Auxiliar_referencia!$B:$X,10,FALSE)</f>
        <v>Florianópolis - Trindade</v>
      </c>
      <c r="K52" s="10" t="str">
        <f>VLOOKUP(H52,[1]Auxiliar_referencia!$B:$X,12,FALSE)</f>
        <v>CTC - Setic e Almoxarifado (CTC 8 e 14)</v>
      </c>
      <c r="L52" s="12">
        <f>VLOOKUP($H52,'[2]2025_01'!$D:$AD,'[2]2025_01'!Z$19,FALSE)</f>
        <v>1</v>
      </c>
      <c r="M52" s="12">
        <f>VLOOKUP($H52,'[2]2025_01'!$D:$AD,'[2]2025_01'!AA$19,FALSE)</f>
        <v>0</v>
      </c>
      <c r="N52" s="12">
        <f>VLOOKUP($H52,'[2]2025_01'!$D:$AD,'[2]2025_01'!AB$19,FALSE)</f>
        <v>0</v>
      </c>
      <c r="O52" s="12">
        <f>VLOOKUP($H52,'[2]2025_01'!$D:$AD,'[2]2025_01'!AC$19,FALSE)</f>
        <v>0</v>
      </c>
      <c r="P52" s="12">
        <f>VLOOKUP($H52,'[2]2025_01'!$D:$AD,'[2]2025_01'!AD$19,FALSE)</f>
        <v>1</v>
      </c>
      <c r="Q52" s="13">
        <f>VLOOKUP(H52,'[1]2025_12'!H:R,11,FALSE)</f>
        <v>0</v>
      </c>
      <c r="R52" s="14">
        <f>VLOOKUP($H52,'[2]2025_01'!$D:$AD,'[2]2025_01'!J$19,FALSE)</f>
        <v>58</v>
      </c>
      <c r="S52" s="15">
        <f t="shared" si="1"/>
        <v>58</v>
      </c>
      <c r="T52" s="12">
        <f>VLOOKUP($H52,'[2]2025_01'!$D:$AD,'[2]2025_01'!K$19,FALSE)</f>
        <v>4</v>
      </c>
      <c r="U52" s="16" t="str">
        <f>VLOOKUP($H52,'[2]2025_01'!$D:$AD,'[2]2025_01'!T$19,FALSE)</f>
        <v>LIDO</v>
      </c>
      <c r="V52" s="17" t="str">
        <f>VLOOKUP($H52,'[2]2025_01'!$D:$AD,'[2]2025_01'!U$19,FALSE)</f>
        <v>Sem ocorrência</v>
      </c>
      <c r="W52" s="12">
        <f>VLOOKUP($H52,'[2]2025_01'!$D:$AD,'[2]2025_01'!L$19,FALSE)</f>
        <v>68.790000000000006</v>
      </c>
      <c r="X52" s="12">
        <f>VLOOKUP($H52,'[2]2025_01'!$D:$AD,'[2]2025_01'!M$19,FALSE)</f>
        <v>68.790000000000006</v>
      </c>
      <c r="Y52" s="18">
        <f>VLOOKUP($H52,'[2]2025_01'!$D:$AD,'[2]2025_01'!N$19,FALSE)</f>
        <v>-13</v>
      </c>
      <c r="Z52" s="12">
        <f>VLOOKUP($H52,'[2]2025_01'!$D:$AD,'[2]2025_01'!O$19,FALSE)</f>
        <v>0</v>
      </c>
      <c r="AA52" s="12">
        <f>VLOOKUP($H52,'[2]2025_01'!$D:$AD,'[2]2025_01'!P$19,FALSE)</f>
        <v>0</v>
      </c>
      <c r="AB52" s="12">
        <f>VLOOKUP($H52,'[2]2025_01'!$D:$AD,'[2]2025_01'!Q$19,FALSE)</f>
        <v>124.58</v>
      </c>
      <c r="AC52">
        <f t="shared" si="2"/>
        <v>124.58000000000001</v>
      </c>
      <c r="AD52">
        <f t="shared" si="3"/>
        <v>0</v>
      </c>
    </row>
    <row r="53" spans="1:30" ht="15" customHeight="1" x14ac:dyDescent="0.25">
      <c r="A53" s="10" t="str">
        <f t="shared" si="0"/>
        <v>H060 2025 Janeiro</v>
      </c>
      <c r="B53" s="10" t="str">
        <f>VLOOKUP(H53,[1]Auxiliar_referencia!E:F,2,FALSE)</f>
        <v>Medidor faturado pela UFSC</v>
      </c>
      <c r="C53" s="10">
        <v>2025</v>
      </c>
      <c r="D53" s="10" t="s">
        <v>118</v>
      </c>
      <c r="E53" s="10">
        <f>VLOOKUP(H53,[1]Auxiliar_referencia!$B:$X,3,FALSE)</f>
        <v>5329663</v>
      </c>
      <c r="F53" s="10" t="str">
        <f>VLOOKUP(H53,[1]Auxiliar_referencia!$B:$X,11,FALSE)</f>
        <v>Trindade</v>
      </c>
      <c r="G53" s="10" t="str">
        <f>VLOOKUP(H53,[1]Auxiliar_referencia!$B:$X,16,FALSE)</f>
        <v>A13C021299</v>
      </c>
      <c r="H53" s="11" t="s">
        <v>82</v>
      </c>
      <c r="I53" s="10" t="str">
        <f>VLOOKUP(H53,[1]Auxiliar_referencia!$B:$X,20,FALSE)</f>
        <v>CASAN</v>
      </c>
      <c r="J53" s="10" t="str">
        <f>VLOOKUP(H53,[1]Auxiliar_referencia!$B:$X,10,FALSE)</f>
        <v>Florianópolis - Trindade</v>
      </c>
      <c r="K53" s="10" t="str">
        <f>VLOOKUP(H53,[1]Auxiliar_referencia!$B:$X,12,FALSE)</f>
        <v>Reitoria II</v>
      </c>
      <c r="L53" s="12">
        <f>VLOOKUP($H53,'[2]2025_01'!$D:$AD,'[2]2025_01'!Z$19,FALSE)</f>
        <v>1</v>
      </c>
      <c r="M53" s="12">
        <f>VLOOKUP($H53,'[2]2025_01'!$D:$AD,'[2]2025_01'!AA$19,FALSE)</f>
        <v>0</v>
      </c>
      <c r="N53" s="12">
        <f>VLOOKUP($H53,'[2]2025_01'!$D:$AD,'[2]2025_01'!AB$19,FALSE)</f>
        <v>0</v>
      </c>
      <c r="O53" s="12">
        <f>VLOOKUP($H53,'[2]2025_01'!$D:$AD,'[2]2025_01'!AC$19,FALSE)</f>
        <v>0</v>
      </c>
      <c r="P53" s="12">
        <f>VLOOKUP($H53,'[2]2025_01'!$D:$AD,'[2]2025_01'!AD$19,FALSE)</f>
        <v>1</v>
      </c>
      <c r="Q53" s="13">
        <f>VLOOKUP(H53,'[1]2025_12'!H:R,11,FALSE)</f>
        <v>0</v>
      </c>
      <c r="R53" s="14">
        <f>VLOOKUP($H53,'[2]2025_01'!$D:$AD,'[2]2025_01'!J$19,FALSE)</f>
        <v>3976</v>
      </c>
      <c r="S53" s="15">
        <f t="shared" si="1"/>
        <v>3976</v>
      </c>
      <c r="T53" s="12">
        <f>VLOOKUP($H53,'[2]2025_01'!$D:$AD,'[2]2025_01'!K$19,FALSE)</f>
        <v>126</v>
      </c>
      <c r="U53" s="16" t="str">
        <f>VLOOKUP($H53,'[2]2025_01'!$D:$AD,'[2]2025_01'!T$19,FALSE)</f>
        <v>LIDO</v>
      </c>
      <c r="V53" s="17" t="str">
        <f>VLOOKUP($H53,'[2]2025_01'!$D:$AD,'[2]2025_01'!U$19,FALSE)</f>
        <v>Sem ocorrência</v>
      </c>
      <c r="W53" s="12">
        <f>VLOOKUP($H53,'[2]2025_01'!$D:$AD,'[2]2025_01'!L$19,FALSE)</f>
        <v>2182.25</v>
      </c>
      <c r="X53" s="12">
        <f>VLOOKUP($H53,'[2]2025_01'!$D:$AD,'[2]2025_01'!M$19,FALSE)</f>
        <v>2182.25</v>
      </c>
      <c r="Y53" s="18">
        <f>VLOOKUP($H53,'[2]2025_01'!$D:$AD,'[2]2025_01'!N$19,FALSE)</f>
        <v>-412.46</v>
      </c>
      <c r="Z53" s="12">
        <f>VLOOKUP($H53,'[2]2025_01'!$D:$AD,'[2]2025_01'!O$19,FALSE)</f>
        <v>0</v>
      </c>
      <c r="AA53" s="12">
        <f>VLOOKUP($H53,'[2]2025_01'!$D:$AD,'[2]2025_01'!P$19,FALSE)</f>
        <v>0</v>
      </c>
      <c r="AB53" s="12">
        <f>VLOOKUP($H53,'[2]2025_01'!$D:$AD,'[2]2025_01'!Q$19,FALSE)</f>
        <v>3952.04</v>
      </c>
      <c r="AC53">
        <f t="shared" si="2"/>
        <v>3952.04</v>
      </c>
      <c r="AD53">
        <f t="shared" si="3"/>
        <v>0</v>
      </c>
    </row>
    <row r="54" spans="1:30" ht="15" customHeight="1" x14ac:dyDescent="0.25">
      <c r="A54" s="10" t="str">
        <f t="shared" si="0"/>
        <v>H061 2025 Janeiro</v>
      </c>
      <c r="B54" s="10" t="str">
        <f>VLOOKUP(H54,[1]Auxiliar_referencia!E:F,2,FALSE)</f>
        <v>Medidor faturado pela UFSC</v>
      </c>
      <c r="C54" s="10">
        <v>2025</v>
      </c>
      <c r="D54" s="10" t="s">
        <v>118</v>
      </c>
      <c r="E54" s="10">
        <f>VLOOKUP(H54,[1]Auxiliar_referencia!$B:$X,3,FALSE)</f>
        <v>2296870</v>
      </c>
      <c r="F54" s="10" t="str">
        <f>VLOOKUP(H54,[1]Auxiliar_referencia!$B:$X,11,FALSE)</f>
        <v>Trindade</v>
      </c>
      <c r="G54" s="10" t="str">
        <f>VLOOKUP(H54,[1]Auxiliar_referencia!$B:$X,16,FALSE)</f>
        <v>B10C013871</v>
      </c>
      <c r="H54" s="11" t="s">
        <v>83</v>
      </c>
      <c r="I54" s="10" t="str">
        <f>VLOOKUP(H54,[1]Auxiliar_referencia!$B:$X,20,FALSE)</f>
        <v>CASAN</v>
      </c>
      <c r="J54" s="10" t="str">
        <f>VLOOKUP(H54,[1]Auxiliar_referencia!$B:$X,10,FALSE)</f>
        <v>Florianópolis - Trindade</v>
      </c>
      <c r="K54" s="10" t="str">
        <f>VLOOKUP(H54,[1]Auxiliar_referencia!$B:$X,12,FALSE)</f>
        <v>CCB Anatômico</v>
      </c>
      <c r="L54" s="12">
        <f>VLOOKUP($H54,'[2]2025_01'!$D:$AD,'[2]2025_01'!Z$19,FALSE)</f>
        <v>1</v>
      </c>
      <c r="M54" s="12">
        <f>VLOOKUP($H54,'[2]2025_01'!$D:$AD,'[2]2025_01'!AA$19,FALSE)</f>
        <v>0</v>
      </c>
      <c r="N54" s="12">
        <f>VLOOKUP($H54,'[2]2025_01'!$D:$AD,'[2]2025_01'!AB$19,FALSE)</f>
        <v>1</v>
      </c>
      <c r="O54" s="12">
        <f>VLOOKUP($H54,'[2]2025_01'!$D:$AD,'[2]2025_01'!AC$19,FALSE)</f>
        <v>0</v>
      </c>
      <c r="P54" s="12">
        <f>VLOOKUP($H54,'[2]2025_01'!$D:$AD,'[2]2025_01'!AD$19,FALSE)</f>
        <v>2</v>
      </c>
      <c r="Q54" s="13">
        <f>VLOOKUP(H54,'[1]2025_12'!H:R,11,FALSE)</f>
        <v>0</v>
      </c>
      <c r="R54" s="14">
        <f>VLOOKUP($H54,'[2]2025_01'!$D:$AD,'[2]2025_01'!J$19,FALSE)</f>
        <v>559</v>
      </c>
      <c r="S54" s="15">
        <f t="shared" si="1"/>
        <v>559</v>
      </c>
      <c r="T54" s="12">
        <f>VLOOKUP($H54,'[2]2025_01'!$D:$AD,'[2]2025_01'!K$19,FALSE)</f>
        <v>17</v>
      </c>
      <c r="U54" s="16" t="str">
        <f>VLOOKUP($H54,'[2]2025_01'!$D:$AD,'[2]2025_01'!T$19,FALSE)</f>
        <v>LIDO</v>
      </c>
      <c r="V54" s="17" t="str">
        <f>VLOOKUP($H54,'[2]2025_01'!$D:$AD,'[2]2025_01'!U$19,FALSE)</f>
        <v>Sem ocorrência</v>
      </c>
      <c r="W54" s="12">
        <f>VLOOKUP($H54,'[2]2025_01'!$D:$AD,'[2]2025_01'!L$19,FALSE)</f>
        <v>194.92</v>
      </c>
      <c r="X54" s="12">
        <f>VLOOKUP($H54,'[2]2025_01'!$D:$AD,'[2]2025_01'!M$19,FALSE)</f>
        <v>194.92</v>
      </c>
      <c r="Y54" s="18">
        <f>VLOOKUP($H54,'[2]2025_01'!$D:$AD,'[2]2025_01'!N$19,FALSE)</f>
        <v>-36.840000000000003</v>
      </c>
      <c r="Z54" s="12">
        <f>VLOOKUP($H54,'[2]2025_01'!$D:$AD,'[2]2025_01'!O$19,FALSE)</f>
        <v>0</v>
      </c>
      <c r="AA54" s="12">
        <f>VLOOKUP($H54,'[2]2025_01'!$D:$AD,'[2]2025_01'!P$19,FALSE)</f>
        <v>0</v>
      </c>
      <c r="AB54" s="12">
        <f>VLOOKUP($H54,'[2]2025_01'!$D:$AD,'[2]2025_01'!Q$19,FALSE)</f>
        <v>353</v>
      </c>
      <c r="AC54">
        <f t="shared" si="2"/>
        <v>353</v>
      </c>
      <c r="AD54">
        <f t="shared" si="3"/>
        <v>0</v>
      </c>
    </row>
    <row r="55" spans="1:30" ht="15" customHeight="1" x14ac:dyDescent="0.25">
      <c r="A55" s="10" t="str">
        <f t="shared" si="0"/>
        <v>H062 2025 Janeiro</v>
      </c>
      <c r="B55" s="10" t="str">
        <f>VLOOKUP(H55,[1]Auxiliar_referencia!E:F,2,FALSE)</f>
        <v>Medidor faturado pela UFSC</v>
      </c>
      <c r="C55" s="10">
        <v>2025</v>
      </c>
      <c r="D55" s="10" t="s">
        <v>118</v>
      </c>
      <c r="E55" s="10">
        <f>VLOOKUP(H55,[1]Auxiliar_referencia!$B:$X,3,FALSE)</f>
        <v>15023672</v>
      </c>
      <c r="F55" s="10" t="str">
        <f>VLOOKUP(H55,[1]Auxiliar_referencia!$B:$X,11,FALSE)</f>
        <v>Trindade</v>
      </c>
      <c r="G55" s="10" t="str">
        <f>VLOOKUP(H55,[1]Auxiliar_referencia!$B:$X,16,FALSE)</f>
        <v>C11C010415</v>
      </c>
      <c r="H55" s="11" t="s">
        <v>84</v>
      </c>
      <c r="I55" s="10" t="str">
        <f>VLOOKUP(H55,[1]Auxiliar_referencia!$B:$X,20,FALSE)</f>
        <v>CASAN</v>
      </c>
      <c r="J55" s="10" t="str">
        <f>VLOOKUP(H55,[1]Auxiliar_referencia!$B:$X,10,FALSE)</f>
        <v>Florianópolis - Trindade</v>
      </c>
      <c r="K55" s="10" t="str">
        <f>VLOOKUP(H55,[1]Auxiliar_referencia!$B:$X,12,FALSE)</f>
        <v>CFM  Bloco EFI</v>
      </c>
      <c r="L55" s="12">
        <f>VLOOKUP($H55,'[2]2025_01'!$D:$AD,'[2]2025_01'!Z$19,FALSE)</f>
        <v>1</v>
      </c>
      <c r="M55" s="12">
        <f>VLOOKUP($H55,'[2]2025_01'!$D:$AD,'[2]2025_01'!AA$19,FALSE)</f>
        <v>0</v>
      </c>
      <c r="N55" s="12">
        <f>VLOOKUP($H55,'[2]2025_01'!$D:$AD,'[2]2025_01'!AB$19,FALSE)</f>
        <v>0</v>
      </c>
      <c r="O55" s="12">
        <f>VLOOKUP($H55,'[2]2025_01'!$D:$AD,'[2]2025_01'!AC$19,FALSE)</f>
        <v>0</v>
      </c>
      <c r="P55" s="12">
        <f>VLOOKUP($H55,'[2]2025_01'!$D:$AD,'[2]2025_01'!AD$19,FALSE)</f>
        <v>1</v>
      </c>
      <c r="Q55" s="13">
        <f>VLOOKUP(H55,'[1]2025_12'!H:R,11,FALSE)</f>
        <v>0</v>
      </c>
      <c r="R55" s="14">
        <f>VLOOKUP($H55,'[2]2025_01'!$D:$AD,'[2]2025_01'!J$19,FALSE)</f>
        <v>18868</v>
      </c>
      <c r="S55" s="15">
        <f t="shared" si="1"/>
        <v>18868</v>
      </c>
      <c r="T55" s="12">
        <f>VLOOKUP($H55,'[2]2025_01'!$D:$AD,'[2]2025_01'!K$19,FALSE)</f>
        <v>79</v>
      </c>
      <c r="U55" s="16" t="str">
        <f>VLOOKUP($H55,'[2]2025_01'!$D:$AD,'[2]2025_01'!T$19,FALSE)</f>
        <v>LIDO/REVISÃO</v>
      </c>
      <c r="V55" s="17" t="str">
        <f>VLOOKUP($H55,'[2]2025_01'!$D:$AD,'[2]2025_01'!U$19,FALSE)</f>
        <v>CONFIRMACAO LEITURA</v>
      </c>
      <c r="W55" s="12">
        <f>VLOOKUP($H55,'[2]2025_01'!$D:$AD,'[2]2025_01'!L$19,FALSE)</f>
        <v>1341.42</v>
      </c>
      <c r="X55" s="12">
        <f>VLOOKUP($H55,'[2]2025_01'!$D:$AD,'[2]2025_01'!M$19,FALSE)</f>
        <v>1341.42</v>
      </c>
      <c r="Y55" s="18">
        <f>VLOOKUP($H55,'[2]2025_01'!$D:$AD,'[2]2025_01'!N$19,FALSE)</f>
        <v>-253.54</v>
      </c>
      <c r="Z55" s="12">
        <f>VLOOKUP($H55,'[2]2025_01'!$D:$AD,'[2]2025_01'!O$19,FALSE)</f>
        <v>0</v>
      </c>
      <c r="AA55" s="12">
        <f>VLOOKUP($H55,'[2]2025_01'!$D:$AD,'[2]2025_01'!P$19,FALSE)</f>
        <v>0</v>
      </c>
      <c r="AB55" s="12">
        <f>VLOOKUP($H55,'[2]2025_01'!$D:$AD,'[2]2025_01'!Q$19,FALSE)</f>
        <v>2429.3000000000002</v>
      </c>
      <c r="AC55">
        <f t="shared" si="2"/>
        <v>2429.3000000000002</v>
      </c>
      <c r="AD55">
        <f t="shared" si="3"/>
        <v>0</v>
      </c>
    </row>
    <row r="56" spans="1:30" ht="15" customHeight="1" x14ac:dyDescent="0.25">
      <c r="A56" s="10" t="str">
        <f t="shared" si="0"/>
        <v>H066 2025 Janeiro</v>
      </c>
      <c r="B56" s="10" t="str">
        <f>VLOOKUP(H56,[1]Auxiliar_referencia!E:F,2,FALSE)</f>
        <v>Medidor faturado pela UFSC</v>
      </c>
      <c r="C56" s="10">
        <v>2025</v>
      </c>
      <c r="D56" s="10" t="s">
        <v>118</v>
      </c>
      <c r="E56" s="10">
        <f>VLOOKUP(H56,[1]Auxiliar_referencia!$B:$X,3,FALSE)</f>
        <v>17091764</v>
      </c>
      <c r="F56" s="10" t="str">
        <f>VLOOKUP(H56,[1]Auxiliar_referencia!$B:$X,11,FALSE)</f>
        <v>Trindade</v>
      </c>
      <c r="G56" s="10" t="str">
        <f>VLOOKUP(H56,[1]Auxiliar_referencia!$B:$X,16,FALSE)</f>
        <v>F11C000153</v>
      </c>
      <c r="H56" s="11" t="s">
        <v>85</v>
      </c>
      <c r="I56" s="10" t="str">
        <f>VLOOKUP(H56,[1]Auxiliar_referencia!$B:$X,20,FALSE)</f>
        <v>CASAN</v>
      </c>
      <c r="J56" s="10" t="str">
        <f>VLOOKUP(H56,[1]Auxiliar_referencia!$B:$X,10,FALSE)</f>
        <v>Florianópolis - Trindade</v>
      </c>
      <c r="K56" s="10" t="str">
        <f>VLOOKUP(H56,[1]Auxiliar_referencia!$B:$X,12,FALSE)</f>
        <v>CCB - Blocos E, F e G e Biotério (BIC 12)</v>
      </c>
      <c r="L56" s="12">
        <f>VLOOKUP($H56,'[2]2025_01'!$D:$AD,'[2]2025_01'!Z$19,FALSE)</f>
        <v>1</v>
      </c>
      <c r="M56" s="12">
        <f>VLOOKUP($H56,'[2]2025_01'!$D:$AD,'[2]2025_01'!AA$19,FALSE)</f>
        <v>0</v>
      </c>
      <c r="N56" s="12">
        <f>VLOOKUP($H56,'[2]2025_01'!$D:$AD,'[2]2025_01'!AB$19,FALSE)</f>
        <v>0</v>
      </c>
      <c r="O56" s="12">
        <f>VLOOKUP($H56,'[2]2025_01'!$D:$AD,'[2]2025_01'!AC$19,FALSE)</f>
        <v>0</v>
      </c>
      <c r="P56" s="12">
        <f>VLOOKUP($H56,'[2]2025_01'!$D:$AD,'[2]2025_01'!AD$19,FALSE)</f>
        <v>1</v>
      </c>
      <c r="Q56" s="13">
        <f>VLOOKUP(H56,'[1]2025_12'!H:R,11,FALSE)</f>
        <v>0</v>
      </c>
      <c r="R56" s="14">
        <f>VLOOKUP($H56,'[2]2025_01'!$D:$AD,'[2]2025_01'!J$19,FALSE)</f>
        <v>33215</v>
      </c>
      <c r="S56" s="15">
        <f t="shared" si="1"/>
        <v>33215</v>
      </c>
      <c r="T56" s="12">
        <f>VLOOKUP($H56,'[2]2025_01'!$D:$AD,'[2]2025_01'!K$19,FALSE)</f>
        <v>5390</v>
      </c>
      <c r="U56" s="16" t="str">
        <f>VLOOKUP($H56,'[2]2025_01'!$D:$AD,'[2]2025_01'!T$19,FALSE)</f>
        <v>LIDO/REVISÃO</v>
      </c>
      <c r="V56" s="17" t="str">
        <f>VLOOKUP($H56,'[2]2025_01'!$D:$AD,'[2]2025_01'!U$19,FALSE)</f>
        <v>Alto Consumo</v>
      </c>
      <c r="W56" s="12">
        <f>VLOOKUP($H56,'[2]2025_01'!$D:$AD,'[2]2025_01'!L$19,FALSE)</f>
        <v>96355.21</v>
      </c>
      <c r="X56" s="12">
        <f>VLOOKUP($H56,'[2]2025_01'!$D:$AD,'[2]2025_01'!M$19,FALSE)</f>
        <v>96355.21</v>
      </c>
      <c r="Y56" s="18">
        <f>VLOOKUP($H56,'[2]2025_01'!$D:$AD,'[2]2025_01'!N$19,FALSE)</f>
        <v>-18211.13</v>
      </c>
      <c r="Z56" s="12">
        <f>VLOOKUP($H56,'[2]2025_01'!$D:$AD,'[2]2025_01'!O$19,FALSE)</f>
        <v>0</v>
      </c>
      <c r="AA56" s="12">
        <f>VLOOKUP($H56,'[2]2025_01'!$D:$AD,'[2]2025_01'!P$19,FALSE)</f>
        <v>0</v>
      </c>
      <c r="AB56" s="12">
        <f>VLOOKUP($H56,'[2]2025_01'!$D:$AD,'[2]2025_01'!Q$19,FALSE)</f>
        <v>174499.29</v>
      </c>
      <c r="AC56">
        <f t="shared" si="2"/>
        <v>174499.29</v>
      </c>
      <c r="AD56">
        <f t="shared" si="3"/>
        <v>0</v>
      </c>
    </row>
    <row r="57" spans="1:30" ht="15" customHeight="1" x14ac:dyDescent="0.25">
      <c r="A57" s="10" t="str">
        <f t="shared" si="0"/>
        <v>H072 2025 Janeiro</v>
      </c>
      <c r="B57" s="10" t="str">
        <f>VLOOKUP(H57,[1]Auxiliar_referencia!E:F,2,FALSE)</f>
        <v>Medidor faturado pela UFSC</v>
      </c>
      <c r="C57" s="10">
        <v>2025</v>
      </c>
      <c r="D57" s="10" t="s">
        <v>118</v>
      </c>
      <c r="E57" s="10">
        <f>VLOOKUP(H57,[1]Auxiliar_referencia!$B:$X,3,FALSE)</f>
        <v>2297167</v>
      </c>
      <c r="F57" s="10" t="str">
        <f>VLOOKUP(H57,[1]Auxiliar_referencia!$B:$X,11,FALSE)</f>
        <v>CCA - Itacorubi</v>
      </c>
      <c r="G57" s="10" t="str">
        <f>VLOOKUP(H57,[1]Auxiliar_referencia!$B:$X,16,FALSE)</f>
        <v>B10C017343</v>
      </c>
      <c r="H57" s="11" t="s">
        <v>86</v>
      </c>
      <c r="I57" s="10" t="str">
        <f>VLOOKUP(H57,[1]Auxiliar_referencia!$B:$X,20,FALSE)</f>
        <v>CASAN</v>
      </c>
      <c r="J57" s="10" t="str">
        <f>VLOOKUP(H57,[1]Auxiliar_referencia!$B:$X,10,FALSE)</f>
        <v>Florianópolis - Outros</v>
      </c>
      <c r="K57" s="10" t="str">
        <f>VLOOKUP(H57,[1]Auxiliar_referencia!$B:$X,12,FALSE)</f>
        <v>CCA 1</v>
      </c>
      <c r="L57" s="12">
        <f>VLOOKUP($H57,'[2]2025_01'!$D:$AD,'[2]2025_01'!Z$19,FALSE)</f>
        <v>1</v>
      </c>
      <c r="M57" s="12">
        <f>VLOOKUP($H57,'[2]2025_01'!$D:$AD,'[2]2025_01'!AA$19,FALSE)</f>
        <v>0</v>
      </c>
      <c r="N57" s="12">
        <f>VLOOKUP($H57,'[2]2025_01'!$D:$AD,'[2]2025_01'!AB$19,FALSE)</f>
        <v>0</v>
      </c>
      <c r="O57" s="12">
        <f>VLOOKUP($H57,'[2]2025_01'!$D:$AD,'[2]2025_01'!AC$19,FALSE)</f>
        <v>0</v>
      </c>
      <c r="P57" s="12">
        <f>VLOOKUP($H57,'[2]2025_01'!$D:$AD,'[2]2025_01'!AD$19,FALSE)</f>
        <v>1</v>
      </c>
      <c r="Q57" s="13">
        <f>VLOOKUP(H57,'[1]2025_12'!H:R,11,FALSE)</f>
        <v>0</v>
      </c>
      <c r="R57" s="14">
        <f>VLOOKUP($H57,'[2]2025_01'!$D:$AD,'[2]2025_01'!J$19,FALSE)</f>
        <v>1519</v>
      </c>
      <c r="S57" s="15">
        <f t="shared" si="1"/>
        <v>1519</v>
      </c>
      <c r="T57" s="12">
        <f>VLOOKUP($H57,'[2]2025_01'!$D:$AD,'[2]2025_01'!K$19,FALSE)</f>
        <v>1183</v>
      </c>
      <c r="U57" s="16" t="str">
        <f>VLOOKUP($H57,'[2]2025_01'!$D:$AD,'[2]2025_01'!T$19,FALSE)</f>
        <v>MÉDIO</v>
      </c>
      <c r="V57" s="17" t="str">
        <f>VLOOKUP($H57,'[2]2025_01'!$D:$AD,'[2]2025_01'!U$19,FALSE)</f>
        <v>Média</v>
      </c>
      <c r="W57" s="12">
        <f>VLOOKUP($H57,'[2]2025_01'!$D:$AD,'[2]2025_01'!L$19,FALSE)</f>
        <v>21091.98</v>
      </c>
      <c r="X57" s="12">
        <f>VLOOKUP($H57,'[2]2025_01'!$D:$AD,'[2]2025_01'!M$19,FALSE)</f>
        <v>0</v>
      </c>
      <c r="Y57" s="18">
        <f>VLOOKUP($H57,'[2]2025_01'!$D:$AD,'[2]2025_01'!N$19,FALSE)</f>
        <v>-1993.2</v>
      </c>
      <c r="Z57" s="12">
        <f>VLOOKUP($H57,'[2]2025_01'!$D:$AD,'[2]2025_01'!O$19,FALSE)</f>
        <v>0</v>
      </c>
      <c r="AA57" s="12">
        <f>VLOOKUP($H57,'[2]2025_01'!$D:$AD,'[2]2025_01'!P$19,FALSE)</f>
        <v>0</v>
      </c>
      <c r="AB57" s="12">
        <f>VLOOKUP($H57,'[2]2025_01'!$D:$AD,'[2]2025_01'!Q$19,FALSE)</f>
        <v>19098.78</v>
      </c>
      <c r="AC57">
        <f t="shared" si="2"/>
        <v>19098.78</v>
      </c>
      <c r="AD57">
        <f t="shared" si="3"/>
        <v>0</v>
      </c>
    </row>
    <row r="58" spans="1:30" ht="15" customHeight="1" x14ac:dyDescent="0.25">
      <c r="A58" s="10" t="str">
        <f t="shared" si="0"/>
        <v>H073 2025 Janeiro</v>
      </c>
      <c r="B58" s="10" t="str">
        <f>VLOOKUP(H58,[1]Auxiliar_referencia!E:F,2,FALSE)</f>
        <v>Medidor faturado pela UFSC</v>
      </c>
      <c r="C58" s="10">
        <v>2025</v>
      </c>
      <c r="D58" s="10" t="s">
        <v>118</v>
      </c>
      <c r="E58" s="10">
        <f>VLOOKUP(H58,[1]Auxiliar_referencia!$B:$X,3,FALSE)</f>
        <v>2297175</v>
      </c>
      <c r="F58" s="10" t="str">
        <f>VLOOKUP(H58,[1]Auxiliar_referencia!$B:$X,11,FALSE)</f>
        <v>CCA - Itacorubi</v>
      </c>
      <c r="G58" s="10" t="str">
        <f>VLOOKUP(H58,[1]Auxiliar_referencia!$B:$X,16,FALSE)</f>
        <v>A05S578217</v>
      </c>
      <c r="H58" s="11" t="s">
        <v>87</v>
      </c>
      <c r="I58" s="10" t="str">
        <f>VLOOKUP(H58,[1]Auxiliar_referencia!$B:$X,20,FALSE)</f>
        <v>CASAN</v>
      </c>
      <c r="J58" s="10" t="str">
        <f>VLOOKUP(H58,[1]Auxiliar_referencia!$B:$X,10,FALSE)</f>
        <v>Florianópolis - Outros</v>
      </c>
      <c r="K58" s="10" t="str">
        <f>VLOOKUP(H58,[1]Auxiliar_referencia!$B:$X,12,FALSE)</f>
        <v>CCA  Estação Experimental de Aquicultura</v>
      </c>
      <c r="L58" s="12">
        <f>VLOOKUP($H58,'[2]2025_01'!$D:$AD,'[2]2025_01'!Z$19,FALSE)</f>
        <v>1</v>
      </c>
      <c r="M58" s="12">
        <f>VLOOKUP($H58,'[2]2025_01'!$D:$AD,'[2]2025_01'!AA$19,FALSE)</f>
        <v>0</v>
      </c>
      <c r="N58" s="12">
        <f>VLOOKUP($H58,'[2]2025_01'!$D:$AD,'[2]2025_01'!AB$19,FALSE)</f>
        <v>0</v>
      </c>
      <c r="O58" s="12">
        <f>VLOOKUP($H58,'[2]2025_01'!$D:$AD,'[2]2025_01'!AC$19,FALSE)</f>
        <v>0</v>
      </c>
      <c r="P58" s="12">
        <f>VLOOKUP($H58,'[2]2025_01'!$D:$AD,'[2]2025_01'!AD$19,FALSE)</f>
        <v>1</v>
      </c>
      <c r="Q58" s="13">
        <f>VLOOKUP(H58,'[1]2025_12'!H:R,11,FALSE)</f>
        <v>0</v>
      </c>
      <c r="R58" s="14">
        <f>VLOOKUP($H58,'[2]2025_01'!$D:$AD,'[2]2025_01'!J$19,FALSE)</f>
        <v>132</v>
      </c>
      <c r="S58" s="15">
        <f t="shared" si="1"/>
        <v>132</v>
      </c>
      <c r="T58" s="12">
        <f>VLOOKUP($H58,'[2]2025_01'!$D:$AD,'[2]2025_01'!K$19,FALSE)</f>
        <v>63</v>
      </c>
      <c r="U58" s="16" t="str">
        <f>VLOOKUP($H58,'[2]2025_01'!$D:$AD,'[2]2025_01'!T$19,FALSE)</f>
        <v>LIDO</v>
      </c>
      <c r="V58" s="17" t="str">
        <f>VLOOKUP($H58,'[2]2025_01'!$D:$AD,'[2]2025_01'!U$19,FALSE)</f>
        <v>Sem ocorrência</v>
      </c>
      <c r="W58" s="12">
        <f>VLOOKUP($H58,'[2]2025_01'!$D:$AD,'[2]2025_01'!L$19,FALSE)</f>
        <v>1055.18</v>
      </c>
      <c r="X58" s="12">
        <f>VLOOKUP($H58,'[2]2025_01'!$D:$AD,'[2]2025_01'!M$19,FALSE)</f>
        <v>0</v>
      </c>
      <c r="Y58" s="18">
        <f>VLOOKUP($H58,'[2]2025_01'!$D:$AD,'[2]2025_01'!N$19,FALSE)</f>
        <v>-99.72</v>
      </c>
      <c r="Z58" s="12">
        <f>VLOOKUP($H58,'[2]2025_01'!$D:$AD,'[2]2025_01'!O$19,FALSE)</f>
        <v>0</v>
      </c>
      <c r="AA58" s="12">
        <f>VLOOKUP($H58,'[2]2025_01'!$D:$AD,'[2]2025_01'!P$19,FALSE)</f>
        <v>0</v>
      </c>
      <c r="AB58" s="12">
        <f>VLOOKUP($H58,'[2]2025_01'!$D:$AD,'[2]2025_01'!Q$19,FALSE)</f>
        <v>955.46</v>
      </c>
      <c r="AC58">
        <f t="shared" si="2"/>
        <v>955.46</v>
      </c>
      <c r="AD58">
        <f t="shared" si="3"/>
        <v>0</v>
      </c>
    </row>
    <row r="59" spans="1:30" ht="15" customHeight="1" x14ac:dyDescent="0.25">
      <c r="A59" s="10" t="str">
        <f t="shared" si="0"/>
        <v>H074 2025 Janeiro</v>
      </c>
      <c r="B59" s="10" t="str">
        <f>VLOOKUP(H59,[1]Auxiliar_referencia!E:F,2,FALSE)</f>
        <v>Medidor faturado pela UFSC</v>
      </c>
      <c r="C59" s="10">
        <v>2025</v>
      </c>
      <c r="D59" s="10" t="s">
        <v>118</v>
      </c>
      <c r="E59" s="10">
        <f>VLOOKUP(H59,[1]Auxiliar_referencia!$B:$X,3,FALSE)</f>
        <v>2297183</v>
      </c>
      <c r="F59" s="10" t="str">
        <f>VLOOKUP(H59,[1]Auxiliar_referencia!$B:$X,11,FALSE)</f>
        <v>CCA - Itacorubi</v>
      </c>
      <c r="G59" s="10" t="str">
        <f>VLOOKUP(H59,[1]Auxiliar_referencia!$B:$X,16,FALSE)</f>
        <v>C11C010252</v>
      </c>
      <c r="H59" s="11" t="s">
        <v>88</v>
      </c>
      <c r="I59" s="10" t="str">
        <f>VLOOKUP(H59,[1]Auxiliar_referencia!$B:$X,20,FALSE)</f>
        <v>CASAN</v>
      </c>
      <c r="J59" s="10" t="str">
        <f>VLOOKUP(H59,[1]Auxiliar_referencia!$B:$X,10,FALSE)</f>
        <v>Florianópolis - Outros</v>
      </c>
      <c r="K59" s="10" t="str">
        <f>VLOOKUP(H59,[1]Auxiliar_referencia!$B:$X,12,FALSE)</f>
        <v>CCA 2</v>
      </c>
      <c r="L59" s="12">
        <f>VLOOKUP($H59,'[2]2025_01'!$D:$AD,'[2]2025_01'!Z$19,FALSE)</f>
        <v>1</v>
      </c>
      <c r="M59" s="12">
        <f>VLOOKUP($H59,'[2]2025_01'!$D:$AD,'[2]2025_01'!AA$19,FALSE)</f>
        <v>0</v>
      </c>
      <c r="N59" s="12">
        <f>VLOOKUP($H59,'[2]2025_01'!$D:$AD,'[2]2025_01'!AB$19,FALSE)</f>
        <v>0</v>
      </c>
      <c r="O59" s="12">
        <f>VLOOKUP($H59,'[2]2025_01'!$D:$AD,'[2]2025_01'!AC$19,FALSE)</f>
        <v>0</v>
      </c>
      <c r="P59" s="12">
        <f>VLOOKUP($H59,'[2]2025_01'!$D:$AD,'[2]2025_01'!AD$19,FALSE)</f>
        <v>1</v>
      </c>
      <c r="Q59" s="13">
        <f>VLOOKUP(H59,'[1]2025_12'!H:R,11,FALSE)</f>
        <v>0</v>
      </c>
      <c r="R59" s="14">
        <f>VLOOKUP($H59,'[2]2025_01'!$D:$AD,'[2]2025_01'!J$19,FALSE)</f>
        <v>17021</v>
      </c>
      <c r="S59" s="15">
        <f t="shared" si="1"/>
        <v>17021</v>
      </c>
      <c r="T59" s="12">
        <f>VLOOKUP($H59,'[2]2025_01'!$D:$AD,'[2]2025_01'!K$19,FALSE)</f>
        <v>1046</v>
      </c>
      <c r="U59" s="16" t="str">
        <f>VLOOKUP($H59,'[2]2025_01'!$D:$AD,'[2]2025_01'!T$19,FALSE)</f>
        <v>MÉDIO</v>
      </c>
      <c r="V59" s="17" t="str">
        <f>VLOOKUP($H59,'[2]2025_01'!$D:$AD,'[2]2025_01'!U$19,FALSE)</f>
        <v>Média</v>
      </c>
      <c r="W59" s="12">
        <f>VLOOKUP($H59,'[2]2025_01'!$D:$AD,'[2]2025_01'!L$19,FALSE)</f>
        <v>18641.05</v>
      </c>
      <c r="X59" s="12">
        <f>VLOOKUP($H59,'[2]2025_01'!$D:$AD,'[2]2025_01'!M$19,FALSE)</f>
        <v>0</v>
      </c>
      <c r="Y59" s="18">
        <f>VLOOKUP($H59,'[2]2025_01'!$D:$AD,'[2]2025_01'!N$19,FALSE)</f>
        <v>-1761.58</v>
      </c>
      <c r="Z59" s="12">
        <f>VLOOKUP($H59,'[2]2025_01'!$D:$AD,'[2]2025_01'!O$19,FALSE)</f>
        <v>0</v>
      </c>
      <c r="AA59" s="12">
        <f>VLOOKUP($H59,'[2]2025_01'!$D:$AD,'[2]2025_01'!P$19,FALSE)</f>
        <v>0</v>
      </c>
      <c r="AB59" s="12">
        <f>VLOOKUP($H59,'[2]2025_01'!$D:$AD,'[2]2025_01'!Q$19,FALSE)</f>
        <v>16879.47</v>
      </c>
      <c r="AC59">
        <f t="shared" si="2"/>
        <v>16879.47</v>
      </c>
      <c r="AD59">
        <f t="shared" si="3"/>
        <v>0</v>
      </c>
    </row>
    <row r="60" spans="1:30" ht="15" customHeight="1" x14ac:dyDescent="0.25">
      <c r="A60" s="10" t="str">
        <f t="shared" si="0"/>
        <v>H076 2025 Janeiro</v>
      </c>
      <c r="B60" s="10" t="str">
        <f>VLOOKUP(H60,[1]Auxiliar_referencia!E:F,2,FALSE)</f>
        <v>Medidor faturado pela UFSC</v>
      </c>
      <c r="C60" s="10">
        <v>2025</v>
      </c>
      <c r="D60" s="10" t="s">
        <v>118</v>
      </c>
      <c r="E60" s="10">
        <f>VLOOKUP(H60,[1]Auxiliar_referencia!$B:$X,3,FALSE)</f>
        <v>2297361</v>
      </c>
      <c r="F60" s="10" t="str">
        <f>VLOOKUP(H60,[1]Auxiliar_referencia!$B:$X,11,FALSE)</f>
        <v xml:space="preserve">CCA - Cidade das Abelhas </v>
      </c>
      <c r="G60" s="10" t="str">
        <f>VLOOKUP(H60,[1]Auxiliar_referencia!$B:$X,16,FALSE)</f>
        <v>A10C001421</v>
      </c>
      <c r="H60" s="11" t="s">
        <v>89</v>
      </c>
      <c r="I60" s="10" t="str">
        <f>VLOOKUP(H60,[1]Auxiliar_referencia!$B:$X,20,FALSE)</f>
        <v>CASAN</v>
      </c>
      <c r="J60" s="10" t="str">
        <f>VLOOKUP(H60,[1]Auxiliar_referencia!$B:$X,10,FALSE)</f>
        <v>Florianópolis - Outros</v>
      </c>
      <c r="K60" s="10" t="str">
        <f>VLOOKUP(H60,[1]Auxiliar_referencia!$B:$X,12,FALSE)</f>
        <v>Cidade das Abelhas  Rod. Virgílio Várzea, 2600</v>
      </c>
      <c r="L60" s="12">
        <f>VLOOKUP($H60,'[2]2025_01'!$D:$AD,'[2]2025_01'!Z$19,FALSE)</f>
        <v>1</v>
      </c>
      <c r="M60" s="12">
        <f>VLOOKUP($H60,'[2]2025_01'!$D:$AD,'[2]2025_01'!AA$19,FALSE)</f>
        <v>0</v>
      </c>
      <c r="N60" s="12">
        <f>VLOOKUP($H60,'[2]2025_01'!$D:$AD,'[2]2025_01'!AB$19,FALSE)</f>
        <v>0</v>
      </c>
      <c r="O60" s="12">
        <f>VLOOKUP($H60,'[2]2025_01'!$D:$AD,'[2]2025_01'!AC$19,FALSE)</f>
        <v>0</v>
      </c>
      <c r="P60" s="12">
        <f>VLOOKUP($H60,'[2]2025_01'!$D:$AD,'[2]2025_01'!AD$19,FALSE)</f>
        <v>1</v>
      </c>
      <c r="Q60" s="13">
        <f>VLOOKUP(H60,'[1]2025_12'!H:R,11,FALSE)</f>
        <v>0</v>
      </c>
      <c r="R60" s="14">
        <f>VLOOKUP($H60,'[2]2025_01'!$D:$AD,'[2]2025_01'!J$19,FALSE)</f>
        <v>1331</v>
      </c>
      <c r="S60" s="15">
        <f t="shared" si="1"/>
        <v>1331</v>
      </c>
      <c r="T60" s="12">
        <f>VLOOKUP($H60,'[2]2025_01'!$D:$AD,'[2]2025_01'!K$19,FALSE)</f>
        <v>0</v>
      </c>
      <c r="U60" s="16" t="str">
        <f>VLOOKUP($H60,'[2]2025_01'!$D:$AD,'[2]2025_01'!T$19,FALSE)</f>
        <v>LIDO/REVISÃO</v>
      </c>
      <c r="V60" s="17" t="str">
        <f>VLOOKUP($H60,'[2]2025_01'!$D:$AD,'[2]2025_01'!U$19,FALSE)</f>
        <v>CONFIRMACAO LEITURA</v>
      </c>
      <c r="W60" s="12">
        <f>VLOOKUP($H60,'[2]2025_01'!$D:$AD,'[2]2025_01'!L$19,FALSE)</f>
        <v>43.31</v>
      </c>
      <c r="X60" s="12">
        <f>VLOOKUP($H60,'[2]2025_01'!$D:$AD,'[2]2025_01'!M$19,FALSE)</f>
        <v>0</v>
      </c>
      <c r="Y60" s="18">
        <f>VLOOKUP($H60,'[2]2025_01'!$D:$AD,'[2]2025_01'!N$19,FALSE)</f>
        <v>-4.09</v>
      </c>
      <c r="Z60" s="12">
        <f>VLOOKUP($H60,'[2]2025_01'!$D:$AD,'[2]2025_01'!O$19,FALSE)</f>
        <v>0</v>
      </c>
      <c r="AA60" s="12">
        <f>VLOOKUP($H60,'[2]2025_01'!$D:$AD,'[2]2025_01'!P$19,FALSE)</f>
        <v>0</v>
      </c>
      <c r="AB60" s="12">
        <f>VLOOKUP($H60,'[2]2025_01'!$D:$AD,'[2]2025_01'!Q$19,FALSE)</f>
        <v>39.22</v>
      </c>
      <c r="AC60">
        <f t="shared" si="2"/>
        <v>39.22</v>
      </c>
      <c r="AD60">
        <f t="shared" si="3"/>
        <v>0</v>
      </c>
    </row>
    <row r="61" spans="1:30" ht="15" customHeight="1" x14ac:dyDescent="0.25">
      <c r="A61" s="10" t="str">
        <f t="shared" si="0"/>
        <v>H081 2025 Janeiro</v>
      </c>
      <c r="B61" s="10" t="str">
        <f>VLOOKUP(H61,[1]Auxiliar_referencia!E:F,2,FALSE)</f>
        <v>Medidor faturado pela UFSC</v>
      </c>
      <c r="C61" s="10">
        <v>2025</v>
      </c>
      <c r="D61" s="10" t="s">
        <v>118</v>
      </c>
      <c r="E61" s="10">
        <f>VLOOKUP(H61,[1]Auxiliar_referencia!$B:$X,3,FALSE)</f>
        <v>2295652</v>
      </c>
      <c r="F61" s="10" t="str">
        <f>VLOOKUP(H61,[1]Auxiliar_referencia!$B:$X,11,FALSE)</f>
        <v>SEAD - TV UFSC</v>
      </c>
      <c r="G61" s="10" t="str">
        <f>VLOOKUP(H61,[1]Auxiliar_referencia!$B:$X,16,FALSE)</f>
        <v>B17C002628</v>
      </c>
      <c r="H61" s="11" t="s">
        <v>90</v>
      </c>
      <c r="I61" s="10" t="str">
        <f>VLOOKUP(H61,[1]Auxiliar_referencia!$B:$X,20,FALSE)</f>
        <v>CASAN</v>
      </c>
      <c r="J61" s="10" t="str">
        <f>VLOOKUP(H61,[1]Auxiliar_referencia!$B:$X,10,FALSE)</f>
        <v>Florianópolis - Outros</v>
      </c>
      <c r="K61" s="10" t="str">
        <f>VLOOKUP(H61,[1]Auxiliar_referencia!$B:$X,12,FALSE)</f>
        <v>Rua Presidente Coutinho</v>
      </c>
      <c r="L61" s="12">
        <f>VLOOKUP($H61,'[2]2025_01'!$D:$AD,'[2]2025_01'!Z$19,FALSE)</f>
        <v>1</v>
      </c>
      <c r="M61" s="12">
        <f>VLOOKUP($H61,'[2]2025_01'!$D:$AD,'[2]2025_01'!AA$19,FALSE)</f>
        <v>0</v>
      </c>
      <c r="N61" s="12">
        <f>VLOOKUP($H61,'[2]2025_01'!$D:$AD,'[2]2025_01'!AB$19,FALSE)</f>
        <v>0</v>
      </c>
      <c r="O61" s="12">
        <f>VLOOKUP($H61,'[2]2025_01'!$D:$AD,'[2]2025_01'!AC$19,FALSE)</f>
        <v>0</v>
      </c>
      <c r="P61" s="12">
        <f>VLOOKUP($H61,'[2]2025_01'!$D:$AD,'[2]2025_01'!AD$19,FALSE)</f>
        <v>1</v>
      </c>
      <c r="Q61" s="13">
        <f>VLOOKUP(H61,'[1]2025_12'!H:R,11,FALSE)</f>
        <v>0</v>
      </c>
      <c r="R61" s="14">
        <f>VLOOKUP($H61,'[2]2025_01'!$D:$AD,'[2]2025_01'!J$19,FALSE)</f>
        <v>3452</v>
      </c>
      <c r="S61" s="15">
        <f t="shared" si="1"/>
        <v>3452</v>
      </c>
      <c r="T61" s="12">
        <f>VLOOKUP($H61,'[2]2025_01'!$D:$AD,'[2]2025_01'!K$19,FALSE)</f>
        <v>43</v>
      </c>
      <c r="U61" s="16" t="str">
        <f>VLOOKUP($H61,'[2]2025_01'!$D:$AD,'[2]2025_01'!T$19,FALSE)</f>
        <v>LIDO</v>
      </c>
      <c r="V61" s="17" t="str">
        <f>VLOOKUP($H61,'[2]2025_01'!$D:$AD,'[2]2025_01'!U$19,FALSE)</f>
        <v>Sem ocorrência</v>
      </c>
      <c r="W61" s="12">
        <f>VLOOKUP($H61,'[2]2025_01'!$D:$AD,'[2]2025_01'!L$19,FALSE)</f>
        <v>697.38</v>
      </c>
      <c r="X61" s="12">
        <f>VLOOKUP($H61,'[2]2025_01'!$D:$AD,'[2]2025_01'!M$19,FALSE)</f>
        <v>697.38</v>
      </c>
      <c r="Y61" s="18">
        <f>VLOOKUP($H61,'[2]2025_01'!$D:$AD,'[2]2025_01'!N$19,FALSE)</f>
        <v>-131.81</v>
      </c>
      <c r="Z61" s="12">
        <f>VLOOKUP($H61,'[2]2025_01'!$D:$AD,'[2]2025_01'!O$19,FALSE)</f>
        <v>0</v>
      </c>
      <c r="AA61" s="12">
        <f>VLOOKUP($H61,'[2]2025_01'!$D:$AD,'[2]2025_01'!P$19,FALSE)</f>
        <v>0</v>
      </c>
      <c r="AB61" s="12">
        <f>VLOOKUP($H61,'[2]2025_01'!$D:$AD,'[2]2025_01'!Q$19,FALSE)</f>
        <v>1262.95</v>
      </c>
      <c r="AC61">
        <f t="shared" si="2"/>
        <v>1262.95</v>
      </c>
      <c r="AD61">
        <f t="shared" si="3"/>
        <v>0</v>
      </c>
    </row>
    <row r="62" spans="1:30" ht="15" customHeight="1" x14ac:dyDescent="0.25">
      <c r="A62" s="10" t="str">
        <f t="shared" si="0"/>
        <v>H082 2025 Janeiro</v>
      </c>
      <c r="B62" s="10" t="str">
        <f>VLOOKUP(H62,[1]Auxiliar_referencia!E:F,2,FALSE)</f>
        <v>Medidor faturado pela UFSC</v>
      </c>
      <c r="C62" s="10">
        <v>2025</v>
      </c>
      <c r="D62" s="10" t="s">
        <v>118</v>
      </c>
      <c r="E62" s="10">
        <f>VLOOKUP(H62,[1]Auxiliar_referencia!$B:$X,3,FALSE)</f>
        <v>5716594</v>
      </c>
      <c r="F62" s="10" t="str">
        <f>VLOOKUP(H62,[1]Auxiliar_referencia!$B:$X,11,FALSE)</f>
        <v>CCA - Tapera</v>
      </c>
      <c r="G62" s="10" t="str">
        <f>VLOOKUP(H62,[1]Auxiliar_referencia!$B:$X,16,FALSE)</f>
        <v>C11C010040</v>
      </c>
      <c r="H62" s="11" t="s">
        <v>91</v>
      </c>
      <c r="I62" s="10" t="str">
        <f>VLOOKUP(H62,[1]Auxiliar_referencia!$B:$X,20,FALSE)</f>
        <v>CASAN</v>
      </c>
      <c r="J62" s="10" t="str">
        <f>VLOOKUP(H62,[1]Auxiliar_referencia!$B:$X,10,FALSE)</f>
        <v>Florianópolis - Outros</v>
      </c>
      <c r="K62" s="10" t="str">
        <f>VLOOKUP(H62,[1]Auxiliar_referencia!$B:$X,12,FALSE)</f>
        <v>CCA Tapera - Fazenda Experimental da Ressacada</v>
      </c>
      <c r="L62" s="12">
        <f>VLOOKUP($H62,'[2]2025_01'!$D:$AD,'[2]2025_01'!Z$19,FALSE)</f>
        <v>1</v>
      </c>
      <c r="M62" s="12">
        <f>VLOOKUP($H62,'[2]2025_01'!$D:$AD,'[2]2025_01'!AA$19,FALSE)</f>
        <v>0</v>
      </c>
      <c r="N62" s="12">
        <f>VLOOKUP($H62,'[2]2025_01'!$D:$AD,'[2]2025_01'!AB$19,FALSE)</f>
        <v>0</v>
      </c>
      <c r="O62" s="12">
        <f>VLOOKUP($H62,'[2]2025_01'!$D:$AD,'[2]2025_01'!AC$19,FALSE)</f>
        <v>0</v>
      </c>
      <c r="P62" s="12">
        <f>VLOOKUP($H62,'[2]2025_01'!$D:$AD,'[2]2025_01'!AD$19,FALSE)</f>
        <v>1</v>
      </c>
      <c r="Q62" s="13">
        <f>VLOOKUP(H62,'[1]2025_12'!H:R,11,FALSE)</f>
        <v>0</v>
      </c>
      <c r="R62" s="14">
        <f>VLOOKUP($H62,'[2]2025_01'!$D:$AD,'[2]2025_01'!J$19,FALSE)</f>
        <v>31807</v>
      </c>
      <c r="S62" s="15">
        <f t="shared" si="1"/>
        <v>31807</v>
      </c>
      <c r="T62" s="12">
        <f>VLOOKUP($H62,'[2]2025_01'!$D:$AD,'[2]2025_01'!K$19,FALSE)</f>
        <v>422</v>
      </c>
      <c r="U62" s="16" t="str">
        <f>VLOOKUP($H62,'[2]2025_01'!$D:$AD,'[2]2025_01'!T$19,FALSE)</f>
        <v>LIDO</v>
      </c>
      <c r="V62" s="17" t="str">
        <f>VLOOKUP($H62,'[2]2025_01'!$D:$AD,'[2]2025_01'!U$19,FALSE)</f>
        <v>Sem ocorrência</v>
      </c>
      <c r="W62" s="12">
        <f>VLOOKUP($H62,'[2]2025_01'!$D:$AD,'[2]2025_01'!L$19,FALSE)</f>
        <v>7477.69</v>
      </c>
      <c r="X62" s="12">
        <f>VLOOKUP($H62,'[2]2025_01'!$D:$AD,'[2]2025_01'!M$19,FALSE)</f>
        <v>0</v>
      </c>
      <c r="Y62" s="18">
        <f>VLOOKUP($H62,'[2]2025_01'!$D:$AD,'[2]2025_01'!N$19,FALSE)</f>
        <v>-706.64</v>
      </c>
      <c r="Z62" s="12">
        <f>VLOOKUP($H62,'[2]2025_01'!$D:$AD,'[2]2025_01'!O$19,FALSE)</f>
        <v>0</v>
      </c>
      <c r="AA62" s="12">
        <f>VLOOKUP($H62,'[2]2025_01'!$D:$AD,'[2]2025_01'!P$19,FALSE)</f>
        <v>0</v>
      </c>
      <c r="AB62" s="12">
        <f>VLOOKUP($H62,'[2]2025_01'!$D:$AD,'[2]2025_01'!Q$19,FALSE)</f>
        <v>6771.05</v>
      </c>
      <c r="AC62">
        <f t="shared" si="2"/>
        <v>6771.0499999999993</v>
      </c>
      <c r="AD62">
        <f t="shared" si="3"/>
        <v>0</v>
      </c>
    </row>
    <row r="63" spans="1:30" ht="15" customHeight="1" x14ac:dyDescent="0.25">
      <c r="A63" s="10" t="str">
        <f t="shared" si="0"/>
        <v>H083 2025 Janeiro</v>
      </c>
      <c r="B63" s="10" t="str">
        <f>VLOOKUP(H63,[1]Auxiliar_referencia!E:F,2,FALSE)</f>
        <v>Medidor faturado pela UFSC</v>
      </c>
      <c r="C63" s="10">
        <v>2025</v>
      </c>
      <c r="D63" s="10" t="s">
        <v>118</v>
      </c>
      <c r="E63" s="10">
        <f>VLOOKUP(H63,[1]Auxiliar_referencia!$B:$X,3,FALSE)</f>
        <v>6997937</v>
      </c>
      <c r="F63" s="10" t="str">
        <f>VLOOKUP(H63,[1]Auxiliar_referencia!$B:$X,11,FALSE)</f>
        <v>Casa da Arte</v>
      </c>
      <c r="G63" s="10" t="str">
        <f>VLOOKUP(H63,[1]Auxiliar_referencia!$B:$X,16,FALSE)</f>
        <v>A16S368708</v>
      </c>
      <c r="H63" s="11" t="s">
        <v>92</v>
      </c>
      <c r="I63" s="10" t="str">
        <f>VLOOKUP(H63,[1]Auxiliar_referencia!$B:$X,20,FALSE)</f>
        <v>CASAN</v>
      </c>
      <c r="J63" s="10" t="str">
        <f>VLOOKUP(H63,[1]Auxiliar_referencia!$B:$X,10,FALSE)</f>
        <v>Florianópolis - Outros</v>
      </c>
      <c r="K63" s="10" t="str">
        <f>VLOOKUP(H63,[1]Auxiliar_referencia!$B:$X,12,FALSE)</f>
        <v>Casa da Arte</v>
      </c>
      <c r="L63" s="12">
        <f>VLOOKUP($H63,'[2]2025_01'!$D:$AD,'[2]2025_01'!Z$19,FALSE)</f>
        <v>0</v>
      </c>
      <c r="M63" s="12">
        <f>VLOOKUP($H63,'[2]2025_01'!$D:$AD,'[2]2025_01'!AA$19,FALSE)</f>
        <v>0</v>
      </c>
      <c r="N63" s="12">
        <f>VLOOKUP($H63,'[2]2025_01'!$D:$AD,'[2]2025_01'!AB$19,FALSE)</f>
        <v>1</v>
      </c>
      <c r="O63" s="12">
        <f>VLOOKUP($H63,'[2]2025_01'!$D:$AD,'[2]2025_01'!AC$19,FALSE)</f>
        <v>0</v>
      </c>
      <c r="P63" s="12">
        <f>VLOOKUP($H63,'[2]2025_01'!$D:$AD,'[2]2025_01'!AD$19,FALSE)</f>
        <v>1</v>
      </c>
      <c r="Q63" s="13">
        <f>VLOOKUP(H63,'[1]2025_12'!H:R,11,FALSE)</f>
        <v>0</v>
      </c>
      <c r="R63" s="14">
        <f>VLOOKUP($H63,'[2]2025_01'!$D:$AD,'[2]2025_01'!J$19,FALSE)</f>
        <v>623</v>
      </c>
      <c r="S63" s="15">
        <f t="shared" si="1"/>
        <v>623</v>
      </c>
      <c r="T63" s="12">
        <f>VLOOKUP($H63,'[2]2025_01'!$D:$AD,'[2]2025_01'!K$19,FALSE)</f>
        <v>19</v>
      </c>
      <c r="U63" s="16" t="str">
        <f>VLOOKUP($H63,'[2]2025_01'!$D:$AD,'[2]2025_01'!T$19,FALSE)</f>
        <v>LIDO/REVISÃO</v>
      </c>
      <c r="V63" s="17" t="str">
        <f>VLOOKUP($H63,'[2]2025_01'!$D:$AD,'[2]2025_01'!U$19,FALSE)</f>
        <v>HIDRÔMETRO RETIRADO.</v>
      </c>
      <c r="W63" s="12">
        <f>VLOOKUP($H63,'[2]2025_01'!$D:$AD,'[2]2025_01'!L$19,FALSE)</f>
        <v>268.02</v>
      </c>
      <c r="X63" s="12">
        <f>VLOOKUP($H63,'[2]2025_01'!$D:$AD,'[2]2025_01'!M$19,FALSE)</f>
        <v>268.02</v>
      </c>
      <c r="Y63" s="18">
        <f>VLOOKUP($H63,'[2]2025_01'!$D:$AD,'[2]2025_01'!N$19,FALSE)</f>
        <v>-50.65</v>
      </c>
      <c r="Z63" s="12">
        <f>VLOOKUP($H63,'[2]2025_01'!$D:$AD,'[2]2025_01'!O$19,FALSE)</f>
        <v>0</v>
      </c>
      <c r="AA63" s="12">
        <f>VLOOKUP($H63,'[2]2025_01'!$D:$AD,'[2]2025_01'!P$19,FALSE)</f>
        <v>0</v>
      </c>
      <c r="AB63" s="12">
        <f>VLOOKUP($H63,'[2]2025_01'!$D:$AD,'[2]2025_01'!Q$19,FALSE)</f>
        <v>485.39</v>
      </c>
      <c r="AC63">
        <f t="shared" si="2"/>
        <v>485.39</v>
      </c>
      <c r="AD63">
        <f t="shared" si="3"/>
        <v>0</v>
      </c>
    </row>
    <row r="64" spans="1:30" ht="15" customHeight="1" x14ac:dyDescent="0.25">
      <c r="A64" s="10" t="str">
        <f t="shared" si="0"/>
        <v>H084 2025 Janeiro</v>
      </c>
      <c r="B64" s="10" t="str">
        <f>VLOOKUP(H64,[1]Auxiliar_referencia!E:F,2,FALSE)</f>
        <v>Medidor faturado pela UFSC</v>
      </c>
      <c r="C64" s="10">
        <v>2025</v>
      </c>
      <c r="D64" s="10" t="s">
        <v>118</v>
      </c>
      <c r="E64" s="10">
        <f>VLOOKUP(H64,[1]Auxiliar_referencia!$B:$X,3,FALSE)</f>
        <v>9197419</v>
      </c>
      <c r="F64" s="10" t="str">
        <f>VLOOKUP(H64,[1]Auxiliar_referencia!$B:$X,11,FALSE)</f>
        <v>CCA - Barra da Lagoa - EMEB-AQI</v>
      </c>
      <c r="G64" s="10" t="str">
        <f>VLOOKUP(H64,[1]Auxiliar_referencia!$B:$X,16,FALSE)</f>
        <v>B11C024230</v>
      </c>
      <c r="H64" s="11" t="s">
        <v>93</v>
      </c>
      <c r="I64" s="10" t="str">
        <f>VLOOKUP(H64,[1]Auxiliar_referencia!$B:$X,20,FALSE)</f>
        <v>CASAN</v>
      </c>
      <c r="J64" s="10" t="str">
        <f>VLOOKUP(H64,[1]Auxiliar_referencia!$B:$X,10,FALSE)</f>
        <v>Florianópolis - Outros</v>
      </c>
      <c r="K64" s="10" t="str">
        <f>VLOOKUP(H64,[1]Auxiliar_referencia!$B:$X,12,FALSE)</f>
        <v>LMM Área de produção</v>
      </c>
      <c r="L64" s="12">
        <f>VLOOKUP($H64,'[2]2025_01'!$D:$AD,'[2]2025_01'!Z$19,FALSE)</f>
        <v>1</v>
      </c>
      <c r="M64" s="12">
        <f>VLOOKUP($H64,'[2]2025_01'!$D:$AD,'[2]2025_01'!AA$19,FALSE)</f>
        <v>0</v>
      </c>
      <c r="N64" s="12">
        <f>VLOOKUP($H64,'[2]2025_01'!$D:$AD,'[2]2025_01'!AB$19,FALSE)</f>
        <v>0</v>
      </c>
      <c r="O64" s="12">
        <f>VLOOKUP($H64,'[2]2025_01'!$D:$AD,'[2]2025_01'!AC$19,FALSE)</f>
        <v>0</v>
      </c>
      <c r="P64" s="12">
        <f>VLOOKUP($H64,'[2]2025_01'!$D:$AD,'[2]2025_01'!AD$19,FALSE)</f>
        <v>1</v>
      </c>
      <c r="Q64" s="13">
        <f>VLOOKUP(H64,'[1]2025_12'!H:R,11,FALSE)</f>
        <v>0</v>
      </c>
      <c r="R64" s="14">
        <f>VLOOKUP($H64,'[2]2025_01'!$D:$AD,'[2]2025_01'!J$19,FALSE)</f>
        <v>4543</v>
      </c>
      <c r="S64" s="15">
        <f t="shared" si="1"/>
        <v>4543</v>
      </c>
      <c r="T64" s="12">
        <f>VLOOKUP($H64,'[2]2025_01'!$D:$AD,'[2]2025_01'!K$19,FALSE)</f>
        <v>338</v>
      </c>
      <c r="U64" s="16" t="str">
        <f>VLOOKUP($H64,'[2]2025_01'!$D:$AD,'[2]2025_01'!T$19,FALSE)</f>
        <v>LIDO</v>
      </c>
      <c r="V64" s="17" t="str">
        <f>VLOOKUP($H64,'[2]2025_01'!$D:$AD,'[2]2025_01'!U$19,FALSE)</f>
        <v>Alto Consumo</v>
      </c>
      <c r="W64" s="12">
        <f>VLOOKUP($H64,'[2]2025_01'!$D:$AD,'[2]2025_01'!L$19,FALSE)</f>
        <v>5974.93</v>
      </c>
      <c r="X64" s="12">
        <f>VLOOKUP($H64,'[2]2025_01'!$D:$AD,'[2]2025_01'!M$19,FALSE)</f>
        <v>5974.93</v>
      </c>
      <c r="Y64" s="18">
        <f>VLOOKUP($H64,'[2]2025_01'!$D:$AD,'[2]2025_01'!N$19,FALSE)</f>
        <v>-1129.26</v>
      </c>
      <c r="Z64" s="12">
        <f>VLOOKUP($H64,'[2]2025_01'!$D:$AD,'[2]2025_01'!O$19,FALSE)</f>
        <v>0</v>
      </c>
      <c r="AA64" s="12">
        <f>VLOOKUP($H64,'[2]2025_01'!$D:$AD,'[2]2025_01'!P$19,FALSE)</f>
        <v>0</v>
      </c>
      <c r="AB64" s="12">
        <f>VLOOKUP($H64,'[2]2025_01'!$D:$AD,'[2]2025_01'!Q$19,FALSE)</f>
        <v>10820.6</v>
      </c>
      <c r="AC64">
        <f t="shared" si="2"/>
        <v>10820.6</v>
      </c>
      <c r="AD64">
        <f t="shared" si="3"/>
        <v>0</v>
      </c>
    </row>
    <row r="65" spans="1:30" ht="15" customHeight="1" x14ac:dyDescent="0.25">
      <c r="A65" s="10" t="str">
        <f t="shared" si="0"/>
        <v>H085 2025 Janeiro</v>
      </c>
      <c r="B65" s="10" t="str">
        <f>VLOOKUP(H65,[1]Auxiliar_referencia!E:F,2,FALSE)</f>
        <v>Medidor faturado pela UFSC</v>
      </c>
      <c r="C65" s="10">
        <v>2025</v>
      </c>
      <c r="D65" s="10" t="s">
        <v>118</v>
      </c>
      <c r="E65" s="10">
        <f>VLOOKUP(H65,[1]Auxiliar_referencia!$B:$X,3,FALSE)</f>
        <v>12791172</v>
      </c>
      <c r="F65" s="10" t="str">
        <f>VLOOKUP(H65,[1]Auxiliar_referencia!$B:$X,11,FALSE)</f>
        <v>SECARTE - Praia do Forte</v>
      </c>
      <c r="G65" s="10" t="str">
        <f>VLOOKUP(H65,[1]Auxiliar_referencia!$B:$X,16,FALSE)</f>
        <v>Y11C048501</v>
      </c>
      <c r="H65" s="11" t="s">
        <v>94</v>
      </c>
      <c r="I65" s="10" t="str">
        <f>VLOOKUP(H65,[1]Auxiliar_referencia!$B:$X,20,FALSE)</f>
        <v>CASAN</v>
      </c>
      <c r="J65" s="10" t="str">
        <f>VLOOKUP(H65,[1]Auxiliar_referencia!$B:$X,10,FALSE)</f>
        <v>Florianópolis - Outros</v>
      </c>
      <c r="K65" s="10" t="str">
        <f>VLOOKUP(H65,[1]Auxiliar_referencia!$B:$X,12,FALSE)</f>
        <v>Fortaleza de São José da Ponta Grossa</v>
      </c>
      <c r="L65" s="12">
        <f>VLOOKUP($H65,'[2]2025_01'!$D:$AD,'[2]2025_01'!Z$19,FALSE)</f>
        <v>1</v>
      </c>
      <c r="M65" s="12">
        <f>VLOOKUP($H65,'[2]2025_01'!$D:$AD,'[2]2025_01'!AA$19,FALSE)</f>
        <v>0</v>
      </c>
      <c r="N65" s="12">
        <f>VLOOKUP($H65,'[2]2025_01'!$D:$AD,'[2]2025_01'!AB$19,FALSE)</f>
        <v>0</v>
      </c>
      <c r="O65" s="12">
        <f>VLOOKUP($H65,'[2]2025_01'!$D:$AD,'[2]2025_01'!AC$19,FALSE)</f>
        <v>0</v>
      </c>
      <c r="P65" s="12">
        <f>VLOOKUP($H65,'[2]2025_01'!$D:$AD,'[2]2025_01'!AD$19,FALSE)</f>
        <v>1</v>
      </c>
      <c r="Q65" s="13">
        <f>VLOOKUP(H65,'[1]2025_12'!H:R,11,FALSE)</f>
        <v>0</v>
      </c>
      <c r="R65" s="14">
        <f>VLOOKUP($H65,'[2]2025_01'!$D:$AD,'[2]2025_01'!J$19,FALSE)</f>
        <v>451</v>
      </c>
      <c r="S65" s="15">
        <f t="shared" si="1"/>
        <v>451</v>
      </c>
      <c r="T65" s="12">
        <f>VLOOKUP($H65,'[2]2025_01'!$D:$AD,'[2]2025_01'!K$19,FALSE)</f>
        <v>27</v>
      </c>
      <c r="U65" s="16" t="str">
        <f>VLOOKUP($H65,'[2]2025_01'!$D:$AD,'[2]2025_01'!T$19,FALSE)</f>
        <v>LIDO/REVISÃO</v>
      </c>
      <c r="V65" s="17" t="str">
        <f>VLOOKUP($H65,'[2]2025_01'!$D:$AD,'[2]2025_01'!U$19,FALSE)</f>
        <v>Alto Consumo</v>
      </c>
      <c r="W65" s="12">
        <f>VLOOKUP($H65,'[2]2025_01'!$D:$AD,'[2]2025_01'!L$19,FALSE)</f>
        <v>411.14</v>
      </c>
      <c r="X65" s="12">
        <f>VLOOKUP($H65,'[2]2025_01'!$D:$AD,'[2]2025_01'!M$19,FALSE)</f>
        <v>0</v>
      </c>
      <c r="Y65" s="18">
        <f>VLOOKUP($H65,'[2]2025_01'!$D:$AD,'[2]2025_01'!N$19,FALSE)</f>
        <v>-38.840000000000003</v>
      </c>
      <c r="Z65" s="12">
        <f>VLOOKUP($H65,'[2]2025_01'!$D:$AD,'[2]2025_01'!O$19,FALSE)</f>
        <v>0</v>
      </c>
      <c r="AA65" s="12">
        <f>VLOOKUP($H65,'[2]2025_01'!$D:$AD,'[2]2025_01'!P$19,FALSE)</f>
        <v>0</v>
      </c>
      <c r="AB65" s="12">
        <f>VLOOKUP($H65,'[2]2025_01'!$D:$AD,'[2]2025_01'!Q$19,FALSE)</f>
        <v>372.3</v>
      </c>
      <c r="AC65">
        <f t="shared" si="2"/>
        <v>372.29999999999995</v>
      </c>
      <c r="AD65">
        <f t="shared" si="3"/>
        <v>0</v>
      </c>
    </row>
    <row r="66" spans="1:30" ht="15" customHeight="1" x14ac:dyDescent="0.25">
      <c r="A66" s="10" t="str">
        <f t="shared" ref="A66:A86" si="4">H66&amp;" "&amp;C66&amp;" "&amp;D66</f>
        <v>H086 2025 Janeiro</v>
      </c>
      <c r="B66" s="10" t="str">
        <f>VLOOKUP(H66,[1]Auxiliar_referencia!E:F,2,FALSE)</f>
        <v>Medidor faturado pela UFSC</v>
      </c>
      <c r="C66" s="10">
        <v>2025</v>
      </c>
      <c r="D66" s="10" t="s">
        <v>118</v>
      </c>
      <c r="E66" s="10">
        <f>VLOOKUP(H66,[1]Auxiliar_referencia!$B:$X,3,FALSE)</f>
        <v>12799408</v>
      </c>
      <c r="F66" s="10" t="str">
        <f>VLOOKUP(H66,[1]Auxiliar_referencia!$B:$X,11,FALSE)</f>
        <v>UFSC  Jurerê</v>
      </c>
      <c r="G66" s="10" t="str">
        <f>VLOOKUP(H66,[1]Auxiliar_referencia!$B:$X,16,FALSE)</f>
        <v>Y11C056745</v>
      </c>
      <c r="H66" s="11" t="s">
        <v>95</v>
      </c>
      <c r="I66" s="10" t="str">
        <f>VLOOKUP(H66,[1]Auxiliar_referencia!$B:$X,20,FALSE)</f>
        <v>CASAN</v>
      </c>
      <c r="J66" s="10" t="str">
        <f>VLOOKUP(H66,[1]Auxiliar_referencia!$B:$X,10,FALSE)</f>
        <v>Florianópolis - Outros</v>
      </c>
      <c r="K66" s="10" t="str">
        <f>VLOOKUP(H66,[1]Auxiliar_referencia!$B:$X,12,FALSE)</f>
        <v>UFSC  Jurerê</v>
      </c>
      <c r="L66" s="12">
        <f>VLOOKUP($H66,'[2]2025_01'!$D:$AD,'[2]2025_01'!Z$19,FALSE)</f>
        <v>1</v>
      </c>
      <c r="M66" s="12">
        <f>VLOOKUP($H66,'[2]2025_01'!$D:$AD,'[2]2025_01'!AA$19,FALSE)</f>
        <v>0</v>
      </c>
      <c r="N66" s="12">
        <f>VLOOKUP($H66,'[2]2025_01'!$D:$AD,'[2]2025_01'!AB$19,FALSE)</f>
        <v>0</v>
      </c>
      <c r="O66" s="12">
        <f>VLOOKUP($H66,'[2]2025_01'!$D:$AD,'[2]2025_01'!AC$19,FALSE)</f>
        <v>0</v>
      </c>
      <c r="P66" s="12">
        <f>VLOOKUP($H66,'[2]2025_01'!$D:$AD,'[2]2025_01'!AD$19,FALSE)</f>
        <v>1</v>
      </c>
      <c r="Q66" s="13">
        <f>VLOOKUP(H66,'[1]2025_12'!H:R,11,FALSE)</f>
        <v>0</v>
      </c>
      <c r="R66" s="14">
        <f>VLOOKUP($H66,'[2]2025_01'!$D:$AD,'[2]2025_01'!J$19,FALSE)</f>
        <v>521</v>
      </c>
      <c r="S66" s="15">
        <f t="shared" ref="S66:S86" si="5">R66-Q66</f>
        <v>521</v>
      </c>
      <c r="T66" s="12">
        <f>VLOOKUP($H66,'[2]2025_01'!$D:$AD,'[2]2025_01'!K$19,FALSE)</f>
        <v>0</v>
      </c>
      <c r="U66" s="16" t="str">
        <f>VLOOKUP($H66,'[2]2025_01'!$D:$AD,'[2]2025_01'!T$19,FALSE)</f>
        <v>LIDO</v>
      </c>
      <c r="V66" s="17" t="str">
        <f>VLOOKUP($H66,'[2]2025_01'!$D:$AD,'[2]2025_01'!U$19,FALSE)</f>
        <v>HIDRÔMETRO PARADO.</v>
      </c>
      <c r="W66" s="12">
        <f>VLOOKUP($H66,'[2]2025_01'!$D:$AD,'[2]2025_01'!L$19,FALSE)</f>
        <v>43.31</v>
      </c>
      <c r="X66" s="12">
        <f>VLOOKUP($H66,'[2]2025_01'!$D:$AD,'[2]2025_01'!M$19,FALSE)</f>
        <v>0</v>
      </c>
      <c r="Y66" s="18">
        <f>VLOOKUP($H66,'[2]2025_01'!$D:$AD,'[2]2025_01'!N$19,FALSE)</f>
        <v>-4.09</v>
      </c>
      <c r="Z66" s="12">
        <f>VLOOKUP($H66,'[2]2025_01'!$D:$AD,'[2]2025_01'!O$19,FALSE)</f>
        <v>0</v>
      </c>
      <c r="AA66" s="12">
        <f>VLOOKUP($H66,'[2]2025_01'!$D:$AD,'[2]2025_01'!P$19,FALSE)</f>
        <v>0</v>
      </c>
      <c r="AB66" s="12">
        <f>VLOOKUP($H66,'[2]2025_01'!$D:$AD,'[2]2025_01'!Q$19,FALSE)</f>
        <v>39.22</v>
      </c>
      <c r="AC66">
        <f t="shared" ref="AC66:AC86" si="6">W66+X66+Y66+Z66+AA66</f>
        <v>39.22</v>
      </c>
      <c r="AD66">
        <f t="shared" ref="AD66:AD86" si="7">AB66-AC66</f>
        <v>0</v>
      </c>
    </row>
    <row r="67" spans="1:30" ht="15" customHeight="1" x14ac:dyDescent="0.25">
      <c r="A67" s="10" t="str">
        <f t="shared" si="4"/>
        <v>H087 2025 Janeiro</v>
      </c>
      <c r="B67" s="10" t="str">
        <f>VLOOKUP(H67,[1]Auxiliar_referencia!E:F,2,FALSE)</f>
        <v>Medidor faturado pela UFSC</v>
      </c>
      <c r="C67" s="10">
        <v>2025</v>
      </c>
      <c r="D67" s="10" t="s">
        <v>118</v>
      </c>
      <c r="E67" s="10">
        <f>VLOOKUP(H67,[1]Auxiliar_referencia!$B:$X,3,FALSE)</f>
        <v>13018540</v>
      </c>
      <c r="F67" s="10" t="str">
        <f>VLOOKUP(H67,[1]Auxiliar_referencia!$B:$X,11,FALSE)</f>
        <v>UFSC  Sambaqui</v>
      </c>
      <c r="G67" s="10" t="str">
        <f>VLOOKUP(H67,[1]Auxiliar_referencia!$B:$X,16,FALSE)</f>
        <v>A06S080329</v>
      </c>
      <c r="H67" s="11" t="s">
        <v>96</v>
      </c>
      <c r="I67" s="10" t="str">
        <f>VLOOKUP(H67,[1]Auxiliar_referencia!$B:$X,20,FALSE)</f>
        <v>CASAN</v>
      </c>
      <c r="J67" s="10" t="str">
        <f>VLOOKUP(H67,[1]Auxiliar_referencia!$B:$X,10,FALSE)</f>
        <v>Florianópolis - Outros</v>
      </c>
      <c r="K67" s="10" t="str">
        <f>VLOOKUP(H67,[1]Auxiliar_referencia!$B:$X,12,FALSE)</f>
        <v>UFSC  Sambaqui</v>
      </c>
      <c r="L67" s="12">
        <f>VLOOKUP($H67,'[2]2025_01'!$D:$AD,'[2]2025_01'!Z$19,FALSE)</f>
        <v>1</v>
      </c>
      <c r="M67" s="12">
        <f>VLOOKUP($H67,'[2]2025_01'!$D:$AD,'[2]2025_01'!AA$19,FALSE)</f>
        <v>0</v>
      </c>
      <c r="N67" s="12">
        <f>VLOOKUP($H67,'[2]2025_01'!$D:$AD,'[2]2025_01'!AB$19,FALSE)</f>
        <v>0</v>
      </c>
      <c r="O67" s="12">
        <f>VLOOKUP($H67,'[2]2025_01'!$D:$AD,'[2]2025_01'!AC$19,FALSE)</f>
        <v>0</v>
      </c>
      <c r="P67" s="12">
        <f>VLOOKUP($H67,'[2]2025_01'!$D:$AD,'[2]2025_01'!AD$19,FALSE)</f>
        <v>1</v>
      </c>
      <c r="Q67" s="13">
        <f>VLOOKUP(H67,'[1]2025_12'!H:R,11,FALSE)</f>
        <v>0</v>
      </c>
      <c r="R67" s="14">
        <f>VLOOKUP($H67,'[2]2025_01'!$D:$AD,'[2]2025_01'!J$19,FALSE)</f>
        <v>2492</v>
      </c>
      <c r="S67" s="15">
        <f t="shared" si="5"/>
        <v>2492</v>
      </c>
      <c r="T67" s="12">
        <f>VLOOKUP($H67,'[2]2025_01'!$D:$AD,'[2]2025_01'!K$19,FALSE)</f>
        <v>24</v>
      </c>
      <c r="U67" s="16" t="str">
        <f>VLOOKUP($H67,'[2]2025_01'!$D:$AD,'[2]2025_01'!T$19,FALSE)</f>
        <v>LIDO</v>
      </c>
      <c r="V67" s="17" t="str">
        <f>VLOOKUP($H67,'[2]2025_01'!$D:$AD,'[2]2025_01'!U$19,FALSE)</f>
        <v>Sem ocorrência</v>
      </c>
      <c r="W67" s="12">
        <f>VLOOKUP($H67,'[2]2025_01'!$D:$AD,'[2]2025_01'!L$19,FALSE)</f>
        <v>357.47</v>
      </c>
      <c r="X67" s="12">
        <f>VLOOKUP($H67,'[2]2025_01'!$D:$AD,'[2]2025_01'!M$19,FALSE)</f>
        <v>0</v>
      </c>
      <c r="Y67" s="18">
        <f>VLOOKUP($H67,'[2]2025_01'!$D:$AD,'[2]2025_01'!N$19,FALSE)</f>
        <v>-33.770000000000003</v>
      </c>
      <c r="Z67" s="12">
        <f>VLOOKUP($H67,'[2]2025_01'!$D:$AD,'[2]2025_01'!O$19,FALSE)</f>
        <v>0</v>
      </c>
      <c r="AA67" s="12">
        <f>VLOOKUP($H67,'[2]2025_01'!$D:$AD,'[2]2025_01'!P$19,FALSE)</f>
        <v>0</v>
      </c>
      <c r="AB67" s="12">
        <f>VLOOKUP($H67,'[2]2025_01'!$D:$AD,'[2]2025_01'!Q$19,FALSE)</f>
        <v>323.7</v>
      </c>
      <c r="AC67">
        <f t="shared" si="6"/>
        <v>323.70000000000005</v>
      </c>
      <c r="AD67">
        <f t="shared" si="7"/>
        <v>0</v>
      </c>
    </row>
    <row r="68" spans="1:30" ht="15" customHeight="1" x14ac:dyDescent="0.25">
      <c r="A68" s="10" t="str">
        <f t="shared" si="4"/>
        <v>H088 2025 Janeiro</v>
      </c>
      <c r="B68" s="10" t="str">
        <f>VLOOKUP(H68,[1]Auxiliar_referencia!E:F,2,FALSE)</f>
        <v>Medidor faturado pela UFSC</v>
      </c>
      <c r="C68" s="10">
        <v>2025</v>
      </c>
      <c r="D68" s="10" t="s">
        <v>118</v>
      </c>
      <c r="E68" s="10">
        <f>VLOOKUP(H68,[1]Auxiliar_referencia!$B:$X,3,FALSE)</f>
        <v>2294605</v>
      </c>
      <c r="F68" s="10" t="str">
        <f>VLOOKUP(H68,[1]Auxiliar_referencia!$B:$X,11,FALSE)</f>
        <v>Casa Vida e Saúde</v>
      </c>
      <c r="G68" s="10" t="str">
        <f>VLOOKUP(H68,[1]Auxiliar_referencia!$B:$X,16,FALSE)</f>
        <v>Y11C073654</v>
      </c>
      <c r="H68" s="11" t="s">
        <v>97</v>
      </c>
      <c r="I68" s="10" t="str">
        <f>VLOOKUP(H68,[1]Auxiliar_referencia!$B:$X,20,FALSE)</f>
        <v>CASAN</v>
      </c>
      <c r="J68" s="10" t="str">
        <f>VLOOKUP(H68,[1]Auxiliar_referencia!$B:$X,10,FALSE)</f>
        <v>Florianópolis - Outros</v>
      </c>
      <c r="K68" s="10" t="str">
        <f>VLOOKUP(H68,[1]Auxiliar_referencia!$B:$X,12,FALSE)</f>
        <v>Casa Vida e Saúde</v>
      </c>
      <c r="L68" s="12">
        <f>VLOOKUP($H68,'[2]2025_01'!$D:$AD,'[2]2025_01'!Z$19,FALSE)</f>
        <v>1</v>
      </c>
      <c r="M68" s="12">
        <f>VLOOKUP($H68,'[2]2025_01'!$D:$AD,'[2]2025_01'!AA$19,FALSE)</f>
        <v>0</v>
      </c>
      <c r="N68" s="12">
        <f>VLOOKUP($H68,'[2]2025_01'!$D:$AD,'[2]2025_01'!AB$19,FALSE)</f>
        <v>0</v>
      </c>
      <c r="O68" s="12">
        <f>VLOOKUP($H68,'[2]2025_01'!$D:$AD,'[2]2025_01'!AC$19,FALSE)</f>
        <v>0</v>
      </c>
      <c r="P68" s="12">
        <f>VLOOKUP($H68,'[2]2025_01'!$D:$AD,'[2]2025_01'!AD$19,FALSE)</f>
        <v>1</v>
      </c>
      <c r="Q68" s="13">
        <f>VLOOKUP(H68,'[1]2025_12'!H:R,11,FALSE)</f>
        <v>0</v>
      </c>
      <c r="R68" s="14">
        <f>VLOOKUP($H68,'[2]2025_01'!$D:$AD,'[2]2025_01'!J$19,FALSE)</f>
        <v>18</v>
      </c>
      <c r="S68" s="15">
        <f t="shared" si="5"/>
        <v>18</v>
      </c>
      <c r="T68" s="12">
        <f>VLOOKUP($H68,'[2]2025_01'!$D:$AD,'[2]2025_01'!K$19,FALSE)</f>
        <v>0</v>
      </c>
      <c r="U68" s="16" t="str">
        <f>VLOOKUP($H68,'[2]2025_01'!$D:$AD,'[2]2025_01'!T$19,FALSE)</f>
        <v>LIDO/REVISÃO</v>
      </c>
      <c r="V68" s="17" t="str">
        <f>VLOOKUP($H68,'[2]2025_01'!$D:$AD,'[2]2025_01'!U$19,FALSE)</f>
        <v>HIDRÔMETRO RETIRADO.</v>
      </c>
      <c r="W68" s="12">
        <f>VLOOKUP($H68,'[2]2025_01'!$D:$AD,'[2]2025_01'!L$19,FALSE)</f>
        <v>43.31</v>
      </c>
      <c r="X68" s="12">
        <f>VLOOKUP($H68,'[2]2025_01'!$D:$AD,'[2]2025_01'!M$19,FALSE)</f>
        <v>43.31</v>
      </c>
      <c r="Y68" s="18">
        <f>VLOOKUP($H68,'[2]2025_01'!$D:$AD,'[2]2025_01'!N$19,FALSE)</f>
        <v>-8.19</v>
      </c>
      <c r="Z68" s="12">
        <f>VLOOKUP($H68,'[2]2025_01'!$D:$AD,'[2]2025_01'!O$19,FALSE)</f>
        <v>0</v>
      </c>
      <c r="AA68" s="12">
        <f>VLOOKUP($H68,'[2]2025_01'!$D:$AD,'[2]2025_01'!P$19,FALSE)</f>
        <v>0</v>
      </c>
      <c r="AB68" s="12">
        <f>VLOOKUP($H68,'[2]2025_01'!$D:$AD,'[2]2025_01'!Q$19,FALSE)</f>
        <v>78.430000000000007</v>
      </c>
      <c r="AC68">
        <f t="shared" si="6"/>
        <v>78.430000000000007</v>
      </c>
      <c r="AD68">
        <f t="shared" si="7"/>
        <v>0</v>
      </c>
    </row>
    <row r="69" spans="1:30" ht="15" customHeight="1" x14ac:dyDescent="0.25">
      <c r="A69" s="10" t="str">
        <f t="shared" si="4"/>
        <v>H089 2025 Janeiro</v>
      </c>
      <c r="B69" s="10" t="str">
        <f>VLOOKUP(H69,[1]Auxiliar_referencia!E:F,2,FALSE)</f>
        <v>Medidor faturado pela UFSC</v>
      </c>
      <c r="C69" s="10">
        <v>2025</v>
      </c>
      <c r="D69" s="10" t="s">
        <v>118</v>
      </c>
      <c r="E69" s="10">
        <f>VLOOKUP(H69,[1]Auxiliar_referencia!$B:$X,3,FALSE)</f>
        <v>2347660</v>
      </c>
      <c r="F69" s="10" t="str">
        <f>VLOOKUP(H69,[1]Auxiliar_referencia!$B:$X,11,FALSE)</f>
        <v>CCA - Barra da Lagoa - EMEB-AQI</v>
      </c>
      <c r="G69" s="10" t="str">
        <f>VLOOKUP(H69,[1]Auxiliar_referencia!$B:$X,16,FALSE)</f>
        <v>B17C007633</v>
      </c>
      <c r="H69" s="11" t="s">
        <v>98</v>
      </c>
      <c r="I69" s="10" t="str">
        <f>VLOOKUP(H69,[1]Auxiliar_referencia!$B:$X,20,FALSE)</f>
        <v>CASAN</v>
      </c>
      <c r="J69" s="10" t="str">
        <f>VLOOKUP(H69,[1]Auxiliar_referencia!$B:$X,10,FALSE)</f>
        <v>Florianópolis - Outros</v>
      </c>
      <c r="K69" s="10" t="str">
        <f>VLOOKUP(H69,[1]Auxiliar_referencia!$B:$X,12,FALSE)</f>
        <v>LAPOM, LAPMAR, LCM, LCA</v>
      </c>
      <c r="L69" s="12">
        <f>VLOOKUP($H69,'[2]2025_01'!$D:$AD,'[2]2025_01'!Z$19,FALSE)</f>
        <v>1</v>
      </c>
      <c r="M69" s="12">
        <f>VLOOKUP($H69,'[2]2025_01'!$D:$AD,'[2]2025_01'!AA$19,FALSE)</f>
        <v>0</v>
      </c>
      <c r="N69" s="12">
        <f>VLOOKUP($H69,'[2]2025_01'!$D:$AD,'[2]2025_01'!AB$19,FALSE)</f>
        <v>0</v>
      </c>
      <c r="O69" s="12">
        <f>VLOOKUP($H69,'[2]2025_01'!$D:$AD,'[2]2025_01'!AC$19,FALSE)</f>
        <v>0</v>
      </c>
      <c r="P69" s="12">
        <f>VLOOKUP($H69,'[2]2025_01'!$D:$AD,'[2]2025_01'!AD$19,FALSE)</f>
        <v>1</v>
      </c>
      <c r="Q69" s="13">
        <f>VLOOKUP(H69,'[1]2025_12'!H:R,11,FALSE)</f>
        <v>0</v>
      </c>
      <c r="R69" s="14">
        <f>VLOOKUP($H69,'[2]2025_01'!$D:$AD,'[2]2025_01'!J$19,FALSE)</f>
        <v>3887</v>
      </c>
      <c r="S69" s="15">
        <f t="shared" si="5"/>
        <v>3887</v>
      </c>
      <c r="T69" s="12">
        <f>VLOOKUP($H69,'[2]2025_01'!$D:$AD,'[2]2025_01'!K$19,FALSE)</f>
        <v>175</v>
      </c>
      <c r="U69" s="16" t="str">
        <f>VLOOKUP($H69,'[2]2025_01'!$D:$AD,'[2]2025_01'!T$19,FALSE)</f>
        <v>LIDO</v>
      </c>
      <c r="V69" s="17" t="str">
        <f>VLOOKUP($H69,'[2]2025_01'!$D:$AD,'[2]2025_01'!U$19,FALSE)</f>
        <v>Alto Consumo</v>
      </c>
      <c r="W69" s="12">
        <f>VLOOKUP($H69,'[2]2025_01'!$D:$AD,'[2]2025_01'!L$19,FALSE)</f>
        <v>3058.86</v>
      </c>
      <c r="X69" s="12">
        <f>VLOOKUP($H69,'[2]2025_01'!$D:$AD,'[2]2025_01'!M$19,FALSE)</f>
        <v>3058.86</v>
      </c>
      <c r="Y69" s="18">
        <f>VLOOKUP($H69,'[2]2025_01'!$D:$AD,'[2]2025_01'!N$19,FALSE)</f>
        <v>-578.13</v>
      </c>
      <c r="Z69" s="12">
        <f>VLOOKUP($H69,'[2]2025_01'!$D:$AD,'[2]2025_01'!O$19,FALSE)</f>
        <v>0</v>
      </c>
      <c r="AA69" s="12">
        <f>VLOOKUP($H69,'[2]2025_01'!$D:$AD,'[2]2025_01'!P$19,FALSE)</f>
        <v>0</v>
      </c>
      <c r="AB69" s="12">
        <f>VLOOKUP($H69,'[2]2025_01'!$D:$AD,'[2]2025_01'!Q$19,FALSE)</f>
        <v>5539.59</v>
      </c>
      <c r="AC69">
        <f t="shared" si="6"/>
        <v>5539.59</v>
      </c>
      <c r="AD69">
        <f t="shared" si="7"/>
        <v>0</v>
      </c>
    </row>
    <row r="70" spans="1:30" ht="15" customHeight="1" x14ac:dyDescent="0.25">
      <c r="A70" s="10" t="str">
        <f t="shared" si="4"/>
        <v>H090 2025 Janeiro</v>
      </c>
      <c r="B70" s="10" t="str">
        <f>VLOOKUP(H70,[1]Auxiliar_referencia!E:F,2,FALSE)</f>
        <v>Medidor faturado pela UFSC</v>
      </c>
      <c r="C70" s="10">
        <v>2025</v>
      </c>
      <c r="D70" s="10" t="s">
        <v>118</v>
      </c>
      <c r="E70" s="10">
        <f>VLOOKUP(H70,[1]Auxiliar_referencia!$B:$X,3,FALSE)</f>
        <v>2347679</v>
      </c>
      <c r="F70" s="10" t="str">
        <f>VLOOKUP(H70,[1]Auxiliar_referencia!$B:$X,11,FALSE)</f>
        <v>CCA - Barra da Lagoa - EMEB-AQI</v>
      </c>
      <c r="G70" s="10" t="str">
        <f>VLOOKUP(H70,[1]Auxiliar_referencia!$B:$X,16,FALSE)</f>
        <v>A15C030480</v>
      </c>
      <c r="H70" s="11" t="s">
        <v>99</v>
      </c>
      <c r="I70" s="10" t="str">
        <f>VLOOKUP(H70,[1]Auxiliar_referencia!$B:$X,20,FALSE)</f>
        <v>CASAN</v>
      </c>
      <c r="J70" s="10" t="str">
        <f>VLOOKUP(H70,[1]Auxiliar_referencia!$B:$X,10,FALSE)</f>
        <v>Florianópolis - Outros</v>
      </c>
      <c r="K70" s="10" t="str">
        <f>VLOOKUP(H70,[1]Auxiliar_referencia!$B:$X,12,FALSE)</f>
        <v>LMM - Guarita, convivência, oficina e escritórios</v>
      </c>
      <c r="L70" s="12">
        <f>VLOOKUP($H70,'[2]2025_01'!$D:$AD,'[2]2025_01'!Z$19,FALSE)</f>
        <v>1</v>
      </c>
      <c r="M70" s="12">
        <f>VLOOKUP($H70,'[2]2025_01'!$D:$AD,'[2]2025_01'!AA$19,FALSE)</f>
        <v>0</v>
      </c>
      <c r="N70" s="12">
        <f>VLOOKUP($H70,'[2]2025_01'!$D:$AD,'[2]2025_01'!AB$19,FALSE)</f>
        <v>0</v>
      </c>
      <c r="O70" s="12">
        <f>VLOOKUP($H70,'[2]2025_01'!$D:$AD,'[2]2025_01'!AC$19,FALSE)</f>
        <v>0</v>
      </c>
      <c r="P70" s="12">
        <f>VLOOKUP($H70,'[2]2025_01'!$D:$AD,'[2]2025_01'!AD$19,FALSE)</f>
        <v>1</v>
      </c>
      <c r="Q70" s="13">
        <f>VLOOKUP(H70,'[1]2025_12'!H:R,11,FALSE)</f>
        <v>0</v>
      </c>
      <c r="R70" s="14">
        <f>VLOOKUP($H70,'[2]2025_01'!$D:$AD,'[2]2025_01'!J$19,FALSE)</f>
        <v>692</v>
      </c>
      <c r="S70" s="15">
        <f t="shared" si="5"/>
        <v>692</v>
      </c>
      <c r="T70" s="12">
        <f>VLOOKUP($H70,'[2]2025_01'!$D:$AD,'[2]2025_01'!K$19,FALSE)</f>
        <v>13</v>
      </c>
      <c r="U70" s="16" t="str">
        <f>VLOOKUP($H70,'[2]2025_01'!$D:$AD,'[2]2025_01'!T$19,FALSE)</f>
        <v>LIDO</v>
      </c>
      <c r="V70" s="17" t="str">
        <f>VLOOKUP($H70,'[2]2025_01'!$D:$AD,'[2]2025_01'!U$19,FALSE)</f>
        <v>Sem ocorrência</v>
      </c>
      <c r="W70" s="12">
        <f>VLOOKUP($H70,'[2]2025_01'!$D:$AD,'[2]2025_01'!L$19,FALSE)</f>
        <v>160.68</v>
      </c>
      <c r="X70" s="12">
        <f>VLOOKUP($H70,'[2]2025_01'!$D:$AD,'[2]2025_01'!M$19,FALSE)</f>
        <v>160.68</v>
      </c>
      <c r="Y70" s="18">
        <f>VLOOKUP($H70,'[2]2025_01'!$D:$AD,'[2]2025_01'!N$19,FALSE)</f>
        <v>-30.37</v>
      </c>
      <c r="Z70" s="12">
        <f>VLOOKUP($H70,'[2]2025_01'!$D:$AD,'[2]2025_01'!O$19,FALSE)</f>
        <v>0</v>
      </c>
      <c r="AA70" s="12">
        <f>VLOOKUP($H70,'[2]2025_01'!$D:$AD,'[2]2025_01'!P$19,FALSE)</f>
        <v>0</v>
      </c>
      <c r="AB70" s="12">
        <f>VLOOKUP($H70,'[2]2025_01'!$D:$AD,'[2]2025_01'!Q$19,FALSE)</f>
        <v>290.99</v>
      </c>
      <c r="AC70">
        <f t="shared" si="6"/>
        <v>290.99</v>
      </c>
      <c r="AD70">
        <f t="shared" si="7"/>
        <v>0</v>
      </c>
    </row>
    <row r="71" spans="1:30" ht="15" customHeight="1" x14ac:dyDescent="0.25">
      <c r="A71" s="10" t="str">
        <f t="shared" si="4"/>
        <v>H106 2025 Janeiro</v>
      </c>
      <c r="B71" s="10" t="str">
        <f>VLOOKUP(H71,[1]Auxiliar_referencia!E:F,2,FALSE)</f>
        <v>Medidor faturado pela UFSC</v>
      </c>
      <c r="C71" s="10">
        <v>2025</v>
      </c>
      <c r="D71" s="10" t="s">
        <v>118</v>
      </c>
      <c r="E71" s="10">
        <f>VLOOKUP(H71,[1]Auxiliar_referencia!$B:$X,3,FALSE)</f>
        <v>14948508</v>
      </c>
      <c r="F71" s="10" t="str">
        <f>VLOOKUP(H71,[1]Auxiliar_referencia!$B:$X,11,FALSE)</f>
        <v>CCA - Araquari - Barra do Sul</v>
      </c>
      <c r="G71" s="10" t="str">
        <f>VLOOKUP(H71,[1]Auxiliar_referencia!$B:$X,16,FALSE)</f>
        <v>B11C061116</v>
      </c>
      <c r="H71" s="11" t="s">
        <v>100</v>
      </c>
      <c r="I71" s="10" t="str">
        <f>VLOOKUP(H71,[1]Auxiliar_referencia!$B:$X,20,FALSE)</f>
        <v>CASAN</v>
      </c>
      <c r="J71" s="10" t="str">
        <f>VLOOKUP(H71,[1]Auxiliar_referencia!$B:$X,10,FALSE)</f>
        <v>Araquari</v>
      </c>
      <c r="K71" s="10" t="str">
        <f>VLOOKUP(H71,[1]Auxiliar_referencia!$B:$X,12,FALSE)</f>
        <v>Fazenda UFSC/Yakult - Lab. de Camarões Marinhos</v>
      </c>
      <c r="L71" s="12">
        <f>VLOOKUP($H71,'[2]2025_01'!$D:$AD,'[2]2025_01'!Z$19,FALSE)</f>
        <v>1</v>
      </c>
      <c r="M71" s="12">
        <f>VLOOKUP($H71,'[2]2025_01'!$D:$AD,'[2]2025_01'!AA$19,FALSE)</f>
        <v>0</v>
      </c>
      <c r="N71" s="12">
        <f>VLOOKUP($H71,'[2]2025_01'!$D:$AD,'[2]2025_01'!AB$19,FALSE)</f>
        <v>0</v>
      </c>
      <c r="O71" s="12">
        <f>VLOOKUP($H71,'[2]2025_01'!$D:$AD,'[2]2025_01'!AC$19,FALSE)</f>
        <v>0</v>
      </c>
      <c r="P71" s="12">
        <f>VLOOKUP($H71,'[2]2025_01'!$D:$AD,'[2]2025_01'!AD$19,FALSE)</f>
        <v>1</v>
      </c>
      <c r="Q71" s="13">
        <f>VLOOKUP(H71,'[1]2025_12'!H:R,11,FALSE)</f>
        <v>0</v>
      </c>
      <c r="R71" s="14">
        <f>VLOOKUP($H71,'[2]2025_01'!$D:$AD,'[2]2025_01'!J$19,FALSE)</f>
        <v>25</v>
      </c>
      <c r="S71" s="15">
        <f t="shared" si="5"/>
        <v>25</v>
      </c>
      <c r="T71" s="12">
        <f>VLOOKUP($H71,'[2]2025_01'!$D:$AD,'[2]2025_01'!K$19,FALSE)</f>
        <v>3</v>
      </c>
      <c r="U71" s="16" t="str">
        <f>VLOOKUP($H71,'[2]2025_01'!$D:$AD,'[2]2025_01'!T$19,FALSE)</f>
        <v>LIDO</v>
      </c>
      <c r="V71" s="17" t="str">
        <f>VLOOKUP($H71,'[2]2025_01'!$D:$AD,'[2]2025_01'!U$19,FALSE)</f>
        <v>Sem ocorrência</v>
      </c>
      <c r="W71" s="12">
        <f>VLOOKUP($H71,'[2]2025_01'!$D:$AD,'[2]2025_01'!L$19,FALSE)</f>
        <v>62.42</v>
      </c>
      <c r="X71" s="12">
        <f>VLOOKUP($H71,'[2]2025_01'!$D:$AD,'[2]2025_01'!M$19,FALSE)</f>
        <v>0</v>
      </c>
      <c r="Y71" s="18">
        <f>VLOOKUP($H71,'[2]2025_01'!$D:$AD,'[2]2025_01'!N$19,FALSE)</f>
        <v>-5.9</v>
      </c>
      <c r="Z71" s="12">
        <f>VLOOKUP($H71,'[2]2025_01'!$D:$AD,'[2]2025_01'!O$19,FALSE)</f>
        <v>0</v>
      </c>
      <c r="AA71" s="12">
        <f>VLOOKUP($H71,'[2]2025_01'!$D:$AD,'[2]2025_01'!P$19,FALSE)</f>
        <v>0</v>
      </c>
      <c r="AB71" s="12">
        <f>VLOOKUP($H71,'[2]2025_01'!$D:$AD,'[2]2025_01'!Q$19,FALSE)</f>
        <v>56.52</v>
      </c>
      <c r="AC71">
        <f t="shared" si="6"/>
        <v>56.52</v>
      </c>
      <c r="AD71">
        <f t="shared" si="7"/>
        <v>0</v>
      </c>
    </row>
    <row r="72" spans="1:30" ht="15" customHeight="1" x14ac:dyDescent="0.25">
      <c r="A72" s="10" t="str">
        <f t="shared" si="4"/>
        <v>H108 2025 Janeiro</v>
      </c>
      <c r="B72" s="10" t="str">
        <f>VLOOKUP(H72,[1]Auxiliar_referencia!E:F,2,FALSE)</f>
        <v>Medidor faturado pela UFSC</v>
      </c>
      <c r="C72" s="10">
        <v>2025</v>
      </c>
      <c r="D72" s="10" t="s">
        <v>118</v>
      </c>
      <c r="E72" s="10">
        <f>VLOOKUP(H72,[1]Auxiliar_referencia!$B:$X,3,FALSE)</f>
        <v>0</v>
      </c>
      <c r="F72" s="10" t="str">
        <f>VLOOKUP(H72,[1]Auxiliar_referencia!$B:$X,11,FALSE)</f>
        <v>Joinville - Perini B. P.</v>
      </c>
      <c r="G72" s="10" t="str">
        <f>VLOOKUP(H72,[1]Auxiliar_referencia!$B:$X,16,FALSE)</f>
        <v>A15B040774</v>
      </c>
      <c r="H72" s="11" t="s">
        <v>101</v>
      </c>
      <c r="I72" s="10" t="str">
        <f>VLOOKUP(H72,[1]Auxiliar_referencia!$B:$X,20,FALSE)</f>
        <v>Condomínio Perini</v>
      </c>
      <c r="J72" s="10" t="str">
        <f>VLOOKUP(H72,[1]Auxiliar_referencia!$B:$X,10,FALSE)</f>
        <v>Joinville</v>
      </c>
      <c r="K72" s="10" t="str">
        <f>VLOOKUP(H72,[1]Auxiliar_referencia!$B:$X,12,FALSE)</f>
        <v>Bloco U - RU LAV</v>
      </c>
      <c r="L72" s="12">
        <f>VLOOKUP($H72,'[2]2025_01'!$D:$AD,'[2]2025_01'!Z$19,FALSE)</f>
        <v>0</v>
      </c>
      <c r="M72" s="12">
        <f>VLOOKUP($H72,'[2]2025_01'!$D:$AD,'[2]2025_01'!AA$19,FALSE)</f>
        <v>0</v>
      </c>
      <c r="N72" s="12">
        <f>VLOOKUP($H72,'[2]2025_01'!$D:$AD,'[2]2025_01'!AB$19,FALSE)</f>
        <v>1</v>
      </c>
      <c r="O72" s="12">
        <f>VLOOKUP($H72,'[2]2025_01'!$D:$AD,'[2]2025_01'!AC$19,FALSE)</f>
        <v>0</v>
      </c>
      <c r="P72" s="12">
        <f>VLOOKUP($H72,'[2]2025_01'!$D:$AD,'[2]2025_01'!AD$19,FALSE)</f>
        <v>1</v>
      </c>
      <c r="Q72" s="13">
        <f>VLOOKUP(H72,'[1]2025_12'!H:R,11,FALSE)</f>
        <v>0</v>
      </c>
      <c r="R72" s="14">
        <f>VLOOKUP($H72,'[2]2025_01'!$D:$AD,'[2]2025_01'!J$19,FALSE)</f>
        <v>2182.5569999999998</v>
      </c>
      <c r="S72" s="15">
        <f t="shared" si="5"/>
        <v>2182.5569999999998</v>
      </c>
      <c r="T72" s="12">
        <f>VLOOKUP($H72,'[2]2025_01'!$D:$AD,'[2]2025_01'!K$19,FALSE)</f>
        <v>45.241999999999997</v>
      </c>
      <c r="U72" s="16" t="str">
        <f>VLOOKUP($H72,'[2]2025_01'!$D:$AD,'[2]2025_01'!T$19,FALSE)</f>
        <v>LIDO</v>
      </c>
      <c r="V72" s="17" t="str">
        <f>VLOOKUP($H72,'[2]2025_01'!$D:$AD,'[2]2025_01'!U$19,FALSE)</f>
        <v>Sem ocorrência</v>
      </c>
      <c r="W72" s="12">
        <f>VLOOKUP($H72,'[2]2025_01'!$D:$AD,'[2]2025_01'!L$19,FALSE)</f>
        <v>538.38</v>
      </c>
      <c r="X72" s="12">
        <f>VLOOKUP($H72,'[2]2025_01'!$D:$AD,'[2]2025_01'!M$19,FALSE)</f>
        <v>430.7</v>
      </c>
      <c r="Y72" s="18">
        <f>VLOOKUP($H72,'[2]2025_01'!$D:$AD,'[2]2025_01'!N$19,FALSE)</f>
        <v>0</v>
      </c>
      <c r="Z72" s="12">
        <f>VLOOKUP($H72,'[2]2025_01'!$D:$AD,'[2]2025_01'!O$19,FALSE)</f>
        <v>0</v>
      </c>
      <c r="AA72" s="12">
        <f>VLOOKUP($H72,'[2]2025_01'!$D:$AD,'[2]2025_01'!P$19,FALSE)</f>
        <v>0</v>
      </c>
      <c r="AB72" s="12">
        <f>VLOOKUP($H72,'[2]2025_01'!$D:$AD,'[2]2025_01'!Q$19,FALSE)</f>
        <v>969.07999999999993</v>
      </c>
      <c r="AC72">
        <f t="shared" si="6"/>
        <v>969.07999999999993</v>
      </c>
      <c r="AD72">
        <f t="shared" si="7"/>
        <v>0</v>
      </c>
    </row>
    <row r="73" spans="1:30" ht="15" customHeight="1" x14ac:dyDescent="0.25">
      <c r="A73" s="10" t="str">
        <f t="shared" si="4"/>
        <v>H109 2025 Janeiro</v>
      </c>
      <c r="B73" s="10" t="str">
        <f>VLOOKUP(H73,[1]Auxiliar_referencia!E:F,2,FALSE)</f>
        <v>Medidor faturado pela UFSC</v>
      </c>
      <c r="C73" s="10">
        <v>2025</v>
      </c>
      <c r="D73" s="10" t="s">
        <v>118</v>
      </c>
      <c r="E73" s="10">
        <f>VLOOKUP(H73,[1]Auxiliar_referencia!$B:$X,3,FALSE)</f>
        <v>0</v>
      </c>
      <c r="F73" s="10" t="str">
        <f>VLOOKUP(H73,[1]Auxiliar_referencia!$B:$X,11,FALSE)</f>
        <v>Joinville - Perini B. P.</v>
      </c>
      <c r="G73" s="10" t="str">
        <f>VLOOKUP(H73,[1]Auxiliar_referencia!$B:$X,16,FALSE)</f>
        <v>F17B900021</v>
      </c>
      <c r="H73" s="11" t="s">
        <v>102</v>
      </c>
      <c r="I73" s="10" t="str">
        <f>VLOOKUP(H73,[1]Auxiliar_referencia!$B:$X,20,FALSE)</f>
        <v>Condomínio Perini</v>
      </c>
      <c r="J73" s="10" t="str">
        <f>VLOOKUP(H73,[1]Auxiliar_referencia!$B:$X,10,FALSE)</f>
        <v>Joinville</v>
      </c>
      <c r="K73" s="10" t="str">
        <f>VLOOKUP(H73,[1]Auxiliar_referencia!$B:$X,12,FALSE)</f>
        <v>Bloco O - O1</v>
      </c>
      <c r="L73" s="12">
        <f>VLOOKUP($H73,'[2]2025_01'!$D:$AD,'[2]2025_01'!Z$19,FALSE)</f>
        <v>0</v>
      </c>
      <c r="M73" s="12">
        <f>VLOOKUP($H73,'[2]2025_01'!$D:$AD,'[2]2025_01'!AA$19,FALSE)</f>
        <v>0</v>
      </c>
      <c r="N73" s="12">
        <f>VLOOKUP($H73,'[2]2025_01'!$D:$AD,'[2]2025_01'!AB$19,FALSE)</f>
        <v>1</v>
      </c>
      <c r="O73" s="12">
        <f>VLOOKUP($H73,'[2]2025_01'!$D:$AD,'[2]2025_01'!AC$19,FALSE)</f>
        <v>0</v>
      </c>
      <c r="P73" s="12">
        <f>VLOOKUP($H73,'[2]2025_01'!$D:$AD,'[2]2025_01'!AD$19,FALSE)</f>
        <v>1</v>
      </c>
      <c r="Q73" s="13">
        <f>VLOOKUP(H73,'[1]2025_12'!H:R,11,FALSE)</f>
        <v>0</v>
      </c>
      <c r="R73" s="14">
        <f>VLOOKUP($H73,'[2]2025_01'!$D:$AD,'[2]2025_01'!J$19,FALSE)</f>
        <v>534.52099999999996</v>
      </c>
      <c r="S73" s="15">
        <f t="shared" si="5"/>
        <v>534.52099999999996</v>
      </c>
      <c r="T73" s="12">
        <f>VLOOKUP($H73,'[2]2025_01'!$D:$AD,'[2]2025_01'!K$19,FALSE)</f>
        <v>11.59</v>
      </c>
      <c r="U73" s="16" t="str">
        <f>VLOOKUP($H73,'[2]2025_01'!$D:$AD,'[2]2025_01'!T$19,FALSE)</f>
        <v>LIDO</v>
      </c>
      <c r="V73" s="17" t="str">
        <f>VLOOKUP($H73,'[2]2025_01'!$D:$AD,'[2]2025_01'!U$19,FALSE)</f>
        <v>Sem ocorrência</v>
      </c>
      <c r="W73" s="12">
        <f>VLOOKUP($H73,'[2]2025_01'!$D:$AD,'[2]2025_01'!L$19,FALSE)</f>
        <v>137.91999999999999</v>
      </c>
      <c r="X73" s="12">
        <f>VLOOKUP($H73,'[2]2025_01'!$D:$AD,'[2]2025_01'!M$19,FALSE)</f>
        <v>110.34</v>
      </c>
      <c r="Y73" s="18">
        <f>VLOOKUP($H73,'[2]2025_01'!$D:$AD,'[2]2025_01'!N$19,FALSE)</f>
        <v>0</v>
      </c>
      <c r="Z73" s="12">
        <f>VLOOKUP($H73,'[2]2025_01'!$D:$AD,'[2]2025_01'!O$19,FALSE)</f>
        <v>0</v>
      </c>
      <c r="AA73" s="12">
        <f>VLOOKUP($H73,'[2]2025_01'!$D:$AD,'[2]2025_01'!P$19,FALSE)</f>
        <v>0</v>
      </c>
      <c r="AB73" s="12">
        <f>VLOOKUP($H73,'[2]2025_01'!$D:$AD,'[2]2025_01'!Q$19,FALSE)</f>
        <v>248.26</v>
      </c>
      <c r="AC73">
        <f t="shared" si="6"/>
        <v>248.26</v>
      </c>
      <c r="AD73">
        <f t="shared" si="7"/>
        <v>0</v>
      </c>
    </row>
    <row r="74" spans="1:30" ht="15" customHeight="1" x14ac:dyDescent="0.25">
      <c r="A74" s="10" t="str">
        <f t="shared" si="4"/>
        <v>H110 2025 Janeiro</v>
      </c>
      <c r="B74" s="10" t="str">
        <f>VLOOKUP(H74,[1]Auxiliar_referencia!E:F,2,FALSE)</f>
        <v>Medidor faturado pela UFSC</v>
      </c>
      <c r="C74" s="10">
        <v>2025</v>
      </c>
      <c r="D74" s="10" t="s">
        <v>118</v>
      </c>
      <c r="E74" s="10">
        <f>VLOOKUP(H74,[1]Auxiliar_referencia!$B:$X,3,FALSE)</f>
        <v>0</v>
      </c>
      <c r="F74" s="10" t="str">
        <f>VLOOKUP(H74,[1]Auxiliar_referencia!$B:$X,11,FALSE)</f>
        <v>Joinville - Perini B. P.</v>
      </c>
      <c r="G74" s="10" t="str">
        <f>VLOOKUP(H74,[1]Auxiliar_referencia!$B:$X,16,FALSE)</f>
        <v>F17B900028</v>
      </c>
      <c r="H74" s="11" t="s">
        <v>103</v>
      </c>
      <c r="I74" s="10" t="str">
        <f>VLOOKUP(H74,[1]Auxiliar_referencia!$B:$X,20,FALSE)</f>
        <v>Condomínio Perini</v>
      </c>
      <c r="J74" s="10" t="str">
        <f>VLOOKUP(H74,[1]Auxiliar_referencia!$B:$X,10,FALSE)</f>
        <v>Joinville</v>
      </c>
      <c r="K74" s="10" t="str">
        <f>VLOOKUP(H74,[1]Auxiliar_referencia!$B:$X,12,FALSE)</f>
        <v>Bloco U - RU</v>
      </c>
      <c r="L74" s="12">
        <f>VLOOKUP($H74,'[2]2025_01'!$D:$AD,'[2]2025_01'!Z$19,FALSE)</f>
        <v>0</v>
      </c>
      <c r="M74" s="12">
        <f>VLOOKUP($H74,'[2]2025_01'!$D:$AD,'[2]2025_01'!AA$19,FALSE)</f>
        <v>0</v>
      </c>
      <c r="N74" s="12">
        <f>VLOOKUP($H74,'[2]2025_01'!$D:$AD,'[2]2025_01'!AB$19,FALSE)</f>
        <v>1</v>
      </c>
      <c r="O74" s="12">
        <f>VLOOKUP($H74,'[2]2025_01'!$D:$AD,'[2]2025_01'!AC$19,FALSE)</f>
        <v>0</v>
      </c>
      <c r="P74" s="12">
        <f>VLOOKUP($H74,'[2]2025_01'!$D:$AD,'[2]2025_01'!AD$19,FALSE)</f>
        <v>1</v>
      </c>
      <c r="Q74" s="13">
        <f>VLOOKUP(H74,'[1]2025_12'!H:R,11,FALSE)</f>
        <v>0</v>
      </c>
      <c r="R74" s="14">
        <f>VLOOKUP($H74,'[2]2025_01'!$D:$AD,'[2]2025_01'!J$19,FALSE)</f>
        <v>39.465000000000003</v>
      </c>
      <c r="S74" s="15">
        <f t="shared" si="5"/>
        <v>39.465000000000003</v>
      </c>
      <c r="T74" s="12">
        <f>VLOOKUP($H74,'[2]2025_01'!$D:$AD,'[2]2025_01'!K$19,FALSE)</f>
        <v>12.657999999999999</v>
      </c>
      <c r="U74" s="16" t="str">
        <f>VLOOKUP($H74,'[2]2025_01'!$D:$AD,'[2]2025_01'!T$19,FALSE)</f>
        <v>LIDO</v>
      </c>
      <c r="V74" s="17" t="str">
        <f>VLOOKUP($H74,'[2]2025_01'!$D:$AD,'[2]2025_01'!U$19,FALSE)</f>
        <v>Sem ocorrência</v>
      </c>
      <c r="W74" s="12">
        <f>VLOOKUP($H74,'[2]2025_01'!$D:$AD,'[2]2025_01'!L$19,FALSE)</f>
        <v>150.63</v>
      </c>
      <c r="X74" s="12">
        <f>VLOOKUP($H74,'[2]2025_01'!$D:$AD,'[2]2025_01'!M$19,FALSE)</f>
        <v>120.5</v>
      </c>
      <c r="Y74" s="18">
        <f>VLOOKUP($H74,'[2]2025_01'!$D:$AD,'[2]2025_01'!N$19,FALSE)</f>
        <v>0</v>
      </c>
      <c r="Z74" s="12">
        <f>VLOOKUP($H74,'[2]2025_01'!$D:$AD,'[2]2025_01'!O$19,FALSE)</f>
        <v>0</v>
      </c>
      <c r="AA74" s="12">
        <f>VLOOKUP($H74,'[2]2025_01'!$D:$AD,'[2]2025_01'!P$19,FALSE)</f>
        <v>0</v>
      </c>
      <c r="AB74" s="12">
        <f>VLOOKUP($H74,'[2]2025_01'!$D:$AD,'[2]2025_01'!Q$19,FALSE)</f>
        <v>271.13</v>
      </c>
      <c r="AC74">
        <f t="shared" si="6"/>
        <v>271.13</v>
      </c>
      <c r="AD74">
        <f t="shared" si="7"/>
        <v>0</v>
      </c>
    </row>
    <row r="75" spans="1:30" ht="15" customHeight="1" x14ac:dyDescent="0.25">
      <c r="A75" s="10" t="str">
        <f t="shared" si="4"/>
        <v>H111 2025 Janeiro</v>
      </c>
      <c r="B75" s="10" t="str">
        <f>VLOOKUP(H75,[1]Auxiliar_referencia!E:F,2,FALSE)</f>
        <v>Medidor faturado pela UFSC</v>
      </c>
      <c r="C75" s="10">
        <v>2025</v>
      </c>
      <c r="D75" s="10" t="s">
        <v>118</v>
      </c>
      <c r="E75" s="10">
        <f>VLOOKUP(H75,[1]Auxiliar_referencia!$B:$X,3,FALSE)</f>
        <v>0</v>
      </c>
      <c r="F75" s="10" t="str">
        <f>VLOOKUP(H75,[1]Auxiliar_referencia!$B:$X,11,FALSE)</f>
        <v>Joinville - Perini B. P.</v>
      </c>
      <c r="G75" s="10" t="str">
        <f>VLOOKUP(H75,[1]Auxiliar_referencia!$B:$X,16,FALSE)</f>
        <v>C16UB020205</v>
      </c>
      <c r="H75" s="11" t="s">
        <v>104</v>
      </c>
      <c r="I75" s="10" t="str">
        <f>VLOOKUP(H75,[1]Auxiliar_referencia!$B:$X,20,FALSE)</f>
        <v>Condomínio Perini</v>
      </c>
      <c r="J75" s="10" t="str">
        <f>VLOOKUP(H75,[1]Auxiliar_referencia!$B:$X,10,FALSE)</f>
        <v>Joinville</v>
      </c>
      <c r="K75" s="10" t="str">
        <f>VLOOKUP(H75,[1]Auxiliar_referencia!$B:$X,12,FALSE)</f>
        <v>Bloco U - U</v>
      </c>
      <c r="L75" s="12">
        <f>VLOOKUP($H75,'[2]2025_01'!$D:$AD,'[2]2025_01'!Z$19,FALSE)</f>
        <v>0</v>
      </c>
      <c r="M75" s="12">
        <f>VLOOKUP($H75,'[2]2025_01'!$D:$AD,'[2]2025_01'!AA$19,FALSE)</f>
        <v>0</v>
      </c>
      <c r="N75" s="12">
        <f>VLOOKUP($H75,'[2]2025_01'!$D:$AD,'[2]2025_01'!AB$19,FALSE)</f>
        <v>1</v>
      </c>
      <c r="O75" s="12">
        <f>VLOOKUP($H75,'[2]2025_01'!$D:$AD,'[2]2025_01'!AC$19,FALSE)</f>
        <v>0</v>
      </c>
      <c r="P75" s="12">
        <f>VLOOKUP($H75,'[2]2025_01'!$D:$AD,'[2]2025_01'!AD$19,FALSE)</f>
        <v>1</v>
      </c>
      <c r="Q75" s="13">
        <f>VLOOKUP(H75,'[1]2025_12'!H:R,11,FALSE)</f>
        <v>0</v>
      </c>
      <c r="R75" s="14">
        <f>VLOOKUP($H75,'[2]2025_01'!$D:$AD,'[2]2025_01'!J$19,FALSE)</f>
        <v>4698.51</v>
      </c>
      <c r="S75" s="15">
        <f t="shared" si="5"/>
        <v>4698.51</v>
      </c>
      <c r="T75" s="12">
        <f>VLOOKUP($H75,'[2]2025_01'!$D:$AD,'[2]2025_01'!K$19,FALSE)</f>
        <v>51.53</v>
      </c>
      <c r="U75" s="16" t="str">
        <f>VLOOKUP($H75,'[2]2025_01'!$D:$AD,'[2]2025_01'!T$19,FALSE)</f>
        <v>LIDO</v>
      </c>
      <c r="V75" s="17" t="str">
        <f>VLOOKUP($H75,'[2]2025_01'!$D:$AD,'[2]2025_01'!U$19,FALSE)</f>
        <v>Sem ocorrência</v>
      </c>
      <c r="W75" s="12">
        <f>VLOOKUP($H75,'[2]2025_01'!$D:$AD,'[2]2025_01'!L$19,FALSE)</f>
        <v>613.21</v>
      </c>
      <c r="X75" s="12">
        <f>VLOOKUP($H75,'[2]2025_01'!$D:$AD,'[2]2025_01'!M$19,FALSE)</f>
        <v>490.57</v>
      </c>
      <c r="Y75" s="18">
        <f>VLOOKUP($H75,'[2]2025_01'!$D:$AD,'[2]2025_01'!N$19,FALSE)</f>
        <v>0</v>
      </c>
      <c r="Z75" s="12">
        <f>VLOOKUP($H75,'[2]2025_01'!$D:$AD,'[2]2025_01'!O$19,FALSE)</f>
        <v>0</v>
      </c>
      <c r="AA75" s="12">
        <f>VLOOKUP($H75,'[2]2025_01'!$D:$AD,'[2]2025_01'!P$19,FALSE)</f>
        <v>0</v>
      </c>
      <c r="AB75" s="12">
        <f>VLOOKUP($H75,'[2]2025_01'!$D:$AD,'[2]2025_01'!Q$19,FALSE)</f>
        <v>1103.78</v>
      </c>
      <c r="AC75">
        <f t="shared" si="6"/>
        <v>1103.78</v>
      </c>
      <c r="AD75">
        <f t="shared" si="7"/>
        <v>0</v>
      </c>
    </row>
    <row r="76" spans="1:30" ht="15" customHeight="1" x14ac:dyDescent="0.25">
      <c r="A76" s="10" t="str">
        <f t="shared" si="4"/>
        <v>H112 2025 Janeiro</v>
      </c>
      <c r="B76" s="10" t="str">
        <f>VLOOKUP(H76,[1]Auxiliar_referencia!E:F,2,FALSE)</f>
        <v>Medidor faturado pela UFSC</v>
      </c>
      <c r="C76" s="10">
        <v>2025</v>
      </c>
      <c r="D76" s="10" t="s">
        <v>118</v>
      </c>
      <c r="E76" s="10">
        <f>VLOOKUP(H76,[1]Auxiliar_referencia!$B:$X,3,FALSE)</f>
        <v>0</v>
      </c>
      <c r="F76" s="10" t="str">
        <f>VLOOKUP(H76,[1]Auxiliar_referencia!$B:$X,11,FALSE)</f>
        <v>Joinville - Perini B. P.</v>
      </c>
      <c r="G76" s="10" t="str">
        <f>VLOOKUP(H76,[1]Auxiliar_referencia!$B:$X,16,FALSE)</f>
        <v/>
      </c>
      <c r="H76" s="11" t="s">
        <v>105</v>
      </c>
      <c r="I76" s="10" t="str">
        <f>VLOOKUP(H76,[1]Auxiliar_referencia!$B:$X,20,FALSE)</f>
        <v>Condomínio Perini</v>
      </c>
      <c r="J76" s="10" t="str">
        <f>VLOOKUP(H76,[1]Auxiliar_referencia!$B:$X,10,FALSE)</f>
        <v>Joinville</v>
      </c>
      <c r="K76" s="10" t="str">
        <f>VLOOKUP(H76,[1]Auxiliar_referencia!$B:$X,12,FALSE)</f>
        <v>Tunel de Vento - LAB 01</v>
      </c>
      <c r="L76" s="12">
        <f>VLOOKUP($H76,'[2]2025_01'!$D:$AD,'[2]2025_01'!Z$19,FALSE)</f>
        <v>0</v>
      </c>
      <c r="M76" s="12">
        <f>VLOOKUP($H76,'[2]2025_01'!$D:$AD,'[2]2025_01'!AA$19,FALSE)</f>
        <v>0</v>
      </c>
      <c r="N76" s="12">
        <f>VLOOKUP($H76,'[2]2025_01'!$D:$AD,'[2]2025_01'!AB$19,FALSE)</f>
        <v>1</v>
      </c>
      <c r="O76" s="12">
        <f>VLOOKUP($H76,'[2]2025_01'!$D:$AD,'[2]2025_01'!AC$19,FALSE)</f>
        <v>0</v>
      </c>
      <c r="P76" s="12">
        <f>VLOOKUP($H76,'[2]2025_01'!$D:$AD,'[2]2025_01'!AD$19,FALSE)</f>
        <v>1</v>
      </c>
      <c r="Q76" s="13">
        <f>VLOOKUP(H76,'[1]2025_12'!H:R,11,FALSE)</f>
        <v>0</v>
      </c>
      <c r="R76" s="14">
        <f>VLOOKUP($H76,'[2]2025_01'!$D:$AD,'[2]2025_01'!J$19,FALSE)</f>
        <v>6689.47</v>
      </c>
      <c r="S76" s="15">
        <f t="shared" si="5"/>
        <v>6689.47</v>
      </c>
      <c r="T76" s="12">
        <f>VLOOKUP($H76,'[2]2025_01'!$D:$AD,'[2]2025_01'!K$19,FALSE)</f>
        <v>137.12</v>
      </c>
      <c r="U76" s="16" t="str">
        <f>VLOOKUP($H76,'[2]2025_01'!$D:$AD,'[2]2025_01'!T$19,FALSE)</f>
        <v>LIDO</v>
      </c>
      <c r="V76" s="17" t="str">
        <f>VLOOKUP($H76,'[2]2025_01'!$D:$AD,'[2]2025_01'!U$19,FALSE)</f>
        <v>Sem ocorrência</v>
      </c>
      <c r="W76" s="12">
        <f>VLOOKUP($H76,'[2]2025_01'!$D:$AD,'[2]2025_01'!L$19,FALSE)</f>
        <v>1631.73</v>
      </c>
      <c r="X76" s="12">
        <f>VLOOKUP($H76,'[2]2025_01'!$D:$AD,'[2]2025_01'!M$19,FALSE)</f>
        <v>1305.3800000000001</v>
      </c>
      <c r="Y76" s="18">
        <f>VLOOKUP($H76,'[2]2025_01'!$D:$AD,'[2]2025_01'!N$19,FALSE)</f>
        <v>0</v>
      </c>
      <c r="Z76" s="12">
        <f>VLOOKUP($H76,'[2]2025_01'!$D:$AD,'[2]2025_01'!O$19,FALSE)</f>
        <v>0</v>
      </c>
      <c r="AA76" s="12">
        <f>VLOOKUP($H76,'[2]2025_01'!$D:$AD,'[2]2025_01'!P$19,FALSE)</f>
        <v>0</v>
      </c>
      <c r="AB76" s="12">
        <f>VLOOKUP($H76,'[2]2025_01'!$D:$AD,'[2]2025_01'!Q$19,FALSE)</f>
        <v>2937.11</v>
      </c>
      <c r="AC76">
        <f t="shared" si="6"/>
        <v>2937.11</v>
      </c>
      <c r="AD76">
        <f t="shared" si="7"/>
        <v>0</v>
      </c>
    </row>
    <row r="77" spans="1:30" ht="15" customHeight="1" x14ac:dyDescent="0.25">
      <c r="A77" s="10" t="str">
        <f t="shared" si="4"/>
        <v>H113 2025 Janeiro</v>
      </c>
      <c r="B77" s="10" t="str">
        <f>VLOOKUP(H77,[1]Auxiliar_referencia!E:F,2,FALSE)</f>
        <v>Medidor faturado pela UFSC</v>
      </c>
      <c r="C77" s="10">
        <v>2025</v>
      </c>
      <c r="D77" s="10" t="s">
        <v>118</v>
      </c>
      <c r="E77" s="10">
        <f>VLOOKUP(H77,[1]Auxiliar_referencia!$B:$X,3,FALSE)</f>
        <v>0</v>
      </c>
      <c r="F77" s="10" t="str">
        <f>VLOOKUP(H77,[1]Auxiliar_referencia!$B:$X,11,FALSE)</f>
        <v>Joinville - Perini B. P.</v>
      </c>
      <c r="G77" s="10" t="str">
        <f>VLOOKUP(H77,[1]Auxiliar_referencia!$B:$X,16,FALSE)</f>
        <v/>
      </c>
      <c r="H77" s="11" t="s">
        <v>106</v>
      </c>
      <c r="I77" s="10" t="str">
        <f>VLOOKUP(H77,[1]Auxiliar_referencia!$B:$X,20,FALSE)</f>
        <v>Condomínio Perini</v>
      </c>
      <c r="J77" s="10" t="str">
        <f>VLOOKUP(H77,[1]Auxiliar_referencia!$B:$X,10,FALSE)</f>
        <v>Joinville</v>
      </c>
      <c r="K77" s="10" t="str">
        <f>VLOOKUP(H77,[1]Auxiliar_referencia!$B:$X,12,FALSE)</f>
        <v>Bloco U - U LAB</v>
      </c>
      <c r="L77" s="12">
        <f>VLOOKUP($H77,'[2]2025_01'!$D:$AD,'[2]2025_01'!Z$19,FALSE)</f>
        <v>0</v>
      </c>
      <c r="M77" s="12">
        <f>VLOOKUP($H77,'[2]2025_01'!$D:$AD,'[2]2025_01'!AA$19,FALSE)</f>
        <v>0</v>
      </c>
      <c r="N77" s="12">
        <f>VLOOKUP($H77,'[2]2025_01'!$D:$AD,'[2]2025_01'!AB$19,FALSE)</f>
        <v>1</v>
      </c>
      <c r="O77" s="12">
        <f>VLOOKUP($H77,'[2]2025_01'!$D:$AD,'[2]2025_01'!AC$19,FALSE)</f>
        <v>0</v>
      </c>
      <c r="P77" s="12">
        <f>VLOOKUP($H77,'[2]2025_01'!$D:$AD,'[2]2025_01'!AD$19,FALSE)</f>
        <v>1</v>
      </c>
      <c r="Q77" s="13">
        <f>VLOOKUP(H77,'[1]2025_12'!H:R,11,FALSE)</f>
        <v>0</v>
      </c>
      <c r="R77" s="14">
        <f>VLOOKUP($H77,'[2]2025_01'!$D:$AD,'[2]2025_01'!J$19,FALSE)</f>
        <v>6414.2749999999996</v>
      </c>
      <c r="S77" s="15">
        <f t="shared" si="5"/>
        <v>6414.2749999999996</v>
      </c>
      <c r="T77" s="12">
        <f>VLOOKUP($H77,'[2]2025_01'!$D:$AD,'[2]2025_01'!K$19,FALSE)</f>
        <v>243.82300000000001</v>
      </c>
      <c r="U77" s="16" t="str">
        <f>VLOOKUP($H77,'[2]2025_01'!$D:$AD,'[2]2025_01'!T$19,FALSE)</f>
        <v>LIDO</v>
      </c>
      <c r="V77" s="17" t="str">
        <f>VLOOKUP($H77,'[2]2025_01'!$D:$AD,'[2]2025_01'!U$19,FALSE)</f>
        <v>Sem ocorrência</v>
      </c>
      <c r="W77" s="12">
        <f>VLOOKUP($H77,'[2]2025_01'!$D:$AD,'[2]2025_01'!L$19,FALSE)</f>
        <v>2901.49</v>
      </c>
      <c r="X77" s="12">
        <f>VLOOKUP($H77,'[2]2025_01'!$D:$AD,'[2]2025_01'!M$19,FALSE)</f>
        <v>2321.19</v>
      </c>
      <c r="Y77" s="18">
        <f>VLOOKUP($H77,'[2]2025_01'!$D:$AD,'[2]2025_01'!N$19,FALSE)</f>
        <v>0</v>
      </c>
      <c r="Z77" s="12">
        <f>VLOOKUP($H77,'[2]2025_01'!$D:$AD,'[2]2025_01'!O$19,FALSE)</f>
        <v>0</v>
      </c>
      <c r="AA77" s="12">
        <f>VLOOKUP($H77,'[2]2025_01'!$D:$AD,'[2]2025_01'!P$19,FALSE)</f>
        <v>0</v>
      </c>
      <c r="AB77" s="12">
        <f>VLOOKUP($H77,'[2]2025_01'!$D:$AD,'[2]2025_01'!Q$19,FALSE)</f>
        <v>5222.68</v>
      </c>
      <c r="AC77">
        <f t="shared" si="6"/>
        <v>5222.68</v>
      </c>
      <c r="AD77">
        <f t="shared" si="7"/>
        <v>0</v>
      </c>
    </row>
    <row r="78" spans="1:30" ht="15" customHeight="1" x14ac:dyDescent="0.25">
      <c r="A78" s="10" t="str">
        <f t="shared" si="4"/>
        <v>H130 2025 Janeiro</v>
      </c>
      <c r="B78" s="10" t="str">
        <f>VLOOKUP(H78,[1]Auxiliar_referencia!E:F,2,FALSE)</f>
        <v>Medidor faturado pela UFSC</v>
      </c>
      <c r="C78" s="10">
        <v>2025</v>
      </c>
      <c r="D78" s="10" t="s">
        <v>118</v>
      </c>
      <c r="E78" s="10">
        <f>VLOOKUP(H78,[1]Auxiliar_referencia!$B:$X,3,FALSE)</f>
        <v>0</v>
      </c>
      <c r="F78" s="10" t="str">
        <f>VLOOKUP(H78,[1]Auxiliar_referencia!$B:$X,11,FALSE)</f>
        <v>Sapiens Park</v>
      </c>
      <c r="G78" s="10" t="str">
        <f>VLOOKUP(H78,[1]Auxiliar_referencia!$B:$X,16,FALSE)</f>
        <v/>
      </c>
      <c r="H78" s="11" t="s">
        <v>107</v>
      </c>
      <c r="I78" s="10" t="str">
        <f>VLOOKUP(H78,[1]Auxiliar_referencia!$B:$X,20,FALSE)</f>
        <v>Condomínio Sapiens Park</v>
      </c>
      <c r="J78" s="10" t="str">
        <f>VLOOKUP(H78,[1]Auxiliar_referencia!$B:$X,10,FALSE)</f>
        <v>Florianópolis - Outros</v>
      </c>
      <c r="K78" s="10" t="str">
        <f>VLOOKUP(H78,[1]Auxiliar_referencia!$B:$X,12,FALSE)</f>
        <v>Sapiens Park - INPETRO</v>
      </c>
      <c r="L78" s="12">
        <f>VLOOKUP($H78,'[2]2025_01'!$D:$AD,'[2]2025_01'!Z$19,FALSE)</f>
        <v>0</v>
      </c>
      <c r="M78" s="12">
        <f>VLOOKUP($H78,'[2]2025_01'!$D:$AD,'[2]2025_01'!AA$19,FALSE)</f>
        <v>0</v>
      </c>
      <c r="N78" s="12">
        <f>VLOOKUP($H78,'[2]2025_01'!$D:$AD,'[2]2025_01'!AB$19,FALSE)</f>
        <v>1</v>
      </c>
      <c r="O78" s="12">
        <f>VLOOKUP($H78,'[2]2025_01'!$D:$AD,'[2]2025_01'!AC$19,FALSE)</f>
        <v>0</v>
      </c>
      <c r="P78" s="12">
        <f>VLOOKUP($H78,'[2]2025_01'!$D:$AD,'[2]2025_01'!AD$19,FALSE)</f>
        <v>1</v>
      </c>
      <c r="Q78" s="13">
        <f>VLOOKUP(H78,'[1]2025_12'!H:R,11,FALSE)</f>
        <v>0</v>
      </c>
      <c r="R78" s="14">
        <f>VLOOKUP($H78,'[2]2025_01'!$D:$AD,'[2]2025_01'!J$19,FALSE)</f>
        <v>0</v>
      </c>
      <c r="S78" s="15">
        <f t="shared" si="5"/>
        <v>0</v>
      </c>
      <c r="T78" s="12">
        <f>VLOOKUP($H78,'[2]2025_01'!$D:$AD,'[2]2025_01'!K$19,FALSE)</f>
        <v>0</v>
      </c>
      <c r="U78" s="16">
        <f>VLOOKUP($H78,'[2]2025_01'!$D:$AD,'[2]2025_01'!T$19,FALSE)</f>
        <v>0</v>
      </c>
      <c r="V78" s="17">
        <f>VLOOKUP($H78,'[2]2025_01'!$D:$AD,'[2]2025_01'!U$19,FALSE)</f>
        <v>0</v>
      </c>
      <c r="W78" s="12">
        <f>VLOOKUP($H78,'[2]2025_01'!$D:$AD,'[2]2025_01'!L$19,FALSE)</f>
        <v>0</v>
      </c>
      <c r="X78" s="12">
        <f>VLOOKUP($H78,'[2]2025_01'!$D:$AD,'[2]2025_01'!M$19,FALSE)</f>
        <v>0</v>
      </c>
      <c r="Y78" s="18">
        <f>VLOOKUP($H78,'[2]2025_01'!$D:$AD,'[2]2025_01'!N$19,FALSE)</f>
        <v>0</v>
      </c>
      <c r="Z78" s="12">
        <f>VLOOKUP($H78,'[2]2025_01'!$D:$AD,'[2]2025_01'!O$19,FALSE)</f>
        <v>0</v>
      </c>
      <c r="AA78" s="12">
        <f>VLOOKUP($H78,'[2]2025_01'!$D:$AD,'[2]2025_01'!P$19,FALSE)</f>
        <v>0</v>
      </c>
      <c r="AB78" s="12">
        <f>VLOOKUP($H78,'[2]2025_01'!$D:$AD,'[2]2025_01'!Q$19,FALSE)</f>
        <v>0</v>
      </c>
      <c r="AC78">
        <f t="shared" si="6"/>
        <v>0</v>
      </c>
      <c r="AD78">
        <f t="shared" si="7"/>
        <v>0</v>
      </c>
    </row>
    <row r="79" spans="1:30" ht="15" customHeight="1" x14ac:dyDescent="0.25">
      <c r="A79" s="10" t="str">
        <f t="shared" si="4"/>
        <v>H131 2025 Janeiro</v>
      </c>
      <c r="B79" s="10" t="str">
        <f>VLOOKUP(H79,[1]Auxiliar_referencia!E:F,2,FALSE)</f>
        <v>Medidor faturado pela UFSC</v>
      </c>
      <c r="C79" s="10">
        <v>2025</v>
      </c>
      <c r="D79" s="10" t="s">
        <v>118</v>
      </c>
      <c r="E79" s="10">
        <f>VLOOKUP(H79,[1]Auxiliar_referencia!$B:$X,3,FALSE)</f>
        <v>0</v>
      </c>
      <c r="F79" s="10" t="str">
        <f>VLOOKUP(H79,[1]Auxiliar_referencia!$B:$X,11,FALSE)</f>
        <v>Sapiens Park</v>
      </c>
      <c r="G79" s="10" t="str">
        <f>VLOOKUP(H79,[1]Auxiliar_referencia!$B:$X,16,FALSE)</f>
        <v/>
      </c>
      <c r="H79" s="11" t="s">
        <v>108</v>
      </c>
      <c r="I79" s="10" t="str">
        <f>VLOOKUP(H79,[1]Auxiliar_referencia!$B:$X,20,FALSE)</f>
        <v>Condomínio Sapiens Park</v>
      </c>
      <c r="J79" s="10" t="str">
        <f>VLOOKUP(H79,[1]Auxiliar_referencia!$B:$X,10,FALSE)</f>
        <v>Florianópolis - Outros</v>
      </c>
      <c r="K79" s="10" t="str">
        <f>VLOOKUP(H79,[1]Auxiliar_referencia!$B:$X,12,FALSE)</f>
        <v>Sapiens Park - Fotovoltaica</v>
      </c>
      <c r="L79" s="12">
        <f>VLOOKUP($H79,'[2]2025_01'!$D:$AD,'[2]2025_01'!Z$19,FALSE)</f>
        <v>1</v>
      </c>
      <c r="M79" s="12">
        <f>VLOOKUP($H79,'[2]2025_01'!$D:$AD,'[2]2025_01'!AA$19,FALSE)</f>
        <v>0</v>
      </c>
      <c r="N79" s="12">
        <f>VLOOKUP($H79,'[2]2025_01'!$D:$AD,'[2]2025_01'!AB$19,FALSE)</f>
        <v>0</v>
      </c>
      <c r="O79" s="12">
        <f>VLOOKUP($H79,'[2]2025_01'!$D:$AD,'[2]2025_01'!AC$19,FALSE)</f>
        <v>0</v>
      </c>
      <c r="P79" s="12">
        <f>VLOOKUP($H79,'[2]2025_01'!$D:$AD,'[2]2025_01'!AD$19,FALSE)</f>
        <v>1</v>
      </c>
      <c r="Q79" s="13">
        <f>VLOOKUP(H79,'[1]2025_12'!H:R,11,FALSE)</f>
        <v>0</v>
      </c>
      <c r="R79" s="14">
        <f>VLOOKUP($H79,'[2]2025_01'!$D:$AD,'[2]2025_01'!J$19,FALSE)</f>
        <v>0</v>
      </c>
      <c r="S79" s="15">
        <f t="shared" si="5"/>
        <v>0</v>
      </c>
      <c r="T79" s="12">
        <f>VLOOKUP($H79,'[2]2025_01'!$D:$AD,'[2]2025_01'!K$19,FALSE)</f>
        <v>0</v>
      </c>
      <c r="U79" s="16">
        <f>VLOOKUP($H79,'[2]2025_01'!$D:$AD,'[2]2025_01'!T$19,FALSE)</f>
        <v>0</v>
      </c>
      <c r="V79" s="17">
        <f>VLOOKUP($H79,'[2]2025_01'!$D:$AD,'[2]2025_01'!U$19,FALSE)</f>
        <v>0</v>
      </c>
      <c r="W79" s="12">
        <f>VLOOKUP($H79,'[2]2025_01'!$D:$AD,'[2]2025_01'!L$19,FALSE)</f>
        <v>0</v>
      </c>
      <c r="X79" s="12">
        <f>VLOOKUP($H79,'[2]2025_01'!$D:$AD,'[2]2025_01'!M$19,FALSE)</f>
        <v>0</v>
      </c>
      <c r="Y79" s="18">
        <f>VLOOKUP($H79,'[2]2025_01'!$D:$AD,'[2]2025_01'!N$19,FALSE)</f>
        <v>0</v>
      </c>
      <c r="Z79" s="12">
        <f>VLOOKUP($H79,'[2]2025_01'!$D:$AD,'[2]2025_01'!O$19,FALSE)</f>
        <v>0</v>
      </c>
      <c r="AA79" s="12">
        <f>VLOOKUP($H79,'[2]2025_01'!$D:$AD,'[2]2025_01'!P$19,FALSE)</f>
        <v>0</v>
      </c>
      <c r="AB79" s="12">
        <f>VLOOKUP($H79,'[2]2025_01'!$D:$AD,'[2]2025_01'!Q$19,FALSE)</f>
        <v>0</v>
      </c>
      <c r="AC79">
        <f t="shared" si="6"/>
        <v>0</v>
      </c>
      <c r="AD79">
        <f t="shared" si="7"/>
        <v>0</v>
      </c>
    </row>
    <row r="80" spans="1:30" ht="15" customHeight="1" x14ac:dyDescent="0.25">
      <c r="A80" s="10" t="str">
        <f t="shared" si="4"/>
        <v>H200 2025 Janeiro</v>
      </c>
      <c r="B80" s="10" t="str">
        <f>VLOOKUP(H80,[1]Auxiliar_referencia!E:F,2,FALSE)</f>
        <v>Medidor faturado pela UFSC</v>
      </c>
      <c r="C80" s="10">
        <v>2025</v>
      </c>
      <c r="D80" s="10" t="s">
        <v>118</v>
      </c>
      <c r="E80" s="10">
        <f>VLOOKUP(H80,[1]Auxiliar_referencia!$B:$X,3,FALSE)</f>
        <v>15431797</v>
      </c>
      <c r="F80" s="10" t="str">
        <f>VLOOKUP(H80,[1]Auxiliar_referencia!$B:$X,11,FALSE)</f>
        <v>Centro</v>
      </c>
      <c r="G80" s="10" t="str">
        <f>VLOOKUP(H80,[1]Auxiliar_referencia!$B:$X,16,FALSE)</f>
        <v>B17C003784</v>
      </c>
      <c r="H80" s="11" t="s">
        <v>109</v>
      </c>
      <c r="I80" s="10" t="str">
        <f>VLOOKUP(H80,[1]Auxiliar_referencia!$B:$X,20,FALSE)</f>
        <v>CASAN</v>
      </c>
      <c r="J80" s="10" t="str">
        <f>VLOOKUP(H80,[1]Auxiliar_referencia!$B:$X,10,FALSE)</f>
        <v>Curitibanos</v>
      </c>
      <c r="K80" s="10" t="str">
        <f>VLOOKUP(H80,[1]Auxiliar_referencia!$B:$X,12,FALSE)</f>
        <v>Curitibanos CEDUP</v>
      </c>
      <c r="L80" s="12">
        <f>VLOOKUP($H80,'[2]2025_01'!$D:$AD,'[2]2025_01'!Z$19,FALSE)</f>
        <v>1</v>
      </c>
      <c r="M80" s="12">
        <f>VLOOKUP($H80,'[2]2025_01'!$D:$AD,'[2]2025_01'!AA$19,FALSE)</f>
        <v>0</v>
      </c>
      <c r="N80" s="12">
        <f>VLOOKUP($H80,'[2]2025_01'!$D:$AD,'[2]2025_01'!AB$19,FALSE)</f>
        <v>0</v>
      </c>
      <c r="O80" s="12">
        <f>VLOOKUP($H80,'[2]2025_01'!$D:$AD,'[2]2025_01'!AC$19,FALSE)</f>
        <v>0</v>
      </c>
      <c r="P80" s="12">
        <f>VLOOKUP($H80,'[2]2025_01'!$D:$AD,'[2]2025_01'!AD$19,FALSE)</f>
        <v>1</v>
      </c>
      <c r="Q80" s="13">
        <f>VLOOKUP(H80,'[1]2025_12'!H:R,11,FALSE)</f>
        <v>0</v>
      </c>
      <c r="R80" s="14">
        <f>VLOOKUP($H80,'[2]2025_01'!$D:$AD,'[2]2025_01'!J$19,FALSE)</f>
        <v>3470</v>
      </c>
      <c r="S80" s="15">
        <f t="shared" si="5"/>
        <v>3470</v>
      </c>
      <c r="T80" s="12">
        <f>VLOOKUP($H80,'[2]2025_01'!$D:$AD,'[2]2025_01'!K$19,FALSE)</f>
        <v>21</v>
      </c>
      <c r="U80" s="16" t="str">
        <f>VLOOKUP($H80,'[2]2025_01'!$D:$AD,'[2]2025_01'!T$19,FALSE)</f>
        <v>LIDO/REVISÃO</v>
      </c>
      <c r="V80" s="17" t="str">
        <f>VLOOKUP($H80,'[2]2025_01'!$D:$AD,'[2]2025_01'!U$19,FALSE)</f>
        <v>CONFIRMACAO LEITURA</v>
      </c>
      <c r="W80" s="12">
        <f>VLOOKUP($H80,'[2]2025_01'!$D:$AD,'[2]2025_01'!L$19,FALSE)</f>
        <v>303.8</v>
      </c>
      <c r="X80" s="12">
        <f>VLOOKUP($H80,'[2]2025_01'!$D:$AD,'[2]2025_01'!M$19,FALSE)</f>
        <v>0</v>
      </c>
      <c r="Y80" s="18">
        <f>VLOOKUP($H80,'[2]2025_01'!$D:$AD,'[2]2025_01'!N$19,FALSE)</f>
        <v>-28.699999999999996</v>
      </c>
      <c r="Z80" s="12">
        <f>VLOOKUP($H80,'[2]2025_01'!$D:$AD,'[2]2025_01'!O$19,FALSE)</f>
        <v>0</v>
      </c>
      <c r="AA80" s="12">
        <f>VLOOKUP($H80,'[2]2025_01'!$D:$AD,'[2]2025_01'!P$19,FALSE)</f>
        <v>0</v>
      </c>
      <c r="AB80" s="12">
        <f>VLOOKUP($H80,'[2]2025_01'!$D:$AD,'[2]2025_01'!Q$19,FALSE)</f>
        <v>275.10000000000002</v>
      </c>
      <c r="AC80">
        <f t="shared" si="6"/>
        <v>275.10000000000002</v>
      </c>
      <c r="AD80">
        <f t="shared" si="7"/>
        <v>0</v>
      </c>
    </row>
    <row r="81" spans="1:30" ht="15" customHeight="1" x14ac:dyDescent="0.25">
      <c r="A81" s="10" t="str">
        <f t="shared" si="4"/>
        <v>H201 2025 Janeiro</v>
      </c>
      <c r="B81" s="10" t="str">
        <f>VLOOKUP(H81,[1]Auxiliar_referencia!E:F,2,FALSE)</f>
        <v>Medidor não instalado</v>
      </c>
      <c r="C81" s="10">
        <v>2025</v>
      </c>
      <c r="D81" s="10" t="s">
        <v>118</v>
      </c>
      <c r="E81" s="10">
        <f>VLOOKUP(H81,[1]Auxiliar_referencia!$B:$X,3,FALSE)</f>
        <v>0</v>
      </c>
      <c r="F81" s="10" t="str">
        <f>VLOOKUP(H81,[1]Auxiliar_referencia!$B:$X,11,FALSE)</f>
        <v>Área Sede</v>
      </c>
      <c r="G81" s="10" t="str">
        <f>VLOOKUP(H81,[1]Auxiliar_referencia!$B:$X,16,FALSE)</f>
        <v/>
      </c>
      <c r="H81" s="11" t="s">
        <v>110</v>
      </c>
      <c r="I81" s="10" t="str">
        <f>VLOOKUP(H81,[1]Auxiliar_referencia!$B:$X,20,FALSE)</f>
        <v>Interno</v>
      </c>
      <c r="J81" s="10" t="str">
        <f>VLOOKUP(H81,[1]Auxiliar_referencia!$B:$X,10,FALSE)</f>
        <v>Curitibanos</v>
      </c>
      <c r="K81" s="10" t="str">
        <f>VLOOKUP(H81,[1]Auxiliar_referencia!$B:$X,12,FALSE)</f>
        <v>Curitibanos SEDE - Água Subterrânea</v>
      </c>
      <c r="L81" s="12">
        <f>VLOOKUP($H81,'[2]2025_01'!$D:$AD,'[2]2025_01'!Z$19,FALSE)</f>
        <v>0</v>
      </c>
      <c r="M81" s="12">
        <f>VLOOKUP($H81,'[2]2025_01'!$D:$AD,'[2]2025_01'!AA$19,FALSE)</f>
        <v>0</v>
      </c>
      <c r="N81" s="12">
        <f>VLOOKUP($H81,'[2]2025_01'!$D:$AD,'[2]2025_01'!AB$19,FALSE)</f>
        <v>0</v>
      </c>
      <c r="O81" s="12">
        <f>VLOOKUP($H81,'[2]2025_01'!$D:$AD,'[2]2025_01'!AC$19,FALSE)</f>
        <v>0</v>
      </c>
      <c r="P81" s="12">
        <f>VLOOKUP($H81,'[2]2025_01'!$D:$AD,'[2]2025_01'!AD$19,FALSE)</f>
        <v>0</v>
      </c>
      <c r="Q81" s="13">
        <f>VLOOKUP(H81,'[1]2025_12'!H:R,11,FALSE)</f>
        <v>0</v>
      </c>
      <c r="R81" s="14">
        <f>VLOOKUP($H81,'[2]2025_01'!$D:$AD,'[2]2025_01'!J$19,FALSE)</f>
        <v>0</v>
      </c>
      <c r="S81" s="15">
        <f t="shared" si="5"/>
        <v>0</v>
      </c>
      <c r="T81" s="12">
        <f>VLOOKUP($H81,'[2]2025_01'!$D:$AD,'[2]2025_01'!K$19,FALSE)</f>
        <v>0</v>
      </c>
      <c r="U81" s="16">
        <f>VLOOKUP($H81,'[2]2025_01'!$D:$AD,'[2]2025_01'!T$19,FALSE)</f>
        <v>0</v>
      </c>
      <c r="V81" s="17">
        <f>VLOOKUP($H81,'[2]2025_01'!$D:$AD,'[2]2025_01'!U$19,FALSE)</f>
        <v>0</v>
      </c>
      <c r="W81" s="12">
        <f>VLOOKUP($H81,'[2]2025_01'!$D:$AD,'[2]2025_01'!L$19,FALSE)</f>
        <v>0</v>
      </c>
      <c r="X81" s="12">
        <f>VLOOKUP($H81,'[2]2025_01'!$D:$AD,'[2]2025_01'!M$19,FALSE)</f>
        <v>0</v>
      </c>
      <c r="Y81" s="18">
        <f>VLOOKUP($H81,'[2]2025_01'!$D:$AD,'[2]2025_01'!N$19,FALSE)</f>
        <v>0</v>
      </c>
      <c r="Z81" s="12">
        <f>VLOOKUP($H81,'[2]2025_01'!$D:$AD,'[2]2025_01'!O$19,FALSE)</f>
        <v>0</v>
      </c>
      <c r="AA81" s="12">
        <f>VLOOKUP($H81,'[2]2025_01'!$D:$AD,'[2]2025_01'!P$19,FALSE)</f>
        <v>0</v>
      </c>
      <c r="AB81" s="12">
        <f>VLOOKUP($H81,'[2]2025_01'!$D:$AD,'[2]2025_01'!Q$19,FALSE)</f>
        <v>0</v>
      </c>
      <c r="AC81">
        <f t="shared" si="6"/>
        <v>0</v>
      </c>
      <c r="AD81">
        <f t="shared" si="7"/>
        <v>0</v>
      </c>
    </row>
    <row r="82" spans="1:30" ht="15" customHeight="1" x14ac:dyDescent="0.25">
      <c r="A82" s="10" t="str">
        <f t="shared" si="4"/>
        <v>H202 2025 Janeiro</v>
      </c>
      <c r="B82" s="10" t="str">
        <f>VLOOKUP(H82,[1]Auxiliar_referencia!E:F,2,FALSE)</f>
        <v>Medidor não instalado</v>
      </c>
      <c r="C82" s="10">
        <v>2025</v>
      </c>
      <c r="D82" s="10" t="s">
        <v>118</v>
      </c>
      <c r="E82" s="10">
        <f>VLOOKUP(H82,[1]Auxiliar_referencia!$B:$X,3,FALSE)</f>
        <v>0</v>
      </c>
      <c r="F82" s="10" t="str">
        <f>VLOOKUP(H82,[1]Auxiliar_referencia!$B:$X,11,FALSE)</f>
        <v>Área Sede</v>
      </c>
      <c r="G82" s="10" t="str">
        <f>VLOOKUP(H82,[1]Auxiliar_referencia!$B:$X,16,FALSE)</f>
        <v/>
      </c>
      <c r="H82" s="11" t="s">
        <v>111</v>
      </c>
      <c r="I82" s="10" t="str">
        <f>VLOOKUP(H82,[1]Auxiliar_referencia!$B:$X,20,FALSE)</f>
        <v>Interno</v>
      </c>
      <c r="J82" s="10" t="str">
        <f>VLOOKUP(H82,[1]Auxiliar_referencia!$B:$X,10,FALSE)</f>
        <v>Curitibanos</v>
      </c>
      <c r="K82" s="10" t="str">
        <f>VLOOKUP(H82,[1]Auxiliar_referencia!$B:$X,12,FALSE)</f>
        <v>Curitibanos SEDE - ETE</v>
      </c>
      <c r="L82" s="12">
        <f>VLOOKUP($H82,'[2]2025_01'!$D:$AD,'[2]2025_01'!Z$19,FALSE)</f>
        <v>0</v>
      </c>
      <c r="M82" s="12">
        <f>VLOOKUP($H82,'[2]2025_01'!$D:$AD,'[2]2025_01'!AA$19,FALSE)</f>
        <v>0</v>
      </c>
      <c r="N82" s="12">
        <f>VLOOKUP($H82,'[2]2025_01'!$D:$AD,'[2]2025_01'!AB$19,FALSE)</f>
        <v>0</v>
      </c>
      <c r="O82" s="12">
        <f>VLOOKUP($H82,'[2]2025_01'!$D:$AD,'[2]2025_01'!AC$19,FALSE)</f>
        <v>0</v>
      </c>
      <c r="P82" s="12">
        <f>VLOOKUP($H82,'[2]2025_01'!$D:$AD,'[2]2025_01'!AD$19,FALSE)</f>
        <v>0</v>
      </c>
      <c r="Q82" s="13">
        <f>VLOOKUP(H82,'[1]2025_12'!H:R,11,FALSE)</f>
        <v>0</v>
      </c>
      <c r="R82" s="14">
        <f>VLOOKUP($H82,'[2]2025_01'!$D:$AD,'[2]2025_01'!J$19,FALSE)</f>
        <v>0</v>
      </c>
      <c r="S82" s="15">
        <f t="shared" si="5"/>
        <v>0</v>
      </c>
      <c r="T82" s="12">
        <f>VLOOKUP($H82,'[2]2025_01'!$D:$AD,'[2]2025_01'!K$19,FALSE)</f>
        <v>0</v>
      </c>
      <c r="U82" s="16">
        <f>VLOOKUP($H82,'[2]2025_01'!$D:$AD,'[2]2025_01'!T$19,FALSE)</f>
        <v>0</v>
      </c>
      <c r="V82" s="17">
        <f>VLOOKUP($H82,'[2]2025_01'!$D:$AD,'[2]2025_01'!U$19,FALSE)</f>
        <v>0</v>
      </c>
      <c r="W82" s="12">
        <f>VLOOKUP($H82,'[2]2025_01'!$D:$AD,'[2]2025_01'!L$19,FALSE)</f>
        <v>0</v>
      </c>
      <c r="X82" s="12">
        <f>VLOOKUP($H82,'[2]2025_01'!$D:$AD,'[2]2025_01'!M$19,FALSE)</f>
        <v>0</v>
      </c>
      <c r="Y82" s="18">
        <f>VLOOKUP($H82,'[2]2025_01'!$D:$AD,'[2]2025_01'!N$19,FALSE)</f>
        <v>0</v>
      </c>
      <c r="Z82" s="12">
        <f>VLOOKUP($H82,'[2]2025_01'!$D:$AD,'[2]2025_01'!O$19,FALSE)</f>
        <v>0</v>
      </c>
      <c r="AA82" s="12">
        <f>VLOOKUP($H82,'[2]2025_01'!$D:$AD,'[2]2025_01'!P$19,FALSE)</f>
        <v>0</v>
      </c>
      <c r="AB82" s="12">
        <f>VLOOKUP($H82,'[2]2025_01'!$D:$AD,'[2]2025_01'!Q$19,FALSE)</f>
        <v>0</v>
      </c>
      <c r="AC82">
        <f t="shared" si="6"/>
        <v>0</v>
      </c>
      <c r="AD82">
        <f t="shared" si="7"/>
        <v>0</v>
      </c>
    </row>
    <row r="83" spans="1:30" ht="15" customHeight="1" x14ac:dyDescent="0.25">
      <c r="A83" s="10" t="str">
        <f t="shared" si="4"/>
        <v>H300 2025 Janeiro</v>
      </c>
      <c r="B83" s="10" t="str">
        <f>VLOOKUP(H83,[1]Auxiliar_referencia!E:F,2,FALSE)</f>
        <v>Medidor faturado pela UFSC</v>
      </c>
      <c r="C83" s="10">
        <v>2025</v>
      </c>
      <c r="D83" s="10" t="s">
        <v>118</v>
      </c>
      <c r="E83" s="10">
        <f>VLOOKUP(H83,[1]Auxiliar_referencia!$B:$X,3,FALSE)</f>
        <v>196916</v>
      </c>
      <c r="F83" s="10" t="str">
        <f>VLOOKUP(H83,[1]Auxiliar_referencia!$B:$X,11,FALSE)</f>
        <v>Araranguá</v>
      </c>
      <c r="G83" s="10" t="str">
        <f>VLOOKUP(H83,[1]Auxiliar_referencia!$B:$X,16,FALSE)</f>
        <v>A15L279126</v>
      </c>
      <c r="H83" s="11" t="s">
        <v>112</v>
      </c>
      <c r="I83" s="10" t="str">
        <f>VLOOKUP(H83,[1]Auxiliar_referencia!$B:$X,20,FALSE)</f>
        <v>SAMAE ARARANGUÁ</v>
      </c>
      <c r="J83" s="10" t="str">
        <f>VLOOKUP(H83,[1]Auxiliar_referencia!$B:$X,10,FALSE)</f>
        <v>Araranguá</v>
      </c>
      <c r="K83" s="10" t="str">
        <f>VLOOKUP(H83,[1]Auxiliar_referencia!$B:$X,12,FALSE)</f>
        <v>SAMAE Araranguá  Mato Alto</v>
      </c>
      <c r="L83" s="12">
        <f>VLOOKUP($H83,'[2]2025_01'!$D:$AD,'[2]2025_01'!Z$19,FALSE)</f>
        <v>1</v>
      </c>
      <c r="M83" s="12">
        <f>VLOOKUP($H83,'[2]2025_01'!$D:$AD,'[2]2025_01'!AA$19,FALSE)</f>
        <v>0</v>
      </c>
      <c r="N83" s="12">
        <f>VLOOKUP($H83,'[2]2025_01'!$D:$AD,'[2]2025_01'!AB$19,FALSE)</f>
        <v>0</v>
      </c>
      <c r="O83" s="12">
        <f>VLOOKUP($H83,'[2]2025_01'!$D:$AD,'[2]2025_01'!AC$19,FALSE)</f>
        <v>0</v>
      </c>
      <c r="P83" s="12">
        <f>VLOOKUP($H83,'[2]2025_01'!$D:$AD,'[2]2025_01'!AD$19,FALSE)</f>
        <v>1</v>
      </c>
      <c r="Q83" s="13">
        <f>VLOOKUP(H83,'[1]2025_12'!H:R,11,FALSE)</f>
        <v>0</v>
      </c>
      <c r="R83" s="14">
        <f>VLOOKUP($H83,'[2]2025_01'!$D:$AD,'[2]2025_01'!J$19,FALSE)</f>
        <v>4643</v>
      </c>
      <c r="S83" s="15">
        <f t="shared" si="5"/>
        <v>4643</v>
      </c>
      <c r="T83" s="12">
        <f>VLOOKUP($H83,'[2]2025_01'!$D:$AD,'[2]2025_01'!K$19,FALSE)</f>
        <v>301</v>
      </c>
      <c r="U83" s="16" t="str">
        <f>VLOOKUP($H83,'[2]2025_01'!$D:$AD,'[2]2025_01'!T$19,FALSE)</f>
        <v>LIDO</v>
      </c>
      <c r="V83" s="17" t="str">
        <f>VLOOKUP($H83,'[2]2025_01'!$D:$AD,'[2]2025_01'!U$19,FALSE)</f>
        <v>Sem ocorrência</v>
      </c>
      <c r="W83" s="12">
        <f>VLOOKUP($H83,'[2]2025_01'!$D:$AD,'[2]2025_01'!L$19,FALSE)</f>
        <v>4875.83</v>
      </c>
      <c r="X83" s="12">
        <f>VLOOKUP($H83,'[2]2025_01'!$D:$AD,'[2]2025_01'!M$19,FALSE)</f>
        <v>0</v>
      </c>
      <c r="Y83" s="18">
        <f>VLOOKUP($H83,'[2]2025_01'!$D:$AD,'[2]2025_01'!N$19,FALSE)</f>
        <v>0</v>
      </c>
      <c r="Z83" s="12">
        <f>VLOOKUP($H83,'[2]2025_01'!$D:$AD,'[2]2025_01'!O$19,FALSE)</f>
        <v>0</v>
      </c>
      <c r="AA83" s="12">
        <f>VLOOKUP($H83,'[2]2025_01'!$D:$AD,'[2]2025_01'!P$19,FALSE)</f>
        <v>0</v>
      </c>
      <c r="AB83" s="12">
        <f>VLOOKUP($H83,'[2]2025_01'!$D:$AD,'[2]2025_01'!Q$19,FALSE)</f>
        <v>4875.83</v>
      </c>
      <c r="AC83">
        <f t="shared" si="6"/>
        <v>4875.83</v>
      </c>
      <c r="AD83">
        <f t="shared" si="7"/>
        <v>0</v>
      </c>
    </row>
    <row r="84" spans="1:30" ht="15" customHeight="1" x14ac:dyDescent="0.25">
      <c r="A84" s="10" t="str">
        <f t="shared" si="4"/>
        <v>H302 2025 Janeiro</v>
      </c>
      <c r="B84" s="10" t="str">
        <f>VLOOKUP(H84,[1]Auxiliar_referencia!E:F,2,FALSE)</f>
        <v>Medidor faturado pela UFSC</v>
      </c>
      <c r="C84" s="10">
        <v>2025</v>
      </c>
      <c r="D84" s="10" t="s">
        <v>118</v>
      </c>
      <c r="E84" s="10">
        <f>VLOOKUP(H84,[1]Auxiliar_referencia!$B:$X,3,FALSE)</f>
        <v>107568</v>
      </c>
      <c r="F84" s="10" t="str">
        <f>VLOOKUP(H84,[1]Auxiliar_referencia!$B:$X,11,FALSE)</f>
        <v>Araranguá</v>
      </c>
      <c r="G84" s="10" t="str">
        <f>VLOOKUP(H84,[1]Auxiliar_referencia!$B:$X,16,FALSE)</f>
        <v>A22LN0055338</v>
      </c>
      <c r="H84" s="11" t="s">
        <v>113</v>
      </c>
      <c r="I84" s="10" t="str">
        <f>VLOOKUP(H84,[1]Auxiliar_referencia!$B:$X,20,FALSE)</f>
        <v>SAMAE ARARANGUÁ</v>
      </c>
      <c r="J84" s="10" t="str">
        <f>VLOOKUP(H84,[1]Auxiliar_referencia!$B:$X,10,FALSE)</f>
        <v>Araranguá</v>
      </c>
      <c r="K84" s="10" t="str">
        <f>VLOOKUP(H84,[1]Auxiliar_referencia!$B:$X,12,FALSE)</f>
        <v>SAMAE Araranguá  R. Pedro M. Pacheco (Medicina)</v>
      </c>
      <c r="L84" s="12">
        <f>VLOOKUP($H84,'[2]2025_01'!$D:$AD,'[2]2025_01'!Z$19,FALSE)</f>
        <v>1</v>
      </c>
      <c r="M84" s="12">
        <f>VLOOKUP($H84,'[2]2025_01'!$D:$AD,'[2]2025_01'!AA$19,FALSE)</f>
        <v>0</v>
      </c>
      <c r="N84" s="12">
        <f>VLOOKUP($H84,'[2]2025_01'!$D:$AD,'[2]2025_01'!AB$19,FALSE)</f>
        <v>0</v>
      </c>
      <c r="O84" s="12">
        <f>VLOOKUP($H84,'[2]2025_01'!$D:$AD,'[2]2025_01'!AC$19,FALSE)</f>
        <v>0</v>
      </c>
      <c r="P84" s="12">
        <f>VLOOKUP($H84,'[2]2025_01'!$D:$AD,'[2]2025_01'!AD$19,FALSE)</f>
        <v>1</v>
      </c>
      <c r="Q84" s="13">
        <f>VLOOKUP(H84,'[1]2025_12'!H:R,11,FALSE)</f>
        <v>0</v>
      </c>
      <c r="R84" s="14">
        <f>VLOOKUP($H84,'[2]2025_01'!$D:$AD,'[2]2025_01'!J$19,FALSE)</f>
        <v>201</v>
      </c>
      <c r="S84" s="15">
        <f t="shared" si="5"/>
        <v>201</v>
      </c>
      <c r="T84" s="12">
        <f>VLOOKUP($H84,'[2]2025_01'!$D:$AD,'[2]2025_01'!K$19,FALSE)</f>
        <v>10</v>
      </c>
      <c r="U84" s="16" t="str">
        <f>VLOOKUP($H84,'[2]2025_01'!$D:$AD,'[2]2025_01'!T$19,FALSE)</f>
        <v>LIDO</v>
      </c>
      <c r="V84" s="17" t="str">
        <f>VLOOKUP($H84,'[2]2025_01'!$D:$AD,'[2]2025_01'!U$19,FALSE)</f>
        <v>Mínimo</v>
      </c>
      <c r="W84" s="12">
        <f>VLOOKUP($H84,'[2]2025_01'!$D:$AD,'[2]2025_01'!L$19,FALSE)</f>
        <v>96.81</v>
      </c>
      <c r="X84" s="12">
        <f>VLOOKUP($H84,'[2]2025_01'!$D:$AD,'[2]2025_01'!M$19,FALSE)</f>
        <v>71.06</v>
      </c>
      <c r="Y84" s="18">
        <f>VLOOKUP($H84,'[2]2025_01'!$D:$AD,'[2]2025_01'!N$19,FALSE)</f>
        <v>0</v>
      </c>
      <c r="Z84" s="12">
        <f>VLOOKUP($H84,'[2]2025_01'!$D:$AD,'[2]2025_01'!O$19,FALSE)</f>
        <v>0</v>
      </c>
      <c r="AA84" s="12">
        <f>VLOOKUP($H84,'[2]2025_01'!$D:$AD,'[2]2025_01'!P$19,FALSE)</f>
        <v>0</v>
      </c>
      <c r="AB84" s="12">
        <f>VLOOKUP($H84,'[2]2025_01'!$D:$AD,'[2]2025_01'!Q$19,FALSE)</f>
        <v>167.87</v>
      </c>
      <c r="AC84">
        <f t="shared" si="6"/>
        <v>167.87</v>
      </c>
      <c r="AD84">
        <f t="shared" si="7"/>
        <v>0</v>
      </c>
    </row>
    <row r="85" spans="1:30" ht="15" customHeight="1" x14ac:dyDescent="0.25">
      <c r="A85" s="10" t="str">
        <f t="shared" si="4"/>
        <v>H401 2025 Janeiro</v>
      </c>
      <c r="B85" s="10" t="str">
        <f>VLOOKUP(H85,[1]Auxiliar_referencia!E:F,2,FALSE)</f>
        <v>Medidor faturado pela UFSC</v>
      </c>
      <c r="C85" s="10">
        <v>2025</v>
      </c>
      <c r="D85" s="10" t="s">
        <v>118</v>
      </c>
      <c r="E85" s="10">
        <f>VLOOKUP(H85,[1]Auxiliar_referencia!$B:$X,3,FALSE)</f>
        <v>38988</v>
      </c>
      <c r="F85" s="10" t="str">
        <f>VLOOKUP(H85,[1]Auxiliar_referencia!$B:$X,11,FALSE)</f>
        <v>Blumenau</v>
      </c>
      <c r="G85" s="10" t="str">
        <f>VLOOKUP(H85,[1]Auxiliar_referencia!$B:$X,16,FALSE)</f>
        <v>A12S141289</v>
      </c>
      <c r="H85" s="11" t="s">
        <v>114</v>
      </c>
      <c r="I85" s="10" t="str">
        <f>VLOOKUP(H85,[1]Auxiliar_referencia!$B:$X,20,FALSE)</f>
        <v>SAMAE BLUMENAU</v>
      </c>
      <c r="J85" s="10" t="str">
        <f>VLOOKUP(H85,[1]Auxiliar_referencia!$B:$X,10,FALSE)</f>
        <v>Blumenau</v>
      </c>
      <c r="K85" s="10" t="str">
        <f>VLOOKUP(H85,[1]Auxiliar_referencia!$B:$X,12,FALSE)</f>
        <v>SAMAE Blumenau  Rua João Pessoa, 2750</v>
      </c>
      <c r="L85" s="12">
        <f>VLOOKUP($H85,'[2]2025_01'!$D:$AD,'[2]2025_01'!Z$19,FALSE)</f>
        <v>1</v>
      </c>
      <c r="M85" s="12">
        <f>VLOOKUP($H85,'[2]2025_01'!$D:$AD,'[2]2025_01'!AA$19,FALSE)</f>
        <v>0</v>
      </c>
      <c r="N85" s="12">
        <f>VLOOKUP($H85,'[2]2025_01'!$D:$AD,'[2]2025_01'!AB$19,FALSE)</f>
        <v>0</v>
      </c>
      <c r="O85" s="12">
        <f>VLOOKUP($H85,'[2]2025_01'!$D:$AD,'[2]2025_01'!AC$19,FALSE)</f>
        <v>0</v>
      </c>
      <c r="P85" s="12">
        <f>VLOOKUP($H85,'[2]2025_01'!$D:$AD,'[2]2025_01'!AD$19,FALSE)</f>
        <v>1</v>
      </c>
      <c r="Q85" s="13">
        <f>VLOOKUP(H85,'[1]2025_12'!H:R,11,FALSE)</f>
        <v>0</v>
      </c>
      <c r="R85" s="14">
        <f>VLOOKUP($H85,'[2]2025_01'!$D:$AD,'[2]2025_01'!J$19,FALSE)</f>
        <v>3787</v>
      </c>
      <c r="S85" s="15">
        <f t="shared" si="5"/>
        <v>3787</v>
      </c>
      <c r="T85" s="12">
        <f>VLOOKUP($H85,'[2]2025_01'!$D:$AD,'[2]2025_01'!K$19,FALSE)</f>
        <v>13</v>
      </c>
      <c r="U85" s="16" t="str">
        <f>VLOOKUP($H85,'[2]2025_01'!$D:$AD,'[2]2025_01'!T$19,FALSE)</f>
        <v>LIDO</v>
      </c>
      <c r="V85" s="17" t="str">
        <f>VLOOKUP($H85,'[2]2025_01'!$D:$AD,'[2]2025_01'!U$19,FALSE)</f>
        <v>Sem ocorrência</v>
      </c>
      <c r="W85" s="12">
        <f>VLOOKUP($H85,'[2]2025_01'!$D:$AD,'[2]2025_01'!L$19,FALSE)</f>
        <v>66.14</v>
      </c>
      <c r="X85" s="12">
        <f>VLOOKUP($H85,'[2]2025_01'!$D:$AD,'[2]2025_01'!M$19,FALSE)</f>
        <v>76.44</v>
      </c>
      <c r="Y85" s="18">
        <f>VLOOKUP($H85,'[2]2025_01'!$D:$AD,'[2]2025_01'!N$19,FALSE)</f>
        <v>-7.22</v>
      </c>
      <c r="Z85" s="12">
        <f>VLOOKUP($H85,'[2]2025_01'!$D:$AD,'[2]2025_01'!O$19,FALSE)</f>
        <v>0</v>
      </c>
      <c r="AA85" s="12">
        <f>VLOOKUP($H85,'[2]2025_01'!$D:$AD,'[2]2025_01'!P$19,FALSE)</f>
        <v>0</v>
      </c>
      <c r="AB85" s="12">
        <f>VLOOKUP($H85,'[2]2025_01'!$D:$AD,'[2]2025_01'!Q$19,FALSE)</f>
        <v>135.36000000000001</v>
      </c>
      <c r="AC85">
        <f t="shared" si="6"/>
        <v>135.35999999999999</v>
      </c>
      <c r="AD85">
        <f t="shared" si="7"/>
        <v>0</v>
      </c>
    </row>
    <row r="86" spans="1:30" ht="15" customHeight="1" x14ac:dyDescent="0.25">
      <c r="A86" s="10" t="str">
        <f t="shared" si="4"/>
        <v>H402 2025 Janeiro</v>
      </c>
      <c r="B86" s="10" t="str">
        <f>VLOOKUP(H86,[1]Auxiliar_referencia!E:F,2,FALSE)</f>
        <v>Medidor faturado pela UFSC</v>
      </c>
      <c r="C86" s="10">
        <v>2025</v>
      </c>
      <c r="D86" s="10" t="s">
        <v>118</v>
      </c>
      <c r="E86" s="10">
        <f>VLOOKUP(H86,[1]Auxiliar_referencia!$B:$X,3,FALSE)</f>
        <v>55308</v>
      </c>
      <c r="F86" s="10" t="str">
        <f>VLOOKUP(H86,[1]Auxiliar_referencia!$B:$X,11,FALSE)</f>
        <v>Blumenau</v>
      </c>
      <c r="G86" s="10" t="str">
        <f>VLOOKUP(H86,[1]Auxiliar_referencia!$B:$X,16,FALSE)</f>
        <v>Y17AA00025980</v>
      </c>
      <c r="H86" s="11" t="s">
        <v>115</v>
      </c>
      <c r="I86" s="10" t="str">
        <f>VLOOKUP(H86,[1]Auxiliar_referencia!$B:$X,20,FALSE)</f>
        <v>SAMAE BLUMENAU</v>
      </c>
      <c r="J86" s="10" t="str">
        <f>VLOOKUP(H86,[1]Auxiliar_referencia!$B:$X,10,FALSE)</f>
        <v>Blumenau</v>
      </c>
      <c r="K86" s="10" t="str">
        <f>VLOOKUP(H86,[1]Auxiliar_referencia!$B:$X,12,FALSE)</f>
        <v>SAMAE Blumenau  Rua João Pessoa, 2514</v>
      </c>
      <c r="L86" s="12">
        <f>VLOOKUP($H86,'[2]2025_01'!$D:$AD,'[2]2025_01'!Z$19,FALSE)</f>
        <v>1</v>
      </c>
      <c r="M86" s="12">
        <f>VLOOKUP($H86,'[2]2025_01'!$D:$AD,'[2]2025_01'!AA$19,FALSE)</f>
        <v>0</v>
      </c>
      <c r="N86" s="12">
        <f>VLOOKUP($H86,'[2]2025_01'!$D:$AD,'[2]2025_01'!AB$19,FALSE)</f>
        <v>0</v>
      </c>
      <c r="O86" s="12">
        <f>VLOOKUP($H86,'[2]2025_01'!$D:$AD,'[2]2025_01'!AC$19,FALSE)</f>
        <v>0</v>
      </c>
      <c r="P86" s="12">
        <f>VLOOKUP($H86,'[2]2025_01'!$D:$AD,'[2]2025_01'!AD$19,FALSE)</f>
        <v>1</v>
      </c>
      <c r="Q86" s="13">
        <f>VLOOKUP(H86,'[1]2025_12'!H:R,11,FALSE)</f>
        <v>0</v>
      </c>
      <c r="R86" s="14">
        <f>VLOOKUP($H86,'[2]2025_01'!$D:$AD,'[2]2025_01'!J$19,FALSE)</f>
        <v>2209</v>
      </c>
      <c r="S86" s="15">
        <f t="shared" si="5"/>
        <v>2209</v>
      </c>
      <c r="T86" s="12">
        <f>VLOOKUP($H86,'[2]2025_01'!$D:$AD,'[2]2025_01'!K$19,FALSE)</f>
        <v>1</v>
      </c>
      <c r="U86" s="16" t="str">
        <f>VLOOKUP($H86,'[2]2025_01'!$D:$AD,'[2]2025_01'!T$19,FALSE)</f>
        <v>LIDO</v>
      </c>
      <c r="V86" s="17" t="str">
        <f>VLOOKUP($H86,'[2]2025_01'!$D:$AD,'[2]2025_01'!U$19,FALSE)</f>
        <v>Sem ocorrência</v>
      </c>
      <c r="W86" s="12">
        <f>VLOOKUP($H86,'[2]2025_01'!$D:$AD,'[2]2025_01'!L$19,FALSE)</f>
        <v>63.5</v>
      </c>
      <c r="X86" s="12">
        <f>VLOOKUP($H86,'[2]2025_01'!$D:$AD,'[2]2025_01'!M$19,FALSE)</f>
        <v>73.45</v>
      </c>
      <c r="Y86" s="18">
        <f>VLOOKUP($H86,'[2]2025_01'!$D:$AD,'[2]2025_01'!N$19,FALSE)</f>
        <v>-6.94</v>
      </c>
      <c r="Z86" s="12">
        <f>VLOOKUP($H86,'[2]2025_01'!$D:$AD,'[2]2025_01'!O$19,FALSE)</f>
        <v>0</v>
      </c>
      <c r="AA86" s="12">
        <f>VLOOKUP($H86,'[2]2025_01'!$D:$AD,'[2]2025_01'!P$19,FALSE)</f>
        <v>136.74</v>
      </c>
      <c r="AB86" s="12">
        <f>VLOOKUP($H86,'[2]2025_01'!$D:$AD,'[2]2025_01'!Q$19,FALSE)</f>
        <v>266.75</v>
      </c>
      <c r="AC86">
        <f t="shared" si="6"/>
        <v>266.75</v>
      </c>
      <c r="AD86">
        <f t="shared" si="7"/>
        <v>0</v>
      </c>
    </row>
    <row r="126" spans="1:29" customFormat="1" ht="1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9"/>
      <c r="W126" s="9"/>
      <c r="X126" s="9"/>
      <c r="Y126" s="9"/>
      <c r="Z126" s="9"/>
      <c r="AA126" s="9"/>
      <c r="AB126" s="9"/>
      <c r="AC126" s="27"/>
    </row>
  </sheetData>
  <autoFilter ref="A1:AD1" xr:uid="{00000000-0009-0000-0000-00001A000000}">
    <sortState xmlns:xlrd2="http://schemas.microsoft.com/office/spreadsheetml/2017/richdata2" ref="A2:AC75">
      <sortCondition ref="B1"/>
    </sortState>
  </autoFilter>
  <conditionalFormatting sqref="U2:U86">
    <cfRule type="cellIs" dxfId="33" priority="1" operator="equal">
      <formula>"Média"</formula>
    </cfRule>
    <cfRule type="cellIs" dxfId="32" priority="2" operator="equal">
      <formula>"Mínimo"</formula>
    </cfRule>
    <cfRule type="cellIs" dxfId="31" priority="3" operator="equal">
      <formula>"Informado"</formula>
    </cfRule>
    <cfRule type="cellIs" dxfId="30" priority="4" operator="equal">
      <formula>"Lido"</formula>
    </cfRule>
  </conditionalFormatting>
  <conditionalFormatting sqref="AD2:AD126">
    <cfRule type="cellIs" dxfId="29" priority="5" operator="not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5F46-28A8-4D05-A08C-F5B976C1735F}">
  <dimension ref="A1:AD139"/>
  <sheetViews>
    <sheetView topLeftCell="A79" zoomScale="75" zoomScaleNormal="75" workbookViewId="0">
      <selection activeCell="A87" sqref="A87:XFD98"/>
    </sheetView>
  </sheetViews>
  <sheetFormatPr defaultColWidth="14.42578125" defaultRowHeight="15" x14ac:dyDescent="0.25"/>
  <cols>
    <col min="1" max="1" width="25.140625" style="9" customWidth="1"/>
    <col min="2" max="2" width="15.42578125" style="9" customWidth="1"/>
    <col min="3" max="3" width="9.28515625" style="9" customWidth="1"/>
    <col min="4" max="4" width="11.7109375" style="9" customWidth="1"/>
    <col min="5" max="5" width="11.5703125" style="9" customWidth="1"/>
    <col min="6" max="6" width="11.85546875" style="9" customWidth="1"/>
    <col min="7" max="7" width="15.140625" style="9" customWidth="1"/>
    <col min="8" max="8" width="13.42578125" style="9" customWidth="1"/>
    <col min="9" max="9" width="17" style="9" customWidth="1"/>
    <col min="10" max="10" width="15.42578125" style="9" customWidth="1"/>
    <col min="11" max="11" width="41.28515625" style="9" customWidth="1"/>
    <col min="12" max="15" width="15.42578125" style="9" customWidth="1"/>
    <col min="16" max="18" width="15.85546875" style="9" customWidth="1"/>
    <col min="19" max="19" width="20" style="9" customWidth="1"/>
    <col min="20" max="20" width="13.140625" style="9" customWidth="1"/>
    <col min="21" max="21" width="15.42578125" style="9" customWidth="1"/>
    <col min="22" max="22" width="43.5703125" style="9" customWidth="1"/>
    <col min="23" max="24" width="15.42578125" style="9" customWidth="1"/>
    <col min="25" max="25" width="17.7109375" style="9" customWidth="1"/>
    <col min="26" max="26" width="15.42578125" style="9" customWidth="1"/>
    <col min="27" max="27" width="14" style="9" customWidth="1"/>
    <col min="28" max="28" width="15.42578125" style="9" customWidth="1"/>
    <col min="31" max="16384" width="14.42578125" style="9"/>
  </cols>
  <sheetData>
    <row r="1" spans="1:30" ht="60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5" t="s">
        <v>17</v>
      </c>
      <c r="S1" s="6" t="s">
        <v>18</v>
      </c>
      <c r="T1" s="28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8" t="s">
        <v>28</v>
      </c>
      <c r="AD1" s="8" t="s">
        <v>29</v>
      </c>
    </row>
    <row r="2" spans="1:30" ht="15" customHeight="1" x14ac:dyDescent="0.25">
      <c r="A2" s="10" t="str">
        <f t="shared" ref="A2:A66" si="0">H2&amp;" "&amp;C2&amp;" "&amp;D2</f>
        <v>H001 2024 Dezembro</v>
      </c>
      <c r="B2" s="10" t="str">
        <f>VLOOKUP(H2,[1]Auxiliar_referencia!E:F,2,FALSE)</f>
        <v>Medidor faturado pela UFSC</v>
      </c>
      <c r="C2" s="10">
        <v>2024</v>
      </c>
      <c r="D2" s="10" t="s">
        <v>119</v>
      </c>
      <c r="E2" s="10">
        <f>VLOOKUP(H2,[1]Auxiliar_referencia!$B:$X,3,FALSE)</f>
        <v>2297094</v>
      </c>
      <c r="F2" s="10" t="str">
        <f>VLOOKUP(H2,[1]Auxiliar_referencia!$B:$X,11,FALSE)</f>
        <v>Trindade</v>
      </c>
      <c r="G2" s="10" t="str">
        <f>VLOOKUP(H2,[1]Auxiliar_referencia!$B:$X,16,FALSE)</f>
        <v>A16S366817</v>
      </c>
      <c r="H2" s="11" t="s">
        <v>31</v>
      </c>
      <c r="I2" s="10" t="str">
        <f>VLOOKUP(H2,[1]Auxiliar_referencia!$B:$X,20,FALSE)</f>
        <v>CASAN</v>
      </c>
      <c r="J2" s="10" t="str">
        <f>VLOOKUP(H2,[1]Auxiliar_referencia!$B:$X,10,FALSE)</f>
        <v>Florianópolis - Trindade</v>
      </c>
      <c r="K2" s="10" t="str">
        <f>VLOOKUP(H2,[1]Auxiliar_referencia!$B:$X,12,FALSE)</f>
        <v>Almoxarifado e Transportes (PU 11 e 06)</v>
      </c>
      <c r="L2" s="12">
        <f>VLOOKUP($H2,'[2]2024_12'!$D:$AD,'[2]2024_12'!Z$19,FALSE)</f>
        <v>1</v>
      </c>
      <c r="M2" s="12">
        <f>VLOOKUP($H2,'[2]2024_12'!$D:$AD,'[2]2024_12'!AA$19,FALSE)</f>
        <v>0</v>
      </c>
      <c r="N2" s="12">
        <f>VLOOKUP($H2,'[2]2024_12'!$D:$AD,'[2]2024_12'!AB$19,FALSE)</f>
        <v>0</v>
      </c>
      <c r="O2" s="12">
        <f>VLOOKUP($H2,'[2]2024_12'!$D:$AD,'[2]2024_12'!AC$19,FALSE)</f>
        <v>0</v>
      </c>
      <c r="P2" s="12">
        <f>VLOOKUP($H2,'[2]2024_12'!$D:$AD,'[2]2024_12'!AD$19,FALSE)</f>
        <v>1</v>
      </c>
      <c r="Q2" s="13">
        <f>VLOOKUP(H2,'2024_11'!H:R,11,FALSE)</f>
        <v>1435</v>
      </c>
      <c r="R2" s="14">
        <f>VLOOKUP($H2,'[2]2024_12'!$D:$AD,'[2]2024_12'!J$19,FALSE)</f>
        <v>1468</v>
      </c>
      <c r="S2" s="15">
        <f t="shared" ref="S2:S66" si="1">R2-Q2</f>
        <v>33</v>
      </c>
      <c r="T2" s="12">
        <f>VLOOKUP($H2,'[2]2024_12'!$D:$AD,'[2]2024_12'!K$19,FALSE)</f>
        <v>33</v>
      </c>
      <c r="U2" s="16" t="str">
        <f>VLOOKUP($H2,'[2]2024_12'!$D:$AD,'[2]2024_12'!T$19,FALSE)</f>
        <v>MÉDIO</v>
      </c>
      <c r="V2" s="17" t="str">
        <f>VLOOKUP($H2,'[2]2024_12'!$D:$AD,'[2]2024_12'!U$19,FALSE)</f>
        <v>Média</v>
      </c>
      <c r="W2" s="12">
        <f>VLOOKUP($H2,'[2]2024_12'!$D:$AD,'[2]2024_12'!L$19,FALSE)</f>
        <v>518.48</v>
      </c>
      <c r="X2" s="12">
        <f>VLOOKUP($H2,'[2]2024_12'!$D:$AD,'[2]2024_12'!M$19,FALSE)</f>
        <v>518.48</v>
      </c>
      <c r="Y2" s="18">
        <f>VLOOKUP($H2,'[2]2024_12'!$D:$AD,'[2]2024_12'!N$19,FALSE)</f>
        <v>-97.99</v>
      </c>
      <c r="Z2" s="12">
        <f>VLOOKUP($H2,'[2]2024_12'!$D:$AD,'[2]2024_12'!O$19,FALSE)</f>
        <v>0</v>
      </c>
      <c r="AA2" s="12">
        <f>VLOOKUP($H2,'[2]2024_12'!$D:$AD,'[2]2024_12'!P$19,FALSE)</f>
        <v>0</v>
      </c>
      <c r="AB2" s="12">
        <f>VLOOKUP($H2,'[2]2024_12'!$D:$AD,'[2]2024_12'!Q$19,FALSE)</f>
        <v>938.97</v>
      </c>
      <c r="AC2">
        <f t="shared" ref="AC2:AC66" si="2">W2+X2+Y2+Z2+AA2</f>
        <v>938.97</v>
      </c>
      <c r="AD2">
        <f t="shared" ref="AD2:AD66" si="3">AB2-AC2</f>
        <v>0</v>
      </c>
    </row>
    <row r="3" spans="1:30" ht="15" customHeight="1" x14ac:dyDescent="0.25">
      <c r="A3" s="10" t="str">
        <f t="shared" si="0"/>
        <v>H002 2024 Dezembro</v>
      </c>
      <c r="B3" s="10" t="str">
        <f>VLOOKUP(H3,[1]Auxiliar_referencia!E:F,2,FALSE)</f>
        <v>Medidor faturado pela UFSC</v>
      </c>
      <c r="C3" s="10">
        <v>2024</v>
      </c>
      <c r="D3" s="10" t="s">
        <v>119</v>
      </c>
      <c r="E3" s="10">
        <f>VLOOKUP(H3,[1]Auxiliar_referencia!$B:$X,3,FALSE)</f>
        <v>2297116</v>
      </c>
      <c r="F3" s="10" t="str">
        <f>VLOOKUP(H3,[1]Auxiliar_referencia!$B:$X,11,FALSE)</f>
        <v>Trindade</v>
      </c>
      <c r="G3" s="10" t="str">
        <f>VLOOKUP(H3,[1]Auxiliar_referencia!$B:$X,16,FALSE)</f>
        <v>A04S381708</v>
      </c>
      <c r="H3" s="11" t="s">
        <v>32</v>
      </c>
      <c r="I3" s="10" t="str">
        <f>VLOOKUP(H3,[1]Auxiliar_referencia!$B:$X,20,FALSE)</f>
        <v>CASAN</v>
      </c>
      <c r="J3" s="10" t="str">
        <f>VLOOKUP(H3,[1]Auxiliar_referencia!$B:$X,10,FALSE)</f>
        <v>Florianópolis - Trindade</v>
      </c>
      <c r="K3" s="10" t="str">
        <f>VLOOKUP(H3,[1]Auxiliar_referencia!$B:$X,12,FALSE)</f>
        <v>Patrimônio e Digitalização (DAG08 e 06), LAMAQ (CCB20)</v>
      </c>
      <c r="L3" s="12">
        <f>VLOOKUP($H3,'[2]2024_12'!$D:$AD,'[2]2024_12'!Z$19,FALSE)</f>
        <v>2</v>
      </c>
      <c r="M3" s="12">
        <f>VLOOKUP($H3,'[2]2024_12'!$D:$AD,'[2]2024_12'!AA$19,FALSE)</f>
        <v>0</v>
      </c>
      <c r="N3" s="12">
        <f>VLOOKUP($H3,'[2]2024_12'!$D:$AD,'[2]2024_12'!AB$19,FALSE)</f>
        <v>0</v>
      </c>
      <c r="O3" s="12">
        <f>VLOOKUP($H3,'[2]2024_12'!$D:$AD,'[2]2024_12'!AC$19,FALSE)</f>
        <v>0</v>
      </c>
      <c r="P3" s="12">
        <f>VLOOKUP($H3,'[2]2024_12'!$D:$AD,'[2]2024_12'!AD$19,FALSE)</f>
        <v>2</v>
      </c>
      <c r="Q3" s="13">
        <f>VLOOKUP(H3,'2024_11'!H:R,11,FALSE)</f>
        <v>3166</v>
      </c>
      <c r="R3" s="14">
        <f>VLOOKUP($H3,'[2]2024_12'!$D:$AD,'[2]2024_12'!J$19,FALSE)</f>
        <v>3218</v>
      </c>
      <c r="S3" s="15">
        <f t="shared" si="1"/>
        <v>52</v>
      </c>
      <c r="T3" s="12">
        <f>VLOOKUP($H3,'[2]2024_12'!$D:$AD,'[2]2024_12'!K$19,FALSE)</f>
        <v>52</v>
      </c>
      <c r="U3" s="16" t="str">
        <f>VLOOKUP($H3,'[2]2024_12'!$D:$AD,'[2]2024_12'!T$19,FALSE)</f>
        <v>MÉDIO</v>
      </c>
      <c r="V3" s="17" t="str">
        <f>VLOOKUP($H3,'[2]2024_12'!$D:$AD,'[2]2024_12'!U$19,FALSE)</f>
        <v>Média</v>
      </c>
      <c r="W3" s="12">
        <f>VLOOKUP($H3,'[2]2024_12'!$D:$AD,'[2]2024_12'!L$19,FALSE)</f>
        <v>786.5</v>
      </c>
      <c r="X3" s="12">
        <f>VLOOKUP($H3,'[2]2024_12'!$D:$AD,'[2]2024_12'!M$19,FALSE)</f>
        <v>786.5</v>
      </c>
      <c r="Y3" s="18">
        <f>VLOOKUP($H3,'[2]2024_12'!$D:$AD,'[2]2024_12'!N$19,FALSE)</f>
        <v>-148.63999999999999</v>
      </c>
      <c r="Z3" s="12">
        <f>VLOOKUP($H3,'[2]2024_12'!$D:$AD,'[2]2024_12'!O$19,FALSE)</f>
        <v>0</v>
      </c>
      <c r="AA3" s="12">
        <f>VLOOKUP($H3,'[2]2024_12'!$D:$AD,'[2]2024_12'!P$19,FALSE)</f>
        <v>0</v>
      </c>
      <c r="AB3" s="12">
        <f>VLOOKUP($H3,'[2]2024_12'!$D:$AD,'[2]2024_12'!Q$19,FALSE)</f>
        <v>1424.36</v>
      </c>
      <c r="AC3">
        <f t="shared" si="2"/>
        <v>1424.3600000000001</v>
      </c>
      <c r="AD3">
        <f t="shared" si="3"/>
        <v>0</v>
      </c>
    </row>
    <row r="4" spans="1:30" ht="15" customHeight="1" x14ac:dyDescent="0.25">
      <c r="A4" s="10" t="str">
        <f t="shared" si="0"/>
        <v>H003 2024 Dezembro</v>
      </c>
      <c r="B4" s="10" t="str">
        <f>VLOOKUP(H4,[1]Auxiliar_referencia!E:F,2,FALSE)</f>
        <v>Medidor faturado pela UFSC</v>
      </c>
      <c r="C4" s="10">
        <v>2024</v>
      </c>
      <c r="D4" s="10" t="s">
        <v>119</v>
      </c>
      <c r="E4" s="10">
        <f>VLOOKUP(H4,[1]Auxiliar_referencia!$B:$X,3,FALSE)</f>
        <v>2297124</v>
      </c>
      <c r="F4" s="10" t="str">
        <f>VLOOKUP(H4,[1]Auxiliar_referencia!$B:$X,11,FALSE)</f>
        <v>Trindade</v>
      </c>
      <c r="G4" s="10" t="str">
        <f>VLOOKUP(H4,[1]Auxiliar_referencia!$B:$X,16,FALSE)</f>
        <v>C11C010369</v>
      </c>
      <c r="H4" s="11" t="s">
        <v>33</v>
      </c>
      <c r="I4" s="10" t="str">
        <f>VLOOKUP(H4,[1]Auxiliar_referencia!$B:$X,20,FALSE)</f>
        <v>CASAN</v>
      </c>
      <c r="J4" s="10" t="str">
        <f>VLOOKUP(H4,[1]Auxiliar_referencia!$B:$X,10,FALSE)</f>
        <v>Florianópolis - Trindade</v>
      </c>
      <c r="K4" s="10" t="str">
        <f>VLOOKUP(H4,[1]Auxiliar_referencia!$B:$X,12,FALSE)</f>
        <v>Biotério Central (BIC 01 a 10)</v>
      </c>
      <c r="L4" s="12">
        <f>VLOOKUP($H4,'[2]2024_12'!$D:$AD,'[2]2024_12'!Z$19,FALSE)</f>
        <v>1</v>
      </c>
      <c r="M4" s="12">
        <f>VLOOKUP($H4,'[2]2024_12'!$D:$AD,'[2]2024_12'!AA$19,FALSE)</f>
        <v>0</v>
      </c>
      <c r="N4" s="12">
        <f>VLOOKUP($H4,'[2]2024_12'!$D:$AD,'[2]2024_12'!AB$19,FALSE)</f>
        <v>0</v>
      </c>
      <c r="O4" s="12">
        <f>VLOOKUP($H4,'[2]2024_12'!$D:$AD,'[2]2024_12'!AC$19,FALSE)</f>
        <v>0</v>
      </c>
      <c r="P4" s="12">
        <f>VLOOKUP($H4,'[2]2024_12'!$D:$AD,'[2]2024_12'!AD$19,FALSE)</f>
        <v>1</v>
      </c>
      <c r="Q4" s="13">
        <f>VLOOKUP(H4,'2024_11'!H:R,11,FALSE)</f>
        <v>11521</v>
      </c>
      <c r="R4" s="14">
        <f>VLOOKUP($H4,'[2]2024_12'!$D:$AD,'[2]2024_12'!J$19,FALSE)</f>
        <v>11846</v>
      </c>
      <c r="S4" s="15">
        <f t="shared" si="1"/>
        <v>325</v>
      </c>
      <c r="T4" s="12">
        <f>VLOOKUP($H4,'[2]2024_12'!$D:$AD,'[2]2024_12'!K$19,FALSE)</f>
        <v>325</v>
      </c>
      <c r="U4" s="16" t="str">
        <f>VLOOKUP($H4,'[2]2024_12'!$D:$AD,'[2]2024_12'!T$19,FALSE)</f>
        <v>MÉDIO</v>
      </c>
      <c r="V4" s="17" t="str">
        <f>VLOOKUP($H4,'[2]2024_12'!$D:$AD,'[2]2024_12'!U$19,FALSE)</f>
        <v>Média</v>
      </c>
      <c r="W4" s="12">
        <f>VLOOKUP($H4,'[2]2024_12'!$D:$AD,'[2]2024_12'!L$19,FALSE)</f>
        <v>5742.36</v>
      </c>
      <c r="X4" s="12">
        <f>VLOOKUP($H4,'[2]2024_12'!$D:$AD,'[2]2024_12'!M$19,FALSE)</f>
        <v>5742.36</v>
      </c>
      <c r="Y4" s="18">
        <f>VLOOKUP($H4,'[2]2024_12'!$D:$AD,'[2]2024_12'!N$19,FALSE)</f>
        <v>-1085.31</v>
      </c>
      <c r="Z4" s="12">
        <f>VLOOKUP($H4,'[2]2024_12'!$D:$AD,'[2]2024_12'!O$19,FALSE)</f>
        <v>0</v>
      </c>
      <c r="AA4" s="12">
        <f>VLOOKUP($H4,'[2]2024_12'!$D:$AD,'[2]2024_12'!P$19,FALSE)</f>
        <v>0</v>
      </c>
      <c r="AB4" s="12">
        <f>VLOOKUP($H4,'[2]2024_12'!$D:$AD,'[2]2024_12'!Q$19,FALSE)</f>
        <v>10399.41</v>
      </c>
      <c r="AC4">
        <f t="shared" si="2"/>
        <v>10399.41</v>
      </c>
      <c r="AD4">
        <f t="shared" si="3"/>
        <v>0</v>
      </c>
    </row>
    <row r="5" spans="1:30" ht="15" customHeight="1" x14ac:dyDescent="0.25">
      <c r="A5" s="10" t="str">
        <f t="shared" si="0"/>
        <v>H004 2024 Dezembro</v>
      </c>
      <c r="B5" s="10" t="str">
        <f>VLOOKUP(H5,[1]Auxiliar_referencia!E:F,2,FALSE)</f>
        <v>Medidor faturado pela UFSC</v>
      </c>
      <c r="C5" s="10">
        <v>2024</v>
      </c>
      <c r="D5" s="10" t="s">
        <v>119</v>
      </c>
      <c r="E5" s="10">
        <f>VLOOKUP(H5,[1]Auxiliar_referencia!$B:$X,3,FALSE)</f>
        <v>2297086</v>
      </c>
      <c r="F5" s="10" t="str">
        <f>VLOOKUP(H5,[1]Auxiliar_referencia!$B:$X,11,FALSE)</f>
        <v>Trindade</v>
      </c>
      <c r="G5" s="10" t="str">
        <f>VLOOKUP(H5,[1]Auxiliar_referencia!$B:$X,16,FALSE)</f>
        <v>B17C002619</v>
      </c>
      <c r="H5" s="11" t="s">
        <v>34</v>
      </c>
      <c r="I5" s="10" t="str">
        <f>VLOOKUP(H5,[1]Auxiliar_referencia!$B:$X,20,FALSE)</f>
        <v>CASAN</v>
      </c>
      <c r="J5" s="10" t="str">
        <f>VLOOKUP(H5,[1]Auxiliar_referencia!$B:$X,10,FALSE)</f>
        <v>Florianópolis - Trindade</v>
      </c>
      <c r="K5" s="10" t="str">
        <f>VLOOKUP(H5,[1]Auxiliar_referencia!$B:$X,12,FALSE)</f>
        <v>PU - Carpintaria e Serralheria (DAG01, 02 e 03)</v>
      </c>
      <c r="L5" s="12">
        <f>VLOOKUP($H5,'[2]2024_12'!$D:$AD,'[2]2024_12'!Z$19,FALSE)</f>
        <v>1</v>
      </c>
      <c r="M5" s="12">
        <f>VLOOKUP($H5,'[2]2024_12'!$D:$AD,'[2]2024_12'!AA$19,FALSE)</f>
        <v>0</v>
      </c>
      <c r="N5" s="12">
        <f>VLOOKUP($H5,'[2]2024_12'!$D:$AD,'[2]2024_12'!AB$19,FALSE)</f>
        <v>0</v>
      </c>
      <c r="O5" s="12">
        <f>VLOOKUP($H5,'[2]2024_12'!$D:$AD,'[2]2024_12'!AC$19,FALSE)</f>
        <v>0</v>
      </c>
      <c r="P5" s="12">
        <f>VLOOKUP($H5,'[2]2024_12'!$D:$AD,'[2]2024_12'!AD$19,FALSE)</f>
        <v>1</v>
      </c>
      <c r="Q5" s="13">
        <f>VLOOKUP(H5,'2024_11'!H:R,11,FALSE)</f>
        <v>2666</v>
      </c>
      <c r="R5" s="14">
        <f>VLOOKUP($H5,'[2]2024_12'!$D:$AD,'[2]2024_12'!J$19,FALSE)</f>
        <v>2877</v>
      </c>
      <c r="S5" s="15">
        <f t="shared" si="1"/>
        <v>211</v>
      </c>
      <c r="T5" s="12">
        <f>VLOOKUP($H5,'[2]2024_12'!$D:$AD,'[2]2024_12'!K$19,FALSE)</f>
        <v>211</v>
      </c>
      <c r="U5" s="16" t="str">
        <f>VLOOKUP($H5,'[2]2024_12'!$D:$AD,'[2]2024_12'!T$19,FALSE)</f>
        <v>LIDO</v>
      </c>
      <c r="V5" s="17" t="str">
        <f>VLOOKUP($H5,'[2]2024_12'!$D:$AD,'[2]2024_12'!U$19,FALSE)</f>
        <v>Sem ocorrência</v>
      </c>
      <c r="W5" s="12">
        <f>VLOOKUP($H5,'[2]2024_12'!$D:$AD,'[2]2024_12'!L$19,FALSE)</f>
        <v>3702.9</v>
      </c>
      <c r="X5" s="12">
        <f>VLOOKUP($H5,'[2]2024_12'!$D:$AD,'[2]2024_12'!M$19,FALSE)</f>
        <v>3702.9</v>
      </c>
      <c r="Y5" s="18">
        <f>VLOOKUP($H5,'[2]2024_12'!$D:$AD,'[2]2024_12'!N$19,FALSE)</f>
        <v>-699.85</v>
      </c>
      <c r="Z5" s="12">
        <f>VLOOKUP($H5,'[2]2024_12'!$D:$AD,'[2]2024_12'!O$19,FALSE)</f>
        <v>0</v>
      </c>
      <c r="AA5" s="12">
        <f>VLOOKUP($H5,'[2]2024_12'!$D:$AD,'[2]2024_12'!P$19,FALSE)</f>
        <v>0</v>
      </c>
      <c r="AB5" s="12">
        <f>VLOOKUP($H5,'[2]2024_12'!$D:$AD,'[2]2024_12'!Q$19,FALSE)</f>
        <v>6705.95</v>
      </c>
      <c r="AC5">
        <f t="shared" si="2"/>
        <v>6705.95</v>
      </c>
      <c r="AD5">
        <f t="shared" si="3"/>
        <v>0</v>
      </c>
    </row>
    <row r="6" spans="1:30" ht="15" customHeight="1" x14ac:dyDescent="0.25">
      <c r="A6" s="10" t="str">
        <f t="shared" si="0"/>
        <v>H005 2024 Dezembro</v>
      </c>
      <c r="B6" s="10" t="str">
        <f>VLOOKUP(H6,[1]Auxiliar_referencia!E:F,2,FALSE)</f>
        <v>Medidor faturado pela UFSC</v>
      </c>
      <c r="C6" s="10">
        <v>2024</v>
      </c>
      <c r="D6" s="10" t="s">
        <v>119</v>
      </c>
      <c r="E6" s="10">
        <f>VLOOKUP(H6,[1]Auxiliar_referencia!$B:$X,3,FALSE)</f>
        <v>2297078</v>
      </c>
      <c r="F6" s="10" t="str">
        <f>VLOOKUP(H6,[1]Auxiliar_referencia!$B:$X,11,FALSE)</f>
        <v>Trindade</v>
      </c>
      <c r="G6" s="10" t="str">
        <f>VLOOKUP(H6,[1]Auxiliar_referencia!$B:$X,16,FALSE)</f>
        <v>B10C010667</v>
      </c>
      <c r="H6" s="11" t="s">
        <v>35</v>
      </c>
      <c r="I6" s="10" t="str">
        <f>VLOOKUP(H6,[1]Auxiliar_referencia!$B:$X,20,FALSE)</f>
        <v>CASAN</v>
      </c>
      <c r="J6" s="10" t="str">
        <f>VLOOKUP(H6,[1]Auxiliar_referencia!$B:$X,10,FALSE)</f>
        <v>Florianópolis - Trindade</v>
      </c>
      <c r="K6" s="10" t="str">
        <f>VLOOKUP(H6,[1]Auxiliar_referencia!$B:$X,12,FALSE)</f>
        <v>Engenharia Química - (CTC 19, 20, 21, 24 e 46)</v>
      </c>
      <c r="L6" s="12">
        <f>VLOOKUP($H6,'[2]2024_12'!$D:$AD,'[2]2024_12'!Z$19,FALSE)</f>
        <v>1</v>
      </c>
      <c r="M6" s="12">
        <f>VLOOKUP($H6,'[2]2024_12'!$D:$AD,'[2]2024_12'!AA$19,FALSE)</f>
        <v>0</v>
      </c>
      <c r="N6" s="12">
        <f>VLOOKUP($H6,'[2]2024_12'!$D:$AD,'[2]2024_12'!AB$19,FALSE)</f>
        <v>0</v>
      </c>
      <c r="O6" s="12">
        <f>VLOOKUP($H6,'[2]2024_12'!$D:$AD,'[2]2024_12'!AC$19,FALSE)</f>
        <v>0</v>
      </c>
      <c r="P6" s="12">
        <f>VLOOKUP($H6,'[2]2024_12'!$D:$AD,'[2]2024_12'!AD$19,FALSE)</f>
        <v>1</v>
      </c>
      <c r="Q6" s="13">
        <f>VLOOKUP(H6,'2024_11'!H:R,11,FALSE)</f>
        <v>1225</v>
      </c>
      <c r="R6" s="14">
        <f>VLOOKUP($H6,'[2]2024_12'!$D:$AD,'[2]2024_12'!J$19,FALSE)</f>
        <v>1349</v>
      </c>
      <c r="S6" s="15">
        <f t="shared" si="1"/>
        <v>124</v>
      </c>
      <c r="T6" s="12">
        <f>VLOOKUP($H6,'[2]2024_12'!$D:$AD,'[2]2024_12'!K$19,FALSE)</f>
        <v>124</v>
      </c>
      <c r="U6" s="16" t="str">
        <f>VLOOKUP($H6,'[2]2024_12'!$D:$AD,'[2]2024_12'!T$19,FALSE)</f>
        <v>MÉDIO</v>
      </c>
      <c r="V6" s="17" t="str">
        <f>VLOOKUP($H6,'[2]2024_12'!$D:$AD,'[2]2024_12'!U$19,FALSE)</f>
        <v>Média</v>
      </c>
      <c r="W6" s="12">
        <f>VLOOKUP($H6,'[2]2024_12'!$D:$AD,'[2]2024_12'!L$19,FALSE)</f>
        <v>2146.4699999999998</v>
      </c>
      <c r="X6" s="12">
        <f>VLOOKUP($H6,'[2]2024_12'!$D:$AD,'[2]2024_12'!M$19,FALSE)</f>
        <v>2146.4699999999998</v>
      </c>
      <c r="Y6" s="18">
        <f>VLOOKUP($H6,'[2]2024_12'!$D:$AD,'[2]2024_12'!N$19,FALSE)</f>
        <v>-405.68</v>
      </c>
      <c r="Z6" s="12">
        <f>VLOOKUP($H6,'[2]2024_12'!$D:$AD,'[2]2024_12'!O$19,FALSE)</f>
        <v>0</v>
      </c>
      <c r="AA6" s="12">
        <f>VLOOKUP($H6,'[2]2024_12'!$D:$AD,'[2]2024_12'!P$19,FALSE)</f>
        <v>0</v>
      </c>
      <c r="AB6" s="12">
        <f>VLOOKUP($H6,'[2]2024_12'!$D:$AD,'[2]2024_12'!Q$19,FALSE)</f>
        <v>3887.26</v>
      </c>
      <c r="AC6">
        <f t="shared" si="2"/>
        <v>3887.2599999999998</v>
      </c>
      <c r="AD6">
        <f t="shared" si="3"/>
        <v>0</v>
      </c>
    </row>
    <row r="7" spans="1:30" ht="15" customHeight="1" x14ac:dyDescent="0.25">
      <c r="A7" s="10" t="str">
        <f t="shared" si="0"/>
        <v>H006 2024 Dezembro</v>
      </c>
      <c r="B7" s="10" t="str">
        <f>VLOOKUP(H7,[1]Auxiliar_referencia!E:F,2,FALSE)</f>
        <v>Medidor faturado pela UFSC</v>
      </c>
      <c r="C7" s="10">
        <v>2024</v>
      </c>
      <c r="D7" s="10" t="s">
        <v>119</v>
      </c>
      <c r="E7" s="10">
        <f>VLOOKUP(H7,[1]Auxiliar_referencia!$B:$X,3,FALSE)</f>
        <v>9185569</v>
      </c>
      <c r="F7" s="10" t="str">
        <f>VLOOKUP(H7,[1]Auxiliar_referencia!$B:$X,11,FALSE)</f>
        <v>Trindade</v>
      </c>
      <c r="G7" s="10" t="str">
        <f>VLOOKUP(H7,[1]Auxiliar_referencia!$B:$X,16,FALSE)</f>
        <v>A11C032611</v>
      </c>
      <c r="H7" s="11" t="s">
        <v>36</v>
      </c>
      <c r="I7" s="10" t="str">
        <f>VLOOKUP(H7,[1]Auxiliar_referencia!$B:$X,20,FALSE)</f>
        <v>CASAN</v>
      </c>
      <c r="J7" s="10" t="str">
        <f>VLOOKUP(H7,[1]Auxiliar_referencia!$B:$X,10,FALSE)</f>
        <v>Florianópolis - Trindade</v>
      </c>
      <c r="K7" s="10" t="str">
        <f>VLOOKUP(H7,[1]Auxiliar_referencia!$B:$X,12,FALSE)</f>
        <v>Eng. Civil Bloco D</v>
      </c>
      <c r="L7" s="12">
        <f>VLOOKUP($H7,'[2]2024_12'!$D:$AD,'[2]2024_12'!Z$19,FALSE)</f>
        <v>1</v>
      </c>
      <c r="M7" s="12">
        <f>VLOOKUP($H7,'[2]2024_12'!$D:$AD,'[2]2024_12'!AA$19,FALSE)</f>
        <v>0</v>
      </c>
      <c r="N7" s="12">
        <f>VLOOKUP($H7,'[2]2024_12'!$D:$AD,'[2]2024_12'!AB$19,FALSE)</f>
        <v>0</v>
      </c>
      <c r="O7" s="12">
        <f>VLOOKUP($H7,'[2]2024_12'!$D:$AD,'[2]2024_12'!AC$19,FALSE)</f>
        <v>0</v>
      </c>
      <c r="P7" s="12">
        <f>VLOOKUP($H7,'[2]2024_12'!$D:$AD,'[2]2024_12'!AD$19,FALSE)</f>
        <v>1</v>
      </c>
      <c r="Q7" s="13">
        <f>VLOOKUP(H7,'2024_11'!H:R,11,FALSE)</f>
        <v>268</v>
      </c>
      <c r="R7" s="14">
        <f>VLOOKUP($H7,'[2]2024_12'!$D:$AD,'[2]2024_12'!J$19,FALSE)</f>
        <v>274</v>
      </c>
      <c r="S7" s="15">
        <f t="shared" si="1"/>
        <v>6</v>
      </c>
      <c r="T7" s="12">
        <f>VLOOKUP($H7,'[2]2024_12'!$D:$AD,'[2]2024_12'!K$19,FALSE)</f>
        <v>6</v>
      </c>
      <c r="U7" s="16" t="str">
        <f>VLOOKUP($H7,'[2]2024_12'!$D:$AD,'[2]2024_12'!T$19,FALSE)</f>
        <v>LIDO/REVISÃO</v>
      </c>
      <c r="V7" s="17" t="str">
        <f>VLOOKUP($H7,'[2]2024_12'!$D:$AD,'[2]2024_12'!U$19,FALSE)</f>
        <v>Média</v>
      </c>
      <c r="W7" s="12">
        <f>VLOOKUP($H7,'[2]2024_12'!$D:$AD,'[2]2024_12'!L$19,FALSE)</f>
        <v>81.53</v>
      </c>
      <c r="X7" s="12">
        <f>VLOOKUP($H7,'[2]2024_12'!$D:$AD,'[2]2024_12'!M$19,FALSE)</f>
        <v>81.53</v>
      </c>
      <c r="Y7" s="18">
        <f>VLOOKUP($H7,'[2]2024_12'!$D:$AD,'[2]2024_12'!N$19,FALSE)</f>
        <v>-15.41</v>
      </c>
      <c r="Z7" s="12">
        <f>VLOOKUP($H7,'[2]2024_12'!$D:$AD,'[2]2024_12'!O$19,FALSE)</f>
        <v>0</v>
      </c>
      <c r="AA7" s="12">
        <f>VLOOKUP($H7,'[2]2024_12'!$D:$AD,'[2]2024_12'!P$19,FALSE)</f>
        <v>0</v>
      </c>
      <c r="AB7" s="12">
        <f>VLOOKUP($H7,'[2]2024_12'!$D:$AD,'[2]2024_12'!Q$19,FALSE)</f>
        <v>147.65</v>
      </c>
      <c r="AC7">
        <f t="shared" si="2"/>
        <v>147.65</v>
      </c>
      <c r="AD7">
        <f t="shared" si="3"/>
        <v>0</v>
      </c>
    </row>
    <row r="8" spans="1:30" ht="15" customHeight="1" x14ac:dyDescent="0.25">
      <c r="A8" s="10" t="str">
        <f t="shared" si="0"/>
        <v>H007 2024 Dezembro</v>
      </c>
      <c r="B8" s="10" t="str">
        <f>VLOOKUP(H8,[1]Auxiliar_referencia!E:F,2,FALSE)</f>
        <v>Medidor faturado pela UFSC</v>
      </c>
      <c r="C8" s="10">
        <v>2024</v>
      </c>
      <c r="D8" s="10" t="s">
        <v>119</v>
      </c>
      <c r="E8" s="10">
        <f>VLOOKUP(H8,[1]Auxiliar_referencia!$B:$X,3,FALSE)</f>
        <v>9185550</v>
      </c>
      <c r="F8" s="10" t="str">
        <f>VLOOKUP(H8,[1]Auxiliar_referencia!$B:$X,11,FALSE)</f>
        <v>Trindade</v>
      </c>
      <c r="G8" s="10" t="str">
        <f>VLOOKUP(H8,[1]Auxiliar_referencia!$B:$X,16,FALSE)</f>
        <v>A11C047521</v>
      </c>
      <c r="H8" s="11" t="s">
        <v>37</v>
      </c>
      <c r="I8" s="10" t="str">
        <f>VLOOKUP(H8,[1]Auxiliar_referencia!$B:$X,20,FALSE)</f>
        <v>CASAN</v>
      </c>
      <c r="J8" s="10" t="str">
        <f>VLOOKUP(H8,[1]Auxiliar_referencia!$B:$X,10,FALSE)</f>
        <v>Florianópolis - Trindade</v>
      </c>
      <c r="K8" s="10" t="str">
        <f>VLOOKUP(H8,[1]Auxiliar_referencia!$B:$X,12,FALSE)</f>
        <v>Eng. Civil Bloco A, B e C</v>
      </c>
      <c r="L8" s="12">
        <f>VLOOKUP($H8,'[2]2024_12'!$D:$AD,'[2]2024_12'!Z$19,FALSE)</f>
        <v>1</v>
      </c>
      <c r="M8" s="12">
        <f>VLOOKUP($H8,'[2]2024_12'!$D:$AD,'[2]2024_12'!AA$19,FALSE)</f>
        <v>0</v>
      </c>
      <c r="N8" s="12">
        <f>VLOOKUP($H8,'[2]2024_12'!$D:$AD,'[2]2024_12'!AB$19,FALSE)</f>
        <v>0</v>
      </c>
      <c r="O8" s="12">
        <f>VLOOKUP($H8,'[2]2024_12'!$D:$AD,'[2]2024_12'!AC$19,FALSE)</f>
        <v>0</v>
      </c>
      <c r="P8" s="12">
        <f>VLOOKUP($H8,'[2]2024_12'!$D:$AD,'[2]2024_12'!AD$19,FALSE)</f>
        <v>1</v>
      </c>
      <c r="Q8" s="13">
        <f>VLOOKUP(H8,'2024_11'!H:R,11,FALSE)</f>
        <v>7187</v>
      </c>
      <c r="R8" s="14">
        <f>VLOOKUP($H8,'[2]2024_12'!$D:$AD,'[2]2024_12'!J$19,FALSE)</f>
        <v>7267</v>
      </c>
      <c r="S8" s="15">
        <f t="shared" si="1"/>
        <v>80</v>
      </c>
      <c r="T8" s="12">
        <f>VLOOKUP($H8,'[2]2024_12'!$D:$AD,'[2]2024_12'!K$19,FALSE)</f>
        <v>80</v>
      </c>
      <c r="U8" s="16" t="str">
        <f>VLOOKUP($H8,'[2]2024_12'!$D:$AD,'[2]2024_12'!T$19,FALSE)</f>
        <v>LIDO</v>
      </c>
      <c r="V8" s="17" t="str">
        <f>VLOOKUP($H8,'[2]2024_12'!$D:$AD,'[2]2024_12'!U$19,FALSE)</f>
        <v>Sem ocorrência</v>
      </c>
      <c r="W8" s="12">
        <f>VLOOKUP($H8,'[2]2024_12'!$D:$AD,'[2]2024_12'!L$19,FALSE)</f>
        <v>1359.31</v>
      </c>
      <c r="X8" s="12">
        <f>VLOOKUP($H8,'[2]2024_12'!$D:$AD,'[2]2024_12'!M$19,FALSE)</f>
        <v>1359.31</v>
      </c>
      <c r="Y8" s="18">
        <f>VLOOKUP($H8,'[2]2024_12'!$D:$AD,'[2]2024_12'!N$19,FALSE)</f>
        <v>-256.91000000000003</v>
      </c>
      <c r="Z8" s="12">
        <f>VLOOKUP($H8,'[2]2024_12'!$D:$AD,'[2]2024_12'!O$19,FALSE)</f>
        <v>0</v>
      </c>
      <c r="AA8" s="12">
        <f>VLOOKUP($H8,'[2]2024_12'!$D:$AD,'[2]2024_12'!P$19,FALSE)</f>
        <v>0</v>
      </c>
      <c r="AB8" s="12">
        <f>VLOOKUP($H8,'[2]2024_12'!$D:$AD,'[2]2024_12'!Q$19,FALSE)</f>
        <v>2461.71</v>
      </c>
      <c r="AC8">
        <f t="shared" si="2"/>
        <v>2461.71</v>
      </c>
      <c r="AD8">
        <f t="shared" si="3"/>
        <v>0</v>
      </c>
    </row>
    <row r="9" spans="1:30" ht="15" customHeight="1" x14ac:dyDescent="0.25">
      <c r="A9" s="10" t="str">
        <f t="shared" si="0"/>
        <v>H008 2024 Dezembro</v>
      </c>
      <c r="B9" s="10" t="str">
        <f>VLOOKUP(H9,[1]Auxiliar_referencia!E:F,2,FALSE)</f>
        <v>Medidor faturado pela UFSC</v>
      </c>
      <c r="C9" s="10">
        <v>2024</v>
      </c>
      <c r="D9" s="10" t="s">
        <v>119</v>
      </c>
      <c r="E9" s="10">
        <f>VLOOKUP(H9,[1]Auxiliar_referencia!$B:$X,3,FALSE)</f>
        <v>2297159</v>
      </c>
      <c r="F9" s="10" t="str">
        <f>VLOOKUP(H9,[1]Auxiliar_referencia!$B:$X,11,FALSE)</f>
        <v>Trindade</v>
      </c>
      <c r="G9" s="10" t="str">
        <f>VLOOKUP(H9,[1]Auxiliar_referencia!$B:$X,16,FALSE)</f>
        <v>C11C010187</v>
      </c>
      <c r="H9" s="11" t="s">
        <v>38</v>
      </c>
      <c r="I9" s="10" t="str">
        <f>VLOOKUP(H9,[1]Auxiliar_referencia!$B:$X,20,FALSE)</f>
        <v>CASAN</v>
      </c>
      <c r="J9" s="10" t="str">
        <f>VLOOKUP(H9,[1]Auxiliar_referencia!$B:$X,10,FALSE)</f>
        <v>Florianópolis - Trindade</v>
      </c>
      <c r="K9" s="10" t="str">
        <f>VLOOKUP(H9,[1]Auxiliar_referencia!$B:$X,12,FALSE)</f>
        <v>PU - Prefeitura Universitária (Hid., Elé., Vidra.) e Redondo</v>
      </c>
      <c r="L9" s="12">
        <f>VLOOKUP($H9,'[2]2024_12'!$D:$AD,'[2]2024_12'!Z$19,FALSE)</f>
        <v>1</v>
      </c>
      <c r="M9" s="12">
        <f>VLOOKUP($H9,'[2]2024_12'!$D:$AD,'[2]2024_12'!AA$19,FALSE)</f>
        <v>0</v>
      </c>
      <c r="N9" s="12">
        <f>VLOOKUP($H9,'[2]2024_12'!$D:$AD,'[2]2024_12'!AB$19,FALSE)</f>
        <v>0</v>
      </c>
      <c r="O9" s="12">
        <f>VLOOKUP($H9,'[2]2024_12'!$D:$AD,'[2]2024_12'!AC$19,FALSE)</f>
        <v>0</v>
      </c>
      <c r="P9" s="12">
        <f>VLOOKUP($H9,'[2]2024_12'!$D:$AD,'[2]2024_12'!AD$19,FALSE)</f>
        <v>1</v>
      </c>
      <c r="Q9" s="13">
        <f>VLOOKUP(H9,'2024_11'!H:R,11,FALSE)</f>
        <v>3700</v>
      </c>
      <c r="R9" s="14">
        <f>VLOOKUP($H9,'[2]2024_12'!$D:$AD,'[2]2024_12'!J$19,FALSE)</f>
        <v>4054</v>
      </c>
      <c r="S9" s="15">
        <f t="shared" si="1"/>
        <v>354</v>
      </c>
      <c r="T9" s="12">
        <f>VLOOKUP($H9,'[2]2024_12'!$D:$AD,'[2]2024_12'!K$19,FALSE)</f>
        <v>354</v>
      </c>
      <c r="U9" s="16" t="str">
        <f>VLOOKUP($H9,'[2]2024_12'!$D:$AD,'[2]2024_12'!T$19,FALSE)</f>
        <v>MÉDIO</v>
      </c>
      <c r="V9" s="17" t="str">
        <f>VLOOKUP($H9,'[2]2024_12'!$D:$AD,'[2]2024_12'!U$19,FALSE)</f>
        <v>Média</v>
      </c>
      <c r="W9" s="12">
        <f>VLOOKUP($H9,'[2]2024_12'!$D:$AD,'[2]2024_12'!L$19,FALSE)</f>
        <v>6261.17</v>
      </c>
      <c r="X9" s="12">
        <f>VLOOKUP($H9,'[2]2024_12'!$D:$AD,'[2]2024_12'!M$19,FALSE)</f>
        <v>6261.17</v>
      </c>
      <c r="Y9" s="18">
        <f>VLOOKUP($H9,'[2]2024_12'!$D:$AD,'[2]2024_12'!N$19,FALSE)</f>
        <v>-1183.3599999999999</v>
      </c>
      <c r="Z9" s="12">
        <f>VLOOKUP($H9,'[2]2024_12'!$D:$AD,'[2]2024_12'!O$19,FALSE)</f>
        <v>0</v>
      </c>
      <c r="AA9" s="12">
        <f>VLOOKUP($H9,'[2]2024_12'!$D:$AD,'[2]2024_12'!P$19,FALSE)</f>
        <v>0</v>
      </c>
      <c r="AB9" s="12">
        <f>VLOOKUP($H9,'[2]2024_12'!$D:$AD,'[2]2024_12'!Q$19,FALSE)</f>
        <v>11338.98</v>
      </c>
      <c r="AC9">
        <f t="shared" si="2"/>
        <v>11338.98</v>
      </c>
      <c r="AD9">
        <f t="shared" si="3"/>
        <v>0</v>
      </c>
    </row>
    <row r="10" spans="1:30" ht="15" customHeight="1" x14ac:dyDescent="0.25">
      <c r="A10" s="10" t="str">
        <f t="shared" si="0"/>
        <v>H009 2024 Dezembro</v>
      </c>
      <c r="B10" s="10" t="str">
        <f>VLOOKUP(H10,[1]Auxiliar_referencia!E:F,2,FALSE)</f>
        <v>Medidor faturado pela UFSC</v>
      </c>
      <c r="C10" s="10">
        <v>2024</v>
      </c>
      <c r="D10" s="10" t="s">
        <v>119</v>
      </c>
      <c r="E10" s="10">
        <f>VLOOKUP(H10,[1]Auxiliar_referencia!$B:$X,3,FALSE)</f>
        <v>2297140</v>
      </c>
      <c r="F10" s="10" t="str">
        <f>VLOOKUP(H10,[1]Auxiliar_referencia!$B:$X,11,FALSE)</f>
        <v>Trindade</v>
      </c>
      <c r="G10" s="10" t="str">
        <f>VLOOKUP(H10,[1]Auxiliar_referencia!$B:$X,16,FALSE)</f>
        <v>Y11C052787</v>
      </c>
      <c r="H10" s="11" t="s">
        <v>39</v>
      </c>
      <c r="I10" s="10" t="str">
        <f>VLOOKUP(H10,[1]Auxiliar_referencia!$B:$X,20,FALSE)</f>
        <v>CASAN</v>
      </c>
      <c r="J10" s="10" t="str">
        <f>VLOOKUP(H10,[1]Auxiliar_referencia!$B:$X,10,FALSE)</f>
        <v>Florianópolis - Trindade</v>
      </c>
      <c r="K10" s="10" t="str">
        <f>VLOOKUP(H10,[1]Auxiliar_referencia!$B:$X,12,FALSE)</f>
        <v>PU - Prefeitura Universitária (Edificação antiga da PU)</v>
      </c>
      <c r="L10" s="12">
        <f>VLOOKUP($H10,'[2]2024_12'!$D:$AD,'[2]2024_12'!Z$19,FALSE)</f>
        <v>1</v>
      </c>
      <c r="M10" s="12">
        <f>VLOOKUP($H10,'[2]2024_12'!$D:$AD,'[2]2024_12'!AA$19,FALSE)</f>
        <v>0</v>
      </c>
      <c r="N10" s="12">
        <f>VLOOKUP($H10,'[2]2024_12'!$D:$AD,'[2]2024_12'!AB$19,FALSE)</f>
        <v>0</v>
      </c>
      <c r="O10" s="12">
        <f>VLOOKUP($H10,'[2]2024_12'!$D:$AD,'[2]2024_12'!AC$19,FALSE)</f>
        <v>0</v>
      </c>
      <c r="P10" s="12">
        <f>VLOOKUP($H10,'[2]2024_12'!$D:$AD,'[2]2024_12'!AD$19,FALSE)</f>
        <v>1</v>
      </c>
      <c r="Q10" s="13">
        <f>VLOOKUP(H10,'2024_11'!H:R,11,FALSE)</f>
        <v>29</v>
      </c>
      <c r="R10" s="14">
        <f>VLOOKUP($H10,'[2]2024_12'!$D:$AD,'[2]2024_12'!J$19,FALSE)</f>
        <v>29</v>
      </c>
      <c r="S10" s="15">
        <f t="shared" si="1"/>
        <v>0</v>
      </c>
      <c r="T10" s="12">
        <f>VLOOKUP($H10,'[2]2024_12'!$D:$AD,'[2]2024_12'!K$19,FALSE)</f>
        <v>0</v>
      </c>
      <c r="U10" s="16" t="str">
        <f>VLOOKUP($H10,'[2]2024_12'!$D:$AD,'[2]2024_12'!T$19,FALSE)</f>
        <v>LIDO</v>
      </c>
      <c r="V10" s="17" t="str">
        <f>VLOOKUP($H10,'[2]2024_12'!$D:$AD,'[2]2024_12'!U$19,FALSE)</f>
        <v>HIDRÔMETRO PARADO.</v>
      </c>
      <c r="W10" s="12">
        <f>VLOOKUP($H10,'[2]2024_12'!$D:$AD,'[2]2024_12'!L$19,FALSE)</f>
        <v>43.31</v>
      </c>
      <c r="X10" s="12">
        <f>VLOOKUP($H10,'[2]2024_12'!$D:$AD,'[2]2024_12'!M$19,FALSE)</f>
        <v>43.31</v>
      </c>
      <c r="Y10" s="18">
        <f>VLOOKUP($H10,'[2]2024_12'!$D:$AD,'[2]2024_12'!N$19,FALSE)</f>
        <v>-8.19</v>
      </c>
      <c r="Z10" s="12">
        <f>VLOOKUP($H10,'[2]2024_12'!$D:$AD,'[2]2024_12'!O$19,FALSE)</f>
        <v>0</v>
      </c>
      <c r="AA10" s="12">
        <f>VLOOKUP($H10,'[2]2024_12'!$D:$AD,'[2]2024_12'!P$19,FALSE)</f>
        <v>0</v>
      </c>
      <c r="AB10" s="12">
        <f>VLOOKUP($H10,'[2]2024_12'!$D:$AD,'[2]2024_12'!Q$19,FALSE)</f>
        <v>78.430000000000007</v>
      </c>
      <c r="AC10">
        <f t="shared" si="2"/>
        <v>78.430000000000007</v>
      </c>
      <c r="AD10">
        <f t="shared" si="3"/>
        <v>0</v>
      </c>
    </row>
    <row r="11" spans="1:30" ht="15" customHeight="1" x14ac:dyDescent="0.25">
      <c r="A11" s="10" t="str">
        <f t="shared" si="0"/>
        <v>H010 2024 Dezembro</v>
      </c>
      <c r="B11" s="10" t="str">
        <f>VLOOKUP(H11,[1]Auxiliar_referencia!E:F,2,FALSE)</f>
        <v>Medidor faturado pela UFSC</v>
      </c>
      <c r="C11" s="10">
        <v>2024</v>
      </c>
      <c r="D11" s="10" t="s">
        <v>119</v>
      </c>
      <c r="E11" s="10">
        <f>VLOOKUP(H11,[1]Auxiliar_referencia!$B:$X,3,FALSE)</f>
        <v>2297132</v>
      </c>
      <c r="F11" s="10" t="str">
        <f>VLOOKUP(H11,[1]Auxiliar_referencia!$B:$X,11,FALSE)</f>
        <v>Trindade</v>
      </c>
      <c r="G11" s="10" t="str">
        <f>VLOOKUP(H11,[1]Auxiliar_referencia!$B:$X,16,FALSE)</f>
        <v>C11C010472</v>
      </c>
      <c r="H11" s="11" t="s">
        <v>40</v>
      </c>
      <c r="I11" s="10" t="str">
        <f>VLOOKUP(H11,[1]Auxiliar_referencia!$B:$X,20,FALSE)</f>
        <v>CASAN</v>
      </c>
      <c r="J11" s="10" t="str">
        <f>VLOOKUP(H11,[1]Auxiliar_referencia!$B:$X,10,FALSE)</f>
        <v>Florianópolis - Trindade</v>
      </c>
      <c r="K11" s="10" t="str">
        <f>VLOOKUP(H11,[1]Auxiliar_referencia!$B:$X,12,FALSE)</f>
        <v>PU - Prefeitura Universitária (DPAE, DFO, DMPI)</v>
      </c>
      <c r="L11" s="12">
        <f>VLOOKUP($H11,'[2]2024_12'!$D:$AD,'[2]2024_12'!Z$19,FALSE)</f>
        <v>1</v>
      </c>
      <c r="M11" s="12">
        <f>VLOOKUP($H11,'[2]2024_12'!$D:$AD,'[2]2024_12'!AA$19,FALSE)</f>
        <v>0</v>
      </c>
      <c r="N11" s="12">
        <f>VLOOKUP($H11,'[2]2024_12'!$D:$AD,'[2]2024_12'!AB$19,FALSE)</f>
        <v>0</v>
      </c>
      <c r="O11" s="12">
        <f>VLOOKUP($H11,'[2]2024_12'!$D:$AD,'[2]2024_12'!AC$19,FALSE)</f>
        <v>0</v>
      </c>
      <c r="P11" s="12">
        <f>VLOOKUP($H11,'[2]2024_12'!$D:$AD,'[2]2024_12'!AD$19,FALSE)</f>
        <v>1</v>
      </c>
      <c r="Q11" s="13">
        <f>VLOOKUP(H11,'2024_11'!H:R,11,FALSE)</f>
        <v>2761</v>
      </c>
      <c r="R11" s="14">
        <f>VLOOKUP($H11,'[2]2024_12'!$D:$AD,'[2]2024_12'!J$19,FALSE)</f>
        <v>2790</v>
      </c>
      <c r="S11" s="15">
        <f t="shared" si="1"/>
        <v>29</v>
      </c>
      <c r="T11" s="12">
        <f>VLOOKUP($H11,'[2]2024_12'!$D:$AD,'[2]2024_12'!K$19,FALSE)</f>
        <v>29</v>
      </c>
      <c r="U11" s="16" t="str">
        <f>VLOOKUP($H11,'[2]2024_12'!$D:$AD,'[2]2024_12'!T$19,FALSE)</f>
        <v>MÉDIO</v>
      </c>
      <c r="V11" s="17" t="str">
        <f>VLOOKUP($H11,'[2]2024_12'!$D:$AD,'[2]2024_12'!U$19,FALSE)</f>
        <v>Média</v>
      </c>
      <c r="W11" s="12">
        <f>VLOOKUP($H11,'[2]2024_12'!$D:$AD,'[2]2024_12'!L$19,FALSE)</f>
        <v>446.92</v>
      </c>
      <c r="X11" s="12">
        <f>VLOOKUP($H11,'[2]2024_12'!$D:$AD,'[2]2024_12'!M$19,FALSE)</f>
        <v>446.92</v>
      </c>
      <c r="Y11" s="18">
        <f>VLOOKUP($H11,'[2]2024_12'!$D:$AD,'[2]2024_12'!N$19,FALSE)</f>
        <v>-84.47</v>
      </c>
      <c r="Z11" s="12">
        <f>VLOOKUP($H11,'[2]2024_12'!$D:$AD,'[2]2024_12'!O$19,FALSE)</f>
        <v>0</v>
      </c>
      <c r="AA11" s="12">
        <f>VLOOKUP($H11,'[2]2024_12'!$D:$AD,'[2]2024_12'!P$19,FALSE)</f>
        <v>0</v>
      </c>
      <c r="AB11" s="12">
        <f>VLOOKUP($H11,'[2]2024_12'!$D:$AD,'[2]2024_12'!Q$19,FALSE)</f>
        <v>809.37</v>
      </c>
      <c r="AC11">
        <f t="shared" si="2"/>
        <v>809.37</v>
      </c>
      <c r="AD11">
        <f t="shared" si="3"/>
        <v>0</v>
      </c>
    </row>
    <row r="12" spans="1:30" ht="15" customHeight="1" x14ac:dyDescent="0.25">
      <c r="A12" s="10" t="str">
        <f t="shared" si="0"/>
        <v>H011 2024 Dezembro</v>
      </c>
      <c r="B12" s="10" t="str">
        <f>VLOOKUP(H12,[1]Auxiliar_referencia!E:F,2,FALSE)</f>
        <v>Medidor faturado pela UFSC</v>
      </c>
      <c r="C12" s="10">
        <v>2024</v>
      </c>
      <c r="D12" s="10" t="s">
        <v>119</v>
      </c>
      <c r="E12" s="10">
        <f>VLOOKUP(H12,[1]Auxiliar_referencia!$B:$X,3,FALSE)</f>
        <v>8149615</v>
      </c>
      <c r="F12" s="10" t="str">
        <f>VLOOKUP(H12,[1]Auxiliar_referencia!$B:$X,11,FALSE)</f>
        <v>Trindade</v>
      </c>
      <c r="G12" s="10" t="str">
        <f>VLOOKUP(H12,[1]Auxiliar_referencia!$B:$X,16,FALSE)</f>
        <v>C11C005249</v>
      </c>
      <c r="H12" s="11" t="s">
        <v>41</v>
      </c>
      <c r="I12" s="10" t="str">
        <f>VLOOKUP(H12,[1]Auxiliar_referencia!$B:$X,20,FALSE)</f>
        <v>CASAN</v>
      </c>
      <c r="J12" s="10" t="str">
        <f>VLOOKUP(H12,[1]Auxiliar_referencia!$B:$X,10,FALSE)</f>
        <v>Florianópolis - Trindade</v>
      </c>
      <c r="K12" s="10" t="str">
        <f>VLOOKUP(H12,[1]Auxiliar_referencia!$B:$X,12,FALSE)</f>
        <v>CCB - Blocos A, B, C e D - 1 - Córrego Grande</v>
      </c>
      <c r="L12" s="12">
        <f>VLOOKUP($H12,'[2]2024_12'!$D:$AD,'[2]2024_12'!Z$19,FALSE)</f>
        <v>1</v>
      </c>
      <c r="M12" s="12">
        <f>VLOOKUP($H12,'[2]2024_12'!$D:$AD,'[2]2024_12'!AA$19,FALSE)</f>
        <v>0</v>
      </c>
      <c r="N12" s="12">
        <f>VLOOKUP($H12,'[2]2024_12'!$D:$AD,'[2]2024_12'!AB$19,FALSE)</f>
        <v>0</v>
      </c>
      <c r="O12" s="12">
        <f>VLOOKUP($H12,'[2]2024_12'!$D:$AD,'[2]2024_12'!AC$19,FALSE)</f>
        <v>0</v>
      </c>
      <c r="P12" s="12">
        <f>VLOOKUP($H12,'[2]2024_12'!$D:$AD,'[2]2024_12'!AD$19,FALSE)</f>
        <v>1</v>
      </c>
      <c r="Q12" s="13">
        <f>VLOOKUP(H12,'2024_11'!H:R,11,FALSE)</f>
        <v>46320</v>
      </c>
      <c r="R12" s="14">
        <f>VLOOKUP($H12,'[2]2024_12'!$D:$AD,'[2]2024_12'!J$19,FALSE)</f>
        <v>46408</v>
      </c>
      <c r="S12" s="15">
        <f t="shared" si="1"/>
        <v>88</v>
      </c>
      <c r="T12" s="12">
        <f>VLOOKUP($H12,'[2]2024_12'!$D:$AD,'[2]2024_12'!K$19,FALSE)</f>
        <v>88</v>
      </c>
      <c r="U12" s="16" t="str">
        <f>VLOOKUP($H12,'[2]2024_12'!$D:$AD,'[2]2024_12'!T$19,FALSE)</f>
        <v>LIDO/REVISÃO</v>
      </c>
      <c r="V12" s="17" t="str">
        <f>VLOOKUP($H12,'[2]2024_12'!$D:$AD,'[2]2024_12'!U$19,FALSE)</f>
        <v>Média</v>
      </c>
      <c r="W12" s="12">
        <f>VLOOKUP($H12,'[2]2024_12'!$D:$AD,'[2]2024_12'!L$19,FALSE)</f>
        <v>1502.43</v>
      </c>
      <c r="X12" s="12">
        <f>VLOOKUP($H12,'[2]2024_12'!$D:$AD,'[2]2024_12'!M$19,FALSE)</f>
        <v>1502.43</v>
      </c>
      <c r="Y12" s="18">
        <f>VLOOKUP($H12,'[2]2024_12'!$D:$AD,'[2]2024_12'!N$19,FALSE)</f>
        <v>-283.95999999999998</v>
      </c>
      <c r="Z12" s="12">
        <f>VLOOKUP($H12,'[2]2024_12'!$D:$AD,'[2]2024_12'!O$19,FALSE)</f>
        <v>0</v>
      </c>
      <c r="AA12" s="12">
        <f>VLOOKUP($H12,'[2]2024_12'!$D:$AD,'[2]2024_12'!P$19,FALSE)</f>
        <v>0</v>
      </c>
      <c r="AB12" s="12">
        <f>VLOOKUP($H12,'[2]2024_12'!$D:$AD,'[2]2024_12'!Q$19,FALSE)</f>
        <v>2720.9</v>
      </c>
      <c r="AC12">
        <f t="shared" si="2"/>
        <v>2720.9</v>
      </c>
      <c r="AD12">
        <f t="shared" si="3"/>
        <v>0</v>
      </c>
    </row>
    <row r="13" spans="1:30" ht="15" customHeight="1" x14ac:dyDescent="0.25">
      <c r="A13" s="10" t="str">
        <f t="shared" si="0"/>
        <v>H014 2024 Dezembro</v>
      </c>
      <c r="B13" s="10" t="str">
        <f>VLOOKUP(H13,[1]Auxiliar_referencia!E:F,2,FALSE)</f>
        <v>Medidor não faturado pela UFSC</v>
      </c>
      <c r="C13" s="10">
        <v>2024</v>
      </c>
      <c r="D13" s="10" t="s">
        <v>119</v>
      </c>
      <c r="E13" s="10">
        <f>VLOOKUP(H13,[1]Auxiliar_referencia!$B:$X,3,FALSE)</f>
        <v>2296969</v>
      </c>
      <c r="F13" s="10" t="str">
        <f>VLOOKUP(H13,[1]Auxiliar_referencia!$B:$X,11,FALSE)</f>
        <v>Trindade</v>
      </c>
      <c r="G13" s="10" t="str">
        <f>VLOOKUP(H13,[1]Auxiliar_referencia!$B:$X,16,FALSE)</f>
        <v>J15AA00002</v>
      </c>
      <c r="H13" s="11" t="s">
        <v>42</v>
      </c>
      <c r="I13" s="10" t="str">
        <f>VLOOKUP(H13,[1]Auxiliar_referencia!$B:$X,20,FALSE)</f>
        <v>CASAN</v>
      </c>
      <c r="J13" s="10" t="str">
        <f>VLOOKUP(H13,[1]Auxiliar_referencia!$B:$X,10,FALSE)</f>
        <v>Florianópolis  HU</v>
      </c>
      <c r="K13" s="10" t="str">
        <f>VLOOKUP(H13,[1]Auxiliar_referencia!$B:$X,12,FALSE)</f>
        <v>Hospital Universitário - EBSERH</v>
      </c>
      <c r="L13" s="12">
        <f>VLOOKUP($H13,'[2]2024_12'!$D:$AD,'[2]2024_12'!Z$19,FALSE)</f>
        <v>51</v>
      </c>
      <c r="M13" s="12">
        <f>VLOOKUP($H13,'[2]2024_12'!$D:$AD,'[2]2024_12'!AA$19,FALSE)</f>
        <v>0</v>
      </c>
      <c r="N13" s="12">
        <f>VLOOKUP($H13,'[2]2024_12'!$D:$AD,'[2]2024_12'!AB$19,FALSE)</f>
        <v>9</v>
      </c>
      <c r="O13" s="12">
        <f>VLOOKUP($H13,'[2]2024_12'!$D:$AD,'[2]2024_12'!AC$19,FALSE)</f>
        <v>1</v>
      </c>
      <c r="P13" s="12">
        <f>VLOOKUP($H13,'[2]2024_12'!$D:$AD,'[2]2024_12'!AD$19,FALSE)</f>
        <v>61</v>
      </c>
      <c r="Q13" s="13">
        <f>VLOOKUP(H13,'2024_11'!H:R,11,FALSE)</f>
        <v>235637</v>
      </c>
      <c r="R13" s="14">
        <f>VLOOKUP($H13,'[2]2024_12'!$D:$AD,'[2]2024_12'!J$19,FALSE)</f>
        <v>241797</v>
      </c>
      <c r="S13" s="15">
        <f t="shared" si="1"/>
        <v>6160</v>
      </c>
      <c r="T13" s="12">
        <f>VLOOKUP($H13,'[2]2024_12'!$D:$AD,'[2]2024_12'!K$19,FALSE)</f>
        <v>6160</v>
      </c>
      <c r="U13" s="16" t="str">
        <f>VLOOKUP($H13,'[2]2024_12'!$D:$AD,'[2]2024_12'!T$19,FALSE)</f>
        <v>MÉDIO</v>
      </c>
      <c r="V13" s="17" t="str">
        <f>VLOOKUP($H13,'[2]2024_12'!$D:$AD,'[2]2024_12'!U$19,FALSE)</f>
        <v>Média</v>
      </c>
      <c r="W13" s="12">
        <f>VLOOKUP($H13,'[2]2024_12'!$D:$AD,'[2]2024_12'!L$19,FALSE)</f>
        <v>107937.01000000001</v>
      </c>
      <c r="X13" s="12">
        <f>VLOOKUP($H13,'[2]2024_12'!$D:$AD,'[2]2024_12'!M$19,FALSE)</f>
        <v>107937.01000000001</v>
      </c>
      <c r="Y13" s="18">
        <f>VLOOKUP($H13,'[2]2024_12'!$D:$AD,'[2]2024_12'!N$19,FALSE)</f>
        <v>-20400.090000000004</v>
      </c>
      <c r="Z13" s="12">
        <f>VLOOKUP($H13,'[2]2024_12'!$D:$AD,'[2]2024_12'!O$19,FALSE)</f>
        <v>0</v>
      </c>
      <c r="AA13" s="12">
        <f>VLOOKUP($H13,'[2]2024_12'!$D:$AD,'[2]2024_12'!P$19,FALSE)</f>
        <v>0</v>
      </c>
      <c r="AB13" s="12">
        <f>VLOOKUP($H13,'[2]2024_12'!$D:$AD,'[2]2024_12'!Q$19,FALSE)</f>
        <v>195473.93</v>
      </c>
      <c r="AC13">
        <f t="shared" si="2"/>
        <v>195473.93000000002</v>
      </c>
      <c r="AD13">
        <f t="shared" si="3"/>
        <v>0</v>
      </c>
    </row>
    <row r="14" spans="1:30" ht="15" customHeight="1" x14ac:dyDescent="0.25">
      <c r="A14" s="10" t="str">
        <f t="shared" si="0"/>
        <v>H015 2024 Dezembro</v>
      </c>
      <c r="B14" s="10" t="str">
        <f>VLOOKUP(H14,[1]Auxiliar_referencia!E:F,2,FALSE)</f>
        <v>Medidor faturado pela UFSC</v>
      </c>
      <c r="C14" s="10">
        <v>2024</v>
      </c>
      <c r="D14" s="10" t="s">
        <v>119</v>
      </c>
      <c r="E14" s="10">
        <f>VLOOKUP(H14,[1]Auxiliar_referencia!$B:$X,3,FALSE)</f>
        <v>2296918</v>
      </c>
      <c r="F14" s="10" t="str">
        <f>VLOOKUP(H14,[1]Auxiliar_referencia!$B:$X,11,FALSE)</f>
        <v>Trindade</v>
      </c>
      <c r="G14" s="10" t="str">
        <f>VLOOKUP(H14,[1]Auxiliar_referencia!$B:$X,16,FALSE)</f>
        <v>B10C013878</v>
      </c>
      <c r="H14" s="11" t="s">
        <v>43</v>
      </c>
      <c r="I14" s="10" t="str">
        <f>VLOOKUP(H14,[1]Auxiliar_referencia!$B:$X,20,FALSE)</f>
        <v>CASAN</v>
      </c>
      <c r="J14" s="10" t="str">
        <f>VLOOKUP(H14,[1]Auxiliar_referencia!$B:$X,10,FALSE)</f>
        <v>Florianópolis - Trindade</v>
      </c>
      <c r="K14" s="10" t="str">
        <f>VLOOKUP(H14,[1]Auxiliar_referencia!$B:$X,12,FALSE)</f>
        <v>Moradia Estudantil - Casa</v>
      </c>
      <c r="L14" s="12">
        <f>VLOOKUP($H14,'[2]2024_12'!$D:$AD,'[2]2024_12'!Z$19,FALSE)</f>
        <v>1</v>
      </c>
      <c r="M14" s="12">
        <f>VLOOKUP($H14,'[2]2024_12'!$D:$AD,'[2]2024_12'!AA$19,FALSE)</f>
        <v>0</v>
      </c>
      <c r="N14" s="12">
        <f>VLOOKUP($H14,'[2]2024_12'!$D:$AD,'[2]2024_12'!AB$19,FALSE)</f>
        <v>0</v>
      </c>
      <c r="O14" s="12">
        <f>VLOOKUP($H14,'[2]2024_12'!$D:$AD,'[2]2024_12'!AC$19,FALSE)</f>
        <v>0</v>
      </c>
      <c r="P14" s="12">
        <f>VLOOKUP($H14,'[2]2024_12'!$D:$AD,'[2]2024_12'!AD$19,FALSE)</f>
        <v>1</v>
      </c>
      <c r="Q14" s="13">
        <f>VLOOKUP(H14,'2024_11'!H:R,11,FALSE)</f>
        <v>212</v>
      </c>
      <c r="R14" s="14">
        <f>VLOOKUP($H14,'[2]2024_12'!$D:$AD,'[2]2024_12'!J$19,FALSE)</f>
        <v>212</v>
      </c>
      <c r="S14" s="15">
        <f t="shared" si="1"/>
        <v>0</v>
      </c>
      <c r="T14" s="12">
        <f>VLOOKUP($H14,'[2]2024_12'!$D:$AD,'[2]2024_12'!K$19,FALSE)</f>
        <v>0</v>
      </c>
      <c r="U14" s="16" t="str">
        <f>VLOOKUP($H14,'[2]2024_12'!$D:$AD,'[2]2024_12'!T$19,FALSE)</f>
        <v>LIDO/REVISÃO</v>
      </c>
      <c r="V14" s="17" t="str">
        <f>VLOOKUP($H14,'[2]2024_12'!$D:$AD,'[2]2024_12'!U$19,FALSE)</f>
        <v>Média</v>
      </c>
      <c r="W14" s="12">
        <f>VLOOKUP($H14,'[2]2024_12'!$D:$AD,'[2]2024_12'!L$19,FALSE)</f>
        <v>43.31</v>
      </c>
      <c r="X14" s="12">
        <f>VLOOKUP($H14,'[2]2024_12'!$D:$AD,'[2]2024_12'!M$19,FALSE)</f>
        <v>43.31</v>
      </c>
      <c r="Y14" s="18">
        <f>VLOOKUP($H14,'[2]2024_12'!$D:$AD,'[2]2024_12'!N$19,FALSE)</f>
        <v>-8.19</v>
      </c>
      <c r="Z14" s="12">
        <f>VLOOKUP($H14,'[2]2024_12'!$D:$AD,'[2]2024_12'!O$19,FALSE)</f>
        <v>0</v>
      </c>
      <c r="AA14" s="12">
        <f>VLOOKUP($H14,'[2]2024_12'!$D:$AD,'[2]2024_12'!P$19,FALSE)</f>
        <v>0</v>
      </c>
      <c r="AB14" s="12">
        <f>VLOOKUP($H14,'[2]2024_12'!$D:$AD,'[2]2024_12'!Q$19,FALSE)</f>
        <v>78.430000000000007</v>
      </c>
      <c r="AC14">
        <f t="shared" si="2"/>
        <v>78.430000000000007</v>
      </c>
      <c r="AD14">
        <f t="shared" si="3"/>
        <v>0</v>
      </c>
    </row>
    <row r="15" spans="1:30" ht="15" customHeight="1" x14ac:dyDescent="0.25">
      <c r="A15" s="10" t="str">
        <f t="shared" si="0"/>
        <v>H017 2024 Dezembro</v>
      </c>
      <c r="B15" s="10" t="str">
        <f>VLOOKUP(H15,[1]Auxiliar_referencia!E:F,2,FALSE)</f>
        <v>Medidor faturado pela UFSC</v>
      </c>
      <c r="C15" s="10">
        <v>2024</v>
      </c>
      <c r="D15" s="10" t="s">
        <v>119</v>
      </c>
      <c r="E15" s="10">
        <f>VLOOKUP(H15,[1]Auxiliar_referencia!$B:$X,3,FALSE)</f>
        <v>2296950</v>
      </c>
      <c r="F15" s="10" t="str">
        <f>VLOOKUP(H15,[1]Auxiliar_referencia!$B:$X,11,FALSE)</f>
        <v>Trindade</v>
      </c>
      <c r="G15" s="10" t="str">
        <f>VLOOKUP(H15,[1]Auxiliar_referencia!$B:$X,16,FALSE)</f>
        <v>C11C001906</v>
      </c>
      <c r="H15" s="11" t="s">
        <v>44</v>
      </c>
      <c r="I15" s="10" t="str">
        <f>VLOOKUP(H15,[1]Auxiliar_referencia!$B:$X,20,FALSE)</f>
        <v>CASAN</v>
      </c>
      <c r="J15" s="10" t="str">
        <f>VLOOKUP(H15,[1]Auxiliar_referencia!$B:$X,10,FALSE)</f>
        <v>Florianópolis - Trindade</v>
      </c>
      <c r="K15" s="10" t="str">
        <f>VLOOKUP(H15,[1]Auxiliar_referencia!$B:$X,12,FALSE)</f>
        <v>CCS - Centro de Ciências da Saúde</v>
      </c>
      <c r="L15" s="12">
        <f>VLOOKUP($H15,'[2]2024_12'!$D:$AD,'[2]2024_12'!Z$19,FALSE)</f>
        <v>1</v>
      </c>
      <c r="M15" s="12">
        <f>VLOOKUP($H15,'[2]2024_12'!$D:$AD,'[2]2024_12'!AA$19,FALSE)</f>
        <v>0</v>
      </c>
      <c r="N15" s="12">
        <f>VLOOKUP($H15,'[2]2024_12'!$D:$AD,'[2]2024_12'!AB$19,FALSE)</f>
        <v>1</v>
      </c>
      <c r="O15" s="12">
        <f>VLOOKUP($H15,'[2]2024_12'!$D:$AD,'[2]2024_12'!AC$19,FALSE)</f>
        <v>0</v>
      </c>
      <c r="P15" s="12">
        <f>VLOOKUP($H15,'[2]2024_12'!$D:$AD,'[2]2024_12'!AD$19,FALSE)</f>
        <v>2</v>
      </c>
      <c r="Q15" s="13">
        <f>VLOOKUP(H15,'2024_11'!H:R,11,FALSE)</f>
        <v>10223</v>
      </c>
      <c r="R15" s="14">
        <f>VLOOKUP($H15,'[2]2024_12'!$D:$AD,'[2]2024_12'!J$19,FALSE)</f>
        <v>10664</v>
      </c>
      <c r="S15" s="15">
        <f t="shared" si="1"/>
        <v>441</v>
      </c>
      <c r="T15" s="12">
        <f>VLOOKUP($H15,'[2]2024_12'!$D:$AD,'[2]2024_12'!K$19,FALSE)</f>
        <v>441</v>
      </c>
      <c r="U15" s="16" t="str">
        <f>VLOOKUP($H15,'[2]2024_12'!$D:$AD,'[2]2024_12'!T$19,FALSE)</f>
        <v>MÉDIO</v>
      </c>
      <c r="V15" s="17" t="str">
        <f>VLOOKUP($H15,'[2]2024_12'!$D:$AD,'[2]2024_12'!U$19,FALSE)</f>
        <v>Média</v>
      </c>
      <c r="W15" s="12">
        <f>VLOOKUP($H15,'[2]2024_12'!$D:$AD,'[2]2024_12'!L$19,FALSE)</f>
        <v>8533.43</v>
      </c>
      <c r="X15" s="12">
        <f>VLOOKUP($H15,'[2]2024_12'!$D:$AD,'[2]2024_12'!M$19,FALSE)</f>
        <v>8533.43</v>
      </c>
      <c r="Y15" s="18">
        <f>VLOOKUP($H15,'[2]2024_12'!$D:$AD,'[2]2024_12'!N$19,FALSE)</f>
        <v>-1612.82</v>
      </c>
      <c r="Z15" s="12">
        <f>VLOOKUP($H15,'[2]2024_12'!$D:$AD,'[2]2024_12'!O$19,FALSE)</f>
        <v>0</v>
      </c>
      <c r="AA15" s="12">
        <f>VLOOKUP($H15,'[2]2024_12'!$D:$AD,'[2]2024_12'!P$19,FALSE)</f>
        <v>0</v>
      </c>
      <c r="AB15" s="12">
        <f>VLOOKUP($H15,'[2]2024_12'!$D:$AD,'[2]2024_12'!Q$19,FALSE)</f>
        <v>15454.04</v>
      </c>
      <c r="AC15">
        <f t="shared" si="2"/>
        <v>15454.04</v>
      </c>
      <c r="AD15">
        <f t="shared" si="3"/>
        <v>0</v>
      </c>
    </row>
    <row r="16" spans="1:30" ht="15" customHeight="1" x14ac:dyDescent="0.25">
      <c r="A16" s="10" t="str">
        <f t="shared" si="0"/>
        <v>H018 2024 Dezembro</v>
      </c>
      <c r="B16" s="10" t="str">
        <f>VLOOKUP(H16,[1]Auxiliar_referencia!E:F,2,FALSE)</f>
        <v>Medidor faturado pela UFSC</v>
      </c>
      <c r="C16" s="10">
        <v>2024</v>
      </c>
      <c r="D16" s="10" t="s">
        <v>119</v>
      </c>
      <c r="E16" s="10">
        <f>VLOOKUP(H16,[1]Auxiliar_referencia!$B:$X,3,FALSE)</f>
        <v>2296640</v>
      </c>
      <c r="F16" s="10" t="str">
        <f>VLOOKUP(H16,[1]Auxiliar_referencia!$B:$X,11,FALSE)</f>
        <v>Trindade</v>
      </c>
      <c r="G16" s="10" t="str">
        <f>VLOOKUP(H16,[1]Auxiliar_referencia!$B:$X,16,FALSE)</f>
        <v>A13C043935</v>
      </c>
      <c r="H16" s="11" t="s">
        <v>45</v>
      </c>
      <c r="I16" s="10" t="str">
        <f>VLOOKUP(H16,[1]Auxiliar_referencia!$B:$X,20,FALSE)</f>
        <v>CASAN</v>
      </c>
      <c r="J16" s="10" t="str">
        <f>VLOOKUP(H16,[1]Auxiliar_referencia!$B:$X,10,FALSE)</f>
        <v>Florianópolis - Trindade</v>
      </c>
      <c r="K16" s="10" t="str">
        <f>VLOOKUP(H16,[1]Auxiliar_referencia!$B:$X,12,FALSE)</f>
        <v>SSI - Secretaria de Assuntos Institucionais</v>
      </c>
      <c r="L16" s="12">
        <f>VLOOKUP($H16,'[2]2024_12'!$D:$AD,'[2]2024_12'!Z$19,FALSE)</f>
        <v>1</v>
      </c>
      <c r="M16" s="12">
        <f>VLOOKUP($H16,'[2]2024_12'!$D:$AD,'[2]2024_12'!AA$19,FALSE)</f>
        <v>0</v>
      </c>
      <c r="N16" s="12">
        <f>VLOOKUP($H16,'[2]2024_12'!$D:$AD,'[2]2024_12'!AB$19,FALSE)</f>
        <v>0</v>
      </c>
      <c r="O16" s="12">
        <f>VLOOKUP($H16,'[2]2024_12'!$D:$AD,'[2]2024_12'!AC$19,FALSE)</f>
        <v>0</v>
      </c>
      <c r="P16" s="12">
        <f>VLOOKUP($H16,'[2]2024_12'!$D:$AD,'[2]2024_12'!AD$19,FALSE)</f>
        <v>1</v>
      </c>
      <c r="Q16" s="13">
        <f>VLOOKUP(H16,'2024_11'!H:R,11,FALSE)</f>
        <v>402</v>
      </c>
      <c r="R16" s="14">
        <f>VLOOKUP($H16,'[2]2024_12'!$D:$AD,'[2]2024_12'!J$19,FALSE)</f>
        <v>447</v>
      </c>
      <c r="S16" s="15">
        <f t="shared" si="1"/>
        <v>45</v>
      </c>
      <c r="T16" s="12">
        <f>VLOOKUP($H16,'[2]2024_12'!$D:$AD,'[2]2024_12'!K$19,FALSE)</f>
        <v>45</v>
      </c>
      <c r="U16" s="16" t="str">
        <f>VLOOKUP($H16,'[2]2024_12'!$D:$AD,'[2]2024_12'!T$19,FALSE)</f>
        <v>MÉDIO</v>
      </c>
      <c r="V16" s="17" t="str">
        <f>VLOOKUP($H16,'[2]2024_12'!$D:$AD,'[2]2024_12'!U$19,FALSE)</f>
        <v>Média</v>
      </c>
      <c r="W16" s="12">
        <f>VLOOKUP($H16,'[2]2024_12'!$D:$AD,'[2]2024_12'!L$19,FALSE)</f>
        <v>733.16</v>
      </c>
      <c r="X16" s="12">
        <f>VLOOKUP($H16,'[2]2024_12'!$D:$AD,'[2]2024_12'!M$19,FALSE)</f>
        <v>733.16</v>
      </c>
      <c r="Y16" s="18">
        <f>VLOOKUP($H16,'[2]2024_12'!$D:$AD,'[2]2024_12'!N$19,FALSE)</f>
        <v>-138.56</v>
      </c>
      <c r="Z16" s="12">
        <f>VLOOKUP($H16,'[2]2024_12'!$D:$AD,'[2]2024_12'!O$19,FALSE)</f>
        <v>0</v>
      </c>
      <c r="AA16" s="12">
        <f>VLOOKUP($H16,'[2]2024_12'!$D:$AD,'[2]2024_12'!P$19,FALSE)</f>
        <v>0</v>
      </c>
      <c r="AB16" s="12">
        <f>VLOOKUP($H16,'[2]2024_12'!$D:$AD,'[2]2024_12'!Q$19,FALSE)</f>
        <v>1327.76</v>
      </c>
      <c r="AC16">
        <f t="shared" si="2"/>
        <v>1327.76</v>
      </c>
      <c r="AD16">
        <f t="shared" si="3"/>
        <v>0</v>
      </c>
    </row>
    <row r="17" spans="1:30" ht="15" customHeight="1" x14ac:dyDescent="0.25">
      <c r="A17" s="10" t="str">
        <f t="shared" si="0"/>
        <v>H019 2024 Dezembro</v>
      </c>
      <c r="B17" s="10" t="str">
        <f>VLOOKUP(H17,[1]Auxiliar_referencia!E:F,2,FALSE)</f>
        <v>Medidor faturado pela UFSC</v>
      </c>
      <c r="C17" s="10">
        <v>2024</v>
      </c>
      <c r="D17" s="10" t="s">
        <v>119</v>
      </c>
      <c r="E17" s="10">
        <f>VLOOKUP(H17,[1]Auxiliar_referencia!$B:$X,3,FALSE)</f>
        <v>9097821</v>
      </c>
      <c r="F17" s="10" t="str">
        <f>VLOOKUP(H17,[1]Auxiliar_referencia!$B:$X,11,FALSE)</f>
        <v>Trindade</v>
      </c>
      <c r="G17" s="10" t="str">
        <f>VLOOKUP(H17,[1]Auxiliar_referencia!$B:$X,16,FALSE)</f>
        <v>C11C005250</v>
      </c>
      <c r="H17" s="11" t="s">
        <v>46</v>
      </c>
      <c r="I17" s="10" t="str">
        <f>VLOOKUP(H17,[1]Auxiliar_referencia!$B:$X,20,FALSE)</f>
        <v>CASAN</v>
      </c>
      <c r="J17" s="10" t="str">
        <f>VLOOKUP(H17,[1]Auxiliar_referencia!$B:$X,10,FALSE)</f>
        <v>Florianópolis - Trindade</v>
      </c>
      <c r="K17" s="10" t="str">
        <f>VLOOKUP(H17,[1]Auxiliar_referencia!$B:$X,12,FALSE)</f>
        <v>CSE 2 - CSE 9 e 10 (Bl F e G)</v>
      </c>
      <c r="L17" s="12">
        <f>VLOOKUP($H17,'[2]2024_12'!$D:$AD,'[2]2024_12'!Z$19,FALSE)</f>
        <v>1</v>
      </c>
      <c r="M17" s="12">
        <f>VLOOKUP($H17,'[2]2024_12'!$D:$AD,'[2]2024_12'!AA$19,FALSE)</f>
        <v>0</v>
      </c>
      <c r="N17" s="12">
        <f>VLOOKUP($H17,'[2]2024_12'!$D:$AD,'[2]2024_12'!AB$19,FALSE)</f>
        <v>1</v>
      </c>
      <c r="O17" s="12">
        <f>VLOOKUP($H17,'[2]2024_12'!$D:$AD,'[2]2024_12'!AC$19,FALSE)</f>
        <v>1</v>
      </c>
      <c r="P17" s="12">
        <f>VLOOKUP($H17,'[2]2024_12'!$D:$AD,'[2]2024_12'!AD$19,FALSE)</f>
        <v>3</v>
      </c>
      <c r="Q17" s="13">
        <f>VLOOKUP(H17,'2024_11'!H:R,11,FALSE)</f>
        <v>14840</v>
      </c>
      <c r="R17" s="14">
        <f>VLOOKUP($H17,'[2]2024_12'!$D:$AD,'[2]2024_12'!J$19,FALSE)</f>
        <v>15126</v>
      </c>
      <c r="S17" s="15">
        <f t="shared" si="1"/>
        <v>286</v>
      </c>
      <c r="T17" s="12">
        <f>VLOOKUP($H17,'[2]2024_12'!$D:$AD,'[2]2024_12'!K$19,FALSE)</f>
        <v>286</v>
      </c>
      <c r="U17" s="16" t="str">
        <f>VLOOKUP($H17,'[2]2024_12'!$D:$AD,'[2]2024_12'!T$19,FALSE)</f>
        <v>MÉDIO</v>
      </c>
      <c r="V17" s="17" t="str">
        <f>VLOOKUP($H17,'[2]2024_12'!$D:$AD,'[2]2024_12'!U$19,FALSE)</f>
        <v>Média</v>
      </c>
      <c r="W17" s="12">
        <f>VLOOKUP($H17,'[2]2024_12'!$D:$AD,'[2]2024_12'!L$19,FALSE)</f>
        <v>5110.3</v>
      </c>
      <c r="X17" s="12">
        <f>VLOOKUP($H17,'[2]2024_12'!$D:$AD,'[2]2024_12'!M$19,FALSE)</f>
        <v>5110.3</v>
      </c>
      <c r="Y17" s="18">
        <f>VLOOKUP($H17,'[2]2024_12'!$D:$AD,'[2]2024_12'!N$19,FALSE)</f>
        <v>-965.85</v>
      </c>
      <c r="Z17" s="12">
        <f>VLOOKUP($H17,'[2]2024_12'!$D:$AD,'[2]2024_12'!O$19,FALSE)</f>
        <v>0</v>
      </c>
      <c r="AA17" s="12">
        <f>VLOOKUP($H17,'[2]2024_12'!$D:$AD,'[2]2024_12'!P$19,FALSE)</f>
        <v>0</v>
      </c>
      <c r="AB17" s="12">
        <f>VLOOKUP($H17,'[2]2024_12'!$D:$AD,'[2]2024_12'!Q$19,FALSE)</f>
        <v>9254.75</v>
      </c>
      <c r="AC17">
        <f t="shared" si="2"/>
        <v>9254.75</v>
      </c>
      <c r="AD17">
        <f t="shared" si="3"/>
        <v>0</v>
      </c>
    </row>
    <row r="18" spans="1:30" ht="15" customHeight="1" x14ac:dyDescent="0.25">
      <c r="A18" s="10" t="str">
        <f t="shared" si="0"/>
        <v>H020 2024 Dezembro</v>
      </c>
      <c r="B18" s="10" t="str">
        <f>VLOOKUP(H18,[1]Auxiliar_referencia!E:F,2,FALSE)</f>
        <v>Medidor faturado pela UFSC</v>
      </c>
      <c r="C18" s="10">
        <v>2024</v>
      </c>
      <c r="D18" s="10" t="s">
        <v>119</v>
      </c>
      <c r="E18" s="10">
        <f>VLOOKUP(H18,[1]Auxiliar_referencia!$B:$X,3,FALSE)</f>
        <v>2296829</v>
      </c>
      <c r="F18" s="10" t="str">
        <f>VLOOKUP(H18,[1]Auxiliar_referencia!$B:$X,11,FALSE)</f>
        <v>Trindade</v>
      </c>
      <c r="G18" s="10" t="str">
        <f>VLOOKUP(H18,[1]Auxiliar_referencia!$B:$X,16,FALSE)</f>
        <v>C11C009540</v>
      </c>
      <c r="H18" s="11" t="s">
        <v>47</v>
      </c>
      <c r="I18" s="10" t="str">
        <f>VLOOKUP(H18,[1]Auxiliar_referencia!$B:$X,20,FALSE)</f>
        <v>CASAN</v>
      </c>
      <c r="J18" s="10" t="str">
        <f>VLOOKUP(H18,[1]Auxiliar_referencia!$B:$X,10,FALSE)</f>
        <v>Florianópolis - Trindade</v>
      </c>
      <c r="K18" s="10" t="str">
        <f>VLOOKUP(H18,[1]Auxiliar_referencia!$B:$X,12,FALSE)</f>
        <v>CSE 1 - CSE 1 ao 4 (Bl A, B, C e D) e CCJ 1 e 2 (Bl E e F)</v>
      </c>
      <c r="L18" s="12">
        <f>VLOOKUP($H18,'[2]2024_12'!$D:$AD,'[2]2024_12'!Z$19,FALSE)</f>
        <v>1</v>
      </c>
      <c r="M18" s="12">
        <f>VLOOKUP($H18,'[2]2024_12'!$D:$AD,'[2]2024_12'!AA$19,FALSE)</f>
        <v>0</v>
      </c>
      <c r="N18" s="12">
        <f>VLOOKUP($H18,'[2]2024_12'!$D:$AD,'[2]2024_12'!AB$19,FALSE)</f>
        <v>0</v>
      </c>
      <c r="O18" s="12">
        <f>VLOOKUP($H18,'[2]2024_12'!$D:$AD,'[2]2024_12'!AC$19,FALSE)</f>
        <v>0</v>
      </c>
      <c r="P18" s="12">
        <f>VLOOKUP($H18,'[2]2024_12'!$D:$AD,'[2]2024_12'!AD$19,FALSE)</f>
        <v>1</v>
      </c>
      <c r="Q18" s="13">
        <f>VLOOKUP(H18,'2024_11'!H:R,11,FALSE)</f>
        <v>2313</v>
      </c>
      <c r="R18" s="14">
        <f>VLOOKUP($H18,'[2]2024_12'!$D:$AD,'[2]2024_12'!J$19,FALSE)</f>
        <v>2326</v>
      </c>
      <c r="S18" s="15">
        <f t="shared" si="1"/>
        <v>13</v>
      </c>
      <c r="T18" s="12">
        <f>VLOOKUP($H18,'[2]2024_12'!$D:$AD,'[2]2024_12'!K$19,FALSE)</f>
        <v>13</v>
      </c>
      <c r="U18" s="16" t="str">
        <f>VLOOKUP($H18,'[2]2024_12'!$D:$AD,'[2]2024_12'!T$19,FALSE)</f>
        <v>MÉDIO</v>
      </c>
      <c r="V18" s="17" t="str">
        <f>VLOOKUP($H18,'[2]2024_12'!$D:$AD,'[2]2024_12'!U$19,FALSE)</f>
        <v>Média</v>
      </c>
      <c r="W18" s="12">
        <f>VLOOKUP($H18,'[2]2024_12'!$D:$AD,'[2]2024_12'!L$19,FALSE)</f>
        <v>160.68</v>
      </c>
      <c r="X18" s="12">
        <f>VLOOKUP($H18,'[2]2024_12'!$D:$AD,'[2]2024_12'!M$19,FALSE)</f>
        <v>160.68</v>
      </c>
      <c r="Y18" s="18">
        <f>VLOOKUP($H18,'[2]2024_12'!$D:$AD,'[2]2024_12'!N$19,FALSE)</f>
        <v>-30.37</v>
      </c>
      <c r="Z18" s="12">
        <f>VLOOKUP($H18,'[2]2024_12'!$D:$AD,'[2]2024_12'!O$19,FALSE)</f>
        <v>-290.99</v>
      </c>
      <c r="AA18" s="12">
        <f>VLOOKUP($H18,'[2]2024_12'!$D:$AD,'[2]2024_12'!P$19,FALSE)</f>
        <v>0</v>
      </c>
      <c r="AB18" s="12">
        <f>VLOOKUP($H18,'[2]2024_12'!$D:$AD,'[2]2024_12'!Q$19,FALSE)</f>
        <v>0</v>
      </c>
      <c r="AC18">
        <f t="shared" si="2"/>
        <v>0</v>
      </c>
      <c r="AD18">
        <f t="shared" si="3"/>
        <v>0</v>
      </c>
    </row>
    <row r="19" spans="1:30" ht="15" customHeight="1" x14ac:dyDescent="0.25">
      <c r="A19" s="10" t="str">
        <f t="shared" si="0"/>
        <v>H021 2024 Dezembro</v>
      </c>
      <c r="B19" s="10" t="str">
        <f>VLOOKUP(H19,[1]Auxiliar_referencia!E:F,2,FALSE)</f>
        <v>Medidor faturado pela UFSC</v>
      </c>
      <c r="C19" s="10">
        <v>2024</v>
      </c>
      <c r="D19" s="10" t="s">
        <v>119</v>
      </c>
      <c r="E19" s="10">
        <f>VLOOKUP(H19,[1]Auxiliar_referencia!$B:$X,3,FALSE)</f>
        <v>2296632</v>
      </c>
      <c r="F19" s="10" t="str">
        <f>VLOOKUP(H19,[1]Auxiliar_referencia!$B:$X,11,FALSE)</f>
        <v>Trindade</v>
      </c>
      <c r="G19" s="10" t="str">
        <f>VLOOKUP(H19,[1]Auxiliar_referencia!$B:$X,16,FALSE)</f>
        <v>B10C001813</v>
      </c>
      <c r="H19" s="11" t="s">
        <v>48</v>
      </c>
      <c r="I19" s="10" t="str">
        <f>VLOOKUP(H19,[1]Auxiliar_referencia!$B:$X,20,FALSE)</f>
        <v>CASAN</v>
      </c>
      <c r="J19" s="10" t="str">
        <f>VLOOKUP(H19,[1]Auxiliar_referencia!$B:$X,10,FALSE)</f>
        <v>Florianópolis - Trindade</v>
      </c>
      <c r="K19" s="10" t="str">
        <f>VLOOKUP(H19,[1]Auxiliar_referencia!$B:$X,12,FALSE)</f>
        <v>Igrejinha UFSC (DAC 01 a 03 e DEX01)</v>
      </c>
      <c r="L19" s="12">
        <f>VLOOKUP($H19,'[2]2024_12'!$D:$AD,'[2]2024_12'!Z$19,FALSE)</f>
        <v>2</v>
      </c>
      <c r="M19" s="12">
        <f>VLOOKUP($H19,'[2]2024_12'!$D:$AD,'[2]2024_12'!AA$19,FALSE)</f>
        <v>0</v>
      </c>
      <c r="N19" s="12">
        <f>VLOOKUP($H19,'[2]2024_12'!$D:$AD,'[2]2024_12'!AB$19,FALSE)</f>
        <v>0</v>
      </c>
      <c r="O19" s="12">
        <f>VLOOKUP($H19,'[2]2024_12'!$D:$AD,'[2]2024_12'!AC$19,FALSE)</f>
        <v>0</v>
      </c>
      <c r="P19" s="12">
        <f>VLOOKUP($H19,'[2]2024_12'!$D:$AD,'[2]2024_12'!AD$19,FALSE)</f>
        <v>2</v>
      </c>
      <c r="Q19" s="13">
        <f>VLOOKUP(H19,'2024_11'!H:R,11,FALSE)</f>
        <v>1143</v>
      </c>
      <c r="R19" s="14">
        <f>VLOOKUP($H19,'[2]2024_12'!$D:$AD,'[2]2024_12'!J$19,FALSE)</f>
        <v>1258</v>
      </c>
      <c r="S19" s="15">
        <f t="shared" si="1"/>
        <v>115</v>
      </c>
      <c r="T19" s="12">
        <f>VLOOKUP($H19,'[2]2024_12'!$D:$AD,'[2]2024_12'!K$19,FALSE)</f>
        <v>115</v>
      </c>
      <c r="U19" s="16" t="str">
        <f>VLOOKUP($H19,'[2]2024_12'!$D:$AD,'[2]2024_12'!T$19,FALSE)</f>
        <v>MÉDIO</v>
      </c>
      <c r="V19" s="17" t="str">
        <f>VLOOKUP($H19,'[2]2024_12'!$D:$AD,'[2]2024_12'!U$19,FALSE)</f>
        <v>Média</v>
      </c>
      <c r="W19" s="12">
        <f>VLOOKUP($H19,'[2]2024_12'!$D:$AD,'[2]2024_12'!L$19,FALSE)</f>
        <v>1913.57</v>
      </c>
      <c r="X19" s="12">
        <f>VLOOKUP($H19,'[2]2024_12'!$D:$AD,'[2]2024_12'!M$19,FALSE)</f>
        <v>1913.57</v>
      </c>
      <c r="Y19" s="18">
        <f>VLOOKUP($H19,'[2]2024_12'!$D:$AD,'[2]2024_12'!N$19,FALSE)</f>
        <v>-361.66</v>
      </c>
      <c r="Z19" s="12">
        <f>VLOOKUP($H19,'[2]2024_12'!$D:$AD,'[2]2024_12'!O$19,FALSE)</f>
        <v>0</v>
      </c>
      <c r="AA19" s="12">
        <f>VLOOKUP($H19,'[2]2024_12'!$D:$AD,'[2]2024_12'!P$19,FALSE)</f>
        <v>0</v>
      </c>
      <c r="AB19" s="12">
        <f>VLOOKUP($H19,'[2]2024_12'!$D:$AD,'[2]2024_12'!Q$19,FALSE)</f>
        <v>3465.48</v>
      </c>
      <c r="AC19">
        <f t="shared" si="2"/>
        <v>3465.48</v>
      </c>
      <c r="AD19">
        <f t="shared" si="3"/>
        <v>0</v>
      </c>
    </row>
    <row r="20" spans="1:30" ht="15" customHeight="1" x14ac:dyDescent="0.25">
      <c r="A20" s="10" t="str">
        <f t="shared" si="0"/>
        <v>H023 2024 Dezembro</v>
      </c>
      <c r="B20" s="10" t="str">
        <f>VLOOKUP(H20,[1]Auxiliar_referencia!E:F,2,FALSE)</f>
        <v>Medidor faturado pela UFSC</v>
      </c>
      <c r="C20" s="10">
        <v>2024</v>
      </c>
      <c r="D20" s="10" t="s">
        <v>119</v>
      </c>
      <c r="E20" s="10">
        <f>VLOOKUP(H20,[1]Auxiliar_referencia!$B:$X,3,FALSE)</f>
        <v>2296934</v>
      </c>
      <c r="F20" s="10" t="str">
        <f>VLOOKUP(H20,[1]Auxiliar_referencia!$B:$X,11,FALSE)</f>
        <v>Trindade</v>
      </c>
      <c r="G20" s="10" t="str">
        <f>VLOOKUP(H20,[1]Auxiliar_referencia!$B:$X,16,FALSE)</f>
        <v>B10C010114</v>
      </c>
      <c r="H20" s="11" t="s">
        <v>49</v>
      </c>
      <c r="I20" s="10" t="str">
        <f>VLOOKUP(H20,[1]Auxiliar_referencia!$B:$X,20,FALSE)</f>
        <v>CASAN</v>
      </c>
      <c r="J20" s="10" t="str">
        <f>VLOOKUP(H20,[1]Auxiliar_referencia!$B:$X,10,FALSE)</f>
        <v>Florianópolis - Trindade</v>
      </c>
      <c r="K20" s="10" t="str">
        <f>VLOOKUP(H20,[1]Auxiliar_referencia!$B:$X,12,FALSE)</f>
        <v>Associação Volantes 1</v>
      </c>
      <c r="L20" s="12">
        <f>VLOOKUP($H20,'[2]2024_12'!$D:$AD,'[2]2024_12'!Z$19,FALSE)</f>
        <v>1</v>
      </c>
      <c r="M20" s="12">
        <f>VLOOKUP($H20,'[2]2024_12'!$D:$AD,'[2]2024_12'!AA$19,FALSE)</f>
        <v>0</v>
      </c>
      <c r="N20" s="12">
        <f>VLOOKUP($H20,'[2]2024_12'!$D:$AD,'[2]2024_12'!AB$19,FALSE)</f>
        <v>1</v>
      </c>
      <c r="O20" s="12">
        <f>VLOOKUP($H20,'[2]2024_12'!$D:$AD,'[2]2024_12'!AC$19,FALSE)</f>
        <v>0</v>
      </c>
      <c r="P20" s="12">
        <f>VLOOKUP($H20,'[2]2024_12'!$D:$AD,'[2]2024_12'!AD$19,FALSE)</f>
        <v>2</v>
      </c>
      <c r="Q20" s="13">
        <f>VLOOKUP(H20,'2024_11'!H:R,11,FALSE)</f>
        <v>17138</v>
      </c>
      <c r="R20" s="14">
        <f>VLOOKUP($H20,'[2]2024_12'!$D:$AD,'[2]2024_12'!J$19,FALSE)</f>
        <v>17213</v>
      </c>
      <c r="S20" s="15">
        <f t="shared" si="1"/>
        <v>75</v>
      </c>
      <c r="T20" s="12">
        <f>VLOOKUP($H20,'[2]2024_12'!$D:$AD,'[2]2024_12'!K$19,FALSE)</f>
        <v>75</v>
      </c>
      <c r="U20" s="16" t="str">
        <f>VLOOKUP($H20,'[2]2024_12'!$D:$AD,'[2]2024_12'!T$19,FALSE)</f>
        <v>MÉDIO</v>
      </c>
      <c r="V20" s="17" t="str">
        <f>VLOOKUP($H20,'[2]2024_12'!$D:$AD,'[2]2024_12'!U$19,FALSE)</f>
        <v>Média</v>
      </c>
      <c r="W20" s="12">
        <f>VLOOKUP($H20,'[2]2024_12'!$D:$AD,'[2]2024_12'!L$19,FALSE)</f>
        <v>1197.98</v>
      </c>
      <c r="X20" s="12">
        <f>VLOOKUP($H20,'[2]2024_12'!$D:$AD,'[2]2024_12'!M$19,FALSE)</f>
        <v>1197.98</v>
      </c>
      <c r="Y20" s="18">
        <f>VLOOKUP($H20,'[2]2024_12'!$D:$AD,'[2]2024_12'!N$19,FALSE)</f>
        <v>-226.42</v>
      </c>
      <c r="Z20" s="12">
        <f>VLOOKUP($H20,'[2]2024_12'!$D:$AD,'[2]2024_12'!O$19,FALSE)</f>
        <v>0</v>
      </c>
      <c r="AA20" s="12">
        <f>VLOOKUP($H20,'[2]2024_12'!$D:$AD,'[2]2024_12'!P$19,FALSE)</f>
        <v>0</v>
      </c>
      <c r="AB20" s="12">
        <f>VLOOKUP($H20,'[2]2024_12'!$D:$AD,'[2]2024_12'!Q$19,FALSE)</f>
        <v>2169.54</v>
      </c>
      <c r="AC20">
        <f t="shared" si="2"/>
        <v>2169.54</v>
      </c>
      <c r="AD20">
        <f t="shared" si="3"/>
        <v>0</v>
      </c>
    </row>
    <row r="21" spans="1:30" ht="15" customHeight="1" x14ac:dyDescent="0.25">
      <c r="A21" s="10" t="str">
        <f t="shared" si="0"/>
        <v>H024 2024 Dezembro</v>
      </c>
      <c r="B21" s="10" t="str">
        <f>VLOOKUP(H21,[1]Auxiliar_referencia!E:F,2,FALSE)</f>
        <v>Medidor faturado pela UFSC</v>
      </c>
      <c r="C21" s="10">
        <v>2024</v>
      </c>
      <c r="D21" s="10" t="s">
        <v>119</v>
      </c>
      <c r="E21" s="10">
        <f>VLOOKUP(H21,[1]Auxiliar_referencia!$B:$X,3,FALSE)</f>
        <v>2296926</v>
      </c>
      <c r="F21" s="10" t="str">
        <f>VLOOKUP(H21,[1]Auxiliar_referencia!$B:$X,11,FALSE)</f>
        <v>Trindade</v>
      </c>
      <c r="G21" s="10" t="str">
        <f>VLOOKUP(H21,[1]Auxiliar_referencia!$B:$X,16,FALSE)</f>
        <v>A96C161864</v>
      </c>
      <c r="H21" s="11" t="s">
        <v>50</v>
      </c>
      <c r="I21" s="10" t="str">
        <f>VLOOKUP(H21,[1]Auxiliar_referencia!$B:$X,20,FALSE)</f>
        <v>CASAN</v>
      </c>
      <c r="J21" s="10" t="str">
        <f>VLOOKUP(H21,[1]Auxiliar_referencia!$B:$X,10,FALSE)</f>
        <v>Florianópolis - Trindade</v>
      </c>
      <c r="K21" s="10" t="str">
        <f>VLOOKUP(H21,[1]Auxiliar_referencia!$B:$X,12,FALSE)</f>
        <v>Associação Volantes 2</v>
      </c>
      <c r="L21" s="12">
        <f>VLOOKUP($H21,'[2]2024_12'!$D:$AD,'[2]2024_12'!Z$19,FALSE)</f>
        <v>1</v>
      </c>
      <c r="M21" s="12">
        <f>VLOOKUP($H21,'[2]2024_12'!$D:$AD,'[2]2024_12'!AA$19,FALSE)</f>
        <v>0</v>
      </c>
      <c r="N21" s="12">
        <f>VLOOKUP($H21,'[2]2024_12'!$D:$AD,'[2]2024_12'!AB$19,FALSE)</f>
        <v>2</v>
      </c>
      <c r="O21" s="12">
        <f>VLOOKUP($H21,'[2]2024_12'!$D:$AD,'[2]2024_12'!AC$19,FALSE)</f>
        <v>0</v>
      </c>
      <c r="P21" s="12">
        <f>VLOOKUP($H21,'[2]2024_12'!$D:$AD,'[2]2024_12'!AD$19,FALSE)</f>
        <v>3</v>
      </c>
      <c r="Q21" s="13">
        <f>VLOOKUP(H21,'2024_11'!H:R,11,FALSE)</f>
        <v>25</v>
      </c>
      <c r="R21" s="14">
        <f>VLOOKUP($H21,'[2]2024_12'!$D:$AD,'[2]2024_12'!J$19,FALSE)</f>
        <v>25</v>
      </c>
      <c r="S21" s="15">
        <f t="shared" si="1"/>
        <v>0</v>
      </c>
      <c r="T21" s="12">
        <f>VLOOKUP($H21,'[2]2024_12'!$D:$AD,'[2]2024_12'!K$19,FALSE)</f>
        <v>0</v>
      </c>
      <c r="U21" s="16" t="str">
        <f>VLOOKUP($H21,'[2]2024_12'!$D:$AD,'[2]2024_12'!T$19,FALSE)</f>
        <v>MÉDIO</v>
      </c>
      <c r="V21" s="17" t="str">
        <f>VLOOKUP($H21,'[2]2024_12'!$D:$AD,'[2]2024_12'!U$19,FALSE)</f>
        <v>Média</v>
      </c>
      <c r="W21" s="12">
        <f>VLOOKUP($H21,'[2]2024_12'!$D:$AD,'[2]2024_12'!L$19,FALSE)</f>
        <v>129.93</v>
      </c>
      <c r="X21" s="12">
        <f>VLOOKUP($H21,'[2]2024_12'!$D:$AD,'[2]2024_12'!M$19,FALSE)</f>
        <v>129.93</v>
      </c>
      <c r="Y21" s="18">
        <f>VLOOKUP($H21,'[2]2024_12'!$D:$AD,'[2]2024_12'!N$19,FALSE)</f>
        <v>-24.56</v>
      </c>
      <c r="Z21" s="12">
        <f>VLOOKUP($H21,'[2]2024_12'!$D:$AD,'[2]2024_12'!O$19,FALSE)</f>
        <v>0</v>
      </c>
      <c r="AA21" s="12">
        <f>VLOOKUP($H21,'[2]2024_12'!$D:$AD,'[2]2024_12'!P$19,FALSE)</f>
        <v>0</v>
      </c>
      <c r="AB21" s="12">
        <f>VLOOKUP($H21,'[2]2024_12'!$D:$AD,'[2]2024_12'!Q$19,FALSE)</f>
        <v>235.3</v>
      </c>
      <c r="AC21">
        <f t="shared" si="2"/>
        <v>235.3</v>
      </c>
      <c r="AD21">
        <f t="shared" si="3"/>
        <v>0</v>
      </c>
    </row>
    <row r="22" spans="1:30" ht="15" customHeight="1" x14ac:dyDescent="0.25">
      <c r="A22" s="10" t="str">
        <f t="shared" si="0"/>
        <v>H025 2024 Dezembro</v>
      </c>
      <c r="B22" s="10" t="str">
        <f>VLOOKUP(H22,[1]Auxiliar_referencia!E:F,2,FALSE)</f>
        <v>Medidor faturado pela UFSC</v>
      </c>
      <c r="C22" s="10">
        <v>2024</v>
      </c>
      <c r="D22" s="10" t="s">
        <v>119</v>
      </c>
      <c r="E22" s="10">
        <f>VLOOKUP(H22,[1]Auxiliar_referencia!$B:$X,3,FALSE)</f>
        <v>2296900</v>
      </c>
      <c r="F22" s="10" t="str">
        <f>VLOOKUP(H22,[1]Auxiliar_referencia!$B:$X,11,FALSE)</f>
        <v>Trindade</v>
      </c>
      <c r="G22" s="10" t="str">
        <f>VLOOKUP(H22,[1]Auxiliar_referencia!$B:$X,16,FALSE)</f>
        <v>C11C001273</v>
      </c>
      <c r="H22" s="11" t="s">
        <v>51</v>
      </c>
      <c r="I22" s="10" t="str">
        <f>VLOOKUP(H22,[1]Auxiliar_referencia!$B:$X,20,FALSE)</f>
        <v>CASAN</v>
      </c>
      <c r="J22" s="10" t="str">
        <f>VLOOKUP(H22,[1]Auxiliar_referencia!$B:$X,10,FALSE)</f>
        <v>Florianópolis - Trindade</v>
      </c>
      <c r="K22" s="10" t="str">
        <f>VLOOKUP(H22,[1]Auxiliar_referencia!$B:$X,12,FALSE)</f>
        <v>CFM  Bloco A</v>
      </c>
      <c r="L22" s="12">
        <f>VLOOKUP($H22,'[2]2024_12'!$D:$AD,'[2]2024_12'!Z$19,FALSE)</f>
        <v>1</v>
      </c>
      <c r="M22" s="12">
        <f>VLOOKUP($H22,'[2]2024_12'!$D:$AD,'[2]2024_12'!AA$19,FALSE)</f>
        <v>0</v>
      </c>
      <c r="N22" s="12">
        <f>VLOOKUP($H22,'[2]2024_12'!$D:$AD,'[2]2024_12'!AB$19,FALSE)</f>
        <v>0</v>
      </c>
      <c r="O22" s="12">
        <f>VLOOKUP($H22,'[2]2024_12'!$D:$AD,'[2]2024_12'!AC$19,FALSE)</f>
        <v>0</v>
      </c>
      <c r="P22" s="12">
        <f>VLOOKUP($H22,'[2]2024_12'!$D:$AD,'[2]2024_12'!AD$19,FALSE)</f>
        <v>1</v>
      </c>
      <c r="Q22" s="13">
        <f>VLOOKUP(H22,'2024_11'!H:R,11,FALSE)</f>
        <v>26629</v>
      </c>
      <c r="R22" s="14">
        <f>VLOOKUP($H22,'[2]2024_12'!$D:$AD,'[2]2024_12'!J$19,FALSE)</f>
        <v>27140</v>
      </c>
      <c r="S22" s="15">
        <f t="shared" si="1"/>
        <v>511</v>
      </c>
      <c r="T22" s="12">
        <f>VLOOKUP($H22,'[2]2024_12'!$D:$AD,'[2]2024_12'!K$19,FALSE)</f>
        <v>511</v>
      </c>
      <c r="U22" s="16" t="str">
        <f>VLOOKUP($H22,'[2]2024_12'!$D:$AD,'[2]2024_12'!T$19,FALSE)</f>
        <v>MÉDIO</v>
      </c>
      <c r="V22" s="17" t="str">
        <f>VLOOKUP($H22,'[2]2024_12'!$D:$AD,'[2]2024_12'!U$19,FALSE)</f>
        <v>VIDRO DO HIDROMETRO SUADO</v>
      </c>
      <c r="W22" s="12">
        <f>VLOOKUP($H22,'[2]2024_12'!$D:$AD,'[2]2024_12'!L$19,FALSE)</f>
        <v>9069.9</v>
      </c>
      <c r="X22" s="12">
        <f>VLOOKUP($H22,'[2]2024_12'!$D:$AD,'[2]2024_12'!M$19,FALSE)</f>
        <v>9069.9</v>
      </c>
      <c r="Y22" s="18">
        <f>VLOOKUP($H22,'[2]2024_12'!$D:$AD,'[2]2024_12'!N$19,FALSE)</f>
        <v>-1714.21</v>
      </c>
      <c r="Z22" s="12">
        <f>VLOOKUP($H22,'[2]2024_12'!$D:$AD,'[2]2024_12'!O$19,FALSE)</f>
        <v>0</v>
      </c>
      <c r="AA22" s="12">
        <f>VLOOKUP($H22,'[2]2024_12'!$D:$AD,'[2]2024_12'!P$19,FALSE)</f>
        <v>0</v>
      </c>
      <c r="AB22" s="12">
        <f>VLOOKUP($H22,'[2]2024_12'!$D:$AD,'[2]2024_12'!Q$19,FALSE)</f>
        <v>16425.59</v>
      </c>
      <c r="AC22">
        <f t="shared" si="2"/>
        <v>16425.59</v>
      </c>
      <c r="AD22">
        <f t="shared" si="3"/>
        <v>0</v>
      </c>
    </row>
    <row r="23" spans="1:30" ht="15" customHeight="1" x14ac:dyDescent="0.25">
      <c r="A23" s="10" t="str">
        <f t="shared" si="0"/>
        <v>H026 2024 Dezembro</v>
      </c>
      <c r="B23" s="10" t="str">
        <f>VLOOKUP(H23,[1]Auxiliar_referencia!E:F,2,FALSE)</f>
        <v>Medidor faturado pela UFSC</v>
      </c>
      <c r="C23" s="10">
        <v>2024</v>
      </c>
      <c r="D23" s="10" t="s">
        <v>119</v>
      </c>
      <c r="E23" s="10">
        <f>VLOOKUP(H23,[1]Auxiliar_referencia!$B:$X,3,FALSE)</f>
        <v>9912770</v>
      </c>
      <c r="F23" s="10" t="str">
        <f>VLOOKUP(H23,[1]Auxiliar_referencia!$B:$X,11,FALSE)</f>
        <v>Trindade</v>
      </c>
      <c r="G23" s="10" t="str">
        <f>VLOOKUP(H23,[1]Auxiliar_referencia!$B:$X,16,FALSE)</f>
        <v>A10C023447</v>
      </c>
      <c r="H23" s="11" t="s">
        <v>52</v>
      </c>
      <c r="I23" s="10" t="str">
        <f>VLOOKUP(H23,[1]Auxiliar_referencia!$B:$X,20,FALSE)</f>
        <v>CASAN</v>
      </c>
      <c r="J23" s="10" t="str">
        <f>VLOOKUP(H23,[1]Auxiliar_referencia!$B:$X,10,FALSE)</f>
        <v>Florianópolis - Trindade</v>
      </c>
      <c r="K23" s="10" t="str">
        <f>VLOOKUP(H23,[1]Auxiliar_referencia!$B:$X,12,FALSE)</f>
        <v>CFM  Bloco B</v>
      </c>
      <c r="L23" s="12">
        <f>VLOOKUP($H23,'[2]2024_12'!$D:$AD,'[2]2024_12'!Z$19,FALSE)</f>
        <v>1</v>
      </c>
      <c r="M23" s="12">
        <f>VLOOKUP($H23,'[2]2024_12'!$D:$AD,'[2]2024_12'!AA$19,FALSE)</f>
        <v>0</v>
      </c>
      <c r="N23" s="12">
        <f>VLOOKUP($H23,'[2]2024_12'!$D:$AD,'[2]2024_12'!AB$19,FALSE)</f>
        <v>0</v>
      </c>
      <c r="O23" s="12">
        <f>VLOOKUP($H23,'[2]2024_12'!$D:$AD,'[2]2024_12'!AC$19,FALSE)</f>
        <v>0</v>
      </c>
      <c r="P23" s="12">
        <f>VLOOKUP($H23,'[2]2024_12'!$D:$AD,'[2]2024_12'!AD$19,FALSE)</f>
        <v>1</v>
      </c>
      <c r="Q23" s="13">
        <f>VLOOKUP(H23,'2024_11'!H:R,11,FALSE)</f>
        <v>3675</v>
      </c>
      <c r="R23" s="14">
        <f>VLOOKUP($H23,'[2]2024_12'!$D:$AD,'[2]2024_12'!J$19,FALSE)</f>
        <v>3746</v>
      </c>
      <c r="S23" s="15">
        <f t="shared" si="1"/>
        <v>71</v>
      </c>
      <c r="T23" s="12">
        <f>VLOOKUP($H23,'[2]2024_12'!$D:$AD,'[2]2024_12'!K$19,FALSE)</f>
        <v>71</v>
      </c>
      <c r="U23" s="16" t="str">
        <f>VLOOKUP($H23,'[2]2024_12'!$D:$AD,'[2]2024_12'!T$19,FALSE)</f>
        <v>MÉDIO</v>
      </c>
      <c r="V23" s="17" t="str">
        <f>VLOOKUP($H23,'[2]2024_12'!$D:$AD,'[2]2024_12'!U$19,FALSE)</f>
        <v>Média</v>
      </c>
      <c r="W23" s="12">
        <f>VLOOKUP($H23,'[2]2024_12'!$D:$AD,'[2]2024_12'!L$19,FALSE)</f>
        <v>1198.3</v>
      </c>
      <c r="X23" s="12">
        <f>VLOOKUP($H23,'[2]2024_12'!$D:$AD,'[2]2024_12'!M$19,FALSE)</f>
        <v>1198.3</v>
      </c>
      <c r="Y23" s="18">
        <f>VLOOKUP($H23,'[2]2024_12'!$D:$AD,'[2]2024_12'!N$19,FALSE)</f>
        <v>-226.49</v>
      </c>
      <c r="Z23" s="12">
        <f>VLOOKUP($H23,'[2]2024_12'!$D:$AD,'[2]2024_12'!O$19,FALSE)</f>
        <v>0</v>
      </c>
      <c r="AA23" s="12">
        <f>VLOOKUP($H23,'[2]2024_12'!$D:$AD,'[2]2024_12'!P$19,FALSE)</f>
        <v>0</v>
      </c>
      <c r="AB23" s="12">
        <f>VLOOKUP($H23,'[2]2024_12'!$D:$AD,'[2]2024_12'!Q$19,FALSE)</f>
        <v>2170.11</v>
      </c>
      <c r="AC23">
        <f t="shared" si="2"/>
        <v>2170.1099999999997</v>
      </c>
      <c r="AD23">
        <f t="shared" si="3"/>
        <v>0</v>
      </c>
    </row>
    <row r="24" spans="1:30" ht="15" customHeight="1" x14ac:dyDescent="0.25">
      <c r="A24" s="10" t="str">
        <f t="shared" si="0"/>
        <v>H027 2024 Dezembro</v>
      </c>
      <c r="B24" s="10" t="str">
        <f>VLOOKUP(H24,[1]Auxiliar_referencia!E:F,2,FALSE)</f>
        <v>Medidor faturado pela UFSC</v>
      </c>
      <c r="C24" s="10">
        <v>2024</v>
      </c>
      <c r="D24" s="10" t="s">
        <v>119</v>
      </c>
      <c r="E24" s="10">
        <f>VLOOKUP(H24,[1]Auxiliar_referencia!$B:$X,3,FALSE)</f>
        <v>16701186</v>
      </c>
      <c r="F24" s="10" t="str">
        <f>VLOOKUP(H24,[1]Auxiliar_referencia!$B:$X,11,FALSE)</f>
        <v>Trindade</v>
      </c>
      <c r="G24" s="10" t="str">
        <f>VLOOKUP(H24,[1]Auxiliar_referencia!$B:$X,16,FALSE)</f>
        <v>C11C009484</v>
      </c>
      <c r="H24" s="11" t="s">
        <v>53</v>
      </c>
      <c r="I24" s="10" t="str">
        <f>VLOOKUP(H24,[1]Auxiliar_referencia!$B:$X,20,FALSE)</f>
        <v>CASAN</v>
      </c>
      <c r="J24" s="10" t="str">
        <f>VLOOKUP(H24,[1]Auxiliar_referencia!$B:$X,10,FALSE)</f>
        <v>Florianópolis - Trindade</v>
      </c>
      <c r="K24" s="10" t="str">
        <f>VLOOKUP(H24,[1]Auxiliar_referencia!$B:$X,12,FALSE)</f>
        <v>Colégio de Aplicação</v>
      </c>
      <c r="L24" s="12">
        <f>VLOOKUP($H24,'[2]2024_12'!$D:$AD,'[2]2024_12'!Z$19,FALSE)</f>
        <v>1</v>
      </c>
      <c r="M24" s="12">
        <f>VLOOKUP($H24,'[2]2024_12'!$D:$AD,'[2]2024_12'!AA$19,FALSE)</f>
        <v>0</v>
      </c>
      <c r="N24" s="12">
        <f>VLOOKUP($H24,'[2]2024_12'!$D:$AD,'[2]2024_12'!AB$19,FALSE)</f>
        <v>0</v>
      </c>
      <c r="O24" s="12">
        <f>VLOOKUP($H24,'[2]2024_12'!$D:$AD,'[2]2024_12'!AC$19,FALSE)</f>
        <v>0</v>
      </c>
      <c r="P24" s="12">
        <f>VLOOKUP($H24,'[2]2024_12'!$D:$AD,'[2]2024_12'!AD$19,FALSE)</f>
        <v>1</v>
      </c>
      <c r="Q24" s="13">
        <f>VLOOKUP(H24,'2024_11'!H:R,11,FALSE)</f>
        <v>69128</v>
      </c>
      <c r="R24" s="14">
        <f>VLOOKUP($H24,'[2]2024_12'!$D:$AD,'[2]2024_12'!J$19,FALSE)</f>
        <v>69478</v>
      </c>
      <c r="S24" s="15">
        <f t="shared" si="1"/>
        <v>350</v>
      </c>
      <c r="T24" s="12">
        <f>VLOOKUP($H24,'[2]2024_12'!$D:$AD,'[2]2024_12'!K$19,FALSE)</f>
        <v>350</v>
      </c>
      <c r="U24" s="16" t="str">
        <f>VLOOKUP($H24,'[2]2024_12'!$D:$AD,'[2]2024_12'!T$19,FALSE)</f>
        <v>MÉDIO</v>
      </c>
      <c r="V24" s="17" t="str">
        <f>VLOOKUP($H24,'[2]2024_12'!$D:$AD,'[2]2024_12'!U$19,FALSE)</f>
        <v>Média</v>
      </c>
      <c r="W24" s="12">
        <f>VLOOKUP($H24,'[2]2024_12'!$D:$AD,'[2]2024_12'!L$19,FALSE)</f>
        <v>6189.61</v>
      </c>
      <c r="X24" s="12">
        <f>VLOOKUP($H24,'[2]2024_12'!$D:$AD,'[2]2024_12'!M$19,FALSE)</f>
        <v>6189.61</v>
      </c>
      <c r="Y24" s="18">
        <f>VLOOKUP($H24,'[2]2024_12'!$D:$AD,'[2]2024_12'!N$19,FALSE)</f>
        <v>-1169.83</v>
      </c>
      <c r="Z24" s="12">
        <f>VLOOKUP($H24,'[2]2024_12'!$D:$AD,'[2]2024_12'!O$19,FALSE)</f>
        <v>0</v>
      </c>
      <c r="AA24" s="12">
        <f>VLOOKUP($H24,'[2]2024_12'!$D:$AD,'[2]2024_12'!P$19,FALSE)</f>
        <v>0</v>
      </c>
      <c r="AB24" s="12">
        <f>VLOOKUP($H24,'[2]2024_12'!$D:$AD,'[2]2024_12'!Q$19,FALSE)</f>
        <v>11209.39</v>
      </c>
      <c r="AC24">
        <f t="shared" si="2"/>
        <v>11209.39</v>
      </c>
      <c r="AD24">
        <f t="shared" si="3"/>
        <v>0</v>
      </c>
    </row>
    <row r="25" spans="1:30" ht="15" customHeight="1" x14ac:dyDescent="0.25">
      <c r="A25" s="10" t="str">
        <f t="shared" si="0"/>
        <v>H028 2024 Dezembro</v>
      </c>
      <c r="B25" s="10" t="str">
        <f>VLOOKUP(H25,[1]Auxiliar_referencia!E:F,2,FALSE)</f>
        <v>Medidor faturado pela UFSC</v>
      </c>
      <c r="C25" s="10">
        <v>2024</v>
      </c>
      <c r="D25" s="10" t="s">
        <v>119</v>
      </c>
      <c r="E25" s="10">
        <f>VLOOKUP(H25,[1]Auxiliar_referencia!$B:$X,3,FALSE)</f>
        <v>6205615</v>
      </c>
      <c r="F25" s="10" t="str">
        <f>VLOOKUP(H25,[1]Auxiliar_referencia!$B:$X,11,FALSE)</f>
        <v>Trindade</v>
      </c>
      <c r="G25" s="10" t="str">
        <f>VLOOKUP(H25,[1]Auxiliar_referencia!$B:$X,16,FALSE)</f>
        <v>B10C017964</v>
      </c>
      <c r="H25" s="11" t="s">
        <v>54</v>
      </c>
      <c r="I25" s="10" t="str">
        <f>VLOOKUP(H25,[1]Auxiliar_referencia!$B:$X,20,FALSE)</f>
        <v>CASAN</v>
      </c>
      <c r="J25" s="10" t="str">
        <f>VLOOKUP(H25,[1]Auxiliar_referencia!$B:$X,10,FALSE)</f>
        <v>Florianópolis - Trindade</v>
      </c>
      <c r="K25" s="10" t="str">
        <f>VLOOKUP(H25,[1]Auxiliar_referencia!$B:$X,12,FALSE)</f>
        <v>Nativas do Horto Botânico</v>
      </c>
      <c r="L25" s="12">
        <f>VLOOKUP($H25,'[2]2024_12'!$D:$AD,'[2]2024_12'!Z$19,FALSE)</f>
        <v>1</v>
      </c>
      <c r="M25" s="12">
        <f>VLOOKUP($H25,'[2]2024_12'!$D:$AD,'[2]2024_12'!AA$19,FALSE)</f>
        <v>0</v>
      </c>
      <c r="N25" s="12">
        <f>VLOOKUP($H25,'[2]2024_12'!$D:$AD,'[2]2024_12'!AB$19,FALSE)</f>
        <v>0</v>
      </c>
      <c r="O25" s="12">
        <f>VLOOKUP($H25,'[2]2024_12'!$D:$AD,'[2]2024_12'!AC$19,FALSE)</f>
        <v>0</v>
      </c>
      <c r="P25" s="12">
        <f>VLOOKUP($H25,'[2]2024_12'!$D:$AD,'[2]2024_12'!AD$19,FALSE)</f>
        <v>1</v>
      </c>
      <c r="Q25" s="13">
        <f>VLOOKUP(H25,'2024_11'!H:R,11,FALSE)</f>
        <v>2141</v>
      </c>
      <c r="R25" s="14">
        <f>VLOOKUP($H25,'[2]2024_12'!$D:$AD,'[2]2024_12'!J$19,FALSE)</f>
        <v>2175</v>
      </c>
      <c r="S25" s="15">
        <f t="shared" si="1"/>
        <v>34</v>
      </c>
      <c r="T25" s="12">
        <f>VLOOKUP($H25,'[2]2024_12'!$D:$AD,'[2]2024_12'!K$19,FALSE)</f>
        <v>34</v>
      </c>
      <c r="U25" s="16" t="str">
        <f>VLOOKUP($H25,'[2]2024_12'!$D:$AD,'[2]2024_12'!T$19,FALSE)</f>
        <v>MÉDIO</v>
      </c>
      <c r="V25" s="17" t="str">
        <f>VLOOKUP($H25,'[2]2024_12'!$D:$AD,'[2]2024_12'!U$19,FALSE)</f>
        <v>VIDRO DO HIDROMETRO SUADO</v>
      </c>
      <c r="W25" s="12">
        <f>VLOOKUP($H25,'[2]2024_12'!$D:$AD,'[2]2024_12'!L$19,FALSE)</f>
        <v>536.37</v>
      </c>
      <c r="X25" s="12">
        <f>VLOOKUP($H25,'[2]2024_12'!$D:$AD,'[2]2024_12'!M$19,FALSE)</f>
        <v>536.37</v>
      </c>
      <c r="Y25" s="18">
        <f>VLOOKUP($H25,'[2]2024_12'!$D:$AD,'[2]2024_12'!N$19,FALSE)</f>
        <v>-101.37</v>
      </c>
      <c r="Z25" s="12">
        <f>VLOOKUP($H25,'[2]2024_12'!$D:$AD,'[2]2024_12'!O$19,FALSE)</f>
        <v>0</v>
      </c>
      <c r="AA25" s="12">
        <f>VLOOKUP($H25,'[2]2024_12'!$D:$AD,'[2]2024_12'!P$19,FALSE)</f>
        <v>0</v>
      </c>
      <c r="AB25" s="12">
        <f>VLOOKUP($H25,'[2]2024_12'!$D:$AD,'[2]2024_12'!Q$19,FALSE)</f>
        <v>971.37</v>
      </c>
      <c r="AC25">
        <f t="shared" si="2"/>
        <v>971.37</v>
      </c>
      <c r="AD25">
        <f t="shared" si="3"/>
        <v>0</v>
      </c>
    </row>
    <row r="26" spans="1:30" ht="15" customHeight="1" x14ac:dyDescent="0.25">
      <c r="A26" s="10" t="str">
        <f t="shared" si="0"/>
        <v>H029 2024 Dezembro</v>
      </c>
      <c r="B26" s="10" t="str">
        <f>VLOOKUP(H26,[1]Auxiliar_referencia!E:F,2,FALSE)</f>
        <v>Medidor faturado pela UFSC</v>
      </c>
      <c r="C26" s="10">
        <v>2024</v>
      </c>
      <c r="D26" s="10" t="s">
        <v>119</v>
      </c>
      <c r="E26" s="10">
        <f>VLOOKUP(H26,[1]Auxiliar_referencia!$B:$X,3,FALSE)</f>
        <v>7297220</v>
      </c>
      <c r="F26" s="10" t="str">
        <f>VLOOKUP(H26,[1]Auxiliar_referencia!$B:$X,11,FALSE)</f>
        <v>Trindade</v>
      </c>
      <c r="G26" s="10" t="str">
        <f>VLOOKUP(H26,[1]Auxiliar_referencia!$B:$X,16,FALSE)</f>
        <v>A08X051927</v>
      </c>
      <c r="H26" s="11" t="s">
        <v>55</v>
      </c>
      <c r="I26" s="10" t="str">
        <f>VLOOKUP(H26,[1]Auxiliar_referencia!$B:$X,20,FALSE)</f>
        <v>CASAN</v>
      </c>
      <c r="J26" s="10" t="str">
        <f>VLOOKUP(H26,[1]Auxiliar_referencia!$B:$X,10,FALSE)</f>
        <v>Florianópolis - Trindade</v>
      </c>
      <c r="K26" s="10" t="str">
        <f>VLOOKUP(H26,[1]Auxiliar_referencia!$B:$X,12,FALSE)</f>
        <v>Moradia Estudantil - Portaria</v>
      </c>
      <c r="L26" s="12">
        <f>VLOOKUP($H26,'[2]2024_12'!$D:$AD,'[2]2024_12'!Z$19,FALSE)</f>
        <v>1</v>
      </c>
      <c r="M26" s="12">
        <f>VLOOKUP($H26,'[2]2024_12'!$D:$AD,'[2]2024_12'!AA$19,FALSE)</f>
        <v>0</v>
      </c>
      <c r="N26" s="12">
        <f>VLOOKUP($H26,'[2]2024_12'!$D:$AD,'[2]2024_12'!AB$19,FALSE)</f>
        <v>0</v>
      </c>
      <c r="O26" s="12">
        <f>VLOOKUP($H26,'[2]2024_12'!$D:$AD,'[2]2024_12'!AC$19,FALSE)</f>
        <v>0</v>
      </c>
      <c r="P26" s="12">
        <f>VLOOKUP($H26,'[2]2024_12'!$D:$AD,'[2]2024_12'!AD$19,FALSE)</f>
        <v>1</v>
      </c>
      <c r="Q26" s="13">
        <f>VLOOKUP(H26,'2024_11'!H:R,11,FALSE)</f>
        <v>320</v>
      </c>
      <c r="R26" s="14">
        <f>VLOOKUP($H26,'[2]2024_12'!$D:$AD,'[2]2024_12'!J$19,FALSE)</f>
        <v>326</v>
      </c>
      <c r="S26" s="15">
        <f t="shared" si="1"/>
        <v>6</v>
      </c>
      <c r="T26" s="12">
        <f>VLOOKUP($H26,'[2]2024_12'!$D:$AD,'[2]2024_12'!K$19,FALSE)</f>
        <v>6</v>
      </c>
      <c r="U26" s="16" t="str">
        <f>VLOOKUP($H26,'[2]2024_12'!$D:$AD,'[2]2024_12'!T$19,FALSE)</f>
        <v>LIDO</v>
      </c>
      <c r="V26" s="17" t="str">
        <f>VLOOKUP($H26,'[2]2024_12'!$D:$AD,'[2]2024_12'!U$19,FALSE)</f>
        <v>Alto Consumo</v>
      </c>
      <c r="W26" s="12">
        <f>VLOOKUP($H26,'[2]2024_12'!$D:$AD,'[2]2024_12'!L$19,FALSE)</f>
        <v>81.53</v>
      </c>
      <c r="X26" s="12">
        <f>VLOOKUP($H26,'[2]2024_12'!$D:$AD,'[2]2024_12'!M$19,FALSE)</f>
        <v>81.53</v>
      </c>
      <c r="Y26" s="18">
        <f>VLOOKUP($H26,'[2]2024_12'!$D:$AD,'[2]2024_12'!N$19,FALSE)</f>
        <v>-15.41</v>
      </c>
      <c r="Z26" s="12">
        <f>VLOOKUP($H26,'[2]2024_12'!$D:$AD,'[2]2024_12'!O$19,FALSE)</f>
        <v>0</v>
      </c>
      <c r="AA26" s="12">
        <f>VLOOKUP($H26,'[2]2024_12'!$D:$AD,'[2]2024_12'!P$19,FALSE)</f>
        <v>0</v>
      </c>
      <c r="AB26" s="12">
        <f>VLOOKUP($H26,'[2]2024_12'!$D:$AD,'[2]2024_12'!Q$19,FALSE)</f>
        <v>147.65</v>
      </c>
      <c r="AC26">
        <f t="shared" si="2"/>
        <v>147.65</v>
      </c>
      <c r="AD26">
        <f t="shared" si="3"/>
        <v>0</v>
      </c>
    </row>
    <row r="27" spans="1:30" ht="15" customHeight="1" x14ac:dyDescent="0.25">
      <c r="A27" s="10" t="str">
        <f t="shared" si="0"/>
        <v>H030 2024 Dezembro</v>
      </c>
      <c r="B27" s="10" t="str">
        <f>VLOOKUP(H27,[1]Auxiliar_referencia!E:F,2,FALSE)</f>
        <v>Medidor faturado pela UFSC</v>
      </c>
      <c r="C27" s="10">
        <v>2024</v>
      </c>
      <c r="D27" s="10" t="s">
        <v>119</v>
      </c>
      <c r="E27" s="10">
        <f>VLOOKUP(H27,[1]Auxiliar_referencia!$B:$X,3,FALSE)</f>
        <v>2296276</v>
      </c>
      <c r="F27" s="10" t="str">
        <f>VLOOKUP(H27,[1]Auxiliar_referencia!$B:$X,11,FALSE)</f>
        <v>Trindade</v>
      </c>
      <c r="G27" s="10" t="str">
        <f>VLOOKUP(H27,[1]Auxiliar_referencia!$B:$X,16,FALSE)</f>
        <v>E11C000101</v>
      </c>
      <c r="H27" s="11" t="s">
        <v>56</v>
      </c>
      <c r="I27" s="10" t="str">
        <f>VLOOKUP(H27,[1]Auxiliar_referencia!$B:$X,20,FALSE)</f>
        <v>CASAN</v>
      </c>
      <c r="J27" s="10" t="str">
        <f>VLOOKUP(H27,[1]Auxiliar_referencia!$B:$X,10,FALSE)</f>
        <v>Florianópolis - Trindade</v>
      </c>
      <c r="K27" s="10" t="str">
        <f>VLOOKUP(H27,[1]Auxiliar_referencia!$B:$X,12,FALSE)</f>
        <v>Moradia Estudantil</v>
      </c>
      <c r="L27" s="12">
        <f>VLOOKUP($H27,'[2]2024_12'!$D:$AD,'[2]2024_12'!Z$19,FALSE)</f>
        <v>0</v>
      </c>
      <c r="M27" s="12">
        <f>VLOOKUP($H27,'[2]2024_12'!$D:$AD,'[2]2024_12'!AA$19,FALSE)</f>
        <v>30</v>
      </c>
      <c r="N27" s="12">
        <f>VLOOKUP($H27,'[2]2024_12'!$D:$AD,'[2]2024_12'!AB$19,FALSE)</f>
        <v>0</v>
      </c>
      <c r="O27" s="12">
        <f>VLOOKUP($H27,'[2]2024_12'!$D:$AD,'[2]2024_12'!AC$19,FALSE)</f>
        <v>0</v>
      </c>
      <c r="P27" s="12">
        <f>VLOOKUP($H27,'[2]2024_12'!$D:$AD,'[2]2024_12'!AD$19,FALSE)</f>
        <v>30</v>
      </c>
      <c r="Q27" s="13">
        <f>VLOOKUP(H27,'2024_11'!H:R,11,FALSE)</f>
        <v>11418</v>
      </c>
      <c r="R27" s="14">
        <f>VLOOKUP($H27,'[2]2024_12'!$D:$AD,'[2]2024_12'!J$19,FALSE)</f>
        <v>13038</v>
      </c>
      <c r="S27" s="15">
        <f t="shared" si="1"/>
        <v>1620</v>
      </c>
      <c r="T27" s="12">
        <f>VLOOKUP($H27,'[2]2024_12'!$D:$AD,'[2]2024_12'!K$19,FALSE)</f>
        <v>1620</v>
      </c>
      <c r="U27" s="16" t="str">
        <f>VLOOKUP($H27,'[2]2024_12'!$D:$AD,'[2]2024_12'!T$19,FALSE)</f>
        <v>LIDO</v>
      </c>
      <c r="V27" s="17" t="str">
        <f>VLOOKUP($H27,'[2]2024_12'!$D:$AD,'[2]2024_12'!U$19,FALSE)</f>
        <v>Sem ocorrência</v>
      </c>
      <c r="W27" s="12">
        <f>VLOOKUP($H27,'[2]2024_12'!$D:$AD,'[2]2024_12'!L$19,FALSE)</f>
        <v>24303</v>
      </c>
      <c r="X27" s="12">
        <f>VLOOKUP($H27,'[2]2024_12'!$D:$AD,'[2]2024_12'!M$19,FALSE)</f>
        <v>24303</v>
      </c>
      <c r="Y27" s="18">
        <f>VLOOKUP($H27,'[2]2024_12'!$D:$AD,'[2]2024_12'!N$19,FALSE)</f>
        <v>-4593.2700000000004</v>
      </c>
      <c r="Z27" s="12">
        <f>VLOOKUP($H27,'[2]2024_12'!$D:$AD,'[2]2024_12'!O$19,FALSE)</f>
        <v>0</v>
      </c>
      <c r="AA27" s="12">
        <f>VLOOKUP($H27,'[2]2024_12'!$D:$AD,'[2]2024_12'!P$19,FALSE)</f>
        <v>0</v>
      </c>
      <c r="AB27" s="12">
        <f>VLOOKUP($H27,'[2]2024_12'!$D:$AD,'[2]2024_12'!Q$19,FALSE)</f>
        <v>44012.73</v>
      </c>
      <c r="AC27">
        <f t="shared" si="2"/>
        <v>44012.729999999996</v>
      </c>
      <c r="AD27">
        <f t="shared" si="3"/>
        <v>0</v>
      </c>
    </row>
    <row r="28" spans="1:30" ht="15" customHeight="1" x14ac:dyDescent="0.25">
      <c r="A28" s="10" t="str">
        <f t="shared" si="0"/>
        <v>H032 2024 Dezembro</v>
      </c>
      <c r="B28" s="10" t="str">
        <f>VLOOKUP(H28,[1]Auxiliar_referencia!E:F,2,FALSE)</f>
        <v>Medidor faturado pela UFSC</v>
      </c>
      <c r="C28" s="10">
        <v>2024</v>
      </c>
      <c r="D28" s="10" t="s">
        <v>119</v>
      </c>
      <c r="E28" s="10">
        <f>VLOOKUP(H28,[1]Auxiliar_referencia!$B:$X,3,FALSE)</f>
        <v>2296659</v>
      </c>
      <c r="F28" s="10" t="str">
        <f>VLOOKUP(H28,[1]Auxiliar_referencia!$B:$X,11,FALSE)</f>
        <v>Trindade</v>
      </c>
      <c r="G28" s="10" t="str">
        <f>VLOOKUP(H28,[1]Auxiliar_referencia!$B:$X,16,FALSE)</f>
        <v>C11C001576</v>
      </c>
      <c r="H28" s="11" t="s">
        <v>57</v>
      </c>
      <c r="I28" s="10" t="str">
        <f>VLOOKUP(H28,[1]Auxiliar_referencia!$B:$X,20,FALSE)</f>
        <v>CASAN</v>
      </c>
      <c r="J28" s="10" t="str">
        <f>VLOOKUP(H28,[1]Auxiliar_referencia!$B:$X,10,FALSE)</f>
        <v>Florianópolis - Trindade</v>
      </c>
      <c r="K28" s="10" t="str">
        <f>VLOOKUP(H28,[1]Auxiliar_referencia!$B:$X,12,FALSE)</f>
        <v>Biblioteca Central</v>
      </c>
      <c r="L28" s="12">
        <f>VLOOKUP($H28,'[2]2024_12'!$D:$AD,'[2]2024_12'!Z$19,FALSE)</f>
        <v>1</v>
      </c>
      <c r="M28" s="12">
        <f>VLOOKUP($H28,'[2]2024_12'!$D:$AD,'[2]2024_12'!AA$19,FALSE)</f>
        <v>0</v>
      </c>
      <c r="N28" s="12">
        <f>VLOOKUP($H28,'[2]2024_12'!$D:$AD,'[2]2024_12'!AB$19,FALSE)</f>
        <v>0</v>
      </c>
      <c r="O28" s="12">
        <f>VLOOKUP($H28,'[2]2024_12'!$D:$AD,'[2]2024_12'!AC$19,FALSE)</f>
        <v>0</v>
      </c>
      <c r="P28" s="12">
        <f>VLOOKUP($H28,'[2]2024_12'!$D:$AD,'[2]2024_12'!AD$19,FALSE)</f>
        <v>1</v>
      </c>
      <c r="Q28" s="13">
        <f>VLOOKUP(H28,'2024_11'!H:R,11,FALSE)</f>
        <v>3194</v>
      </c>
      <c r="R28" s="14">
        <f>VLOOKUP($H28,'[2]2024_12'!$D:$AD,'[2]2024_12'!J$19,FALSE)</f>
        <v>3391</v>
      </c>
      <c r="S28" s="15">
        <f t="shared" si="1"/>
        <v>197</v>
      </c>
      <c r="T28" s="12">
        <f>VLOOKUP($H28,'[2]2024_12'!$D:$AD,'[2]2024_12'!K$19,FALSE)</f>
        <v>197</v>
      </c>
      <c r="U28" s="16" t="str">
        <f>VLOOKUP($H28,'[2]2024_12'!$D:$AD,'[2]2024_12'!T$19,FALSE)</f>
        <v>MÉDIO</v>
      </c>
      <c r="V28" s="17" t="str">
        <f>VLOOKUP($H28,'[2]2024_12'!$D:$AD,'[2]2024_12'!U$19,FALSE)</f>
        <v>Média</v>
      </c>
      <c r="W28" s="12">
        <f>VLOOKUP($H28,'[2]2024_12'!$D:$AD,'[2]2024_12'!L$19,FALSE)</f>
        <v>3452.44</v>
      </c>
      <c r="X28" s="12">
        <f>VLOOKUP($H28,'[2]2024_12'!$D:$AD,'[2]2024_12'!M$19,FALSE)</f>
        <v>3452.44</v>
      </c>
      <c r="Y28" s="18">
        <f>VLOOKUP($H28,'[2]2024_12'!$D:$AD,'[2]2024_12'!N$19,FALSE)</f>
        <v>-652.51</v>
      </c>
      <c r="Z28" s="12">
        <f>VLOOKUP($H28,'[2]2024_12'!$D:$AD,'[2]2024_12'!O$19,FALSE)</f>
        <v>0</v>
      </c>
      <c r="AA28" s="12">
        <f>VLOOKUP($H28,'[2]2024_12'!$D:$AD,'[2]2024_12'!P$19,FALSE)</f>
        <v>0</v>
      </c>
      <c r="AB28" s="12">
        <f>VLOOKUP($H28,'[2]2024_12'!$D:$AD,'[2]2024_12'!Q$19,FALSE)</f>
        <v>6252.37</v>
      </c>
      <c r="AC28">
        <f t="shared" si="2"/>
        <v>6252.37</v>
      </c>
      <c r="AD28">
        <f t="shared" si="3"/>
        <v>0</v>
      </c>
    </row>
    <row r="29" spans="1:30" ht="15" customHeight="1" x14ac:dyDescent="0.25">
      <c r="A29" s="10" t="str">
        <f t="shared" si="0"/>
        <v>H033 2024 Dezembro</v>
      </c>
      <c r="B29" s="10" t="str">
        <f>VLOOKUP(H29,[1]Auxiliar_referencia!E:F,2,FALSE)</f>
        <v>Medidor faturado pela UFSC</v>
      </c>
      <c r="C29" s="10">
        <v>2024</v>
      </c>
      <c r="D29" s="10" t="s">
        <v>119</v>
      </c>
      <c r="E29" s="10">
        <f>VLOOKUP(H29,[1]Auxiliar_referencia!$B:$X,3,FALSE)</f>
        <v>2296667</v>
      </c>
      <c r="F29" s="10" t="str">
        <f>VLOOKUP(H29,[1]Auxiliar_referencia!$B:$X,11,FALSE)</f>
        <v>Trindade</v>
      </c>
      <c r="G29" s="10" t="str">
        <f>VLOOKUP(H29,[1]Auxiliar_referencia!$B:$X,16,FALSE)</f>
        <v>B10C014063</v>
      </c>
      <c r="H29" s="11" t="s">
        <v>58</v>
      </c>
      <c r="I29" s="10" t="str">
        <f>VLOOKUP(H29,[1]Auxiliar_referencia!$B:$X,20,FALSE)</f>
        <v>CASAN</v>
      </c>
      <c r="J29" s="10" t="str">
        <f>VLOOKUP(H29,[1]Auxiliar_referencia!$B:$X,10,FALSE)</f>
        <v>Florianópolis - Trindade</v>
      </c>
      <c r="K29" s="10" t="str">
        <f>VLOOKUP(H29,[1]Auxiliar_referencia!$B:$X,12,FALSE)</f>
        <v xml:space="preserve">CTC - Salas de Aula, Eng. Elétrica, Produção - CTC 1 ao 5, </v>
      </c>
      <c r="L29" s="12">
        <f>VLOOKUP($H29,'[2]2024_12'!$D:$AD,'[2]2024_12'!Z$19,FALSE)</f>
        <v>1</v>
      </c>
      <c r="M29" s="12">
        <f>VLOOKUP($H29,'[2]2024_12'!$D:$AD,'[2]2024_12'!AA$19,FALSE)</f>
        <v>0</v>
      </c>
      <c r="N29" s="12">
        <f>VLOOKUP($H29,'[2]2024_12'!$D:$AD,'[2]2024_12'!AB$19,FALSE)</f>
        <v>1</v>
      </c>
      <c r="O29" s="12">
        <f>VLOOKUP($H29,'[2]2024_12'!$D:$AD,'[2]2024_12'!AC$19,FALSE)</f>
        <v>0</v>
      </c>
      <c r="P29" s="12">
        <f>VLOOKUP($H29,'[2]2024_12'!$D:$AD,'[2]2024_12'!AD$19,FALSE)</f>
        <v>2</v>
      </c>
      <c r="Q29" s="13">
        <f>VLOOKUP(H29,'2024_11'!H:R,11,FALSE)</f>
        <v>5244</v>
      </c>
      <c r="R29" s="14">
        <f>VLOOKUP($H29,'[2]2024_12'!$D:$AD,'[2]2024_12'!J$19,FALSE)</f>
        <v>5356</v>
      </c>
      <c r="S29" s="15">
        <f t="shared" si="1"/>
        <v>112</v>
      </c>
      <c r="T29" s="12">
        <f>VLOOKUP($H29,'[2]2024_12'!$D:$AD,'[2]2024_12'!K$19,FALSE)</f>
        <v>112</v>
      </c>
      <c r="U29" s="16" t="str">
        <f>VLOOKUP($H29,'[2]2024_12'!$D:$AD,'[2]2024_12'!T$19,FALSE)</f>
        <v>LIDO</v>
      </c>
      <c r="V29" s="17" t="str">
        <f>VLOOKUP($H29,'[2]2024_12'!$D:$AD,'[2]2024_12'!U$19,FALSE)</f>
        <v>Sem ocorrência</v>
      </c>
      <c r="W29" s="12">
        <f>VLOOKUP($H29,'[2]2024_12'!$D:$AD,'[2]2024_12'!L$19,FALSE)</f>
        <v>1887.62</v>
      </c>
      <c r="X29" s="12">
        <f>VLOOKUP($H29,'[2]2024_12'!$D:$AD,'[2]2024_12'!M$19,FALSE)</f>
        <v>1887.62</v>
      </c>
      <c r="Y29" s="18">
        <f>VLOOKUP($H29,'[2]2024_12'!$D:$AD,'[2]2024_12'!N$19,FALSE)</f>
        <v>-356.76</v>
      </c>
      <c r="Z29" s="12">
        <f>VLOOKUP($H29,'[2]2024_12'!$D:$AD,'[2]2024_12'!O$19,FALSE)</f>
        <v>0</v>
      </c>
      <c r="AA29" s="12">
        <f>VLOOKUP($H29,'[2]2024_12'!$D:$AD,'[2]2024_12'!P$19,FALSE)</f>
        <v>0</v>
      </c>
      <c r="AB29" s="12">
        <f>VLOOKUP($H29,'[2]2024_12'!$D:$AD,'[2]2024_12'!Q$19,FALSE)</f>
        <v>3418.48</v>
      </c>
      <c r="AC29">
        <f t="shared" si="2"/>
        <v>3418.4799999999996</v>
      </c>
      <c r="AD29">
        <f t="shared" si="3"/>
        <v>0</v>
      </c>
    </row>
    <row r="30" spans="1:30" ht="15" customHeight="1" x14ac:dyDescent="0.25">
      <c r="A30" s="10" t="str">
        <f t="shared" si="0"/>
        <v>H034 2024 Dezembro</v>
      </c>
      <c r="B30" s="10" t="str">
        <f>VLOOKUP(H30,[1]Auxiliar_referencia!E:F,2,FALSE)</f>
        <v>Medidor faturado pela UFSC</v>
      </c>
      <c r="C30" s="10">
        <v>2024</v>
      </c>
      <c r="D30" s="10" t="s">
        <v>119</v>
      </c>
      <c r="E30" s="10">
        <f>VLOOKUP(H30,[1]Auxiliar_referencia!$B:$X,3,FALSE)</f>
        <v>8416621</v>
      </c>
      <c r="F30" s="10" t="str">
        <f>VLOOKUP(H30,[1]Auxiliar_referencia!$B:$X,11,FALSE)</f>
        <v>Trindade</v>
      </c>
      <c r="G30" s="10" t="str">
        <f>VLOOKUP(H30,[1]Auxiliar_referencia!$B:$X,16,FALSE)</f>
        <v>B10C014069</v>
      </c>
      <c r="H30" s="11" t="s">
        <v>59</v>
      </c>
      <c r="I30" s="10" t="str">
        <f>VLOOKUP(H30,[1]Auxiliar_referencia!$B:$X,20,FALSE)</f>
        <v>CASAN</v>
      </c>
      <c r="J30" s="10" t="str">
        <f>VLOOKUP(H30,[1]Auxiliar_referencia!$B:$X,10,FALSE)</f>
        <v>Florianópolis - Trindade</v>
      </c>
      <c r="K30" s="10" t="str">
        <f>VLOOKUP(H30,[1]Auxiliar_referencia!$B:$X,12,FALSE)</f>
        <v>CTC - Eng. Sanitária e Amb. - CTC 12 e 37</v>
      </c>
      <c r="L30" s="12">
        <f>VLOOKUP($H30,'[2]2024_12'!$D:$AD,'[2]2024_12'!Z$19,FALSE)</f>
        <v>1</v>
      </c>
      <c r="M30" s="12">
        <f>VLOOKUP($H30,'[2]2024_12'!$D:$AD,'[2]2024_12'!AA$19,FALSE)</f>
        <v>0</v>
      </c>
      <c r="N30" s="12">
        <f>VLOOKUP($H30,'[2]2024_12'!$D:$AD,'[2]2024_12'!AB$19,FALSE)</f>
        <v>0</v>
      </c>
      <c r="O30" s="12">
        <f>VLOOKUP($H30,'[2]2024_12'!$D:$AD,'[2]2024_12'!AC$19,FALSE)</f>
        <v>0</v>
      </c>
      <c r="P30" s="12">
        <f>VLOOKUP($H30,'[2]2024_12'!$D:$AD,'[2]2024_12'!AD$19,FALSE)</f>
        <v>1</v>
      </c>
      <c r="Q30" s="13">
        <f>VLOOKUP(H30,'2024_11'!H:R,11,FALSE)</f>
        <v>6530</v>
      </c>
      <c r="R30" s="14">
        <f>VLOOKUP($H30,'[2]2024_12'!$D:$AD,'[2]2024_12'!J$19,FALSE)</f>
        <v>6675</v>
      </c>
      <c r="S30" s="15">
        <f t="shared" si="1"/>
        <v>145</v>
      </c>
      <c r="T30" s="12">
        <f>VLOOKUP($H30,'[2]2024_12'!$D:$AD,'[2]2024_12'!K$19,FALSE)</f>
        <v>145</v>
      </c>
      <c r="U30" s="16" t="str">
        <f>VLOOKUP($H30,'[2]2024_12'!$D:$AD,'[2]2024_12'!T$19,FALSE)</f>
        <v>LIDO</v>
      </c>
      <c r="V30" s="17" t="str">
        <f>VLOOKUP($H30,'[2]2024_12'!$D:$AD,'[2]2024_12'!U$19,FALSE)</f>
        <v>Sem ocorrência</v>
      </c>
      <c r="W30" s="12">
        <f>VLOOKUP($H30,'[2]2024_12'!$D:$AD,'[2]2024_12'!L$19,FALSE)</f>
        <v>2522.16</v>
      </c>
      <c r="X30" s="12">
        <f>VLOOKUP($H30,'[2]2024_12'!$D:$AD,'[2]2024_12'!M$19,FALSE)</f>
        <v>2522.16</v>
      </c>
      <c r="Y30" s="18">
        <f>VLOOKUP($H30,'[2]2024_12'!$D:$AD,'[2]2024_12'!N$19,FALSE)</f>
        <v>-476.69</v>
      </c>
      <c r="Z30" s="12">
        <f>VLOOKUP($H30,'[2]2024_12'!$D:$AD,'[2]2024_12'!O$19,FALSE)</f>
        <v>0</v>
      </c>
      <c r="AA30" s="12">
        <f>VLOOKUP($H30,'[2]2024_12'!$D:$AD,'[2]2024_12'!P$19,FALSE)</f>
        <v>0</v>
      </c>
      <c r="AB30" s="12">
        <f>VLOOKUP($H30,'[2]2024_12'!$D:$AD,'[2]2024_12'!Q$19,FALSE)</f>
        <v>4567.63</v>
      </c>
      <c r="AC30">
        <f t="shared" si="2"/>
        <v>4567.63</v>
      </c>
      <c r="AD30">
        <f t="shared" si="3"/>
        <v>0</v>
      </c>
    </row>
    <row r="31" spans="1:30" ht="15" customHeight="1" x14ac:dyDescent="0.25">
      <c r="A31" s="10" t="str">
        <f t="shared" si="0"/>
        <v>H035 2024 Dezembro</v>
      </c>
      <c r="B31" s="10" t="str">
        <f>VLOOKUP(H31,[1]Auxiliar_referencia!E:F,2,FALSE)</f>
        <v>Medidor faturado pela UFSC</v>
      </c>
      <c r="C31" s="10">
        <v>2024</v>
      </c>
      <c r="D31" s="10" t="s">
        <v>119</v>
      </c>
      <c r="E31" s="10">
        <f>VLOOKUP(H31,[1]Auxiliar_referencia!$B:$X,3,FALSE)</f>
        <v>2296845</v>
      </c>
      <c r="F31" s="10" t="str">
        <f>VLOOKUP(H31,[1]Auxiliar_referencia!$B:$X,11,FALSE)</f>
        <v>Trindade</v>
      </c>
      <c r="G31" s="10" t="str">
        <f>VLOOKUP(H31,[1]Auxiliar_referencia!$B:$X,16,FALSE)</f>
        <v>B10C022164</v>
      </c>
      <c r="H31" s="11" t="s">
        <v>60</v>
      </c>
      <c r="I31" s="10" t="str">
        <f>VLOOKUP(H31,[1]Auxiliar_referencia!$B:$X,20,FALSE)</f>
        <v>CASAN</v>
      </c>
      <c r="J31" s="10" t="str">
        <f>VLOOKUP(H31,[1]Auxiliar_referencia!$B:$X,10,FALSE)</f>
        <v>Florianópolis - Trindade</v>
      </c>
      <c r="K31" s="10" t="str">
        <f>VLOOKUP(H31,[1]Auxiliar_referencia!$B:$X,12,FALSE)</f>
        <v>CTC - Eng. Elétrica INEP - CTC 06</v>
      </c>
      <c r="L31" s="12">
        <f>VLOOKUP($H31,'[2]2024_12'!$D:$AD,'[2]2024_12'!Z$19,FALSE)</f>
        <v>1</v>
      </c>
      <c r="M31" s="12">
        <f>VLOOKUP($H31,'[2]2024_12'!$D:$AD,'[2]2024_12'!AA$19,FALSE)</f>
        <v>0</v>
      </c>
      <c r="N31" s="12">
        <f>VLOOKUP($H31,'[2]2024_12'!$D:$AD,'[2]2024_12'!AB$19,FALSE)</f>
        <v>0</v>
      </c>
      <c r="O31" s="12">
        <f>VLOOKUP($H31,'[2]2024_12'!$D:$AD,'[2]2024_12'!AC$19,FALSE)</f>
        <v>0</v>
      </c>
      <c r="P31" s="12">
        <f>VLOOKUP($H31,'[2]2024_12'!$D:$AD,'[2]2024_12'!AD$19,FALSE)</f>
        <v>1</v>
      </c>
      <c r="Q31" s="13">
        <f>VLOOKUP(H31,'2024_11'!H:R,11,FALSE)</f>
        <v>656</v>
      </c>
      <c r="R31" s="14">
        <f>VLOOKUP($H31,'[2]2024_12'!$D:$AD,'[2]2024_12'!J$19,FALSE)</f>
        <v>661</v>
      </c>
      <c r="S31" s="15">
        <f t="shared" si="1"/>
        <v>5</v>
      </c>
      <c r="T31" s="12">
        <f>VLOOKUP($H31,'[2]2024_12'!$D:$AD,'[2]2024_12'!K$19,FALSE)</f>
        <v>5</v>
      </c>
      <c r="U31" s="16" t="str">
        <f>VLOOKUP($H31,'[2]2024_12'!$D:$AD,'[2]2024_12'!T$19,FALSE)</f>
        <v>LIDO</v>
      </c>
      <c r="V31" s="17" t="str">
        <f>VLOOKUP($H31,'[2]2024_12'!$D:$AD,'[2]2024_12'!U$19,FALSE)</f>
        <v>Sem ocorrência</v>
      </c>
      <c r="W31" s="12">
        <f>VLOOKUP($H31,'[2]2024_12'!$D:$AD,'[2]2024_12'!L$19,FALSE)</f>
        <v>75.16</v>
      </c>
      <c r="X31" s="12">
        <f>VLOOKUP($H31,'[2]2024_12'!$D:$AD,'[2]2024_12'!M$19,FALSE)</f>
        <v>75.16</v>
      </c>
      <c r="Y31" s="18">
        <f>VLOOKUP($H31,'[2]2024_12'!$D:$AD,'[2]2024_12'!N$19,FALSE)</f>
        <v>-14.21</v>
      </c>
      <c r="Z31" s="12">
        <f>VLOOKUP($H31,'[2]2024_12'!$D:$AD,'[2]2024_12'!O$19,FALSE)</f>
        <v>0</v>
      </c>
      <c r="AA31" s="12">
        <f>VLOOKUP($H31,'[2]2024_12'!$D:$AD,'[2]2024_12'!P$19,FALSE)</f>
        <v>0</v>
      </c>
      <c r="AB31" s="12">
        <f>VLOOKUP($H31,'[2]2024_12'!$D:$AD,'[2]2024_12'!Q$19,FALSE)</f>
        <v>136.11000000000001</v>
      </c>
      <c r="AC31">
        <f t="shared" si="2"/>
        <v>136.10999999999999</v>
      </c>
      <c r="AD31">
        <f t="shared" si="3"/>
        <v>0</v>
      </c>
    </row>
    <row r="32" spans="1:30" ht="15" customHeight="1" x14ac:dyDescent="0.25">
      <c r="A32" s="10" t="str">
        <f t="shared" si="0"/>
        <v>H037 2024 Dezembro</v>
      </c>
      <c r="B32" s="10" t="str">
        <f>VLOOKUP(H32,[1]Auxiliar_referencia!E:F,2,FALSE)</f>
        <v>Medidor faturado pela UFSC</v>
      </c>
      <c r="C32" s="10">
        <v>2024</v>
      </c>
      <c r="D32" s="10" t="s">
        <v>119</v>
      </c>
      <c r="E32" s="10">
        <f>VLOOKUP(H32,[1]Auxiliar_referencia!$B:$X,3,FALSE)</f>
        <v>6435548</v>
      </c>
      <c r="F32" s="10" t="str">
        <f>VLOOKUP(H32,[1]Auxiliar_referencia!$B:$X,11,FALSE)</f>
        <v>Trindade</v>
      </c>
      <c r="G32" s="10" t="str">
        <f>VLOOKUP(H32,[1]Auxiliar_referencia!$B:$X,16,FALSE)</f>
        <v>Y13F347112</v>
      </c>
      <c r="H32" s="11" t="s">
        <v>61</v>
      </c>
      <c r="I32" s="10" t="str">
        <f>VLOOKUP(H32,[1]Auxiliar_referencia!$B:$X,20,FALSE)</f>
        <v>CASAN</v>
      </c>
      <c r="J32" s="10" t="str">
        <f>VLOOKUP(H32,[1]Auxiliar_referencia!$B:$X,10,FALSE)</f>
        <v>Florianópolis - Trindade</v>
      </c>
      <c r="K32" s="10" t="str">
        <f>VLOOKUP(H32,[1]Auxiliar_referencia!$B:$X,12,FALSE)</f>
        <v>CTC - Eng. Mecânica - CTC 9, 10 e 37</v>
      </c>
      <c r="L32" s="12">
        <f>VLOOKUP($H32,'[2]2024_12'!$D:$AD,'[2]2024_12'!Z$19,FALSE)</f>
        <v>1</v>
      </c>
      <c r="M32" s="12">
        <f>VLOOKUP($H32,'[2]2024_12'!$D:$AD,'[2]2024_12'!AA$19,FALSE)</f>
        <v>0</v>
      </c>
      <c r="N32" s="12">
        <f>VLOOKUP($H32,'[2]2024_12'!$D:$AD,'[2]2024_12'!AB$19,FALSE)</f>
        <v>0</v>
      </c>
      <c r="O32" s="12">
        <f>VLOOKUP($H32,'[2]2024_12'!$D:$AD,'[2]2024_12'!AC$19,FALSE)</f>
        <v>0</v>
      </c>
      <c r="P32" s="12">
        <f>VLOOKUP($H32,'[2]2024_12'!$D:$AD,'[2]2024_12'!AD$19,FALSE)</f>
        <v>1</v>
      </c>
      <c r="Q32" s="13">
        <f>VLOOKUP(H32,'2024_11'!H:R,11,FALSE)</f>
        <v>4784</v>
      </c>
      <c r="R32" s="14">
        <f>VLOOKUP($H32,'[2]2024_12'!$D:$AD,'[2]2024_12'!J$19,FALSE)</f>
        <v>5024</v>
      </c>
      <c r="S32" s="15">
        <f t="shared" si="1"/>
        <v>240</v>
      </c>
      <c r="T32" s="12">
        <f>VLOOKUP($H32,'[2]2024_12'!$D:$AD,'[2]2024_12'!K$19,FALSE)</f>
        <v>240</v>
      </c>
      <c r="U32" s="16" t="str">
        <f>VLOOKUP($H32,'[2]2024_12'!$D:$AD,'[2]2024_12'!T$19,FALSE)</f>
        <v>LIDO</v>
      </c>
      <c r="V32" s="17" t="str">
        <f>VLOOKUP($H32,'[2]2024_12'!$D:$AD,'[2]2024_12'!U$19,FALSE)</f>
        <v>Alto Consumo</v>
      </c>
      <c r="W32" s="12">
        <f>VLOOKUP($H32,'[2]2024_12'!$D:$AD,'[2]2024_12'!L$19,FALSE)</f>
        <v>4221.71</v>
      </c>
      <c r="X32" s="12">
        <f>VLOOKUP($H32,'[2]2024_12'!$D:$AD,'[2]2024_12'!M$19,FALSE)</f>
        <v>4221.71</v>
      </c>
      <c r="Y32" s="18">
        <f>VLOOKUP($H32,'[2]2024_12'!$D:$AD,'[2]2024_12'!N$19,FALSE)</f>
        <v>-797.89</v>
      </c>
      <c r="Z32" s="12">
        <f>VLOOKUP($H32,'[2]2024_12'!$D:$AD,'[2]2024_12'!O$19,FALSE)</f>
        <v>0</v>
      </c>
      <c r="AA32" s="12">
        <f>VLOOKUP($H32,'[2]2024_12'!$D:$AD,'[2]2024_12'!P$19,FALSE)</f>
        <v>0</v>
      </c>
      <c r="AB32" s="12">
        <f>VLOOKUP($H32,'[2]2024_12'!$D:$AD,'[2]2024_12'!Q$19,FALSE)</f>
        <v>7645.53</v>
      </c>
      <c r="AC32">
        <f t="shared" si="2"/>
        <v>7645.53</v>
      </c>
      <c r="AD32">
        <f t="shared" si="3"/>
        <v>0</v>
      </c>
    </row>
    <row r="33" spans="1:30" x14ac:dyDescent="0.25">
      <c r="A33" s="10" t="str">
        <f t="shared" si="0"/>
        <v>H038 2024 Dezembro</v>
      </c>
      <c r="B33" s="10" t="str">
        <f>VLOOKUP(H33,[1]Auxiliar_referencia!E:F,2,FALSE)</f>
        <v>Medidor faturado pela UFSC</v>
      </c>
      <c r="C33" s="10">
        <v>2024</v>
      </c>
      <c r="D33" s="10" t="s">
        <v>119</v>
      </c>
      <c r="E33" s="10">
        <f>VLOOKUP(H33,[1]Auxiliar_referencia!$B:$X,3,FALSE)</f>
        <v>2296683</v>
      </c>
      <c r="F33" s="10" t="str">
        <f>VLOOKUP(H33,[1]Auxiliar_referencia!$B:$X,11,FALSE)</f>
        <v>Trindade</v>
      </c>
      <c r="G33" s="10" t="str">
        <f>VLOOKUP(H33,[1]Auxiliar_referencia!$B:$X,16,FALSE)</f>
        <v>B10C014806</v>
      </c>
      <c r="H33" s="11" t="s">
        <v>62</v>
      </c>
      <c r="I33" s="10" t="str">
        <f>VLOOKUP(H33,[1]Auxiliar_referencia!$B:$X,20,FALSE)</f>
        <v>CASAN</v>
      </c>
      <c r="J33" s="10" t="str">
        <f>VLOOKUP(H33,[1]Auxiliar_referencia!$B:$X,10,FALSE)</f>
        <v>Florianópolis - Trindade</v>
      </c>
      <c r="K33" s="10" t="str">
        <f>VLOOKUP(H33,[1]Auxiliar_referencia!$B:$X,12,FALSE)</f>
        <v>CTC - Eng. Mecânica CTC 11 Bloco B (Pavilhão) e CTC 31 INE</v>
      </c>
      <c r="L33" s="12">
        <f>VLOOKUP($H33,'[2]2024_12'!$D:$AD,'[2]2024_12'!Z$19,FALSE)</f>
        <v>1</v>
      </c>
      <c r="M33" s="12">
        <f>VLOOKUP($H33,'[2]2024_12'!$D:$AD,'[2]2024_12'!AA$19,FALSE)</f>
        <v>0</v>
      </c>
      <c r="N33" s="12">
        <f>VLOOKUP($H33,'[2]2024_12'!$D:$AD,'[2]2024_12'!AB$19,FALSE)</f>
        <v>0</v>
      </c>
      <c r="O33" s="12">
        <f>VLOOKUP($H33,'[2]2024_12'!$D:$AD,'[2]2024_12'!AC$19,FALSE)</f>
        <v>0</v>
      </c>
      <c r="P33" s="12">
        <f>VLOOKUP($H33,'[2]2024_12'!$D:$AD,'[2]2024_12'!AD$19,FALSE)</f>
        <v>1</v>
      </c>
      <c r="Q33" s="13">
        <f>VLOOKUP(H33,'2024_11'!H:R,11,FALSE)</f>
        <v>544</v>
      </c>
      <c r="R33" s="14">
        <f>VLOOKUP($H33,'[2]2024_12'!$D:$AD,'[2]2024_12'!J$19,FALSE)</f>
        <v>682</v>
      </c>
      <c r="S33" s="15">
        <f t="shared" si="1"/>
        <v>138</v>
      </c>
      <c r="T33" s="12">
        <f>VLOOKUP($H33,'[2]2024_12'!$D:$AD,'[2]2024_12'!K$19,FALSE)</f>
        <v>138</v>
      </c>
      <c r="U33" s="16" t="str">
        <f>VLOOKUP($H33,'[2]2024_12'!$D:$AD,'[2]2024_12'!T$19,FALSE)</f>
        <v>LIDO</v>
      </c>
      <c r="V33" s="17" t="str">
        <f>VLOOKUP($H33,'[2]2024_12'!$D:$AD,'[2]2024_12'!U$19,FALSE)</f>
        <v>Sem ocorrência</v>
      </c>
      <c r="W33" s="12">
        <f>VLOOKUP($H33,'[2]2024_12'!$D:$AD,'[2]2024_12'!L$19,FALSE)</f>
        <v>2396.9299999999998</v>
      </c>
      <c r="X33" s="12">
        <f>VLOOKUP($H33,'[2]2024_12'!$D:$AD,'[2]2024_12'!M$19,FALSE)</f>
        <v>2396.9299999999998</v>
      </c>
      <c r="Y33" s="18">
        <f>VLOOKUP($H33,'[2]2024_12'!$D:$AD,'[2]2024_12'!N$19,FALSE)</f>
        <v>-453.03</v>
      </c>
      <c r="Z33" s="12">
        <f>VLOOKUP($H33,'[2]2024_12'!$D:$AD,'[2]2024_12'!O$19,FALSE)</f>
        <v>0</v>
      </c>
      <c r="AA33" s="12">
        <f>VLOOKUP($H33,'[2]2024_12'!$D:$AD,'[2]2024_12'!P$19,FALSE)</f>
        <v>0</v>
      </c>
      <c r="AB33" s="12">
        <f>VLOOKUP($H33,'[2]2024_12'!$D:$AD,'[2]2024_12'!Q$19,FALSE)</f>
        <v>4340.83</v>
      </c>
      <c r="AC33">
        <f t="shared" si="2"/>
        <v>4340.83</v>
      </c>
      <c r="AD33">
        <f t="shared" si="3"/>
        <v>0</v>
      </c>
    </row>
    <row r="34" spans="1:30" x14ac:dyDescent="0.25">
      <c r="A34" s="10" t="str">
        <f t="shared" si="0"/>
        <v>H040 2024 Dezembro</v>
      </c>
      <c r="B34" s="10" t="str">
        <f>VLOOKUP(H34,[1]Auxiliar_referencia!E:F,2,FALSE)</f>
        <v>Medidor faturado pela UFSC</v>
      </c>
      <c r="C34" s="10">
        <v>2024</v>
      </c>
      <c r="D34" s="10" t="s">
        <v>119</v>
      </c>
      <c r="E34" s="10">
        <f>VLOOKUP(H34,[1]Auxiliar_referencia!$B:$X,3,FALSE)</f>
        <v>2296691</v>
      </c>
      <c r="F34" s="10" t="str">
        <f>VLOOKUP(H34,[1]Auxiliar_referencia!$B:$X,11,FALSE)</f>
        <v>Trindade</v>
      </c>
      <c r="G34" s="10" t="str">
        <f>VLOOKUP(H34,[1]Auxiliar_referencia!$B:$X,16,FALSE)</f>
        <v>C11C000642</v>
      </c>
      <c r="H34" s="11" t="s">
        <v>63</v>
      </c>
      <c r="I34" s="10" t="str">
        <f>VLOOKUP(H34,[1]Auxiliar_referencia!$B:$X,20,FALSE)</f>
        <v>CASAN</v>
      </c>
      <c r="J34" s="10" t="str">
        <f>VLOOKUP(H34,[1]Auxiliar_referencia!$B:$X,10,FALSE)</f>
        <v>Florianópolis - Trindade</v>
      </c>
      <c r="K34" s="10" t="str">
        <f>VLOOKUP(H34,[1]Auxiliar_referencia!$B:$X,12,FALSE)</f>
        <v>Reitoria I</v>
      </c>
      <c r="L34" s="12">
        <f>VLOOKUP($H34,'[2]2024_12'!$D:$AD,'[2]2024_12'!Z$19,FALSE)</f>
        <v>1</v>
      </c>
      <c r="M34" s="12">
        <f>VLOOKUP($H34,'[2]2024_12'!$D:$AD,'[2]2024_12'!AA$19,FALSE)</f>
        <v>0</v>
      </c>
      <c r="N34" s="12">
        <f>VLOOKUP($H34,'[2]2024_12'!$D:$AD,'[2]2024_12'!AB$19,FALSE)</f>
        <v>0</v>
      </c>
      <c r="O34" s="12">
        <f>VLOOKUP($H34,'[2]2024_12'!$D:$AD,'[2]2024_12'!AC$19,FALSE)</f>
        <v>1</v>
      </c>
      <c r="P34" s="12">
        <f>VLOOKUP($H34,'[2]2024_12'!$D:$AD,'[2]2024_12'!AD$19,FALSE)</f>
        <v>2</v>
      </c>
      <c r="Q34" s="13">
        <f>VLOOKUP(H34,'2024_11'!H:R,11,FALSE)</f>
        <v>50210</v>
      </c>
      <c r="R34" s="14">
        <f>VLOOKUP($H34,'[2]2024_12'!$D:$AD,'[2]2024_12'!J$19,FALSE)</f>
        <v>50336</v>
      </c>
      <c r="S34" s="15">
        <f t="shared" si="1"/>
        <v>126</v>
      </c>
      <c r="T34" s="12">
        <f>VLOOKUP($H34,'[2]2024_12'!$D:$AD,'[2]2024_12'!K$19,FALSE)</f>
        <v>126</v>
      </c>
      <c r="U34" s="16" t="str">
        <f>VLOOKUP($H34,'[2]2024_12'!$D:$AD,'[2]2024_12'!T$19,FALSE)</f>
        <v>LIDO</v>
      </c>
      <c r="V34" s="17" t="str">
        <f>VLOOKUP($H34,'[2]2024_12'!$D:$AD,'[2]2024_12'!U$19,FALSE)</f>
        <v>Sem ocorrência</v>
      </c>
      <c r="W34" s="12">
        <f>VLOOKUP($H34,'[2]2024_12'!$D:$AD,'[2]2024_12'!L$19,FALSE)</f>
        <v>2110.36</v>
      </c>
      <c r="X34" s="12">
        <f>VLOOKUP($H34,'[2]2024_12'!$D:$AD,'[2]2024_12'!M$19,FALSE)</f>
        <v>2110.36</v>
      </c>
      <c r="Y34" s="18">
        <f>VLOOKUP($H34,'[2]2024_12'!$D:$AD,'[2]2024_12'!N$19,FALSE)</f>
        <v>-398.85</v>
      </c>
      <c r="Z34" s="12">
        <f>VLOOKUP($H34,'[2]2024_12'!$D:$AD,'[2]2024_12'!O$19,FALSE)</f>
        <v>0</v>
      </c>
      <c r="AA34" s="12">
        <f>VLOOKUP($H34,'[2]2024_12'!$D:$AD,'[2]2024_12'!P$19,FALSE)</f>
        <v>0</v>
      </c>
      <c r="AB34" s="12">
        <f>VLOOKUP($H34,'[2]2024_12'!$D:$AD,'[2]2024_12'!Q$19,FALSE)</f>
        <v>3821.87</v>
      </c>
      <c r="AC34">
        <f t="shared" si="2"/>
        <v>3821.8700000000003</v>
      </c>
      <c r="AD34">
        <f t="shared" si="3"/>
        <v>0</v>
      </c>
    </row>
    <row r="35" spans="1:30" x14ac:dyDescent="0.25">
      <c r="A35" s="10" t="str">
        <f t="shared" si="0"/>
        <v>H041 2024 Dezembro</v>
      </c>
      <c r="B35" s="10" t="str">
        <f>VLOOKUP(H35,[1]Auxiliar_referencia!E:F,2,FALSE)</f>
        <v>Medidor faturado pela UFSC</v>
      </c>
      <c r="C35" s="10">
        <v>2024</v>
      </c>
      <c r="D35" s="10" t="s">
        <v>119</v>
      </c>
      <c r="E35" s="10">
        <f>VLOOKUP(H35,[1]Auxiliar_referencia!$B:$X,3,FALSE)</f>
        <v>2296810</v>
      </c>
      <c r="F35" s="10" t="str">
        <f>VLOOKUP(H35,[1]Auxiliar_referencia!$B:$X,11,FALSE)</f>
        <v>Trindade</v>
      </c>
      <c r="G35" s="10" t="str">
        <f>VLOOKUP(H35,[1]Auxiliar_referencia!$B:$X,16,FALSE)</f>
        <v>C11C010608</v>
      </c>
      <c r="H35" s="11" t="s">
        <v>64</v>
      </c>
      <c r="I35" s="10" t="str">
        <f>VLOOKUP(H35,[1]Auxiliar_referencia!$B:$X,20,FALSE)</f>
        <v>CASAN</v>
      </c>
      <c r="J35" s="10" t="str">
        <f>VLOOKUP(H35,[1]Auxiliar_referencia!$B:$X,10,FALSE)</f>
        <v>Florianópolis - Trindade</v>
      </c>
      <c r="K35" s="10" t="str">
        <f>VLOOKUP(H35,[1]Auxiliar_referencia!$B:$X,12,FALSE)</f>
        <v>CCE 1  Básico</v>
      </c>
      <c r="L35" s="12">
        <f>VLOOKUP($H35,'[2]2024_12'!$D:$AD,'[2]2024_12'!Z$19,FALSE)</f>
        <v>1</v>
      </c>
      <c r="M35" s="12">
        <f>VLOOKUP($H35,'[2]2024_12'!$D:$AD,'[2]2024_12'!AA$19,FALSE)</f>
        <v>0</v>
      </c>
      <c r="N35" s="12">
        <f>VLOOKUP($H35,'[2]2024_12'!$D:$AD,'[2]2024_12'!AB$19,FALSE)</f>
        <v>1</v>
      </c>
      <c r="O35" s="12">
        <f>VLOOKUP($H35,'[2]2024_12'!$D:$AD,'[2]2024_12'!AC$19,FALSE)</f>
        <v>0</v>
      </c>
      <c r="P35" s="12">
        <f>VLOOKUP($H35,'[2]2024_12'!$D:$AD,'[2]2024_12'!AD$19,FALSE)</f>
        <v>2</v>
      </c>
      <c r="Q35" s="13">
        <f>VLOOKUP(H35,'2024_11'!H:R,11,FALSE)</f>
        <v>5945</v>
      </c>
      <c r="R35" s="14">
        <f>VLOOKUP($H35,'[2]2024_12'!$D:$AD,'[2]2024_12'!J$19,FALSE)</f>
        <v>6233</v>
      </c>
      <c r="S35" s="15">
        <f t="shared" si="1"/>
        <v>288</v>
      </c>
      <c r="T35" s="12">
        <f>VLOOKUP($H35,'[2]2024_12'!$D:$AD,'[2]2024_12'!K$19,FALSE)</f>
        <v>288</v>
      </c>
      <c r="U35" s="16" t="str">
        <f>VLOOKUP($H35,'[2]2024_12'!$D:$AD,'[2]2024_12'!T$19,FALSE)</f>
        <v>MÉDIO</v>
      </c>
      <c r="V35" s="17" t="str">
        <f>VLOOKUP($H35,'[2]2024_12'!$D:$AD,'[2]2024_12'!U$19,FALSE)</f>
        <v>Média</v>
      </c>
      <c r="W35" s="12">
        <f>VLOOKUP($H35,'[2]2024_12'!$D:$AD,'[2]2024_12'!L$19,FALSE)</f>
        <v>5442.82</v>
      </c>
      <c r="X35" s="12">
        <f>VLOOKUP($H35,'[2]2024_12'!$D:$AD,'[2]2024_12'!M$19,FALSE)</f>
        <v>5442.82</v>
      </c>
      <c r="Y35" s="18">
        <f>VLOOKUP($H35,'[2]2024_12'!$D:$AD,'[2]2024_12'!N$19,FALSE)</f>
        <v>-1028.7</v>
      </c>
      <c r="Z35" s="12">
        <f>VLOOKUP($H35,'[2]2024_12'!$D:$AD,'[2]2024_12'!O$19,FALSE)</f>
        <v>0</v>
      </c>
      <c r="AA35" s="12">
        <f>VLOOKUP($H35,'[2]2024_12'!$D:$AD,'[2]2024_12'!P$19,FALSE)</f>
        <v>0</v>
      </c>
      <c r="AB35" s="12">
        <f>VLOOKUP($H35,'[2]2024_12'!$D:$AD,'[2]2024_12'!Q$19,FALSE)</f>
        <v>9856.94</v>
      </c>
      <c r="AC35">
        <f t="shared" si="2"/>
        <v>9856.9399999999987</v>
      </c>
      <c r="AD35">
        <f t="shared" si="3"/>
        <v>0</v>
      </c>
    </row>
    <row r="36" spans="1:30" x14ac:dyDescent="0.25">
      <c r="A36" s="10" t="str">
        <f t="shared" si="0"/>
        <v>H042 2024 Dezembro</v>
      </c>
      <c r="B36" s="10" t="str">
        <f>VLOOKUP(H36,[1]Auxiliar_referencia!E:F,2,FALSE)</f>
        <v>Medidor faturado pela UFSC</v>
      </c>
      <c r="C36" s="10">
        <v>2024</v>
      </c>
      <c r="D36" s="10" t="s">
        <v>119</v>
      </c>
      <c r="E36" s="10">
        <f>VLOOKUP(H36,[1]Auxiliar_referencia!$B:$X,3,FALSE)</f>
        <v>2296802</v>
      </c>
      <c r="F36" s="10" t="str">
        <f>VLOOKUP(H36,[1]Auxiliar_referencia!$B:$X,11,FALSE)</f>
        <v>Trindade</v>
      </c>
      <c r="G36" s="10" t="str">
        <f>VLOOKUP(H36,[1]Auxiliar_referencia!$B:$X,16,FALSE)</f>
        <v>C11C001909</v>
      </c>
      <c r="H36" s="11" t="s">
        <v>65</v>
      </c>
      <c r="I36" s="10" t="str">
        <f>VLOOKUP(H36,[1]Auxiliar_referencia!$B:$X,20,FALSE)</f>
        <v>CASAN</v>
      </c>
      <c r="J36" s="10" t="str">
        <f>VLOOKUP(H36,[1]Auxiliar_referencia!$B:$X,10,FALSE)</f>
        <v>Florianópolis - Trindade</v>
      </c>
      <c r="K36" s="10" t="str">
        <f>VLOOKUP(H36,[1]Auxiliar_referencia!$B:$X,12,FALSE)</f>
        <v>CCE 2  R. Eng. Andrey C. Ferreira</v>
      </c>
      <c r="L36" s="12">
        <f>VLOOKUP($H36,'[2]2024_12'!$D:$AD,'[2]2024_12'!Z$19,FALSE)</f>
        <v>1</v>
      </c>
      <c r="M36" s="12">
        <f>VLOOKUP($H36,'[2]2024_12'!$D:$AD,'[2]2024_12'!AA$19,FALSE)</f>
        <v>0</v>
      </c>
      <c r="N36" s="12">
        <f>VLOOKUP($H36,'[2]2024_12'!$D:$AD,'[2]2024_12'!AB$19,FALSE)</f>
        <v>0</v>
      </c>
      <c r="O36" s="12">
        <f>VLOOKUP($H36,'[2]2024_12'!$D:$AD,'[2]2024_12'!AC$19,FALSE)</f>
        <v>0</v>
      </c>
      <c r="P36" s="12">
        <f>VLOOKUP($H36,'[2]2024_12'!$D:$AD,'[2]2024_12'!AD$19,FALSE)</f>
        <v>1</v>
      </c>
      <c r="Q36" s="13">
        <f>VLOOKUP(H36,'2024_11'!H:R,11,FALSE)</f>
        <v>4904</v>
      </c>
      <c r="R36" s="14">
        <f>VLOOKUP($H36,'[2]2024_12'!$D:$AD,'[2]2024_12'!J$19,FALSE)</f>
        <v>5560</v>
      </c>
      <c r="S36" s="15">
        <f t="shared" si="1"/>
        <v>656</v>
      </c>
      <c r="T36" s="12">
        <f>VLOOKUP($H36,'[2]2024_12'!$D:$AD,'[2]2024_12'!K$19,FALSE)</f>
        <v>656</v>
      </c>
      <c r="U36" s="16" t="str">
        <f>VLOOKUP($H36,'[2]2024_12'!$D:$AD,'[2]2024_12'!T$19,FALSE)</f>
        <v>MÉDIO</v>
      </c>
      <c r="V36" s="17" t="str">
        <f>VLOOKUP($H36,'[2]2024_12'!$D:$AD,'[2]2024_12'!U$19,FALSE)</f>
        <v>VIDRO DO HIDROMETRO SUADO</v>
      </c>
      <c r="W36" s="12">
        <f>VLOOKUP($H36,'[2]2024_12'!$D:$AD,'[2]2024_12'!L$19,FALSE)</f>
        <v>11663.95</v>
      </c>
      <c r="X36" s="12">
        <f>VLOOKUP($H36,'[2]2024_12'!$D:$AD,'[2]2024_12'!M$19,FALSE)</f>
        <v>11663.95</v>
      </c>
      <c r="Y36" s="18">
        <f>VLOOKUP($H36,'[2]2024_12'!$D:$AD,'[2]2024_12'!N$19,FALSE)</f>
        <v>-2204.4899999999998</v>
      </c>
      <c r="Z36" s="12">
        <f>VLOOKUP($H36,'[2]2024_12'!$D:$AD,'[2]2024_12'!O$19,FALSE)</f>
        <v>0</v>
      </c>
      <c r="AA36" s="12">
        <f>VLOOKUP($H36,'[2]2024_12'!$D:$AD,'[2]2024_12'!P$19,FALSE)</f>
        <v>0</v>
      </c>
      <c r="AB36" s="12">
        <f>VLOOKUP($H36,'[2]2024_12'!$D:$AD,'[2]2024_12'!Q$19,FALSE)</f>
        <v>21123.41</v>
      </c>
      <c r="AC36">
        <f t="shared" si="2"/>
        <v>21123.410000000003</v>
      </c>
      <c r="AD36">
        <f t="shared" si="3"/>
        <v>0</v>
      </c>
    </row>
    <row r="37" spans="1:30" x14ac:dyDescent="0.25">
      <c r="A37" s="10" t="str">
        <f t="shared" si="0"/>
        <v>H043 2024 Dezembro</v>
      </c>
      <c r="B37" s="10" t="str">
        <f>VLOOKUP(H37,[1]Auxiliar_referencia!E:F,2,FALSE)</f>
        <v>Medidor faturado pela UFSC</v>
      </c>
      <c r="C37" s="10">
        <v>2024</v>
      </c>
      <c r="D37" s="10" t="s">
        <v>119</v>
      </c>
      <c r="E37" s="10">
        <f>VLOOKUP(H37,[1]Auxiliar_referencia!$B:$X,3,FALSE)</f>
        <v>6816860</v>
      </c>
      <c r="F37" s="10" t="str">
        <f>VLOOKUP(H37,[1]Auxiliar_referencia!$B:$X,11,FALSE)</f>
        <v>Trindade</v>
      </c>
      <c r="G37" s="10" t="str">
        <f>VLOOKUP(H37,[1]Auxiliar_referencia!$B:$X,16,FALSE)</f>
        <v>A94S171408</v>
      </c>
      <c r="H37" s="11" t="s">
        <v>66</v>
      </c>
      <c r="I37" s="10" t="str">
        <f>VLOOKUP(H37,[1]Auxiliar_referencia!$B:$X,20,FALSE)</f>
        <v>CASAN</v>
      </c>
      <c r="J37" s="10" t="str">
        <f>VLOOKUP(H37,[1]Auxiliar_referencia!$B:$X,10,FALSE)</f>
        <v>Florianópolis - Trindade</v>
      </c>
      <c r="K37" s="10" t="str">
        <f>VLOOKUP(H37,[1]Auxiliar_referencia!$B:$X,12,FALSE)</f>
        <v>Casa de Veg.  Depto. de Microbiologia</v>
      </c>
      <c r="L37" s="12">
        <f>VLOOKUP($H37,'[2]2024_12'!$D:$AD,'[2]2024_12'!Z$19,FALSE)</f>
        <v>1</v>
      </c>
      <c r="M37" s="12">
        <f>VLOOKUP($H37,'[2]2024_12'!$D:$AD,'[2]2024_12'!AA$19,FALSE)</f>
        <v>0</v>
      </c>
      <c r="N37" s="12">
        <f>VLOOKUP($H37,'[2]2024_12'!$D:$AD,'[2]2024_12'!AB$19,FALSE)</f>
        <v>0</v>
      </c>
      <c r="O37" s="12">
        <f>VLOOKUP($H37,'[2]2024_12'!$D:$AD,'[2]2024_12'!AC$19,FALSE)</f>
        <v>0</v>
      </c>
      <c r="P37" s="12">
        <f>VLOOKUP($H37,'[2]2024_12'!$D:$AD,'[2]2024_12'!AD$19,FALSE)</f>
        <v>1</v>
      </c>
      <c r="Q37" s="13">
        <f>VLOOKUP(H37,'2024_11'!H:R,11,FALSE)</f>
        <v>111</v>
      </c>
      <c r="R37" s="14">
        <f>VLOOKUP($H37,'[2]2024_12'!$D:$AD,'[2]2024_12'!J$19,FALSE)</f>
        <v>112</v>
      </c>
      <c r="S37" s="15">
        <f t="shared" si="1"/>
        <v>1</v>
      </c>
      <c r="T37" s="12">
        <f>VLOOKUP($H37,'[2]2024_12'!$D:$AD,'[2]2024_12'!K$19,FALSE)</f>
        <v>1</v>
      </c>
      <c r="U37" s="16" t="str">
        <f>VLOOKUP($H37,'[2]2024_12'!$D:$AD,'[2]2024_12'!T$19,FALSE)</f>
        <v>LIDO</v>
      </c>
      <c r="V37" s="17" t="str">
        <f>VLOOKUP($H37,'[2]2024_12'!$D:$AD,'[2]2024_12'!U$19,FALSE)</f>
        <v>Sem ocorrência</v>
      </c>
      <c r="W37" s="12">
        <f>VLOOKUP($H37,'[2]2024_12'!$D:$AD,'[2]2024_12'!L$19,FALSE)</f>
        <v>49.68</v>
      </c>
      <c r="X37" s="12">
        <f>VLOOKUP($H37,'[2]2024_12'!$D:$AD,'[2]2024_12'!M$19,FALSE)</f>
        <v>49.68</v>
      </c>
      <c r="Y37" s="18">
        <f>VLOOKUP($H37,'[2]2024_12'!$D:$AD,'[2]2024_12'!N$19,FALSE)</f>
        <v>-9.39</v>
      </c>
      <c r="Z37" s="12">
        <f>VLOOKUP($H37,'[2]2024_12'!$D:$AD,'[2]2024_12'!O$19,FALSE)</f>
        <v>0</v>
      </c>
      <c r="AA37" s="12">
        <f>VLOOKUP($H37,'[2]2024_12'!$D:$AD,'[2]2024_12'!P$19,FALSE)</f>
        <v>0</v>
      </c>
      <c r="AB37" s="12">
        <f>VLOOKUP($H37,'[2]2024_12'!$D:$AD,'[2]2024_12'!Q$19,FALSE)</f>
        <v>89.97</v>
      </c>
      <c r="AC37">
        <f t="shared" si="2"/>
        <v>89.97</v>
      </c>
      <c r="AD37">
        <f t="shared" si="3"/>
        <v>0</v>
      </c>
    </row>
    <row r="38" spans="1:30" x14ac:dyDescent="0.25">
      <c r="A38" s="10" t="str">
        <f t="shared" si="0"/>
        <v>H044 2024 Dezembro</v>
      </c>
      <c r="B38" s="10" t="str">
        <f>VLOOKUP(H38,[1]Auxiliar_referencia!E:F,2,FALSE)</f>
        <v>Medidor faturado pela UFSC</v>
      </c>
      <c r="C38" s="10">
        <v>2024</v>
      </c>
      <c r="D38" s="10" t="s">
        <v>119</v>
      </c>
      <c r="E38" s="10">
        <f>VLOOKUP(H38,[1]Auxiliar_referencia!$B:$X,3,FALSE)</f>
        <v>2296896</v>
      </c>
      <c r="F38" s="10" t="str">
        <f>VLOOKUP(H38,[1]Auxiliar_referencia!$B:$X,11,FALSE)</f>
        <v>Trindade</v>
      </c>
      <c r="G38" s="10" t="str">
        <f>VLOOKUP(H38,[1]Auxiliar_referencia!$B:$X,16,FALSE)</f>
        <v>C11C001908</v>
      </c>
      <c r="H38" s="11" t="s">
        <v>67</v>
      </c>
      <c r="I38" s="10" t="str">
        <f>VLOOKUP(H38,[1]Auxiliar_referencia!$B:$X,20,FALSE)</f>
        <v>CASAN</v>
      </c>
      <c r="J38" s="10" t="str">
        <f>VLOOKUP(H38,[1]Auxiliar_referencia!$B:$X,10,FALSE)</f>
        <v>Florianópolis - Trindade</v>
      </c>
      <c r="K38" s="10" t="str">
        <f>VLOOKUP(H38,[1]Auxiliar_referencia!$B:$X,12,FALSE)</f>
        <v>CFM Oceanografia e entorno</v>
      </c>
      <c r="L38" s="12">
        <f>VLOOKUP($H38,'[2]2024_12'!$D:$AD,'[2]2024_12'!Z$19,FALSE)</f>
        <v>1</v>
      </c>
      <c r="M38" s="12">
        <f>VLOOKUP($H38,'[2]2024_12'!$D:$AD,'[2]2024_12'!AA$19,FALSE)</f>
        <v>0</v>
      </c>
      <c r="N38" s="12">
        <f>VLOOKUP($H38,'[2]2024_12'!$D:$AD,'[2]2024_12'!AB$19,FALSE)</f>
        <v>0</v>
      </c>
      <c r="O38" s="12">
        <f>VLOOKUP($H38,'[2]2024_12'!$D:$AD,'[2]2024_12'!AC$19,FALSE)</f>
        <v>0</v>
      </c>
      <c r="P38" s="12">
        <f>VLOOKUP($H38,'[2]2024_12'!$D:$AD,'[2]2024_12'!AD$19,FALSE)</f>
        <v>1</v>
      </c>
      <c r="Q38" s="13">
        <f>VLOOKUP(H38,'2024_11'!H:R,11,FALSE)</f>
        <v>1382</v>
      </c>
      <c r="R38" s="14">
        <f>VLOOKUP($H38,'[2]2024_12'!$D:$AD,'[2]2024_12'!J$19,FALSE)</f>
        <v>1452</v>
      </c>
      <c r="S38" s="15">
        <f t="shared" si="1"/>
        <v>70</v>
      </c>
      <c r="T38" s="12">
        <f>VLOOKUP($H38,'[2]2024_12'!$D:$AD,'[2]2024_12'!K$19,FALSE)</f>
        <v>70</v>
      </c>
      <c r="U38" s="16" t="str">
        <f>VLOOKUP($H38,'[2]2024_12'!$D:$AD,'[2]2024_12'!T$19,FALSE)</f>
        <v>LIDO</v>
      </c>
      <c r="V38" s="17" t="str">
        <f>VLOOKUP($H38,'[2]2024_12'!$D:$AD,'[2]2024_12'!U$19,FALSE)</f>
        <v>Sem ocorrência</v>
      </c>
      <c r="W38" s="12">
        <f>VLOOKUP($H38,'[2]2024_12'!$D:$AD,'[2]2024_12'!L$19,FALSE)</f>
        <v>1180.4100000000001</v>
      </c>
      <c r="X38" s="12">
        <f>VLOOKUP($H38,'[2]2024_12'!$D:$AD,'[2]2024_12'!M$19,FALSE)</f>
        <v>1180.4100000000001</v>
      </c>
      <c r="Y38" s="18">
        <f>VLOOKUP($H38,'[2]2024_12'!$D:$AD,'[2]2024_12'!N$19,FALSE)</f>
        <v>-223.1</v>
      </c>
      <c r="Z38" s="12">
        <f>VLOOKUP($H38,'[2]2024_12'!$D:$AD,'[2]2024_12'!O$19,FALSE)</f>
        <v>0</v>
      </c>
      <c r="AA38" s="12">
        <f>VLOOKUP($H38,'[2]2024_12'!$D:$AD,'[2]2024_12'!P$19,FALSE)</f>
        <v>0</v>
      </c>
      <c r="AB38" s="12">
        <f>VLOOKUP($H38,'[2]2024_12'!$D:$AD,'[2]2024_12'!Q$19,FALSE)</f>
        <v>2137.7199999999998</v>
      </c>
      <c r="AC38">
        <f t="shared" si="2"/>
        <v>2137.7200000000003</v>
      </c>
      <c r="AD38">
        <f t="shared" si="3"/>
        <v>0</v>
      </c>
    </row>
    <row r="39" spans="1:30" x14ac:dyDescent="0.25">
      <c r="A39" s="10" t="str">
        <f t="shared" si="0"/>
        <v>H045 2024 Dezembro</v>
      </c>
      <c r="B39" s="10" t="str">
        <f>VLOOKUP(H39,[1]Auxiliar_referencia!E:F,2,FALSE)</f>
        <v>Medidor faturado pela UFSC</v>
      </c>
      <c r="C39" s="10">
        <v>2024</v>
      </c>
      <c r="D39" s="10" t="s">
        <v>119</v>
      </c>
      <c r="E39" s="10">
        <f>VLOOKUP(H39,[1]Auxiliar_referencia!$B:$X,3,FALSE)</f>
        <v>2296772</v>
      </c>
      <c r="F39" s="10" t="str">
        <f>VLOOKUP(H39,[1]Auxiliar_referencia!$B:$X,11,FALSE)</f>
        <v>Trindade</v>
      </c>
      <c r="G39" s="10" t="str">
        <f>VLOOKUP(H39,[1]Auxiliar_referencia!$B:$X,16,FALSE)</f>
        <v/>
      </c>
      <c r="H39" s="11" t="s">
        <v>68</v>
      </c>
      <c r="I39" s="10" t="str">
        <f>VLOOKUP(H39,[1]Auxiliar_referencia!$B:$X,20,FALSE)</f>
        <v>CASAN</v>
      </c>
      <c r="J39" s="10" t="str">
        <f>VLOOKUP(H39,[1]Auxiliar_referencia!$B:$X,10,FALSE)</f>
        <v>Florianópolis - Trindade</v>
      </c>
      <c r="K39" s="10" t="str">
        <f>VLOOKUP(H39,[1]Auxiliar_referencia!$B:$X,12,FALSE)</f>
        <v>Museologia e MArquE (MU01, MU10 e CFH09)</v>
      </c>
      <c r="L39" s="12">
        <f>VLOOKUP($H39,'[2]2024_12'!$D:$AD,'[2]2024_12'!Z$19,FALSE)</f>
        <v>1</v>
      </c>
      <c r="M39" s="12">
        <f>VLOOKUP($H39,'[2]2024_12'!$D:$AD,'[2]2024_12'!AA$19,FALSE)</f>
        <v>0</v>
      </c>
      <c r="N39" s="12">
        <f>VLOOKUP($H39,'[2]2024_12'!$D:$AD,'[2]2024_12'!AB$19,FALSE)</f>
        <v>0</v>
      </c>
      <c r="O39" s="12">
        <f>VLOOKUP($H39,'[2]2024_12'!$D:$AD,'[2]2024_12'!AC$19,FALSE)</f>
        <v>0</v>
      </c>
      <c r="P39" s="12">
        <f>VLOOKUP($H39,'[2]2024_12'!$D:$AD,'[2]2024_12'!AD$19,FALSE)</f>
        <v>1</v>
      </c>
      <c r="Q39" s="13">
        <f>VLOOKUP(H39,'2024_11'!H:R,11,FALSE)</f>
        <v>5756</v>
      </c>
      <c r="R39" s="14">
        <f>VLOOKUP($H39,'[2]2024_12'!$D:$AD,'[2]2024_12'!J$19,FALSE)</f>
        <v>5778</v>
      </c>
      <c r="S39" s="15">
        <f t="shared" si="1"/>
        <v>22</v>
      </c>
      <c r="T39" s="12">
        <f>VLOOKUP($H39,'[2]2024_12'!$D:$AD,'[2]2024_12'!K$19,FALSE)</f>
        <v>22</v>
      </c>
      <c r="U39" s="16" t="str">
        <f>VLOOKUP($H39,'[2]2024_12'!$D:$AD,'[2]2024_12'!T$19,FALSE)</f>
        <v>LIDO/REVISÃO</v>
      </c>
      <c r="V39" s="17" t="str">
        <f>VLOOKUP($H39,'[2]2024_12'!$D:$AD,'[2]2024_12'!U$19,FALSE)</f>
        <v>CONFIRMACAO LEITURA</v>
      </c>
      <c r="W39" s="12">
        <f>VLOOKUP($H39,'[2]2024_12'!$D:$AD,'[2]2024_12'!L$19,FALSE)</f>
        <v>321.69</v>
      </c>
      <c r="X39" s="12">
        <f>VLOOKUP($H39,'[2]2024_12'!$D:$AD,'[2]2024_12'!M$19,FALSE)</f>
        <v>321.69</v>
      </c>
      <c r="Y39" s="18">
        <f>VLOOKUP($H39,'[2]2024_12'!$D:$AD,'[2]2024_12'!N$19,FALSE)</f>
        <v>-60.79</v>
      </c>
      <c r="Z39" s="12">
        <f>VLOOKUP($H39,'[2]2024_12'!$D:$AD,'[2]2024_12'!O$19,FALSE)</f>
        <v>0</v>
      </c>
      <c r="AA39" s="12">
        <f>VLOOKUP($H39,'[2]2024_12'!$D:$AD,'[2]2024_12'!P$19,FALSE)</f>
        <v>0</v>
      </c>
      <c r="AB39" s="12">
        <f>VLOOKUP($H39,'[2]2024_12'!$D:$AD,'[2]2024_12'!Q$19,FALSE)</f>
        <v>582.59</v>
      </c>
      <c r="AC39">
        <f t="shared" si="2"/>
        <v>582.59</v>
      </c>
      <c r="AD39">
        <f t="shared" si="3"/>
        <v>0</v>
      </c>
    </row>
    <row r="40" spans="1:30" x14ac:dyDescent="0.25">
      <c r="A40" s="10" t="str">
        <f t="shared" si="0"/>
        <v>H046 2024 Dezembro</v>
      </c>
      <c r="B40" s="10" t="str">
        <f>VLOOKUP(H40,[1]Auxiliar_referencia!E:F,2,FALSE)</f>
        <v>Medidor faturado pela UFSC</v>
      </c>
      <c r="C40" s="10">
        <v>2024</v>
      </c>
      <c r="D40" s="10" t="s">
        <v>119</v>
      </c>
      <c r="E40" s="10">
        <f>VLOOKUP(H40,[1]Auxiliar_referencia!$B:$X,3,FALSE)</f>
        <v>2296780</v>
      </c>
      <c r="F40" s="10" t="str">
        <f>VLOOKUP(H40,[1]Auxiliar_referencia!$B:$X,11,FALSE)</f>
        <v>Trindade</v>
      </c>
      <c r="G40" s="10" t="str">
        <f>VLOOKUP(H40,[1]Auxiliar_referencia!$B:$X,16,FALSE)</f>
        <v>B10C017966</v>
      </c>
      <c r="H40" s="11" t="s">
        <v>69</v>
      </c>
      <c r="I40" s="10" t="str">
        <f>VLOOKUP(H40,[1]Auxiliar_referencia!$B:$X,20,FALSE)</f>
        <v>CASAN</v>
      </c>
      <c r="J40" s="10" t="str">
        <f>VLOOKUP(H40,[1]Auxiliar_referencia!$B:$X,10,FALSE)</f>
        <v>Florianópolis - Trindade</v>
      </c>
      <c r="K40" s="10" t="str">
        <f>VLOOKUP(H40,[1]Auxiliar_referencia!$B:$X,12,FALSE)</f>
        <v>CCB Botânica</v>
      </c>
      <c r="L40" s="12">
        <f>VLOOKUP($H40,'[2]2024_12'!$D:$AD,'[2]2024_12'!Z$19,FALSE)</f>
        <v>1</v>
      </c>
      <c r="M40" s="12">
        <f>VLOOKUP($H40,'[2]2024_12'!$D:$AD,'[2]2024_12'!AA$19,FALSE)</f>
        <v>0</v>
      </c>
      <c r="N40" s="12">
        <f>VLOOKUP($H40,'[2]2024_12'!$D:$AD,'[2]2024_12'!AB$19,FALSE)</f>
        <v>0</v>
      </c>
      <c r="O40" s="12">
        <f>VLOOKUP($H40,'[2]2024_12'!$D:$AD,'[2]2024_12'!AC$19,FALSE)</f>
        <v>0</v>
      </c>
      <c r="P40" s="12">
        <f>VLOOKUP($H40,'[2]2024_12'!$D:$AD,'[2]2024_12'!AD$19,FALSE)</f>
        <v>1</v>
      </c>
      <c r="Q40" s="13">
        <f>VLOOKUP(H40,'2024_11'!H:R,11,FALSE)</f>
        <v>2833</v>
      </c>
      <c r="R40" s="14">
        <f>VLOOKUP($H40,'[2]2024_12'!$D:$AD,'[2]2024_12'!J$19,FALSE)</f>
        <v>2911</v>
      </c>
      <c r="S40" s="15">
        <f t="shared" si="1"/>
        <v>78</v>
      </c>
      <c r="T40" s="12">
        <f>VLOOKUP($H40,'[2]2024_12'!$D:$AD,'[2]2024_12'!K$19,FALSE)</f>
        <v>78</v>
      </c>
      <c r="U40" s="16" t="str">
        <f>VLOOKUP($H40,'[2]2024_12'!$D:$AD,'[2]2024_12'!T$19,FALSE)</f>
        <v>LIDO</v>
      </c>
      <c r="V40" s="17" t="str">
        <f>VLOOKUP($H40,'[2]2024_12'!$D:$AD,'[2]2024_12'!U$19,FALSE)</f>
        <v>Sem ocorrência</v>
      </c>
      <c r="W40" s="12">
        <f>VLOOKUP($H40,'[2]2024_12'!$D:$AD,'[2]2024_12'!L$19,FALSE)</f>
        <v>1323.53</v>
      </c>
      <c r="X40" s="12">
        <f>VLOOKUP($H40,'[2]2024_12'!$D:$AD,'[2]2024_12'!M$19,FALSE)</f>
        <v>1323.53</v>
      </c>
      <c r="Y40" s="18">
        <f>VLOOKUP($H40,'[2]2024_12'!$D:$AD,'[2]2024_12'!N$19,FALSE)</f>
        <v>-250.15</v>
      </c>
      <c r="Z40" s="12">
        <f>VLOOKUP($H40,'[2]2024_12'!$D:$AD,'[2]2024_12'!O$19,FALSE)</f>
        <v>0</v>
      </c>
      <c r="AA40" s="12">
        <f>VLOOKUP($H40,'[2]2024_12'!$D:$AD,'[2]2024_12'!P$19,FALSE)</f>
        <v>0</v>
      </c>
      <c r="AB40" s="12">
        <f>VLOOKUP($H40,'[2]2024_12'!$D:$AD,'[2]2024_12'!Q$19,FALSE)</f>
        <v>2396.91</v>
      </c>
      <c r="AC40">
        <f t="shared" si="2"/>
        <v>2396.91</v>
      </c>
      <c r="AD40">
        <f t="shared" si="3"/>
        <v>0</v>
      </c>
    </row>
    <row r="41" spans="1:30" x14ac:dyDescent="0.25">
      <c r="A41" s="10" t="str">
        <f t="shared" si="0"/>
        <v>H047 2024 Dezembro</v>
      </c>
      <c r="B41" s="10" t="str">
        <f>VLOOKUP(H41,[1]Auxiliar_referencia!E:F,2,FALSE)</f>
        <v>Medidor faturado pela UFSC</v>
      </c>
      <c r="C41" s="10">
        <v>2024</v>
      </c>
      <c r="D41" s="10" t="s">
        <v>119</v>
      </c>
      <c r="E41" s="10">
        <f>VLOOKUP(H41,[1]Auxiliar_referencia!$B:$X,3,FALSE)</f>
        <v>2296837</v>
      </c>
      <c r="F41" s="10" t="str">
        <f>VLOOKUP(H41,[1]Auxiliar_referencia!$B:$X,11,FALSE)</f>
        <v>Trindade</v>
      </c>
      <c r="G41" s="10" t="str">
        <f>VLOOKUP(H41,[1]Auxiliar_referencia!$B:$X,16,FALSE)</f>
        <v>C11C009598</v>
      </c>
      <c r="H41" s="11" t="s">
        <v>70</v>
      </c>
      <c r="I41" s="10" t="str">
        <f>VLOOKUP(H41,[1]Auxiliar_referencia!$B:$X,20,FALSE)</f>
        <v>CASAN</v>
      </c>
      <c r="J41" s="10" t="str">
        <f>VLOOKUP(H41,[1]Auxiliar_referencia!$B:$X,10,FALSE)</f>
        <v>Florianópolis - Trindade</v>
      </c>
      <c r="K41" s="10" t="str">
        <f>VLOOKUP(H41,[1]Auxiliar_referencia!$B:$X,12,FALSE)</f>
        <v>NDI e MArquE</v>
      </c>
      <c r="L41" s="12">
        <f>VLOOKUP($H41,'[2]2024_12'!$D:$AD,'[2]2024_12'!Z$19,FALSE)</f>
        <v>1</v>
      </c>
      <c r="M41" s="12">
        <f>VLOOKUP($H41,'[2]2024_12'!$D:$AD,'[2]2024_12'!AA$19,FALSE)</f>
        <v>0</v>
      </c>
      <c r="N41" s="12">
        <f>VLOOKUP($H41,'[2]2024_12'!$D:$AD,'[2]2024_12'!AB$19,FALSE)</f>
        <v>0</v>
      </c>
      <c r="O41" s="12">
        <f>VLOOKUP($H41,'[2]2024_12'!$D:$AD,'[2]2024_12'!AC$19,FALSE)</f>
        <v>0</v>
      </c>
      <c r="P41" s="12">
        <f>VLOOKUP($H41,'[2]2024_12'!$D:$AD,'[2]2024_12'!AD$19,FALSE)</f>
        <v>1</v>
      </c>
      <c r="Q41" s="13">
        <f>VLOOKUP(H41,'2024_11'!H:R,11,FALSE)</f>
        <v>18580</v>
      </c>
      <c r="R41" s="14">
        <f>VLOOKUP($H41,'[2]2024_12'!$D:$AD,'[2]2024_12'!J$19,FALSE)</f>
        <v>18921</v>
      </c>
      <c r="S41" s="15">
        <f t="shared" si="1"/>
        <v>341</v>
      </c>
      <c r="T41" s="12">
        <f>VLOOKUP($H41,'[2]2024_12'!$D:$AD,'[2]2024_12'!K$19,FALSE)</f>
        <v>341</v>
      </c>
      <c r="U41" s="16" t="str">
        <f>VLOOKUP($H41,'[2]2024_12'!$D:$AD,'[2]2024_12'!T$19,FALSE)</f>
        <v>LIDO/REVISÃO</v>
      </c>
      <c r="V41" s="17" t="str">
        <f>VLOOKUP($H41,'[2]2024_12'!$D:$AD,'[2]2024_12'!U$19,FALSE)</f>
        <v>Alto Consumo</v>
      </c>
      <c r="W41" s="12">
        <f>VLOOKUP($H41,'[2]2024_12'!$D:$AD,'[2]2024_12'!L$19,FALSE)</f>
        <v>6028.6</v>
      </c>
      <c r="X41" s="12">
        <f>VLOOKUP($H41,'[2]2024_12'!$D:$AD,'[2]2024_12'!M$19,FALSE)</f>
        <v>6028.6</v>
      </c>
      <c r="Y41" s="18">
        <f>VLOOKUP($H41,'[2]2024_12'!$D:$AD,'[2]2024_12'!N$19,FALSE)</f>
        <v>-1139.4100000000001</v>
      </c>
      <c r="Z41" s="12">
        <f>VLOOKUP($H41,'[2]2024_12'!$D:$AD,'[2]2024_12'!O$19,FALSE)</f>
        <v>0</v>
      </c>
      <c r="AA41" s="12">
        <f>VLOOKUP($H41,'[2]2024_12'!$D:$AD,'[2]2024_12'!P$19,FALSE)</f>
        <v>0</v>
      </c>
      <c r="AB41" s="12">
        <f>VLOOKUP($H41,'[2]2024_12'!$D:$AD,'[2]2024_12'!Q$19,FALSE)</f>
        <v>10917.79</v>
      </c>
      <c r="AC41">
        <f t="shared" si="2"/>
        <v>10917.79</v>
      </c>
      <c r="AD41">
        <f t="shared" si="3"/>
        <v>0</v>
      </c>
    </row>
    <row r="42" spans="1:30" x14ac:dyDescent="0.25">
      <c r="A42" s="10" t="str">
        <f t="shared" si="0"/>
        <v>H048 2024 Dezembro</v>
      </c>
      <c r="B42" s="10" t="str">
        <f>VLOOKUP(H42,[1]Auxiliar_referencia!E:F,2,FALSE)</f>
        <v>Medidor faturado pela UFSC</v>
      </c>
      <c r="C42" s="10">
        <v>2024</v>
      </c>
      <c r="D42" s="10" t="s">
        <v>119</v>
      </c>
      <c r="E42" s="10">
        <f>VLOOKUP(H42,[1]Auxiliar_referencia!$B:$X,3,FALSE)</f>
        <v>2296764</v>
      </c>
      <c r="F42" s="10" t="str">
        <f>VLOOKUP(H42,[1]Auxiliar_referencia!$B:$X,11,FALSE)</f>
        <v>Trindade</v>
      </c>
      <c r="G42" s="10" t="str">
        <f>VLOOKUP(H42,[1]Auxiliar_referencia!$B:$X,16,FALSE)</f>
        <v>C11C001910</v>
      </c>
      <c r="H42" s="11" t="s">
        <v>71</v>
      </c>
      <c r="I42" s="10" t="str">
        <f>VLOOKUP(H42,[1]Auxiliar_referencia!$B:$X,20,FALSE)</f>
        <v>CASAN</v>
      </c>
      <c r="J42" s="10" t="str">
        <f>VLOOKUP(H42,[1]Auxiliar_referencia!$B:$X,10,FALSE)</f>
        <v>Florianópolis - Trindade</v>
      </c>
      <c r="K42" s="10" t="str">
        <f>VLOOKUP(H42,[1]Auxiliar_referencia!$B:$X,12,FALSE)</f>
        <v>Centro de Filosofia e Humanas 1</v>
      </c>
      <c r="L42" s="12">
        <f>VLOOKUP($H42,'[2]2024_12'!$D:$AD,'[2]2024_12'!Z$19,FALSE)</f>
        <v>1</v>
      </c>
      <c r="M42" s="12">
        <f>VLOOKUP($H42,'[2]2024_12'!$D:$AD,'[2]2024_12'!AA$19,FALSE)</f>
        <v>0</v>
      </c>
      <c r="N42" s="12">
        <f>VLOOKUP($H42,'[2]2024_12'!$D:$AD,'[2]2024_12'!AB$19,FALSE)</f>
        <v>0</v>
      </c>
      <c r="O42" s="12">
        <f>VLOOKUP($H42,'[2]2024_12'!$D:$AD,'[2]2024_12'!AC$19,FALSE)</f>
        <v>0</v>
      </c>
      <c r="P42" s="12">
        <f>VLOOKUP($H42,'[2]2024_12'!$D:$AD,'[2]2024_12'!AD$19,FALSE)</f>
        <v>1</v>
      </c>
      <c r="Q42" s="13">
        <f>VLOOKUP(H42,'2024_11'!H:R,11,FALSE)</f>
        <v>43089</v>
      </c>
      <c r="R42" s="14">
        <f>VLOOKUP($H42,'[2]2024_12'!$D:$AD,'[2]2024_12'!J$19,FALSE)</f>
        <v>43820</v>
      </c>
      <c r="S42" s="15">
        <f t="shared" si="1"/>
        <v>731</v>
      </c>
      <c r="T42" s="12">
        <f>VLOOKUP($H42,'[2]2024_12'!$D:$AD,'[2]2024_12'!K$19,FALSE)</f>
        <v>731</v>
      </c>
      <c r="U42" s="16" t="str">
        <f>VLOOKUP($H42,'[2]2024_12'!$D:$AD,'[2]2024_12'!T$19,FALSE)</f>
        <v>LIDO</v>
      </c>
      <c r="V42" s="17" t="str">
        <f>VLOOKUP($H42,'[2]2024_12'!$D:$AD,'[2]2024_12'!U$19,FALSE)</f>
        <v>Sem ocorrência</v>
      </c>
      <c r="W42" s="12">
        <f>VLOOKUP($H42,'[2]2024_12'!$D:$AD,'[2]2024_12'!L$19,FALSE)</f>
        <v>13005.7</v>
      </c>
      <c r="X42" s="12">
        <f>VLOOKUP($H42,'[2]2024_12'!$D:$AD,'[2]2024_12'!M$19,FALSE)</f>
        <v>13005.7</v>
      </c>
      <c r="Y42" s="18">
        <f>VLOOKUP($H42,'[2]2024_12'!$D:$AD,'[2]2024_12'!N$19,FALSE)</f>
        <v>-2458.0700000000002</v>
      </c>
      <c r="Z42" s="12">
        <f>VLOOKUP($H42,'[2]2024_12'!$D:$AD,'[2]2024_12'!O$19,FALSE)</f>
        <v>0</v>
      </c>
      <c r="AA42" s="12">
        <f>VLOOKUP($H42,'[2]2024_12'!$D:$AD,'[2]2024_12'!P$19,FALSE)</f>
        <v>0</v>
      </c>
      <c r="AB42" s="12">
        <f>VLOOKUP($H42,'[2]2024_12'!$D:$AD,'[2]2024_12'!Q$19,FALSE)</f>
        <v>23553.33</v>
      </c>
      <c r="AC42">
        <f t="shared" si="2"/>
        <v>23553.33</v>
      </c>
      <c r="AD42">
        <f t="shared" si="3"/>
        <v>0</v>
      </c>
    </row>
    <row r="43" spans="1:30" x14ac:dyDescent="0.25">
      <c r="A43" s="10" t="str">
        <f t="shared" si="0"/>
        <v>H049 2024 Dezembro</v>
      </c>
      <c r="B43" s="10" t="str">
        <f>VLOOKUP(H43,[1]Auxiliar_referencia!E:F,2,FALSE)</f>
        <v>Medidor faturado pela UFSC</v>
      </c>
      <c r="C43" s="10">
        <v>2024</v>
      </c>
      <c r="D43" s="10" t="s">
        <v>119</v>
      </c>
      <c r="E43" s="10">
        <f>VLOOKUP(H43,[1]Auxiliar_referencia!$B:$X,3,FALSE)</f>
        <v>9197478</v>
      </c>
      <c r="F43" s="10" t="str">
        <f>VLOOKUP(H43,[1]Auxiliar_referencia!$B:$X,11,FALSE)</f>
        <v>Trindade</v>
      </c>
      <c r="G43" s="10" t="str">
        <f>VLOOKUP(H43,[1]Auxiliar_referencia!$B:$X,16,FALSE)</f>
        <v>B10C019220</v>
      </c>
      <c r="H43" s="11" t="s">
        <v>72</v>
      </c>
      <c r="I43" s="10" t="str">
        <f>VLOOKUP(H43,[1]Auxiliar_referencia!$B:$X,20,FALSE)</f>
        <v>CASAN</v>
      </c>
      <c r="J43" s="10" t="str">
        <f>VLOOKUP(H43,[1]Auxiliar_referencia!$B:$X,10,FALSE)</f>
        <v>Florianópolis - Trindade</v>
      </c>
      <c r="K43" s="10" t="str">
        <f>VLOOKUP(H43,[1]Auxiliar_referencia!$B:$X,12,FALSE)</f>
        <v>Centro de Educação 1</v>
      </c>
      <c r="L43" s="12">
        <f>VLOOKUP($H43,'[2]2024_12'!$D:$AD,'[2]2024_12'!Z$19,FALSE)</f>
        <v>1</v>
      </c>
      <c r="M43" s="12">
        <f>VLOOKUP($H43,'[2]2024_12'!$D:$AD,'[2]2024_12'!AA$19,FALSE)</f>
        <v>0</v>
      </c>
      <c r="N43" s="12">
        <f>VLOOKUP($H43,'[2]2024_12'!$D:$AD,'[2]2024_12'!AB$19,FALSE)</f>
        <v>0</v>
      </c>
      <c r="O43" s="12">
        <f>VLOOKUP($H43,'[2]2024_12'!$D:$AD,'[2]2024_12'!AC$19,FALSE)</f>
        <v>0</v>
      </c>
      <c r="P43" s="12">
        <f>VLOOKUP($H43,'[2]2024_12'!$D:$AD,'[2]2024_12'!AD$19,FALSE)</f>
        <v>1</v>
      </c>
      <c r="Q43" s="13">
        <f>VLOOKUP(H43,'2024_11'!H:R,11,FALSE)</f>
        <v>3372</v>
      </c>
      <c r="R43" s="14">
        <f>VLOOKUP($H43,'[2]2024_12'!$D:$AD,'[2]2024_12'!J$19,FALSE)</f>
        <v>3456</v>
      </c>
      <c r="S43" s="15">
        <f t="shared" si="1"/>
        <v>84</v>
      </c>
      <c r="T43" s="12">
        <f>VLOOKUP($H43,'[2]2024_12'!$D:$AD,'[2]2024_12'!K$19,FALSE)</f>
        <v>84</v>
      </c>
      <c r="U43" s="16" t="str">
        <f>VLOOKUP($H43,'[2]2024_12'!$D:$AD,'[2]2024_12'!T$19,FALSE)</f>
        <v>MÉDIO</v>
      </c>
      <c r="V43" s="17" t="str">
        <f>VLOOKUP($H43,'[2]2024_12'!$D:$AD,'[2]2024_12'!U$19,FALSE)</f>
        <v>Média</v>
      </c>
      <c r="W43" s="12">
        <f>VLOOKUP($H43,'[2]2024_12'!$D:$AD,'[2]2024_12'!L$19,FALSE)</f>
        <v>1430.87</v>
      </c>
      <c r="X43" s="12">
        <f>VLOOKUP($H43,'[2]2024_12'!$D:$AD,'[2]2024_12'!M$19,FALSE)</f>
        <v>1430.87</v>
      </c>
      <c r="Y43" s="18">
        <f>VLOOKUP($H43,'[2]2024_12'!$D:$AD,'[2]2024_12'!N$19,FALSE)</f>
        <v>-270.43</v>
      </c>
      <c r="Z43" s="12">
        <f>VLOOKUP($H43,'[2]2024_12'!$D:$AD,'[2]2024_12'!O$19,FALSE)</f>
        <v>0</v>
      </c>
      <c r="AA43" s="12">
        <f>VLOOKUP($H43,'[2]2024_12'!$D:$AD,'[2]2024_12'!P$19,FALSE)</f>
        <v>0</v>
      </c>
      <c r="AB43" s="12">
        <f>VLOOKUP($H43,'[2]2024_12'!$D:$AD,'[2]2024_12'!Q$19,FALSE)</f>
        <v>2591.31</v>
      </c>
      <c r="AC43">
        <f t="shared" si="2"/>
        <v>2591.31</v>
      </c>
      <c r="AD43">
        <f t="shared" si="3"/>
        <v>0</v>
      </c>
    </row>
    <row r="44" spans="1:30" x14ac:dyDescent="0.25">
      <c r="A44" s="10" t="str">
        <f t="shared" si="0"/>
        <v>H050 2024 Dezembro</v>
      </c>
      <c r="B44" s="10" t="str">
        <f>VLOOKUP(H44,[1]Auxiliar_referencia!E:F,2,FALSE)</f>
        <v>Medidor faturado pela UFSC</v>
      </c>
      <c r="C44" s="10">
        <v>2024</v>
      </c>
      <c r="D44" s="10" t="s">
        <v>119</v>
      </c>
      <c r="E44" s="10">
        <f>VLOOKUP(H44,[1]Auxiliar_referencia!$B:$X,3,FALSE)</f>
        <v>2296748</v>
      </c>
      <c r="F44" s="10" t="str">
        <f>VLOOKUP(H44,[1]Auxiliar_referencia!$B:$X,11,FALSE)</f>
        <v>Trindade</v>
      </c>
      <c r="G44" s="10" t="str">
        <f>VLOOKUP(H44,[1]Auxiliar_referencia!$B:$X,16,FALSE)</f>
        <v>A13C020929</v>
      </c>
      <c r="H44" s="11" t="s">
        <v>73</v>
      </c>
      <c r="I44" s="10" t="str">
        <f>VLOOKUP(H44,[1]Auxiliar_referencia!$B:$X,20,FALSE)</f>
        <v>CASAN</v>
      </c>
      <c r="J44" s="10" t="str">
        <f>VLOOKUP(H44,[1]Auxiliar_referencia!$B:$X,10,FALSE)</f>
        <v>Florianópolis - Trindade</v>
      </c>
      <c r="K44" s="10" t="str">
        <f>VLOOKUP(H44,[1]Auxiliar_referencia!$B:$X,12,FALSE)</f>
        <v>Centro de Educação 2</v>
      </c>
      <c r="L44" s="12">
        <f>VLOOKUP($H44,'[2]2024_12'!$D:$AD,'[2]2024_12'!Z$19,FALSE)</f>
        <v>1</v>
      </c>
      <c r="M44" s="12">
        <f>VLOOKUP($H44,'[2]2024_12'!$D:$AD,'[2]2024_12'!AA$19,FALSE)</f>
        <v>0</v>
      </c>
      <c r="N44" s="12">
        <f>VLOOKUP($H44,'[2]2024_12'!$D:$AD,'[2]2024_12'!AB$19,FALSE)</f>
        <v>0</v>
      </c>
      <c r="O44" s="12">
        <f>VLOOKUP($H44,'[2]2024_12'!$D:$AD,'[2]2024_12'!AC$19,FALSE)</f>
        <v>0</v>
      </c>
      <c r="P44" s="12">
        <f>VLOOKUP($H44,'[2]2024_12'!$D:$AD,'[2]2024_12'!AD$19,FALSE)</f>
        <v>1</v>
      </c>
      <c r="Q44" s="13">
        <f>VLOOKUP(H44,'2024_11'!H:R,11,FALSE)</f>
        <v>8860</v>
      </c>
      <c r="R44" s="14">
        <f>VLOOKUP($H44,'[2]2024_12'!$D:$AD,'[2]2024_12'!J$19,FALSE)</f>
        <v>9218</v>
      </c>
      <c r="S44" s="15">
        <f t="shared" si="1"/>
        <v>358</v>
      </c>
      <c r="T44" s="12">
        <f>VLOOKUP($H44,'[2]2024_12'!$D:$AD,'[2]2024_12'!K$19,FALSE)</f>
        <v>358</v>
      </c>
      <c r="U44" s="16" t="str">
        <f>VLOOKUP($H44,'[2]2024_12'!$D:$AD,'[2]2024_12'!T$19,FALSE)</f>
        <v>MÉDIO</v>
      </c>
      <c r="V44" s="17" t="str">
        <f>VLOOKUP($H44,'[2]2024_12'!$D:$AD,'[2]2024_12'!U$19,FALSE)</f>
        <v>Média</v>
      </c>
      <c r="W44" s="12">
        <f>VLOOKUP($H44,'[2]2024_12'!$D:$AD,'[2]2024_12'!L$19,FALSE)</f>
        <v>6332.73</v>
      </c>
      <c r="X44" s="12">
        <f>VLOOKUP($H44,'[2]2024_12'!$D:$AD,'[2]2024_12'!M$19,FALSE)</f>
        <v>6332.73</v>
      </c>
      <c r="Y44" s="18">
        <f>VLOOKUP($H44,'[2]2024_12'!$D:$AD,'[2]2024_12'!N$19,FALSE)</f>
        <v>-1196.8800000000001</v>
      </c>
      <c r="Z44" s="12">
        <f>VLOOKUP($H44,'[2]2024_12'!$D:$AD,'[2]2024_12'!O$19,FALSE)</f>
        <v>0</v>
      </c>
      <c r="AA44" s="12">
        <f>VLOOKUP($H44,'[2]2024_12'!$D:$AD,'[2]2024_12'!P$19,FALSE)</f>
        <v>0</v>
      </c>
      <c r="AB44" s="12">
        <f>VLOOKUP($H44,'[2]2024_12'!$D:$AD,'[2]2024_12'!Q$19,FALSE)</f>
        <v>11468.58</v>
      </c>
      <c r="AC44">
        <f t="shared" si="2"/>
        <v>11468.579999999998</v>
      </c>
      <c r="AD44">
        <f t="shared" si="3"/>
        <v>0</v>
      </c>
    </row>
    <row r="45" spans="1:30" x14ac:dyDescent="0.25">
      <c r="A45" s="10" t="str">
        <f t="shared" si="0"/>
        <v>H051 2024 Dezembro</v>
      </c>
      <c r="B45" s="10" t="str">
        <f>VLOOKUP(H45,[1]Auxiliar_referencia!E:F,2,FALSE)</f>
        <v>Medidor faturado pela UFSC</v>
      </c>
      <c r="C45" s="10">
        <v>2024</v>
      </c>
      <c r="D45" s="10" t="s">
        <v>119</v>
      </c>
      <c r="E45" s="10">
        <f>VLOOKUP(H45,[1]Auxiliar_referencia!$B:$X,3,FALSE)</f>
        <v>2296756</v>
      </c>
      <c r="F45" s="10" t="str">
        <f>VLOOKUP(H45,[1]Auxiliar_referencia!$B:$X,11,FALSE)</f>
        <v>Trindade</v>
      </c>
      <c r="G45" s="10" t="str">
        <f>VLOOKUP(H45,[1]Auxiliar_referencia!$B:$X,16,FALSE)</f>
        <v>A13C043944</v>
      </c>
      <c r="H45" s="11" t="s">
        <v>74</v>
      </c>
      <c r="I45" s="10" t="str">
        <f>VLOOKUP(H45,[1]Auxiliar_referencia!$B:$X,20,FALSE)</f>
        <v>CASAN</v>
      </c>
      <c r="J45" s="10" t="str">
        <f>VLOOKUP(H45,[1]Auxiliar_referencia!$B:$X,10,FALSE)</f>
        <v>Florianópolis - Trindade</v>
      </c>
      <c r="K45" s="10" t="str">
        <f>VLOOKUP(H45,[1]Auxiliar_referencia!$B:$X,12,FALSE)</f>
        <v>Centro de Convivência</v>
      </c>
      <c r="L45" s="12">
        <f>VLOOKUP($H45,'[2]2024_12'!$D:$AD,'[2]2024_12'!Z$19,FALSE)</f>
        <v>4</v>
      </c>
      <c r="M45" s="12">
        <f>VLOOKUP($H45,'[2]2024_12'!$D:$AD,'[2]2024_12'!AA$19,FALSE)</f>
        <v>0</v>
      </c>
      <c r="N45" s="12">
        <f>VLOOKUP($H45,'[2]2024_12'!$D:$AD,'[2]2024_12'!AB$19,FALSE)</f>
        <v>1</v>
      </c>
      <c r="O45" s="12">
        <f>VLOOKUP($H45,'[2]2024_12'!$D:$AD,'[2]2024_12'!AC$19,FALSE)</f>
        <v>0</v>
      </c>
      <c r="P45" s="12">
        <f>VLOOKUP($H45,'[2]2024_12'!$D:$AD,'[2]2024_12'!AD$19,FALSE)</f>
        <v>5</v>
      </c>
      <c r="Q45" s="13">
        <f>VLOOKUP(H45,'2024_11'!H:R,11,FALSE)</f>
        <v>0</v>
      </c>
      <c r="R45" s="14">
        <f>VLOOKUP($H45,'[2]2024_12'!$D:$AD,'[2]2024_12'!J$19,FALSE)</f>
        <v>0</v>
      </c>
      <c r="S45" s="15">
        <f t="shared" si="1"/>
        <v>0</v>
      </c>
      <c r="T45" s="12">
        <f>VLOOKUP($H45,'[2]2024_12'!$D:$AD,'[2]2024_12'!K$19,FALSE)</f>
        <v>0</v>
      </c>
      <c r="U45" s="16" t="str">
        <f>VLOOKUP($H45,'[2]2024_12'!$D:$AD,'[2]2024_12'!T$19,FALSE)</f>
        <v>LIDO</v>
      </c>
      <c r="V45" s="17" t="str">
        <f>VLOOKUP($H45,'[2]2024_12'!$D:$AD,'[2]2024_12'!U$19,FALSE)</f>
        <v>HIDRÔMETRO PARADO.</v>
      </c>
      <c r="W45" s="12">
        <f>VLOOKUP($H45,'[2]2024_12'!$D:$AD,'[2]2024_12'!L$19,FALSE)</f>
        <v>216.55</v>
      </c>
      <c r="X45" s="12">
        <f>VLOOKUP($H45,'[2]2024_12'!$D:$AD,'[2]2024_12'!M$19,FALSE)</f>
        <v>216.55</v>
      </c>
      <c r="Y45" s="18">
        <f>VLOOKUP($H45,'[2]2024_12'!$D:$AD,'[2]2024_12'!N$19,FALSE)</f>
        <v>-40.93</v>
      </c>
      <c r="Z45" s="12">
        <f>VLOOKUP($H45,'[2]2024_12'!$D:$AD,'[2]2024_12'!O$19,FALSE)</f>
        <v>0</v>
      </c>
      <c r="AA45" s="12">
        <f>VLOOKUP($H45,'[2]2024_12'!$D:$AD,'[2]2024_12'!P$19,FALSE)</f>
        <v>0</v>
      </c>
      <c r="AB45" s="12">
        <f>VLOOKUP($H45,'[2]2024_12'!$D:$AD,'[2]2024_12'!Q$19,FALSE)</f>
        <v>392.17</v>
      </c>
      <c r="AC45">
        <f t="shared" si="2"/>
        <v>392.17</v>
      </c>
      <c r="AD45">
        <f t="shared" si="3"/>
        <v>0</v>
      </c>
    </row>
    <row r="46" spans="1:30" x14ac:dyDescent="0.25">
      <c r="A46" s="10" t="str">
        <f t="shared" si="0"/>
        <v>H053 2024 Dezembro</v>
      </c>
      <c r="B46" s="10" t="str">
        <f>VLOOKUP(H46,[1]Auxiliar_referencia!E:F,2,FALSE)</f>
        <v>Medidor faturado pela UFSC</v>
      </c>
      <c r="C46" s="10">
        <v>2024</v>
      </c>
      <c r="D46" s="10" t="s">
        <v>119</v>
      </c>
      <c r="E46" s="10">
        <f>VLOOKUP(H46,[1]Auxiliar_referencia!$B:$X,3,FALSE)</f>
        <v>2296713</v>
      </c>
      <c r="F46" s="10" t="str">
        <f>VLOOKUP(H46,[1]Auxiliar_referencia!$B:$X,11,FALSE)</f>
        <v>Trindade</v>
      </c>
      <c r="G46" s="10" t="str">
        <f>VLOOKUP(H46,[1]Auxiliar_referencia!$B:$X,16,FALSE)</f>
        <v>C11C010440</v>
      </c>
      <c r="H46" s="11" t="s">
        <v>75</v>
      </c>
      <c r="I46" s="10" t="str">
        <f>VLOOKUP(H46,[1]Auxiliar_referencia!$B:$X,20,FALSE)</f>
        <v>CASAN</v>
      </c>
      <c r="J46" s="10" t="str">
        <f>VLOOKUP(H46,[1]Auxiliar_referencia!$B:$X,10,FALSE)</f>
        <v>Florianópolis - Trindade</v>
      </c>
      <c r="K46" s="10" t="str">
        <f>VLOOKUP(H46,[1]Auxiliar_referencia!$B:$X,12,FALSE)</f>
        <v>Centro de Eventos, NUMA, Editora UFSC, EGC</v>
      </c>
      <c r="L46" s="12">
        <f>VLOOKUP($H46,'[2]2024_12'!$D:$AD,'[2]2024_12'!Z$19,FALSE)</f>
        <v>1</v>
      </c>
      <c r="M46" s="12">
        <f>VLOOKUP($H46,'[2]2024_12'!$D:$AD,'[2]2024_12'!AA$19,FALSE)</f>
        <v>0</v>
      </c>
      <c r="N46" s="12">
        <f>VLOOKUP($H46,'[2]2024_12'!$D:$AD,'[2]2024_12'!AB$19,FALSE)</f>
        <v>0</v>
      </c>
      <c r="O46" s="12">
        <f>VLOOKUP($H46,'[2]2024_12'!$D:$AD,'[2]2024_12'!AC$19,FALSE)</f>
        <v>0</v>
      </c>
      <c r="P46" s="12">
        <f>VLOOKUP($H46,'[2]2024_12'!$D:$AD,'[2]2024_12'!AD$19,FALSE)</f>
        <v>1</v>
      </c>
      <c r="Q46" s="13">
        <f>VLOOKUP(H46,'2024_11'!H:R,11,FALSE)</f>
        <v>34178</v>
      </c>
      <c r="R46" s="14">
        <f>VLOOKUP($H46,'[2]2024_12'!$D:$AD,'[2]2024_12'!J$19,FALSE)</f>
        <v>34613</v>
      </c>
      <c r="S46" s="15">
        <f t="shared" si="1"/>
        <v>435</v>
      </c>
      <c r="T46" s="12">
        <f>VLOOKUP($H46,'[2]2024_12'!$D:$AD,'[2]2024_12'!K$19,FALSE)</f>
        <v>435</v>
      </c>
      <c r="U46" s="16" t="str">
        <f>VLOOKUP($H46,'[2]2024_12'!$D:$AD,'[2]2024_12'!T$19,FALSE)</f>
        <v>LIDO</v>
      </c>
      <c r="V46" s="17" t="str">
        <f>VLOOKUP($H46,'[2]2024_12'!$D:$AD,'[2]2024_12'!U$19,FALSE)</f>
        <v>Alto Consumo</v>
      </c>
      <c r="W46" s="12">
        <f>VLOOKUP($H46,'[2]2024_12'!$D:$AD,'[2]2024_12'!L$19,FALSE)</f>
        <v>7710.26</v>
      </c>
      <c r="X46" s="12">
        <f>VLOOKUP($H46,'[2]2024_12'!$D:$AD,'[2]2024_12'!M$19,FALSE)</f>
        <v>7710.26</v>
      </c>
      <c r="Y46" s="18">
        <f>VLOOKUP($H46,'[2]2024_12'!$D:$AD,'[2]2024_12'!N$19,FALSE)</f>
        <v>-1457.24</v>
      </c>
      <c r="Z46" s="12">
        <f>VLOOKUP($H46,'[2]2024_12'!$D:$AD,'[2]2024_12'!O$19,FALSE)</f>
        <v>0</v>
      </c>
      <c r="AA46" s="12">
        <f>VLOOKUP($H46,'[2]2024_12'!$D:$AD,'[2]2024_12'!P$19,FALSE)</f>
        <v>0</v>
      </c>
      <c r="AB46" s="12">
        <f>VLOOKUP($H46,'[2]2024_12'!$D:$AD,'[2]2024_12'!Q$19,FALSE)</f>
        <v>13963.28</v>
      </c>
      <c r="AC46">
        <f t="shared" si="2"/>
        <v>13963.28</v>
      </c>
      <c r="AD46">
        <f t="shared" si="3"/>
        <v>0</v>
      </c>
    </row>
    <row r="47" spans="1:30" x14ac:dyDescent="0.25">
      <c r="A47" s="10" t="str">
        <f t="shared" si="0"/>
        <v>H054 2024 Dezembro</v>
      </c>
      <c r="B47" s="10" t="str">
        <f>VLOOKUP(H47,[1]Auxiliar_referencia!E:F,2,FALSE)</f>
        <v>Medidor faturado pela UFSC</v>
      </c>
      <c r="C47" s="10">
        <v>2024</v>
      </c>
      <c r="D47" s="10" t="s">
        <v>119</v>
      </c>
      <c r="E47" s="10">
        <f>VLOOKUP(H47,[1]Auxiliar_referencia!$B:$X,3,FALSE)</f>
        <v>6923020</v>
      </c>
      <c r="F47" s="10" t="str">
        <f>VLOOKUP(H47,[1]Auxiliar_referencia!$B:$X,11,FALSE)</f>
        <v>Trindade</v>
      </c>
      <c r="G47" s="10" t="str">
        <f>VLOOKUP(H47,[1]Auxiliar_referencia!$B:$X,16,FALSE)</f>
        <v>B17C002561</v>
      </c>
      <c r="H47" s="11" t="s">
        <v>76</v>
      </c>
      <c r="I47" s="10" t="str">
        <f>VLOOKUP(H47,[1]Auxiliar_referencia!$B:$X,20,FALSE)</f>
        <v>CASAN</v>
      </c>
      <c r="J47" s="10" t="str">
        <f>VLOOKUP(H47,[1]Auxiliar_referencia!$B:$X,10,FALSE)</f>
        <v>Florianópolis - Trindade</v>
      </c>
      <c r="K47" s="10" t="str">
        <f>VLOOKUP(H47,[1]Auxiliar_referencia!$B:$X,12,FALSE)</f>
        <v>Arquitetura e Urbanismo</v>
      </c>
      <c r="L47" s="12">
        <f>VLOOKUP($H47,'[2]2024_12'!$D:$AD,'[2]2024_12'!Z$19,FALSE)</f>
        <v>1</v>
      </c>
      <c r="M47" s="12">
        <f>VLOOKUP($H47,'[2]2024_12'!$D:$AD,'[2]2024_12'!AA$19,FALSE)</f>
        <v>0</v>
      </c>
      <c r="N47" s="12">
        <f>VLOOKUP($H47,'[2]2024_12'!$D:$AD,'[2]2024_12'!AB$19,FALSE)</f>
        <v>0</v>
      </c>
      <c r="O47" s="12">
        <f>VLOOKUP($H47,'[2]2024_12'!$D:$AD,'[2]2024_12'!AC$19,FALSE)</f>
        <v>0</v>
      </c>
      <c r="P47" s="12">
        <f>VLOOKUP($H47,'[2]2024_12'!$D:$AD,'[2]2024_12'!AD$19,FALSE)</f>
        <v>1</v>
      </c>
      <c r="Q47" s="13">
        <f>VLOOKUP(H47,'2024_11'!H:R,11,FALSE)</f>
        <v>7698</v>
      </c>
      <c r="R47" s="14">
        <f>VLOOKUP($H47,'[2]2024_12'!$D:$AD,'[2]2024_12'!J$19,FALSE)</f>
        <v>7762</v>
      </c>
      <c r="S47" s="15">
        <f t="shared" si="1"/>
        <v>64</v>
      </c>
      <c r="T47" s="12">
        <f>VLOOKUP($H47,'[2]2024_12'!$D:$AD,'[2]2024_12'!K$19,FALSE)</f>
        <v>64</v>
      </c>
      <c r="U47" s="16" t="str">
        <f>VLOOKUP($H47,'[2]2024_12'!$D:$AD,'[2]2024_12'!T$19,FALSE)</f>
        <v>LIDO/REVISÃO</v>
      </c>
      <c r="V47" s="17" t="str">
        <f>VLOOKUP($H47,'[2]2024_12'!$D:$AD,'[2]2024_12'!U$19,FALSE)</f>
        <v>CONFIRMACAO LEITURA</v>
      </c>
      <c r="W47" s="12">
        <f>VLOOKUP($H47,'[2]2024_12'!$D:$AD,'[2]2024_12'!L$19,FALSE)</f>
        <v>1073.07</v>
      </c>
      <c r="X47" s="12">
        <f>VLOOKUP($H47,'[2]2024_12'!$D:$AD,'[2]2024_12'!M$19,FALSE)</f>
        <v>1073.07</v>
      </c>
      <c r="Y47" s="18">
        <f>VLOOKUP($H47,'[2]2024_12'!$D:$AD,'[2]2024_12'!N$19,FALSE)</f>
        <v>-202.8</v>
      </c>
      <c r="Z47" s="12">
        <f>VLOOKUP($H47,'[2]2024_12'!$D:$AD,'[2]2024_12'!O$19,FALSE)</f>
        <v>0</v>
      </c>
      <c r="AA47" s="12">
        <f>VLOOKUP($H47,'[2]2024_12'!$D:$AD,'[2]2024_12'!P$19,FALSE)</f>
        <v>0</v>
      </c>
      <c r="AB47" s="12">
        <f>VLOOKUP($H47,'[2]2024_12'!$D:$AD,'[2]2024_12'!Q$19,FALSE)</f>
        <v>1943.34</v>
      </c>
      <c r="AC47">
        <f t="shared" si="2"/>
        <v>1943.34</v>
      </c>
      <c r="AD47">
        <f t="shared" si="3"/>
        <v>0</v>
      </c>
    </row>
    <row r="48" spans="1:30" x14ac:dyDescent="0.25">
      <c r="A48" s="10" t="str">
        <f t="shared" si="0"/>
        <v>H055 2024 Dezembro</v>
      </c>
      <c r="B48" s="10" t="str">
        <f>VLOOKUP(H48,[1]Auxiliar_referencia!E:F,2,FALSE)</f>
        <v>Medidor faturado pela UFSC</v>
      </c>
      <c r="C48" s="10">
        <v>2024</v>
      </c>
      <c r="D48" s="10" t="s">
        <v>119</v>
      </c>
      <c r="E48" s="10">
        <f>VLOOKUP(H48,[1]Auxiliar_referencia!$B:$X,3,FALSE)</f>
        <v>2296705</v>
      </c>
      <c r="F48" s="10" t="str">
        <f>VLOOKUP(H48,[1]Auxiliar_referencia!$B:$X,11,FALSE)</f>
        <v>Trindade</v>
      </c>
      <c r="G48" s="10" t="str">
        <f>VLOOKUP(H48,[1]Auxiliar_referencia!$B:$X,16,FALSE)</f>
        <v>G15AA00021</v>
      </c>
      <c r="H48" s="11" t="s">
        <v>77</v>
      </c>
      <c r="I48" s="10" t="str">
        <f>VLOOKUP(H48,[1]Auxiliar_referencia!$B:$X,20,FALSE)</f>
        <v>CASAN</v>
      </c>
      <c r="J48" s="10" t="str">
        <f>VLOOKUP(H48,[1]Auxiliar_referencia!$B:$X,10,FALSE)</f>
        <v>Florianópolis - Trindade</v>
      </c>
      <c r="K48" s="10" t="str">
        <f>VLOOKUP(H48,[1]Auxiliar_referencia!$B:$X,12,FALSE)</f>
        <v>Centro de Desportos</v>
      </c>
      <c r="L48" s="12">
        <f>VLOOKUP($H48,'[2]2024_12'!$D:$AD,'[2]2024_12'!Z$19,FALSE)</f>
        <v>1</v>
      </c>
      <c r="M48" s="12">
        <f>VLOOKUP($H48,'[2]2024_12'!$D:$AD,'[2]2024_12'!AA$19,FALSE)</f>
        <v>0</v>
      </c>
      <c r="N48" s="12">
        <f>VLOOKUP($H48,'[2]2024_12'!$D:$AD,'[2]2024_12'!AB$19,FALSE)</f>
        <v>1</v>
      </c>
      <c r="O48" s="12">
        <f>VLOOKUP($H48,'[2]2024_12'!$D:$AD,'[2]2024_12'!AC$19,FALSE)</f>
        <v>0</v>
      </c>
      <c r="P48" s="12">
        <f>VLOOKUP($H48,'[2]2024_12'!$D:$AD,'[2]2024_12'!AD$19,FALSE)</f>
        <v>2</v>
      </c>
      <c r="Q48" s="13">
        <f>VLOOKUP(H48,'2024_11'!H:R,11,FALSE)</f>
        <v>55373</v>
      </c>
      <c r="R48" s="14">
        <f>VLOOKUP($H48,'[2]2024_12'!$D:$AD,'[2]2024_12'!J$19,FALSE)</f>
        <v>56676</v>
      </c>
      <c r="S48" s="15">
        <f t="shared" si="1"/>
        <v>1303</v>
      </c>
      <c r="T48" s="12">
        <f>VLOOKUP($H48,'[2]2024_12'!$D:$AD,'[2]2024_12'!K$19,FALSE)</f>
        <v>1303</v>
      </c>
      <c r="U48" s="16" t="str">
        <f>VLOOKUP($H48,'[2]2024_12'!$D:$AD,'[2]2024_12'!T$19,FALSE)</f>
        <v>LIDO</v>
      </c>
      <c r="V48" s="17" t="str">
        <f>VLOOKUP($H48,'[2]2024_12'!$D:$AD,'[2]2024_12'!U$19,FALSE)</f>
        <v>Sem ocorrência</v>
      </c>
      <c r="W48" s="12">
        <f>VLOOKUP($H48,'[2]2024_12'!$D:$AD,'[2]2024_12'!L$19,FALSE)</f>
        <v>25945.83</v>
      </c>
      <c r="X48" s="12">
        <f>VLOOKUP($H48,'[2]2024_12'!$D:$AD,'[2]2024_12'!M$19,FALSE)</f>
        <v>25945.83</v>
      </c>
      <c r="Y48" s="18">
        <f>VLOOKUP($H48,'[2]2024_12'!$D:$AD,'[2]2024_12'!N$19,FALSE)</f>
        <v>-4903.7700000000004</v>
      </c>
      <c r="Z48" s="12">
        <f>VLOOKUP($H48,'[2]2024_12'!$D:$AD,'[2]2024_12'!O$19,FALSE)</f>
        <v>0</v>
      </c>
      <c r="AA48" s="12">
        <f>VLOOKUP($H48,'[2]2024_12'!$D:$AD,'[2]2024_12'!P$19,FALSE)</f>
        <v>0</v>
      </c>
      <c r="AB48" s="12">
        <f>VLOOKUP($H48,'[2]2024_12'!$D:$AD,'[2]2024_12'!Q$19,FALSE)</f>
        <v>46987.89</v>
      </c>
      <c r="AC48">
        <f t="shared" si="2"/>
        <v>46987.89</v>
      </c>
      <c r="AD48">
        <f t="shared" si="3"/>
        <v>0</v>
      </c>
    </row>
    <row r="49" spans="1:30" x14ac:dyDescent="0.25">
      <c r="A49" s="10" t="str">
        <f t="shared" si="0"/>
        <v>H056 2024 Dezembro</v>
      </c>
      <c r="B49" s="10" t="str">
        <f>VLOOKUP(H49,[1]Auxiliar_referencia!E:F,2,FALSE)</f>
        <v>Medidor faturado pela UFSC</v>
      </c>
      <c r="C49" s="10">
        <v>2024</v>
      </c>
      <c r="D49" s="10" t="s">
        <v>119</v>
      </c>
      <c r="E49" s="10">
        <f>VLOOKUP(H49,[1]Auxiliar_referencia!$B:$X,3,FALSE)</f>
        <v>2296721</v>
      </c>
      <c r="F49" s="10" t="str">
        <f>VLOOKUP(H49,[1]Auxiliar_referencia!$B:$X,11,FALSE)</f>
        <v>Trindade</v>
      </c>
      <c r="G49" s="10" t="str">
        <f>VLOOKUP(H49,[1]Auxiliar_referencia!$B:$X,16,FALSE)</f>
        <v>E11C000742</v>
      </c>
      <c r="H49" s="11" t="s">
        <v>78</v>
      </c>
      <c r="I49" s="10" t="str">
        <f>VLOOKUP(H49,[1]Auxiliar_referencia!$B:$X,20,FALSE)</f>
        <v>CASAN</v>
      </c>
      <c r="J49" s="10" t="str">
        <f>VLOOKUP(H49,[1]Auxiliar_referencia!$B:$X,10,FALSE)</f>
        <v>Florianópolis - Trindade</v>
      </c>
      <c r="K49" s="10" t="str">
        <f>VLOOKUP(H49,[1]Auxiliar_referencia!$B:$X,12,FALSE)</f>
        <v>Restaurante Universitário 2</v>
      </c>
      <c r="L49" s="12">
        <f>VLOOKUP($H49,'[2]2024_12'!$D:$AD,'[2]2024_12'!Z$19,FALSE)</f>
        <v>1</v>
      </c>
      <c r="M49" s="12">
        <f>VLOOKUP($H49,'[2]2024_12'!$D:$AD,'[2]2024_12'!AA$19,FALSE)</f>
        <v>0</v>
      </c>
      <c r="N49" s="12">
        <f>VLOOKUP($H49,'[2]2024_12'!$D:$AD,'[2]2024_12'!AB$19,FALSE)</f>
        <v>1</v>
      </c>
      <c r="O49" s="12">
        <f>VLOOKUP($H49,'[2]2024_12'!$D:$AD,'[2]2024_12'!AC$19,FALSE)</f>
        <v>0</v>
      </c>
      <c r="P49" s="12">
        <f>VLOOKUP($H49,'[2]2024_12'!$D:$AD,'[2]2024_12'!AD$19,FALSE)</f>
        <v>2</v>
      </c>
      <c r="Q49" s="13">
        <f>VLOOKUP(H49,'2024_11'!H:R,11,FALSE)</f>
        <v>96245</v>
      </c>
      <c r="R49" s="14">
        <f>VLOOKUP($H49,'[2]2024_12'!$D:$AD,'[2]2024_12'!J$19,FALSE)</f>
        <v>98537</v>
      </c>
      <c r="S49" s="15">
        <f t="shared" si="1"/>
        <v>2292</v>
      </c>
      <c r="T49" s="12">
        <f>VLOOKUP($H49,'[2]2024_12'!$D:$AD,'[2]2024_12'!K$19,FALSE)</f>
        <v>2292</v>
      </c>
      <c r="U49" s="16" t="str">
        <f>VLOOKUP($H49,'[2]2024_12'!$D:$AD,'[2]2024_12'!T$19,FALSE)</f>
        <v>MÉDIO</v>
      </c>
      <c r="V49" s="17" t="str">
        <f>VLOOKUP($H49,'[2]2024_12'!$D:$AD,'[2]2024_12'!U$19,FALSE)</f>
        <v>Média</v>
      </c>
      <c r="W49" s="12">
        <f>VLOOKUP($H49,'[2]2024_12'!$D:$AD,'[2]2024_12'!L$19,FALSE)</f>
        <v>45923.62</v>
      </c>
      <c r="X49" s="12">
        <f>VLOOKUP($H49,'[2]2024_12'!$D:$AD,'[2]2024_12'!M$19,FALSE)</f>
        <v>45923.62</v>
      </c>
      <c r="Y49" s="18">
        <f>VLOOKUP($H49,'[2]2024_12'!$D:$AD,'[2]2024_12'!N$19,FALSE)</f>
        <v>-8679.57</v>
      </c>
      <c r="Z49" s="12">
        <f>VLOOKUP($H49,'[2]2024_12'!$D:$AD,'[2]2024_12'!O$19,FALSE)</f>
        <v>0</v>
      </c>
      <c r="AA49" s="12">
        <f>VLOOKUP($H49,'[2]2024_12'!$D:$AD,'[2]2024_12'!P$19,FALSE)</f>
        <v>0</v>
      </c>
      <c r="AB49" s="12">
        <f>VLOOKUP($H49,'[2]2024_12'!$D:$AD,'[2]2024_12'!Q$19,FALSE)</f>
        <v>83167.67</v>
      </c>
      <c r="AC49">
        <f t="shared" si="2"/>
        <v>83167.670000000013</v>
      </c>
      <c r="AD49">
        <f t="shared" si="3"/>
        <v>0</v>
      </c>
    </row>
    <row r="50" spans="1:30" x14ac:dyDescent="0.25">
      <c r="A50" s="10" t="str">
        <f t="shared" si="0"/>
        <v>H057 2024 Dezembro</v>
      </c>
      <c r="B50" s="10" t="str">
        <f>VLOOKUP(H50,[1]Auxiliar_referencia!E:F,2,FALSE)</f>
        <v>Medidor faturado pela UFSC</v>
      </c>
      <c r="C50" s="10">
        <v>2024</v>
      </c>
      <c r="D50" s="10" t="s">
        <v>119</v>
      </c>
      <c r="E50" s="10">
        <f>VLOOKUP(H50,[1]Auxiliar_referencia!$B:$X,3,FALSE)</f>
        <v>2297108</v>
      </c>
      <c r="F50" s="10" t="str">
        <f>VLOOKUP(H50,[1]Auxiliar_referencia!$B:$X,11,FALSE)</f>
        <v>Trindade</v>
      </c>
      <c r="G50" s="10" t="str">
        <f>VLOOKUP(H50,[1]Auxiliar_referencia!$B:$X,16,FALSE)</f>
        <v>A95L322012</v>
      </c>
      <c r="H50" s="11" t="s">
        <v>79</v>
      </c>
      <c r="I50" s="10" t="str">
        <f>VLOOKUP(H50,[1]Auxiliar_referencia!$B:$X,20,FALSE)</f>
        <v>CASAN</v>
      </c>
      <c r="J50" s="10" t="str">
        <f>VLOOKUP(H50,[1]Auxiliar_referencia!$B:$X,10,FALSE)</f>
        <v>Florianópolis - Trindade</v>
      </c>
      <c r="K50" s="10" t="str">
        <f>VLOOKUP(H50,[1]Auxiliar_referencia!$B:$X,12,FALSE)</f>
        <v>PU - Prefeitura Universitária - Oficina, Serralheria e Mecânica (PU11)</v>
      </c>
      <c r="L50" s="12">
        <f>VLOOKUP($H50,'[2]2024_12'!$D:$AD,'[2]2024_12'!Z$19,FALSE)</f>
        <v>1</v>
      </c>
      <c r="M50" s="12">
        <f>VLOOKUP($H50,'[2]2024_12'!$D:$AD,'[2]2024_12'!AA$19,FALSE)</f>
        <v>0</v>
      </c>
      <c r="N50" s="12">
        <f>VLOOKUP($H50,'[2]2024_12'!$D:$AD,'[2]2024_12'!AB$19,FALSE)</f>
        <v>0</v>
      </c>
      <c r="O50" s="12">
        <f>VLOOKUP($H50,'[2]2024_12'!$D:$AD,'[2]2024_12'!AC$19,FALSE)</f>
        <v>0</v>
      </c>
      <c r="P50" s="12">
        <f>VLOOKUP($H50,'[2]2024_12'!$D:$AD,'[2]2024_12'!AD$19,FALSE)</f>
        <v>1</v>
      </c>
      <c r="Q50" s="13">
        <f>VLOOKUP(H50,'2024_11'!H:R,11,FALSE)</f>
        <v>2689</v>
      </c>
      <c r="R50" s="14">
        <f>VLOOKUP($H50,'[2]2024_12'!$D:$AD,'[2]2024_12'!J$19,FALSE)</f>
        <v>2777</v>
      </c>
      <c r="S50" s="15">
        <f t="shared" si="1"/>
        <v>88</v>
      </c>
      <c r="T50" s="12">
        <f>VLOOKUP($H50,'[2]2024_12'!$D:$AD,'[2]2024_12'!K$19,FALSE)</f>
        <v>88</v>
      </c>
      <c r="U50" s="16" t="str">
        <f>VLOOKUP($H50,'[2]2024_12'!$D:$AD,'[2]2024_12'!T$19,FALSE)</f>
        <v>MÉDIO</v>
      </c>
      <c r="V50" s="17" t="str">
        <f>VLOOKUP($H50,'[2]2024_12'!$D:$AD,'[2]2024_12'!U$19,FALSE)</f>
        <v>Média</v>
      </c>
      <c r="W50" s="12">
        <f>VLOOKUP($H50,'[2]2024_12'!$D:$AD,'[2]2024_12'!L$19,FALSE)</f>
        <v>1502.43</v>
      </c>
      <c r="X50" s="12">
        <f>VLOOKUP($H50,'[2]2024_12'!$D:$AD,'[2]2024_12'!M$19,FALSE)</f>
        <v>1502.43</v>
      </c>
      <c r="Y50" s="18">
        <f>VLOOKUP($H50,'[2]2024_12'!$D:$AD,'[2]2024_12'!N$19,FALSE)</f>
        <v>-283.95999999999998</v>
      </c>
      <c r="Z50" s="12">
        <f>VLOOKUP($H50,'[2]2024_12'!$D:$AD,'[2]2024_12'!O$19,FALSE)</f>
        <v>0</v>
      </c>
      <c r="AA50" s="12">
        <f>VLOOKUP($H50,'[2]2024_12'!$D:$AD,'[2]2024_12'!P$19,FALSE)</f>
        <v>0</v>
      </c>
      <c r="AB50" s="12">
        <f>VLOOKUP($H50,'[2]2024_12'!$D:$AD,'[2]2024_12'!Q$19,FALSE)</f>
        <v>2720.9</v>
      </c>
      <c r="AC50">
        <f t="shared" si="2"/>
        <v>2720.9</v>
      </c>
      <c r="AD50">
        <f t="shared" si="3"/>
        <v>0</v>
      </c>
    </row>
    <row r="51" spans="1:30" x14ac:dyDescent="0.25">
      <c r="A51" s="10" t="str">
        <f t="shared" si="0"/>
        <v>H058 2024 Dezembro</v>
      </c>
      <c r="B51" s="10" t="str">
        <f>VLOOKUP(H51,[1]Auxiliar_referencia!E:F,2,FALSE)</f>
        <v>Medidor faturado pela UFSC</v>
      </c>
      <c r="C51" s="10">
        <v>2024</v>
      </c>
      <c r="D51" s="10" t="s">
        <v>119</v>
      </c>
      <c r="E51" s="10">
        <f>VLOOKUP(H51,[1]Auxiliar_referencia!$B:$X,3,FALSE)</f>
        <v>9611070</v>
      </c>
      <c r="F51" s="10" t="str">
        <f>VLOOKUP(H51,[1]Auxiliar_referencia!$B:$X,11,FALSE)</f>
        <v>Trindade</v>
      </c>
      <c r="G51" s="10" t="str">
        <f>VLOOKUP(H51,[1]Auxiliar_referencia!$B:$X,16,FALSE)</f>
        <v>C11C005856</v>
      </c>
      <c r="H51" s="11" t="s">
        <v>80</v>
      </c>
      <c r="I51" s="10" t="str">
        <f>VLOOKUP(H51,[1]Auxiliar_referencia!$B:$X,20,FALSE)</f>
        <v>CASAN</v>
      </c>
      <c r="J51" s="10" t="str">
        <f>VLOOKUP(H51,[1]Auxiliar_referencia!$B:$X,10,FALSE)</f>
        <v>Florianópolis - Trindade</v>
      </c>
      <c r="K51" s="10" t="str">
        <f>VLOOKUP(H51,[1]Auxiliar_referencia!$B:$X,12,FALSE)</f>
        <v>CCB - Blocos A, B, C e D - 2 - Córrego Grande</v>
      </c>
      <c r="L51" s="12">
        <f>VLOOKUP($H51,'[2]2024_12'!$D:$AD,'[2]2024_12'!Z$19,FALSE)</f>
        <v>1</v>
      </c>
      <c r="M51" s="12">
        <f>VLOOKUP($H51,'[2]2024_12'!$D:$AD,'[2]2024_12'!AA$19,FALSE)</f>
        <v>0</v>
      </c>
      <c r="N51" s="12">
        <f>VLOOKUP($H51,'[2]2024_12'!$D:$AD,'[2]2024_12'!AB$19,FALSE)</f>
        <v>0</v>
      </c>
      <c r="O51" s="12">
        <f>VLOOKUP($H51,'[2]2024_12'!$D:$AD,'[2]2024_12'!AC$19,FALSE)</f>
        <v>0</v>
      </c>
      <c r="P51" s="12">
        <f>VLOOKUP($H51,'[2]2024_12'!$D:$AD,'[2]2024_12'!AD$19,FALSE)</f>
        <v>1</v>
      </c>
      <c r="Q51" s="13">
        <f>VLOOKUP(H51,'2024_11'!H:R,11,FALSE)</f>
        <v>21962</v>
      </c>
      <c r="R51" s="14">
        <f>VLOOKUP($H51,'[2]2024_12'!$D:$AD,'[2]2024_12'!J$19,FALSE)</f>
        <v>22515</v>
      </c>
      <c r="S51" s="15">
        <f t="shared" si="1"/>
        <v>553</v>
      </c>
      <c r="T51" s="12">
        <f>VLOOKUP($H51,'[2]2024_12'!$D:$AD,'[2]2024_12'!K$19,FALSE)</f>
        <v>553</v>
      </c>
      <c r="U51" s="16" t="str">
        <f>VLOOKUP($H51,'[2]2024_12'!$D:$AD,'[2]2024_12'!T$19,FALSE)</f>
        <v>LIDO/REVISÃO</v>
      </c>
      <c r="V51" s="17" t="str">
        <f>VLOOKUP($H51,'[2]2024_12'!$D:$AD,'[2]2024_12'!U$19,FALSE)</f>
        <v>Média</v>
      </c>
      <c r="W51" s="12">
        <f>VLOOKUP($H51,'[2]2024_12'!$D:$AD,'[2]2024_12'!L$19,FALSE)</f>
        <v>9821.2800000000007</v>
      </c>
      <c r="X51" s="12">
        <f>VLOOKUP($H51,'[2]2024_12'!$D:$AD,'[2]2024_12'!M$19,FALSE)</f>
        <v>9821.2800000000007</v>
      </c>
      <c r="Y51" s="18">
        <f>VLOOKUP($H51,'[2]2024_12'!$D:$AD,'[2]2024_12'!N$19,FALSE)</f>
        <v>-1856.23</v>
      </c>
      <c r="Z51" s="12">
        <f>VLOOKUP($H51,'[2]2024_12'!$D:$AD,'[2]2024_12'!O$19,FALSE)</f>
        <v>0</v>
      </c>
      <c r="AA51" s="12">
        <f>VLOOKUP($H51,'[2]2024_12'!$D:$AD,'[2]2024_12'!P$19,FALSE)</f>
        <v>0</v>
      </c>
      <c r="AB51" s="12">
        <f>VLOOKUP($H51,'[2]2024_12'!$D:$AD,'[2]2024_12'!Q$19,FALSE)</f>
        <v>17786.330000000002</v>
      </c>
      <c r="AC51">
        <f t="shared" si="2"/>
        <v>17786.330000000002</v>
      </c>
      <c r="AD51">
        <f t="shared" si="3"/>
        <v>0</v>
      </c>
    </row>
    <row r="52" spans="1:30" x14ac:dyDescent="0.25">
      <c r="A52" s="10" t="str">
        <f t="shared" si="0"/>
        <v>H059 2024 Dezembro</v>
      </c>
      <c r="B52" s="10" t="str">
        <f>VLOOKUP(H52,[1]Auxiliar_referencia!E:F,2,FALSE)</f>
        <v>Medidor faturado pela UFSC</v>
      </c>
      <c r="C52" s="10">
        <v>2024</v>
      </c>
      <c r="D52" s="10" t="s">
        <v>119</v>
      </c>
      <c r="E52" s="10">
        <f>VLOOKUP(H52,[1]Auxiliar_referencia!$B:$X,3,FALSE)</f>
        <v>2296675</v>
      </c>
      <c r="F52" s="10" t="str">
        <f>VLOOKUP(H52,[1]Auxiliar_referencia!$B:$X,11,FALSE)</f>
        <v>Trindade</v>
      </c>
      <c r="G52" s="10" t="str">
        <f>VLOOKUP(H52,[1]Auxiliar_referencia!$B:$X,16,FALSE)</f>
        <v>A13C020930</v>
      </c>
      <c r="H52" s="11" t="s">
        <v>81</v>
      </c>
      <c r="I52" s="10" t="str">
        <f>VLOOKUP(H52,[1]Auxiliar_referencia!$B:$X,20,FALSE)</f>
        <v>CASAN</v>
      </c>
      <c r="J52" s="10" t="str">
        <f>VLOOKUP(H52,[1]Auxiliar_referencia!$B:$X,10,FALSE)</f>
        <v>Florianópolis - Trindade</v>
      </c>
      <c r="K52" s="10" t="str">
        <f>VLOOKUP(H52,[1]Auxiliar_referencia!$B:$X,12,FALSE)</f>
        <v>CTC - Setic e Almoxarifado (CTC 8 e 14)</v>
      </c>
      <c r="L52" s="12">
        <f>VLOOKUP($H52,'[2]2024_12'!$D:$AD,'[2]2024_12'!Z$19,FALSE)</f>
        <v>1</v>
      </c>
      <c r="M52" s="12">
        <f>VLOOKUP($H52,'[2]2024_12'!$D:$AD,'[2]2024_12'!AA$19,FALSE)</f>
        <v>0</v>
      </c>
      <c r="N52" s="12">
        <f>VLOOKUP($H52,'[2]2024_12'!$D:$AD,'[2]2024_12'!AB$19,FALSE)</f>
        <v>0</v>
      </c>
      <c r="O52" s="12">
        <f>VLOOKUP($H52,'[2]2024_12'!$D:$AD,'[2]2024_12'!AC$19,FALSE)</f>
        <v>0</v>
      </c>
      <c r="P52" s="12">
        <f>VLOOKUP($H52,'[2]2024_12'!$D:$AD,'[2]2024_12'!AD$19,FALSE)</f>
        <v>1</v>
      </c>
      <c r="Q52" s="13">
        <f>VLOOKUP(H52,'2024_11'!H:R,11,FALSE)</f>
        <v>46</v>
      </c>
      <c r="R52" s="14">
        <f>VLOOKUP($H52,'[2]2024_12'!$D:$AD,'[2]2024_12'!J$19,FALSE)</f>
        <v>54</v>
      </c>
      <c r="S52" s="15">
        <f t="shared" si="1"/>
        <v>8</v>
      </c>
      <c r="T52" s="12">
        <f>VLOOKUP($H52,'[2]2024_12'!$D:$AD,'[2]2024_12'!K$19,FALSE)</f>
        <v>8</v>
      </c>
      <c r="U52" s="16" t="str">
        <f>VLOOKUP($H52,'[2]2024_12'!$D:$AD,'[2]2024_12'!T$19,FALSE)</f>
        <v>LIDO</v>
      </c>
      <c r="V52" s="17" t="str">
        <f>VLOOKUP($H52,'[2]2024_12'!$D:$AD,'[2]2024_12'!U$19,FALSE)</f>
        <v>Sem ocorrência</v>
      </c>
      <c r="W52" s="12">
        <f>VLOOKUP($H52,'[2]2024_12'!$D:$AD,'[2]2024_12'!L$19,FALSE)</f>
        <v>94.27</v>
      </c>
      <c r="X52" s="12">
        <f>VLOOKUP($H52,'[2]2024_12'!$D:$AD,'[2]2024_12'!M$19,FALSE)</f>
        <v>94.27</v>
      </c>
      <c r="Y52" s="18">
        <f>VLOOKUP($H52,'[2]2024_12'!$D:$AD,'[2]2024_12'!N$19,FALSE)</f>
        <v>-17.829999999999998</v>
      </c>
      <c r="Z52" s="12">
        <f>VLOOKUP($H52,'[2]2024_12'!$D:$AD,'[2]2024_12'!O$19,FALSE)</f>
        <v>0</v>
      </c>
      <c r="AA52" s="12">
        <f>VLOOKUP($H52,'[2]2024_12'!$D:$AD,'[2]2024_12'!P$19,FALSE)</f>
        <v>0</v>
      </c>
      <c r="AB52" s="12">
        <f>VLOOKUP($H52,'[2]2024_12'!$D:$AD,'[2]2024_12'!Q$19,FALSE)</f>
        <v>170.71</v>
      </c>
      <c r="AC52">
        <f t="shared" si="2"/>
        <v>170.70999999999998</v>
      </c>
      <c r="AD52">
        <f t="shared" si="3"/>
        <v>0</v>
      </c>
    </row>
    <row r="53" spans="1:30" x14ac:dyDescent="0.25">
      <c r="A53" s="10" t="str">
        <f t="shared" si="0"/>
        <v>H060 2024 Dezembro</v>
      </c>
      <c r="B53" s="10" t="str">
        <f>VLOOKUP(H53,[1]Auxiliar_referencia!E:F,2,FALSE)</f>
        <v>Medidor faturado pela UFSC</v>
      </c>
      <c r="C53" s="10">
        <v>2024</v>
      </c>
      <c r="D53" s="10" t="s">
        <v>119</v>
      </c>
      <c r="E53" s="10">
        <f>VLOOKUP(H53,[1]Auxiliar_referencia!$B:$X,3,FALSE)</f>
        <v>5329663</v>
      </c>
      <c r="F53" s="10" t="str">
        <f>VLOOKUP(H53,[1]Auxiliar_referencia!$B:$X,11,FALSE)</f>
        <v>Trindade</v>
      </c>
      <c r="G53" s="10" t="str">
        <f>VLOOKUP(H53,[1]Auxiliar_referencia!$B:$X,16,FALSE)</f>
        <v>A13C021299</v>
      </c>
      <c r="H53" s="11" t="s">
        <v>82</v>
      </c>
      <c r="I53" s="10" t="str">
        <f>VLOOKUP(H53,[1]Auxiliar_referencia!$B:$X,20,FALSE)</f>
        <v>CASAN</v>
      </c>
      <c r="J53" s="10" t="str">
        <f>VLOOKUP(H53,[1]Auxiliar_referencia!$B:$X,10,FALSE)</f>
        <v>Florianópolis - Trindade</v>
      </c>
      <c r="K53" s="10" t="str">
        <f>VLOOKUP(H53,[1]Auxiliar_referencia!$B:$X,12,FALSE)</f>
        <v>Reitoria II</v>
      </c>
      <c r="L53" s="12">
        <f>VLOOKUP($H53,'[2]2024_12'!$D:$AD,'[2]2024_12'!Z$19,FALSE)</f>
        <v>1</v>
      </c>
      <c r="M53" s="12">
        <f>VLOOKUP($H53,'[2]2024_12'!$D:$AD,'[2]2024_12'!AA$19,FALSE)</f>
        <v>0</v>
      </c>
      <c r="N53" s="12">
        <f>VLOOKUP($H53,'[2]2024_12'!$D:$AD,'[2]2024_12'!AB$19,FALSE)</f>
        <v>0</v>
      </c>
      <c r="O53" s="12">
        <f>VLOOKUP($H53,'[2]2024_12'!$D:$AD,'[2]2024_12'!AC$19,FALSE)</f>
        <v>0</v>
      </c>
      <c r="P53" s="12">
        <f>VLOOKUP($H53,'[2]2024_12'!$D:$AD,'[2]2024_12'!AD$19,FALSE)</f>
        <v>1</v>
      </c>
      <c r="Q53" s="13">
        <f>VLOOKUP(H53,'2024_11'!H:R,11,FALSE)</f>
        <v>3750</v>
      </c>
      <c r="R53" s="14">
        <f>VLOOKUP($H53,'[2]2024_12'!$D:$AD,'[2]2024_12'!J$19,FALSE)</f>
        <v>3850</v>
      </c>
      <c r="S53" s="15">
        <f t="shared" si="1"/>
        <v>100</v>
      </c>
      <c r="T53" s="12">
        <f>VLOOKUP($H53,'[2]2024_12'!$D:$AD,'[2]2024_12'!K$19,FALSE)</f>
        <v>100</v>
      </c>
      <c r="U53" s="16" t="str">
        <f>VLOOKUP($H53,'[2]2024_12'!$D:$AD,'[2]2024_12'!T$19,FALSE)</f>
        <v>LIDO</v>
      </c>
      <c r="V53" s="17" t="str">
        <f>VLOOKUP($H53,'[2]2024_12'!$D:$AD,'[2]2024_12'!U$19,FALSE)</f>
        <v>Sem ocorrência</v>
      </c>
      <c r="W53" s="12">
        <f>VLOOKUP($H53,'[2]2024_12'!$D:$AD,'[2]2024_12'!L$19,FALSE)</f>
        <v>1717.11</v>
      </c>
      <c r="X53" s="12">
        <f>VLOOKUP($H53,'[2]2024_12'!$D:$AD,'[2]2024_12'!M$19,FALSE)</f>
        <v>1717.11</v>
      </c>
      <c r="Y53" s="18">
        <f>VLOOKUP($H53,'[2]2024_12'!$D:$AD,'[2]2024_12'!N$19,FALSE)</f>
        <v>-324.52999999999997</v>
      </c>
      <c r="Z53" s="12">
        <f>VLOOKUP($H53,'[2]2024_12'!$D:$AD,'[2]2024_12'!O$19,FALSE)</f>
        <v>0</v>
      </c>
      <c r="AA53" s="12">
        <f>VLOOKUP($H53,'[2]2024_12'!$D:$AD,'[2]2024_12'!P$19,FALSE)</f>
        <v>0</v>
      </c>
      <c r="AB53" s="12">
        <f>VLOOKUP($H53,'[2]2024_12'!$D:$AD,'[2]2024_12'!Q$19,FALSE)</f>
        <v>3109.69</v>
      </c>
      <c r="AC53">
        <f t="shared" si="2"/>
        <v>3109.6899999999996</v>
      </c>
      <c r="AD53">
        <f t="shared" si="3"/>
        <v>0</v>
      </c>
    </row>
    <row r="54" spans="1:30" x14ac:dyDescent="0.25">
      <c r="A54" s="10" t="str">
        <f t="shared" si="0"/>
        <v>H061 2024 Dezembro</v>
      </c>
      <c r="B54" s="10" t="str">
        <f>VLOOKUP(H54,[1]Auxiliar_referencia!E:F,2,FALSE)</f>
        <v>Medidor faturado pela UFSC</v>
      </c>
      <c r="C54" s="10">
        <v>2024</v>
      </c>
      <c r="D54" s="10" t="s">
        <v>119</v>
      </c>
      <c r="E54" s="10">
        <f>VLOOKUP(H54,[1]Auxiliar_referencia!$B:$X,3,FALSE)</f>
        <v>2296870</v>
      </c>
      <c r="F54" s="10" t="str">
        <f>VLOOKUP(H54,[1]Auxiliar_referencia!$B:$X,11,FALSE)</f>
        <v>Trindade</v>
      </c>
      <c r="G54" s="10" t="str">
        <f>VLOOKUP(H54,[1]Auxiliar_referencia!$B:$X,16,FALSE)</f>
        <v>B10C013871</v>
      </c>
      <c r="H54" s="11" t="s">
        <v>83</v>
      </c>
      <c r="I54" s="10" t="str">
        <f>VLOOKUP(H54,[1]Auxiliar_referencia!$B:$X,20,FALSE)</f>
        <v>CASAN</v>
      </c>
      <c r="J54" s="10" t="str">
        <f>VLOOKUP(H54,[1]Auxiliar_referencia!$B:$X,10,FALSE)</f>
        <v>Florianópolis - Trindade</v>
      </c>
      <c r="K54" s="10" t="str">
        <f>VLOOKUP(H54,[1]Auxiliar_referencia!$B:$X,12,FALSE)</f>
        <v>CCB Anatômico</v>
      </c>
      <c r="L54" s="12">
        <f>VLOOKUP($H54,'[2]2024_12'!$D:$AD,'[2]2024_12'!Z$19,FALSE)</f>
        <v>1</v>
      </c>
      <c r="M54" s="12">
        <f>VLOOKUP($H54,'[2]2024_12'!$D:$AD,'[2]2024_12'!AA$19,FALSE)</f>
        <v>0</v>
      </c>
      <c r="N54" s="12">
        <f>VLOOKUP($H54,'[2]2024_12'!$D:$AD,'[2]2024_12'!AB$19,FALSE)</f>
        <v>1</v>
      </c>
      <c r="O54" s="12">
        <f>VLOOKUP($H54,'[2]2024_12'!$D:$AD,'[2]2024_12'!AC$19,FALSE)</f>
        <v>0</v>
      </c>
      <c r="P54" s="12">
        <f>VLOOKUP($H54,'[2]2024_12'!$D:$AD,'[2]2024_12'!AD$19,FALSE)</f>
        <v>2</v>
      </c>
      <c r="Q54" s="13">
        <f>VLOOKUP(H54,'2024_11'!H:R,11,FALSE)</f>
        <v>512</v>
      </c>
      <c r="R54" s="14">
        <f>VLOOKUP($H54,'[2]2024_12'!$D:$AD,'[2]2024_12'!J$19,FALSE)</f>
        <v>542</v>
      </c>
      <c r="S54" s="15">
        <f t="shared" si="1"/>
        <v>30</v>
      </c>
      <c r="T54" s="12">
        <f>VLOOKUP($H54,'[2]2024_12'!$D:$AD,'[2]2024_12'!K$19,FALSE)</f>
        <v>30</v>
      </c>
      <c r="U54" s="16" t="str">
        <f>VLOOKUP($H54,'[2]2024_12'!$D:$AD,'[2]2024_12'!T$19,FALSE)</f>
        <v>LIDO</v>
      </c>
      <c r="V54" s="17" t="str">
        <f>VLOOKUP($H54,'[2]2024_12'!$D:$AD,'[2]2024_12'!U$19,FALSE)</f>
        <v>Sem ocorrência</v>
      </c>
      <c r="W54" s="12">
        <f>VLOOKUP($H54,'[2]2024_12'!$D:$AD,'[2]2024_12'!L$19,FALSE)</f>
        <v>392.92</v>
      </c>
      <c r="X54" s="12">
        <f>VLOOKUP($H54,'[2]2024_12'!$D:$AD,'[2]2024_12'!M$19,FALSE)</f>
        <v>392.92</v>
      </c>
      <c r="Y54" s="18">
        <f>VLOOKUP($H54,'[2]2024_12'!$D:$AD,'[2]2024_12'!N$19,FALSE)</f>
        <v>-74.27</v>
      </c>
      <c r="Z54" s="12">
        <f>VLOOKUP($H54,'[2]2024_12'!$D:$AD,'[2]2024_12'!O$19,FALSE)</f>
        <v>0</v>
      </c>
      <c r="AA54" s="12">
        <f>VLOOKUP($H54,'[2]2024_12'!$D:$AD,'[2]2024_12'!P$19,FALSE)</f>
        <v>0</v>
      </c>
      <c r="AB54" s="12">
        <f>VLOOKUP($H54,'[2]2024_12'!$D:$AD,'[2]2024_12'!Q$19,FALSE)</f>
        <v>711.57</v>
      </c>
      <c r="AC54">
        <f t="shared" si="2"/>
        <v>711.57</v>
      </c>
      <c r="AD54">
        <f t="shared" si="3"/>
        <v>0</v>
      </c>
    </row>
    <row r="55" spans="1:30" x14ac:dyDescent="0.25">
      <c r="A55" s="10" t="str">
        <f>H55&amp;" "&amp;C55&amp;" "&amp;D55</f>
        <v>H062 2024 Dezembro</v>
      </c>
      <c r="B55" s="10" t="str">
        <f>VLOOKUP(H55,[1]Auxiliar_referencia!E:F,2,FALSE)</f>
        <v>Medidor faturado pela UFSC</v>
      </c>
      <c r="C55" s="10">
        <v>2024</v>
      </c>
      <c r="D55" s="10" t="s">
        <v>119</v>
      </c>
      <c r="E55" s="10">
        <f>VLOOKUP(H55,[1]Auxiliar_referencia!$B:$X,3,FALSE)</f>
        <v>15023672</v>
      </c>
      <c r="F55" s="10" t="str">
        <f>VLOOKUP(H55,[1]Auxiliar_referencia!$B:$X,11,FALSE)</f>
        <v>Trindade</v>
      </c>
      <c r="G55" s="10" t="str">
        <f>VLOOKUP(H55,[1]Auxiliar_referencia!$B:$X,16,FALSE)</f>
        <v>C11C010415</v>
      </c>
      <c r="H55" s="11" t="s">
        <v>84</v>
      </c>
      <c r="I55" s="10" t="str">
        <f>VLOOKUP(H55,[1]Auxiliar_referencia!$B:$X,20,FALSE)</f>
        <v>CASAN</v>
      </c>
      <c r="J55" s="10" t="str">
        <f>VLOOKUP(H55,[1]Auxiliar_referencia!$B:$X,10,FALSE)</f>
        <v>Florianópolis - Trindade</v>
      </c>
      <c r="K55" s="10" t="str">
        <f>VLOOKUP(H55,[1]Auxiliar_referencia!$B:$X,12,FALSE)</f>
        <v>CFM  Bloco EFI</v>
      </c>
      <c r="L55" s="12">
        <f>VLOOKUP($H55,'[2]2024_12'!$D:$AD,'[2]2024_12'!Z$19,FALSE)</f>
        <v>1</v>
      </c>
      <c r="M55" s="12">
        <f>VLOOKUP($H55,'[2]2024_12'!$D:$AD,'[2]2024_12'!AA$19,FALSE)</f>
        <v>0</v>
      </c>
      <c r="N55" s="12">
        <f>VLOOKUP($H55,'[2]2024_12'!$D:$AD,'[2]2024_12'!AB$19,FALSE)</f>
        <v>0</v>
      </c>
      <c r="O55" s="12">
        <f>VLOOKUP($H55,'[2]2024_12'!$D:$AD,'[2]2024_12'!AC$19,FALSE)</f>
        <v>0</v>
      </c>
      <c r="P55" s="12">
        <f>VLOOKUP($H55,'[2]2024_12'!$D:$AD,'[2]2024_12'!AD$19,FALSE)</f>
        <v>1</v>
      </c>
      <c r="Q55" s="13">
        <f>VLOOKUP(H55,'2024_11'!H:R,11,FALSE)</f>
        <v>18384</v>
      </c>
      <c r="R55" s="14">
        <f>VLOOKUP($H55,'[2]2024_12'!$D:$AD,'[2]2024_12'!J$19,FALSE)</f>
        <v>18789</v>
      </c>
      <c r="S55" s="15">
        <f t="shared" si="1"/>
        <v>405</v>
      </c>
      <c r="T55" s="12">
        <f>VLOOKUP($H55,'[2]2024_12'!$D:$AD,'[2]2024_12'!K$19,FALSE)</f>
        <v>405</v>
      </c>
      <c r="U55" s="16" t="str">
        <f>VLOOKUP($H55,'[2]2024_12'!$D:$AD,'[2]2024_12'!T$19,FALSE)</f>
        <v>LIDO</v>
      </c>
      <c r="V55" s="17" t="str">
        <f>VLOOKUP($H55,'[2]2024_12'!$D:$AD,'[2]2024_12'!U$19,FALSE)</f>
        <v>Sem ocorrência</v>
      </c>
      <c r="W55" s="12">
        <f>VLOOKUP($H55,'[2]2024_12'!$D:$AD,'[2]2024_12'!L$19,FALSE)</f>
        <v>7173.56</v>
      </c>
      <c r="X55" s="12">
        <f>VLOOKUP($H55,'[2]2024_12'!$D:$AD,'[2]2024_12'!M$19,FALSE)</f>
        <v>7173.56</v>
      </c>
      <c r="Y55" s="18">
        <f>VLOOKUP($H55,'[2]2024_12'!$D:$AD,'[2]2024_12'!N$19,FALSE)</f>
        <v>-1355.8</v>
      </c>
      <c r="Z55" s="12">
        <f>VLOOKUP($H55,'[2]2024_12'!$D:$AD,'[2]2024_12'!O$19,FALSE)</f>
        <v>0</v>
      </c>
      <c r="AA55" s="12">
        <f>VLOOKUP($H55,'[2]2024_12'!$D:$AD,'[2]2024_12'!P$19,FALSE)</f>
        <v>0</v>
      </c>
      <c r="AB55" s="12">
        <f>VLOOKUP($H55,'[2]2024_12'!$D:$AD,'[2]2024_12'!Q$19,FALSE)</f>
        <v>12991.32</v>
      </c>
      <c r="AC55">
        <f t="shared" si="2"/>
        <v>12991.320000000002</v>
      </c>
      <c r="AD55">
        <f t="shared" si="3"/>
        <v>0</v>
      </c>
    </row>
    <row r="56" spans="1:30" x14ac:dyDescent="0.25">
      <c r="A56" s="10" t="str">
        <f t="shared" si="0"/>
        <v>H066 2024 Dezembro</v>
      </c>
      <c r="B56" s="10" t="str">
        <f>VLOOKUP(H56,[1]Auxiliar_referencia!E:F,2,FALSE)</f>
        <v>Medidor faturado pela UFSC</v>
      </c>
      <c r="C56" s="10">
        <v>2024</v>
      </c>
      <c r="D56" s="10" t="s">
        <v>119</v>
      </c>
      <c r="E56" s="10">
        <f>VLOOKUP(H56,[1]Auxiliar_referencia!$B:$X,3,FALSE)</f>
        <v>17091764</v>
      </c>
      <c r="F56" s="10" t="str">
        <f>VLOOKUP(H56,[1]Auxiliar_referencia!$B:$X,11,FALSE)</f>
        <v>Trindade</v>
      </c>
      <c r="G56" s="10" t="str">
        <f>VLOOKUP(H56,[1]Auxiliar_referencia!$B:$X,16,FALSE)</f>
        <v>F11C000153</v>
      </c>
      <c r="H56" s="11" t="s">
        <v>85</v>
      </c>
      <c r="I56" s="10" t="str">
        <f>VLOOKUP(H56,[1]Auxiliar_referencia!$B:$X,20,FALSE)</f>
        <v>CASAN</v>
      </c>
      <c r="J56" s="10" t="str">
        <f>VLOOKUP(H56,[1]Auxiliar_referencia!$B:$X,10,FALSE)</f>
        <v>Florianópolis - Trindade</v>
      </c>
      <c r="K56" s="10" t="str">
        <f>VLOOKUP(H56,[1]Auxiliar_referencia!$B:$X,12,FALSE)</f>
        <v>CCB - Blocos E, F e G e Biotério (BIC 12)</v>
      </c>
      <c r="L56" s="12">
        <f>VLOOKUP($H56,'[2]2024_12'!$D:$AD,'[2]2024_12'!Z$19,FALSE)</f>
        <v>1</v>
      </c>
      <c r="M56" s="12">
        <f>VLOOKUP($H56,'[2]2024_12'!$D:$AD,'[2]2024_12'!AA$19,FALSE)</f>
        <v>0</v>
      </c>
      <c r="N56" s="12">
        <f>VLOOKUP($H56,'[2]2024_12'!$D:$AD,'[2]2024_12'!AB$19,FALSE)</f>
        <v>0</v>
      </c>
      <c r="O56" s="12">
        <f>VLOOKUP($H56,'[2]2024_12'!$D:$AD,'[2]2024_12'!AC$19,FALSE)</f>
        <v>0</v>
      </c>
      <c r="P56" s="12">
        <f>VLOOKUP($H56,'[2]2024_12'!$D:$AD,'[2]2024_12'!AD$19,FALSE)</f>
        <v>1</v>
      </c>
      <c r="Q56" s="13">
        <f>VLOOKUP(H56,'2024_11'!H:R,11,FALSE)</f>
        <v>27342</v>
      </c>
      <c r="R56" s="14">
        <f>VLOOKUP($H56,'[2]2024_12'!$D:$AD,'[2]2024_12'!J$19,FALSE)</f>
        <v>27825</v>
      </c>
      <c r="S56" s="15">
        <f t="shared" si="1"/>
        <v>483</v>
      </c>
      <c r="T56" s="12">
        <f>VLOOKUP($H56,'[2]2024_12'!$D:$AD,'[2]2024_12'!K$19,FALSE)</f>
        <v>483</v>
      </c>
      <c r="U56" s="16" t="str">
        <f>VLOOKUP($H56,'[2]2024_12'!$D:$AD,'[2]2024_12'!T$19,FALSE)</f>
        <v>LIDO/REVISÃO</v>
      </c>
      <c r="V56" s="17" t="str">
        <f>VLOOKUP($H56,'[2]2024_12'!$D:$AD,'[2]2024_12'!U$19,FALSE)</f>
        <v>Média</v>
      </c>
      <c r="W56" s="12">
        <f>VLOOKUP($H56,'[2]2024_12'!$D:$AD,'[2]2024_12'!L$19,FALSE)</f>
        <v>8568.98</v>
      </c>
      <c r="X56" s="12">
        <f>VLOOKUP($H56,'[2]2024_12'!$D:$AD,'[2]2024_12'!M$19,FALSE)</f>
        <v>8568.98</v>
      </c>
      <c r="Y56" s="18">
        <f>VLOOKUP($H56,'[2]2024_12'!$D:$AD,'[2]2024_12'!N$19,FALSE)</f>
        <v>-1619.54</v>
      </c>
      <c r="Z56" s="12">
        <f>VLOOKUP($H56,'[2]2024_12'!$D:$AD,'[2]2024_12'!O$19,FALSE)</f>
        <v>0</v>
      </c>
      <c r="AA56" s="12">
        <f>VLOOKUP($H56,'[2]2024_12'!$D:$AD,'[2]2024_12'!P$19,FALSE)</f>
        <v>0</v>
      </c>
      <c r="AB56" s="12">
        <f>VLOOKUP($H56,'[2]2024_12'!$D:$AD,'[2]2024_12'!Q$19,FALSE)</f>
        <v>15518.42</v>
      </c>
      <c r="AC56">
        <f t="shared" si="2"/>
        <v>15518.419999999998</v>
      </c>
      <c r="AD56">
        <f t="shared" si="3"/>
        <v>0</v>
      </c>
    </row>
    <row r="57" spans="1:30" x14ac:dyDescent="0.25">
      <c r="A57" s="10" t="str">
        <f t="shared" si="0"/>
        <v>H072 2024 Dezembro</v>
      </c>
      <c r="B57" s="10" t="str">
        <f>VLOOKUP(H57,[1]Auxiliar_referencia!E:F,2,FALSE)</f>
        <v>Medidor faturado pela UFSC</v>
      </c>
      <c r="C57" s="10">
        <v>2024</v>
      </c>
      <c r="D57" s="10" t="s">
        <v>119</v>
      </c>
      <c r="E57" s="10">
        <f>VLOOKUP(H57,[1]Auxiliar_referencia!$B:$X,3,FALSE)</f>
        <v>2297167</v>
      </c>
      <c r="F57" s="10" t="str">
        <f>VLOOKUP(H57,[1]Auxiliar_referencia!$B:$X,11,FALSE)</f>
        <v>CCA - Itacorubi</v>
      </c>
      <c r="G57" s="10" t="str">
        <f>VLOOKUP(H57,[1]Auxiliar_referencia!$B:$X,16,FALSE)</f>
        <v>B10C017343</v>
      </c>
      <c r="H57" s="11" t="s">
        <v>86</v>
      </c>
      <c r="I57" s="10" t="str">
        <f>VLOOKUP(H57,[1]Auxiliar_referencia!$B:$X,20,FALSE)</f>
        <v>CASAN</v>
      </c>
      <c r="J57" s="10" t="str">
        <f>VLOOKUP(H57,[1]Auxiliar_referencia!$B:$X,10,FALSE)</f>
        <v>Florianópolis - Outros</v>
      </c>
      <c r="K57" s="10" t="str">
        <f>VLOOKUP(H57,[1]Auxiliar_referencia!$B:$X,12,FALSE)</f>
        <v>CCA 1</v>
      </c>
      <c r="L57" s="12">
        <f>VLOOKUP($H57,'[2]2024_12'!$D:$AD,'[2]2024_12'!Z$19,FALSE)</f>
        <v>1</v>
      </c>
      <c r="M57" s="12">
        <f>VLOOKUP($H57,'[2]2024_12'!$D:$AD,'[2]2024_12'!AA$19,FALSE)</f>
        <v>0</v>
      </c>
      <c r="N57" s="12">
        <f>VLOOKUP($H57,'[2]2024_12'!$D:$AD,'[2]2024_12'!AB$19,FALSE)</f>
        <v>0</v>
      </c>
      <c r="O57" s="12">
        <f>VLOOKUP($H57,'[2]2024_12'!$D:$AD,'[2]2024_12'!AC$19,FALSE)</f>
        <v>0</v>
      </c>
      <c r="P57" s="12">
        <f>VLOOKUP($H57,'[2]2024_12'!$D:$AD,'[2]2024_12'!AD$19,FALSE)</f>
        <v>1</v>
      </c>
      <c r="Q57" s="13">
        <f>VLOOKUP(H57,'2024_11'!H:R,11,FALSE)</f>
        <v>9148</v>
      </c>
      <c r="R57" s="14">
        <f>VLOOKUP($H57,'[2]2024_12'!$D:$AD,'[2]2024_12'!J$19,FALSE)</f>
        <v>336</v>
      </c>
      <c r="S57" s="15">
        <f t="shared" si="1"/>
        <v>-8812</v>
      </c>
      <c r="T57" s="12">
        <f>VLOOKUP($H57,'[2]2024_12'!$D:$AD,'[2]2024_12'!K$19,FALSE)</f>
        <v>1188</v>
      </c>
      <c r="U57" s="16" t="str">
        <f>VLOOKUP($H57,'[2]2024_12'!$D:$AD,'[2]2024_12'!T$19,FALSE)</f>
        <v>LIDO/REVISÃO</v>
      </c>
      <c r="V57" s="17" t="str">
        <f>VLOOKUP($H57,'[2]2024_12'!$D:$AD,'[2]2024_12'!U$19,FALSE)</f>
        <v>CONFIRMACAO LEITURA</v>
      </c>
      <c r="W57" s="12">
        <f>VLOOKUP($H57,'[2]2024_12'!$D:$AD,'[2]2024_12'!L$19,FALSE)</f>
        <v>21181.43</v>
      </c>
      <c r="X57" s="12">
        <f>VLOOKUP($H57,'[2]2024_12'!$D:$AD,'[2]2024_12'!M$19,FALSE)</f>
        <v>0</v>
      </c>
      <c r="Y57" s="18">
        <f>VLOOKUP($H57,'[2]2024_12'!$D:$AD,'[2]2024_12'!N$19,FALSE)</f>
        <v>-2001.64</v>
      </c>
      <c r="Z57" s="12">
        <f>VLOOKUP($H57,'[2]2024_12'!$D:$AD,'[2]2024_12'!O$19,FALSE)</f>
        <v>0</v>
      </c>
      <c r="AA57" s="12">
        <f>VLOOKUP($H57,'[2]2024_12'!$D:$AD,'[2]2024_12'!P$19,FALSE)</f>
        <v>0</v>
      </c>
      <c r="AB57" s="12">
        <f>VLOOKUP($H57,'[2]2024_12'!$D:$AD,'[2]2024_12'!Q$19,FALSE)</f>
        <v>19179.79</v>
      </c>
      <c r="AC57">
        <f t="shared" si="2"/>
        <v>19179.79</v>
      </c>
      <c r="AD57">
        <f t="shared" si="3"/>
        <v>0</v>
      </c>
    </row>
    <row r="58" spans="1:30" x14ac:dyDescent="0.25">
      <c r="A58" s="10" t="str">
        <f t="shared" si="0"/>
        <v>H073 2024 Dezembro</v>
      </c>
      <c r="B58" s="10" t="str">
        <f>VLOOKUP(H58,[1]Auxiliar_referencia!E:F,2,FALSE)</f>
        <v>Medidor faturado pela UFSC</v>
      </c>
      <c r="C58" s="10">
        <v>2024</v>
      </c>
      <c r="D58" s="10" t="s">
        <v>119</v>
      </c>
      <c r="E58" s="10">
        <f>VLOOKUP(H58,[1]Auxiliar_referencia!$B:$X,3,FALSE)</f>
        <v>2297175</v>
      </c>
      <c r="F58" s="10" t="str">
        <f>VLOOKUP(H58,[1]Auxiliar_referencia!$B:$X,11,FALSE)</f>
        <v>CCA - Itacorubi</v>
      </c>
      <c r="G58" s="10" t="str">
        <f>VLOOKUP(H58,[1]Auxiliar_referencia!$B:$X,16,FALSE)</f>
        <v>A05S578217</v>
      </c>
      <c r="H58" s="11" t="s">
        <v>87</v>
      </c>
      <c r="I58" s="10" t="str">
        <f>VLOOKUP(H58,[1]Auxiliar_referencia!$B:$X,20,FALSE)</f>
        <v>CASAN</v>
      </c>
      <c r="J58" s="10" t="str">
        <f>VLOOKUP(H58,[1]Auxiliar_referencia!$B:$X,10,FALSE)</f>
        <v>Florianópolis - Outros</v>
      </c>
      <c r="K58" s="10" t="str">
        <f>VLOOKUP(H58,[1]Auxiliar_referencia!$B:$X,12,FALSE)</f>
        <v>CCA  Estação Experimental de Aquicultura</v>
      </c>
      <c r="L58" s="12">
        <f>VLOOKUP($H58,'[2]2024_12'!$D:$AD,'[2]2024_12'!Z$19,FALSE)</f>
        <v>1</v>
      </c>
      <c r="M58" s="12">
        <f>VLOOKUP($H58,'[2]2024_12'!$D:$AD,'[2]2024_12'!AA$19,FALSE)</f>
        <v>0</v>
      </c>
      <c r="N58" s="12">
        <f>VLOOKUP($H58,'[2]2024_12'!$D:$AD,'[2]2024_12'!AB$19,FALSE)</f>
        <v>0</v>
      </c>
      <c r="O58" s="12">
        <f>VLOOKUP($H58,'[2]2024_12'!$D:$AD,'[2]2024_12'!AC$19,FALSE)</f>
        <v>0</v>
      </c>
      <c r="P58" s="12">
        <f>VLOOKUP($H58,'[2]2024_12'!$D:$AD,'[2]2024_12'!AD$19,FALSE)</f>
        <v>1</v>
      </c>
      <c r="Q58" s="13">
        <f>VLOOKUP(H58,'2024_11'!H:R,11,FALSE)</f>
        <v>15</v>
      </c>
      <c r="R58" s="14">
        <f>VLOOKUP($H58,'[2]2024_12'!$D:$AD,'[2]2024_12'!J$19,FALSE)</f>
        <v>69</v>
      </c>
      <c r="S58" s="15">
        <f t="shared" si="1"/>
        <v>54</v>
      </c>
      <c r="T58" s="12">
        <f>VLOOKUP($H58,'[2]2024_12'!$D:$AD,'[2]2024_12'!K$19,FALSE)</f>
        <v>69</v>
      </c>
      <c r="U58" s="16" t="str">
        <f>VLOOKUP($H58,'[2]2024_12'!$D:$AD,'[2]2024_12'!T$19,FALSE)</f>
        <v>LIDO</v>
      </c>
      <c r="V58" s="17" t="str">
        <f>VLOOKUP($H58,'[2]2024_12'!$D:$AD,'[2]2024_12'!U$19,FALSE)</f>
        <v>Sem ocorrência</v>
      </c>
      <c r="W58" s="12">
        <f>VLOOKUP($H58,'[2]2024_12'!$D:$AD,'[2]2024_12'!L$19,FALSE)</f>
        <v>1162.52</v>
      </c>
      <c r="X58" s="12">
        <f>VLOOKUP($H58,'[2]2024_12'!$D:$AD,'[2]2024_12'!M$19,FALSE)</f>
        <v>0</v>
      </c>
      <c r="Y58" s="18">
        <f>VLOOKUP($H58,'[2]2024_12'!$D:$AD,'[2]2024_12'!N$19,FALSE)</f>
        <v>-109.87</v>
      </c>
      <c r="Z58" s="12">
        <f>VLOOKUP($H58,'[2]2024_12'!$D:$AD,'[2]2024_12'!O$19,FALSE)</f>
        <v>0</v>
      </c>
      <c r="AA58" s="12">
        <f>VLOOKUP($H58,'[2]2024_12'!$D:$AD,'[2]2024_12'!P$19,FALSE)</f>
        <v>0</v>
      </c>
      <c r="AB58" s="12">
        <f>VLOOKUP($H58,'[2]2024_12'!$D:$AD,'[2]2024_12'!Q$19,FALSE)</f>
        <v>1052.6500000000001</v>
      </c>
      <c r="AC58">
        <f t="shared" si="2"/>
        <v>1052.6500000000001</v>
      </c>
      <c r="AD58">
        <f t="shared" si="3"/>
        <v>0</v>
      </c>
    </row>
    <row r="59" spans="1:30" x14ac:dyDescent="0.25">
      <c r="A59" s="10" t="str">
        <f t="shared" si="0"/>
        <v>H074 2024 Dezembro</v>
      </c>
      <c r="B59" s="10" t="str">
        <f>VLOOKUP(H59,[1]Auxiliar_referencia!E:F,2,FALSE)</f>
        <v>Medidor faturado pela UFSC</v>
      </c>
      <c r="C59" s="10">
        <v>2024</v>
      </c>
      <c r="D59" s="10" t="s">
        <v>119</v>
      </c>
      <c r="E59" s="10">
        <f>VLOOKUP(H59,[1]Auxiliar_referencia!$B:$X,3,FALSE)</f>
        <v>2297183</v>
      </c>
      <c r="F59" s="10" t="str">
        <f>VLOOKUP(H59,[1]Auxiliar_referencia!$B:$X,11,FALSE)</f>
        <v>CCA - Itacorubi</v>
      </c>
      <c r="G59" s="10" t="str">
        <f>VLOOKUP(H59,[1]Auxiliar_referencia!$B:$X,16,FALSE)</f>
        <v>C11C010252</v>
      </c>
      <c r="H59" s="11" t="s">
        <v>88</v>
      </c>
      <c r="I59" s="10" t="str">
        <f>VLOOKUP(H59,[1]Auxiliar_referencia!$B:$X,20,FALSE)</f>
        <v>CASAN</v>
      </c>
      <c r="J59" s="10" t="str">
        <f>VLOOKUP(H59,[1]Auxiliar_referencia!$B:$X,10,FALSE)</f>
        <v>Florianópolis - Outros</v>
      </c>
      <c r="K59" s="10" t="str">
        <f>VLOOKUP(H59,[1]Auxiliar_referencia!$B:$X,12,FALSE)</f>
        <v>CCA 2</v>
      </c>
      <c r="L59" s="12">
        <f>VLOOKUP($H59,'[2]2024_12'!$D:$AD,'[2]2024_12'!Z$19,FALSE)</f>
        <v>1</v>
      </c>
      <c r="M59" s="12">
        <f>VLOOKUP($H59,'[2]2024_12'!$D:$AD,'[2]2024_12'!AA$19,FALSE)</f>
        <v>0</v>
      </c>
      <c r="N59" s="12">
        <f>VLOOKUP($H59,'[2]2024_12'!$D:$AD,'[2]2024_12'!AB$19,FALSE)</f>
        <v>0</v>
      </c>
      <c r="O59" s="12">
        <f>VLOOKUP($H59,'[2]2024_12'!$D:$AD,'[2]2024_12'!AC$19,FALSE)</f>
        <v>0</v>
      </c>
      <c r="P59" s="12">
        <f>VLOOKUP($H59,'[2]2024_12'!$D:$AD,'[2]2024_12'!AD$19,FALSE)</f>
        <v>1</v>
      </c>
      <c r="Q59" s="13">
        <f>VLOOKUP(H59,'2024_11'!H:R,11,FALSE)</f>
        <v>14996</v>
      </c>
      <c r="R59" s="14">
        <f>VLOOKUP($H59,'[2]2024_12'!$D:$AD,'[2]2024_12'!J$19,FALSE)</f>
        <v>15975</v>
      </c>
      <c r="S59" s="15">
        <f t="shared" si="1"/>
        <v>979</v>
      </c>
      <c r="T59" s="12">
        <f>VLOOKUP($H59,'[2]2024_12'!$D:$AD,'[2]2024_12'!K$19,FALSE)</f>
        <v>979</v>
      </c>
      <c r="U59" s="16" t="str">
        <f>VLOOKUP($H59,'[2]2024_12'!$D:$AD,'[2]2024_12'!T$19,FALSE)</f>
        <v>LIDO</v>
      </c>
      <c r="V59" s="17" t="str">
        <f>VLOOKUP($H59,'[2]2024_12'!$D:$AD,'[2]2024_12'!U$19,FALSE)</f>
        <v>Sem ocorrência</v>
      </c>
      <c r="W59" s="12">
        <f>VLOOKUP($H59,'[2]2024_12'!$D:$AD,'[2]2024_12'!L$19,FALSE)</f>
        <v>17442.419999999998</v>
      </c>
      <c r="X59" s="12">
        <f>VLOOKUP($H59,'[2]2024_12'!$D:$AD,'[2]2024_12'!M$19,FALSE)</f>
        <v>0</v>
      </c>
      <c r="Y59" s="18">
        <f>VLOOKUP($H59,'[2]2024_12'!$D:$AD,'[2]2024_12'!N$19,FALSE)</f>
        <v>-1648.31</v>
      </c>
      <c r="Z59" s="12">
        <f>VLOOKUP($H59,'[2]2024_12'!$D:$AD,'[2]2024_12'!O$19,FALSE)</f>
        <v>0</v>
      </c>
      <c r="AA59" s="12">
        <f>VLOOKUP($H59,'[2]2024_12'!$D:$AD,'[2]2024_12'!P$19,FALSE)</f>
        <v>0</v>
      </c>
      <c r="AB59" s="12">
        <f>VLOOKUP($H59,'[2]2024_12'!$D:$AD,'[2]2024_12'!Q$19,FALSE)</f>
        <v>15794.11</v>
      </c>
      <c r="AC59">
        <f t="shared" si="2"/>
        <v>15794.109999999999</v>
      </c>
      <c r="AD59">
        <f t="shared" si="3"/>
        <v>0</v>
      </c>
    </row>
    <row r="60" spans="1:30" x14ac:dyDescent="0.25">
      <c r="A60" s="10" t="str">
        <f t="shared" si="0"/>
        <v>H076 2024 Dezembro</v>
      </c>
      <c r="B60" s="10" t="str">
        <f>VLOOKUP(H60,[1]Auxiliar_referencia!E:F,2,FALSE)</f>
        <v>Medidor faturado pela UFSC</v>
      </c>
      <c r="C60" s="10">
        <v>2024</v>
      </c>
      <c r="D60" s="10" t="s">
        <v>119</v>
      </c>
      <c r="E60" s="10">
        <f>VLOOKUP(H60,[1]Auxiliar_referencia!$B:$X,3,FALSE)</f>
        <v>2297361</v>
      </c>
      <c r="F60" s="10" t="str">
        <f>VLOOKUP(H60,[1]Auxiliar_referencia!$B:$X,11,FALSE)</f>
        <v xml:space="preserve">CCA - Cidade das Abelhas </v>
      </c>
      <c r="G60" s="10" t="str">
        <f>VLOOKUP(H60,[1]Auxiliar_referencia!$B:$X,16,FALSE)</f>
        <v>A10C001421</v>
      </c>
      <c r="H60" s="11" t="s">
        <v>89</v>
      </c>
      <c r="I60" s="10" t="str">
        <f>VLOOKUP(H60,[1]Auxiliar_referencia!$B:$X,20,FALSE)</f>
        <v>CASAN</v>
      </c>
      <c r="J60" s="10" t="str">
        <f>VLOOKUP(H60,[1]Auxiliar_referencia!$B:$X,10,FALSE)</f>
        <v>Florianópolis - Outros</v>
      </c>
      <c r="K60" s="10" t="str">
        <f>VLOOKUP(H60,[1]Auxiliar_referencia!$B:$X,12,FALSE)</f>
        <v>Cidade das Abelhas  Rod. Virgílio Várzea, 2600</v>
      </c>
      <c r="L60" s="12">
        <f>VLOOKUP($H60,'[2]2024_12'!$D:$AD,'[2]2024_12'!Z$19,FALSE)</f>
        <v>1</v>
      </c>
      <c r="M60" s="12">
        <f>VLOOKUP($H60,'[2]2024_12'!$D:$AD,'[2]2024_12'!AA$19,FALSE)</f>
        <v>0</v>
      </c>
      <c r="N60" s="12">
        <f>VLOOKUP($H60,'[2]2024_12'!$D:$AD,'[2]2024_12'!AB$19,FALSE)</f>
        <v>0</v>
      </c>
      <c r="O60" s="12">
        <f>VLOOKUP($H60,'[2]2024_12'!$D:$AD,'[2]2024_12'!AC$19,FALSE)</f>
        <v>0</v>
      </c>
      <c r="P60" s="12">
        <f>VLOOKUP($H60,'[2]2024_12'!$D:$AD,'[2]2024_12'!AD$19,FALSE)</f>
        <v>1</v>
      </c>
      <c r="Q60" s="13">
        <f>VLOOKUP(H60,'2024_11'!H:R,11,FALSE)</f>
        <v>1314</v>
      </c>
      <c r="R60" s="14">
        <f>VLOOKUP($H60,'[2]2024_12'!$D:$AD,'[2]2024_12'!J$19,FALSE)</f>
        <v>1342</v>
      </c>
      <c r="S60" s="15">
        <f t="shared" si="1"/>
        <v>28</v>
      </c>
      <c r="T60" s="12">
        <f>VLOOKUP($H60,'[2]2024_12'!$D:$AD,'[2]2024_12'!K$19,FALSE)</f>
        <v>28</v>
      </c>
      <c r="U60" s="16" t="str">
        <f>VLOOKUP($H60,'[2]2024_12'!$D:$AD,'[2]2024_12'!T$19,FALSE)</f>
        <v>MÉDIO</v>
      </c>
      <c r="V60" s="17" t="str">
        <f>VLOOKUP($H60,'[2]2024_12'!$D:$AD,'[2]2024_12'!U$19,FALSE)</f>
        <v>Média</v>
      </c>
      <c r="W60" s="12">
        <f>VLOOKUP($H60,'[2]2024_12'!$D:$AD,'[2]2024_12'!L$19,FALSE)</f>
        <v>429.03</v>
      </c>
      <c r="X60" s="12">
        <f>VLOOKUP($H60,'[2]2024_12'!$D:$AD,'[2]2024_12'!M$19,FALSE)</f>
        <v>0</v>
      </c>
      <c r="Y60" s="18">
        <f>VLOOKUP($H60,'[2]2024_12'!$D:$AD,'[2]2024_12'!N$19,FALSE)</f>
        <v>-40.54</v>
      </c>
      <c r="Z60" s="12">
        <f>VLOOKUP($H60,'[2]2024_12'!$D:$AD,'[2]2024_12'!O$19,FALSE)</f>
        <v>0</v>
      </c>
      <c r="AA60" s="12">
        <f>VLOOKUP($H60,'[2]2024_12'!$D:$AD,'[2]2024_12'!P$19,FALSE)</f>
        <v>0</v>
      </c>
      <c r="AB60" s="12">
        <f>VLOOKUP($H60,'[2]2024_12'!$D:$AD,'[2]2024_12'!Q$19,FALSE)</f>
        <v>388.49</v>
      </c>
      <c r="AC60">
        <f t="shared" si="2"/>
        <v>388.48999999999995</v>
      </c>
      <c r="AD60">
        <f t="shared" si="3"/>
        <v>0</v>
      </c>
    </row>
    <row r="61" spans="1:30" x14ac:dyDescent="0.25">
      <c r="A61" s="10" t="str">
        <f t="shared" si="0"/>
        <v>H081 2024 Dezembro</v>
      </c>
      <c r="B61" s="10" t="str">
        <f>VLOOKUP(H61,[1]Auxiliar_referencia!E:F,2,FALSE)</f>
        <v>Medidor faturado pela UFSC</v>
      </c>
      <c r="C61" s="10">
        <v>2024</v>
      </c>
      <c r="D61" s="10" t="s">
        <v>119</v>
      </c>
      <c r="E61" s="10">
        <f>VLOOKUP(H61,[1]Auxiliar_referencia!$B:$X,3,FALSE)</f>
        <v>2295652</v>
      </c>
      <c r="F61" s="10" t="str">
        <f>VLOOKUP(H61,[1]Auxiliar_referencia!$B:$X,11,FALSE)</f>
        <v>SEAD - TV UFSC</v>
      </c>
      <c r="G61" s="10" t="str">
        <f>VLOOKUP(H61,[1]Auxiliar_referencia!$B:$X,16,FALSE)</f>
        <v>B17C002628</v>
      </c>
      <c r="H61" s="11" t="s">
        <v>90</v>
      </c>
      <c r="I61" s="10" t="str">
        <f>VLOOKUP(H61,[1]Auxiliar_referencia!$B:$X,20,FALSE)</f>
        <v>CASAN</v>
      </c>
      <c r="J61" s="10" t="str">
        <f>VLOOKUP(H61,[1]Auxiliar_referencia!$B:$X,10,FALSE)</f>
        <v>Florianópolis - Outros</v>
      </c>
      <c r="K61" s="10" t="str">
        <f>VLOOKUP(H61,[1]Auxiliar_referencia!$B:$X,12,FALSE)</f>
        <v>Rua Presidente Coutinho</v>
      </c>
      <c r="L61" s="12">
        <f>VLOOKUP($H61,'[2]2024_12'!$D:$AD,'[2]2024_12'!Z$19,FALSE)</f>
        <v>1</v>
      </c>
      <c r="M61" s="12">
        <f>VLOOKUP($H61,'[2]2024_12'!$D:$AD,'[2]2024_12'!AA$19,FALSE)</f>
        <v>0</v>
      </c>
      <c r="N61" s="12">
        <f>VLOOKUP($H61,'[2]2024_12'!$D:$AD,'[2]2024_12'!AB$19,FALSE)</f>
        <v>0</v>
      </c>
      <c r="O61" s="12">
        <f>VLOOKUP($H61,'[2]2024_12'!$D:$AD,'[2]2024_12'!AC$19,FALSE)</f>
        <v>0</v>
      </c>
      <c r="P61" s="12">
        <f>VLOOKUP($H61,'[2]2024_12'!$D:$AD,'[2]2024_12'!AD$19,FALSE)</f>
        <v>1</v>
      </c>
      <c r="Q61" s="13">
        <f>VLOOKUP(H61,'2024_11'!H:R,11,FALSE)</f>
        <v>3312</v>
      </c>
      <c r="R61" s="14">
        <f>VLOOKUP($H61,'[2]2024_12'!$D:$AD,'[2]2024_12'!J$19,FALSE)</f>
        <v>3409</v>
      </c>
      <c r="S61" s="15">
        <f t="shared" si="1"/>
        <v>97</v>
      </c>
      <c r="T61" s="12">
        <f>VLOOKUP($H61,'[2]2024_12'!$D:$AD,'[2]2024_12'!K$19,FALSE)</f>
        <v>97</v>
      </c>
      <c r="U61" s="16" t="str">
        <f>VLOOKUP($H61,'[2]2024_12'!$D:$AD,'[2]2024_12'!T$19,FALSE)</f>
        <v>LIDO</v>
      </c>
      <c r="V61" s="17" t="str">
        <f>VLOOKUP($H61,'[2]2024_12'!$D:$AD,'[2]2024_12'!U$19,FALSE)</f>
        <v>Alto Consumo</v>
      </c>
      <c r="W61" s="12">
        <f>VLOOKUP($H61,'[2]2024_12'!$D:$AD,'[2]2024_12'!L$19,FALSE)</f>
        <v>1663.44</v>
      </c>
      <c r="X61" s="12">
        <f>VLOOKUP($H61,'[2]2024_12'!$D:$AD,'[2]2024_12'!M$19,FALSE)</f>
        <v>1663.44</v>
      </c>
      <c r="Y61" s="18">
        <f>VLOOKUP($H61,'[2]2024_12'!$D:$AD,'[2]2024_12'!N$19,FALSE)</f>
        <v>-314.39</v>
      </c>
      <c r="Z61" s="12">
        <f>VLOOKUP($H61,'[2]2024_12'!$D:$AD,'[2]2024_12'!O$19,FALSE)</f>
        <v>0</v>
      </c>
      <c r="AA61" s="12">
        <f>VLOOKUP($H61,'[2]2024_12'!$D:$AD,'[2]2024_12'!P$19,FALSE)</f>
        <v>0</v>
      </c>
      <c r="AB61" s="12">
        <f>VLOOKUP($H61,'[2]2024_12'!$D:$AD,'[2]2024_12'!Q$19,FALSE)</f>
        <v>3012.49</v>
      </c>
      <c r="AC61">
        <f t="shared" si="2"/>
        <v>3012.4900000000002</v>
      </c>
      <c r="AD61">
        <f t="shared" si="3"/>
        <v>0</v>
      </c>
    </row>
    <row r="62" spans="1:30" x14ac:dyDescent="0.25">
      <c r="A62" s="10" t="str">
        <f t="shared" si="0"/>
        <v>H082 2024 Dezembro</v>
      </c>
      <c r="B62" s="10" t="str">
        <f>VLOOKUP(H62,[1]Auxiliar_referencia!E:F,2,FALSE)</f>
        <v>Medidor faturado pela UFSC</v>
      </c>
      <c r="C62" s="10">
        <v>2024</v>
      </c>
      <c r="D62" s="10" t="s">
        <v>119</v>
      </c>
      <c r="E62" s="10">
        <f>VLOOKUP(H62,[1]Auxiliar_referencia!$B:$X,3,FALSE)</f>
        <v>5716594</v>
      </c>
      <c r="F62" s="10" t="str">
        <f>VLOOKUP(H62,[1]Auxiliar_referencia!$B:$X,11,FALSE)</f>
        <v>CCA - Tapera</v>
      </c>
      <c r="G62" s="10" t="str">
        <f>VLOOKUP(H62,[1]Auxiliar_referencia!$B:$X,16,FALSE)</f>
        <v>C11C010040</v>
      </c>
      <c r="H62" s="11" t="s">
        <v>91</v>
      </c>
      <c r="I62" s="10" t="str">
        <f>VLOOKUP(H62,[1]Auxiliar_referencia!$B:$X,20,FALSE)</f>
        <v>CASAN</v>
      </c>
      <c r="J62" s="10" t="str">
        <f>VLOOKUP(H62,[1]Auxiliar_referencia!$B:$X,10,FALSE)</f>
        <v>Florianópolis - Outros</v>
      </c>
      <c r="K62" s="10" t="str">
        <f>VLOOKUP(H62,[1]Auxiliar_referencia!$B:$X,12,FALSE)</f>
        <v>CCA Tapera - Fazenda Experimental da Ressacada</v>
      </c>
      <c r="L62" s="12">
        <f>VLOOKUP($H62,'[2]2024_12'!$D:$AD,'[2]2024_12'!Z$19,FALSE)</f>
        <v>1</v>
      </c>
      <c r="M62" s="12">
        <f>VLOOKUP($H62,'[2]2024_12'!$D:$AD,'[2]2024_12'!AA$19,FALSE)</f>
        <v>0</v>
      </c>
      <c r="N62" s="12">
        <f>VLOOKUP($H62,'[2]2024_12'!$D:$AD,'[2]2024_12'!AB$19,FALSE)</f>
        <v>0</v>
      </c>
      <c r="O62" s="12">
        <f>VLOOKUP($H62,'[2]2024_12'!$D:$AD,'[2]2024_12'!AC$19,FALSE)</f>
        <v>0</v>
      </c>
      <c r="P62" s="12">
        <f>VLOOKUP($H62,'[2]2024_12'!$D:$AD,'[2]2024_12'!AD$19,FALSE)</f>
        <v>1</v>
      </c>
      <c r="Q62" s="13">
        <f>VLOOKUP(H62,'2024_11'!H:R,11,FALSE)</f>
        <v>31009</v>
      </c>
      <c r="R62" s="14">
        <f>VLOOKUP($H62,'[2]2024_12'!$D:$AD,'[2]2024_12'!J$19,FALSE)</f>
        <v>31385</v>
      </c>
      <c r="S62" s="15">
        <f t="shared" si="1"/>
        <v>376</v>
      </c>
      <c r="T62" s="12">
        <f>VLOOKUP($H62,'[2]2024_12'!$D:$AD,'[2]2024_12'!K$19,FALSE)</f>
        <v>376</v>
      </c>
      <c r="U62" s="16" t="str">
        <f>VLOOKUP($H62,'[2]2024_12'!$D:$AD,'[2]2024_12'!T$19,FALSE)</f>
        <v>LIDO</v>
      </c>
      <c r="V62" s="17" t="str">
        <f>VLOOKUP($H62,'[2]2024_12'!$D:$AD,'[2]2024_12'!U$19,FALSE)</f>
        <v>Sem ocorrência</v>
      </c>
      <c r="W62" s="12">
        <f>VLOOKUP($H62,'[2]2024_12'!$D:$AD,'[2]2024_12'!L$19,FALSE)</f>
        <v>6654.75</v>
      </c>
      <c r="X62" s="12">
        <f>VLOOKUP($H62,'[2]2024_12'!$D:$AD,'[2]2024_12'!M$19,FALSE)</f>
        <v>0</v>
      </c>
      <c r="Y62" s="18">
        <f>VLOOKUP($H62,'[2]2024_12'!$D:$AD,'[2]2024_12'!N$19,FALSE)</f>
        <v>-628.88</v>
      </c>
      <c r="Z62" s="12">
        <f>VLOOKUP($H62,'[2]2024_12'!$D:$AD,'[2]2024_12'!O$19,FALSE)</f>
        <v>0</v>
      </c>
      <c r="AA62" s="12">
        <f>VLOOKUP($H62,'[2]2024_12'!$D:$AD,'[2]2024_12'!P$19,FALSE)</f>
        <v>0</v>
      </c>
      <c r="AB62" s="12">
        <f>VLOOKUP($H62,'[2]2024_12'!$D:$AD,'[2]2024_12'!Q$19,FALSE)</f>
        <v>6025.87</v>
      </c>
      <c r="AC62">
        <f t="shared" si="2"/>
        <v>6025.87</v>
      </c>
      <c r="AD62">
        <f t="shared" si="3"/>
        <v>0</v>
      </c>
    </row>
    <row r="63" spans="1:30" x14ac:dyDescent="0.25">
      <c r="A63" s="10" t="str">
        <f t="shared" si="0"/>
        <v>H083 2024 Dezembro</v>
      </c>
      <c r="B63" s="10" t="str">
        <f>VLOOKUP(H63,[1]Auxiliar_referencia!E:F,2,FALSE)</f>
        <v>Medidor faturado pela UFSC</v>
      </c>
      <c r="C63" s="10">
        <v>2024</v>
      </c>
      <c r="D63" s="10" t="s">
        <v>119</v>
      </c>
      <c r="E63" s="10">
        <f>VLOOKUP(H63,[1]Auxiliar_referencia!$B:$X,3,FALSE)</f>
        <v>6997937</v>
      </c>
      <c r="F63" s="10" t="str">
        <f>VLOOKUP(H63,[1]Auxiliar_referencia!$B:$X,11,FALSE)</f>
        <v>Casa da Arte</v>
      </c>
      <c r="G63" s="10" t="str">
        <f>VLOOKUP(H63,[1]Auxiliar_referencia!$B:$X,16,FALSE)</f>
        <v>A16S368708</v>
      </c>
      <c r="H63" s="11" t="s">
        <v>92</v>
      </c>
      <c r="I63" s="10" t="str">
        <f>VLOOKUP(H63,[1]Auxiliar_referencia!$B:$X,20,FALSE)</f>
        <v>CASAN</v>
      </c>
      <c r="J63" s="10" t="str">
        <f>VLOOKUP(H63,[1]Auxiliar_referencia!$B:$X,10,FALSE)</f>
        <v>Florianópolis - Outros</v>
      </c>
      <c r="K63" s="10" t="str">
        <f>VLOOKUP(H63,[1]Auxiliar_referencia!$B:$X,12,FALSE)</f>
        <v>Casa da Arte</v>
      </c>
      <c r="L63" s="12">
        <f>VLOOKUP($H63,'[2]2024_12'!$D:$AD,'[2]2024_12'!Z$19,FALSE)</f>
        <v>0</v>
      </c>
      <c r="M63" s="12">
        <f>VLOOKUP($H63,'[2]2024_12'!$D:$AD,'[2]2024_12'!AA$19,FALSE)</f>
        <v>0</v>
      </c>
      <c r="N63" s="12">
        <f>VLOOKUP($H63,'[2]2024_12'!$D:$AD,'[2]2024_12'!AB$19,FALSE)</f>
        <v>1</v>
      </c>
      <c r="O63" s="12">
        <f>VLOOKUP($H63,'[2]2024_12'!$D:$AD,'[2]2024_12'!AC$19,FALSE)</f>
        <v>0</v>
      </c>
      <c r="P63" s="12">
        <f>VLOOKUP($H63,'[2]2024_12'!$D:$AD,'[2]2024_12'!AD$19,FALSE)</f>
        <v>1</v>
      </c>
      <c r="Q63" s="13">
        <f>VLOOKUP(H63,'2024_11'!H:R,11,FALSE)</f>
        <v>601</v>
      </c>
      <c r="R63" s="14">
        <f>VLOOKUP($H63,'[2]2024_12'!$D:$AD,'[2]2024_12'!J$19,FALSE)</f>
        <v>604</v>
      </c>
      <c r="S63" s="15">
        <f t="shared" si="1"/>
        <v>3</v>
      </c>
      <c r="T63" s="12">
        <f>VLOOKUP($H63,'[2]2024_12'!$D:$AD,'[2]2024_12'!K$19,FALSE)</f>
        <v>3</v>
      </c>
      <c r="U63" s="16" t="str">
        <f>VLOOKUP($H63,'[2]2024_12'!$D:$AD,'[2]2024_12'!T$19,FALSE)</f>
        <v>LIDO</v>
      </c>
      <c r="V63" s="17" t="str">
        <f>VLOOKUP($H63,'[2]2024_12'!$D:$AD,'[2]2024_12'!U$19,FALSE)</f>
        <v>Sem ocorrência</v>
      </c>
      <c r="W63" s="12">
        <f>VLOOKUP($H63,'[2]2024_12'!$D:$AD,'[2]2024_12'!L$19,FALSE)</f>
        <v>62.42</v>
      </c>
      <c r="X63" s="12">
        <f>VLOOKUP($H63,'[2]2024_12'!$D:$AD,'[2]2024_12'!M$19,FALSE)</f>
        <v>62.42</v>
      </c>
      <c r="Y63" s="18">
        <f>VLOOKUP($H63,'[2]2024_12'!$D:$AD,'[2]2024_12'!N$19,FALSE)</f>
        <v>-11.8</v>
      </c>
      <c r="Z63" s="12">
        <f>VLOOKUP($H63,'[2]2024_12'!$D:$AD,'[2]2024_12'!O$19,FALSE)</f>
        <v>0</v>
      </c>
      <c r="AA63" s="12">
        <f>VLOOKUP($H63,'[2]2024_12'!$D:$AD,'[2]2024_12'!P$19,FALSE)</f>
        <v>0</v>
      </c>
      <c r="AB63" s="12">
        <f>VLOOKUP($H63,'[2]2024_12'!$D:$AD,'[2]2024_12'!Q$19,FALSE)</f>
        <v>113.04</v>
      </c>
      <c r="AC63">
        <f t="shared" si="2"/>
        <v>113.04</v>
      </c>
      <c r="AD63">
        <f t="shared" si="3"/>
        <v>0</v>
      </c>
    </row>
    <row r="64" spans="1:30" x14ac:dyDescent="0.25">
      <c r="A64" s="10" t="str">
        <f t="shared" si="0"/>
        <v>H084 2024 Dezembro</v>
      </c>
      <c r="B64" s="10" t="str">
        <f>VLOOKUP(H64,[1]Auxiliar_referencia!E:F,2,FALSE)</f>
        <v>Medidor faturado pela UFSC</v>
      </c>
      <c r="C64" s="10">
        <v>2024</v>
      </c>
      <c r="D64" s="10" t="s">
        <v>119</v>
      </c>
      <c r="E64" s="10">
        <f>VLOOKUP(H64,[1]Auxiliar_referencia!$B:$X,3,FALSE)</f>
        <v>9197419</v>
      </c>
      <c r="F64" s="10" t="str">
        <f>VLOOKUP(H64,[1]Auxiliar_referencia!$B:$X,11,FALSE)</f>
        <v>CCA - Barra da Lagoa - EMEB-AQI</v>
      </c>
      <c r="G64" s="10" t="str">
        <f>VLOOKUP(H64,[1]Auxiliar_referencia!$B:$X,16,FALSE)</f>
        <v>B11C024230</v>
      </c>
      <c r="H64" s="11" t="s">
        <v>93</v>
      </c>
      <c r="I64" s="10" t="str">
        <f>VLOOKUP(H64,[1]Auxiliar_referencia!$B:$X,20,FALSE)</f>
        <v>CASAN</v>
      </c>
      <c r="J64" s="10" t="str">
        <f>VLOOKUP(H64,[1]Auxiliar_referencia!$B:$X,10,FALSE)</f>
        <v>Florianópolis - Outros</v>
      </c>
      <c r="K64" s="10" t="str">
        <f>VLOOKUP(H64,[1]Auxiliar_referencia!$B:$X,12,FALSE)</f>
        <v>LMM Área de produção</v>
      </c>
      <c r="L64" s="12">
        <f>VLOOKUP($H64,'[2]2024_12'!$D:$AD,'[2]2024_12'!Z$19,FALSE)</f>
        <v>1</v>
      </c>
      <c r="M64" s="12">
        <f>VLOOKUP($H64,'[2]2024_12'!$D:$AD,'[2]2024_12'!AA$19,FALSE)</f>
        <v>0</v>
      </c>
      <c r="N64" s="12">
        <f>VLOOKUP($H64,'[2]2024_12'!$D:$AD,'[2]2024_12'!AB$19,FALSE)</f>
        <v>0</v>
      </c>
      <c r="O64" s="12">
        <f>VLOOKUP($H64,'[2]2024_12'!$D:$AD,'[2]2024_12'!AC$19,FALSE)</f>
        <v>0</v>
      </c>
      <c r="P64" s="12">
        <f>VLOOKUP($H64,'[2]2024_12'!$D:$AD,'[2]2024_12'!AD$19,FALSE)</f>
        <v>1</v>
      </c>
      <c r="Q64" s="13">
        <f>VLOOKUP(H64,'2024_11'!H:R,11,FALSE)</f>
        <v>3863</v>
      </c>
      <c r="R64" s="14">
        <f>VLOOKUP($H64,'[2]2024_12'!$D:$AD,'[2]2024_12'!J$19,FALSE)</f>
        <v>4205</v>
      </c>
      <c r="S64" s="15">
        <f t="shared" si="1"/>
        <v>342</v>
      </c>
      <c r="T64" s="12">
        <f>VLOOKUP($H64,'[2]2024_12'!$D:$AD,'[2]2024_12'!K$19,FALSE)</f>
        <v>342</v>
      </c>
      <c r="U64" s="16" t="str">
        <f>VLOOKUP($H64,'[2]2024_12'!$D:$AD,'[2]2024_12'!T$19,FALSE)</f>
        <v>LIDO</v>
      </c>
      <c r="V64" s="17" t="str">
        <f>VLOOKUP($H64,'[2]2024_12'!$D:$AD,'[2]2024_12'!U$19,FALSE)</f>
        <v>Alto Consumo</v>
      </c>
      <c r="W64" s="12">
        <f>VLOOKUP($H64,'[2]2024_12'!$D:$AD,'[2]2024_12'!L$19,FALSE)</f>
        <v>6046.49</v>
      </c>
      <c r="X64" s="12">
        <f>VLOOKUP($H64,'[2]2024_12'!$D:$AD,'[2]2024_12'!M$19,FALSE)</f>
        <v>6046.49</v>
      </c>
      <c r="Y64" s="18">
        <f>VLOOKUP($H64,'[2]2024_12'!$D:$AD,'[2]2024_12'!N$19,FALSE)</f>
        <v>-1142.78</v>
      </c>
      <c r="Z64" s="12">
        <f>VLOOKUP($H64,'[2]2024_12'!$D:$AD,'[2]2024_12'!O$19,FALSE)</f>
        <v>0</v>
      </c>
      <c r="AA64" s="12">
        <f>VLOOKUP($H64,'[2]2024_12'!$D:$AD,'[2]2024_12'!P$19,FALSE)</f>
        <v>0</v>
      </c>
      <c r="AB64" s="12">
        <f>VLOOKUP($H64,'[2]2024_12'!$D:$AD,'[2]2024_12'!Q$19,FALSE)</f>
        <v>10950.2</v>
      </c>
      <c r="AC64">
        <f t="shared" si="2"/>
        <v>10950.199999999999</v>
      </c>
      <c r="AD64">
        <f t="shared" si="3"/>
        <v>0</v>
      </c>
    </row>
    <row r="65" spans="1:30" x14ac:dyDescent="0.25">
      <c r="A65" s="10" t="str">
        <f t="shared" si="0"/>
        <v>H085 2024 Dezembro</v>
      </c>
      <c r="B65" s="10" t="str">
        <f>VLOOKUP(H65,[1]Auxiliar_referencia!E:F,2,FALSE)</f>
        <v>Medidor faturado pela UFSC</v>
      </c>
      <c r="C65" s="10">
        <v>2024</v>
      </c>
      <c r="D65" s="10" t="s">
        <v>119</v>
      </c>
      <c r="E65" s="10">
        <f>VLOOKUP(H65,[1]Auxiliar_referencia!$B:$X,3,FALSE)</f>
        <v>12791172</v>
      </c>
      <c r="F65" s="10" t="str">
        <f>VLOOKUP(H65,[1]Auxiliar_referencia!$B:$X,11,FALSE)</f>
        <v>SECARTE - Praia do Forte</v>
      </c>
      <c r="G65" s="10" t="str">
        <f>VLOOKUP(H65,[1]Auxiliar_referencia!$B:$X,16,FALSE)</f>
        <v>Y11C048501</v>
      </c>
      <c r="H65" s="11" t="s">
        <v>94</v>
      </c>
      <c r="I65" s="10" t="str">
        <f>VLOOKUP(H65,[1]Auxiliar_referencia!$B:$X,20,FALSE)</f>
        <v>CASAN</v>
      </c>
      <c r="J65" s="10" t="str">
        <f>VLOOKUP(H65,[1]Auxiliar_referencia!$B:$X,10,FALSE)</f>
        <v>Florianópolis - Outros</v>
      </c>
      <c r="K65" s="10" t="str">
        <f>VLOOKUP(H65,[1]Auxiliar_referencia!$B:$X,12,FALSE)</f>
        <v>Fortaleza de São José da Ponta Grossa</v>
      </c>
      <c r="L65" s="12">
        <f>VLOOKUP($H65,'[2]2024_12'!$D:$AD,'[2]2024_12'!Z$19,FALSE)</f>
        <v>1</v>
      </c>
      <c r="M65" s="12">
        <f>VLOOKUP($H65,'[2]2024_12'!$D:$AD,'[2]2024_12'!AA$19,FALSE)</f>
        <v>0</v>
      </c>
      <c r="N65" s="12">
        <f>VLOOKUP($H65,'[2]2024_12'!$D:$AD,'[2]2024_12'!AB$19,FALSE)</f>
        <v>0</v>
      </c>
      <c r="O65" s="12">
        <f>VLOOKUP($H65,'[2]2024_12'!$D:$AD,'[2]2024_12'!AC$19,FALSE)</f>
        <v>0</v>
      </c>
      <c r="P65" s="12">
        <f>VLOOKUP($H65,'[2]2024_12'!$D:$AD,'[2]2024_12'!AD$19,FALSE)</f>
        <v>1</v>
      </c>
      <c r="Q65" s="13">
        <f>VLOOKUP(H65,'2024_11'!H:R,11,FALSE)</f>
        <v>408</v>
      </c>
      <c r="R65" s="14">
        <f>VLOOKUP($H65,'[2]2024_12'!$D:$AD,'[2]2024_12'!J$19,FALSE)</f>
        <v>424</v>
      </c>
      <c r="S65" s="15">
        <f t="shared" si="1"/>
        <v>16</v>
      </c>
      <c r="T65" s="12">
        <f>VLOOKUP($H65,'[2]2024_12'!$D:$AD,'[2]2024_12'!K$19,FALSE)</f>
        <v>16</v>
      </c>
      <c r="U65" s="16" t="str">
        <f>VLOOKUP($H65,'[2]2024_12'!$D:$AD,'[2]2024_12'!T$19,FALSE)</f>
        <v>MÉDIO</v>
      </c>
      <c r="V65" s="17" t="str">
        <f>VLOOKUP($H65,'[2]2024_12'!$D:$AD,'[2]2024_12'!U$19,FALSE)</f>
        <v>Média</v>
      </c>
      <c r="W65" s="12">
        <f>VLOOKUP($H65,'[2]2024_12'!$D:$AD,'[2]2024_12'!L$19,FALSE)</f>
        <v>214.35</v>
      </c>
      <c r="X65" s="12">
        <f>VLOOKUP($H65,'[2]2024_12'!$D:$AD,'[2]2024_12'!M$19,FALSE)</f>
        <v>0</v>
      </c>
      <c r="Y65" s="18">
        <f>VLOOKUP($H65,'[2]2024_12'!$D:$AD,'[2]2024_12'!N$19,FALSE)</f>
        <v>-20.25</v>
      </c>
      <c r="Z65" s="12">
        <f>VLOOKUP($H65,'[2]2024_12'!$D:$AD,'[2]2024_12'!O$19,FALSE)</f>
        <v>0</v>
      </c>
      <c r="AA65" s="12">
        <f>VLOOKUP($H65,'[2]2024_12'!$D:$AD,'[2]2024_12'!P$19,FALSE)</f>
        <v>0</v>
      </c>
      <c r="AB65" s="12">
        <f>VLOOKUP($H65,'[2]2024_12'!$D:$AD,'[2]2024_12'!Q$19,FALSE)</f>
        <v>194.1</v>
      </c>
      <c r="AC65">
        <f t="shared" si="2"/>
        <v>194.1</v>
      </c>
      <c r="AD65">
        <f t="shared" si="3"/>
        <v>0</v>
      </c>
    </row>
    <row r="66" spans="1:30" x14ac:dyDescent="0.25">
      <c r="A66" s="10" t="str">
        <f t="shared" si="0"/>
        <v>H086 2024 Dezembro</v>
      </c>
      <c r="B66" s="10" t="str">
        <f>VLOOKUP(H66,[1]Auxiliar_referencia!E:F,2,FALSE)</f>
        <v>Medidor faturado pela UFSC</v>
      </c>
      <c r="C66" s="10">
        <v>2024</v>
      </c>
      <c r="D66" s="10" t="s">
        <v>119</v>
      </c>
      <c r="E66" s="10">
        <f>VLOOKUP(H66,[1]Auxiliar_referencia!$B:$X,3,FALSE)</f>
        <v>12799408</v>
      </c>
      <c r="F66" s="10" t="str">
        <f>VLOOKUP(H66,[1]Auxiliar_referencia!$B:$X,11,FALSE)</f>
        <v>UFSC  Jurerê</v>
      </c>
      <c r="G66" s="10" t="str">
        <f>VLOOKUP(H66,[1]Auxiliar_referencia!$B:$X,16,FALSE)</f>
        <v>Y11C056745</v>
      </c>
      <c r="H66" s="11" t="s">
        <v>95</v>
      </c>
      <c r="I66" s="10" t="str">
        <f>VLOOKUP(H66,[1]Auxiliar_referencia!$B:$X,20,FALSE)</f>
        <v>CASAN</v>
      </c>
      <c r="J66" s="10" t="str">
        <f>VLOOKUP(H66,[1]Auxiliar_referencia!$B:$X,10,FALSE)</f>
        <v>Florianópolis - Outros</v>
      </c>
      <c r="K66" s="10" t="str">
        <f>VLOOKUP(H66,[1]Auxiliar_referencia!$B:$X,12,FALSE)</f>
        <v>UFSC  Jurerê</v>
      </c>
      <c r="L66" s="12">
        <f>VLOOKUP($H66,'[2]2024_12'!$D:$AD,'[2]2024_12'!Z$19,FALSE)</f>
        <v>1</v>
      </c>
      <c r="M66" s="12">
        <f>VLOOKUP($H66,'[2]2024_12'!$D:$AD,'[2]2024_12'!AA$19,FALSE)</f>
        <v>0</v>
      </c>
      <c r="N66" s="12">
        <f>VLOOKUP($H66,'[2]2024_12'!$D:$AD,'[2]2024_12'!AB$19,FALSE)</f>
        <v>0</v>
      </c>
      <c r="O66" s="12">
        <f>VLOOKUP($H66,'[2]2024_12'!$D:$AD,'[2]2024_12'!AC$19,FALSE)</f>
        <v>0</v>
      </c>
      <c r="P66" s="12">
        <f>VLOOKUP($H66,'[2]2024_12'!$D:$AD,'[2]2024_12'!AD$19,FALSE)</f>
        <v>1</v>
      </c>
      <c r="Q66" s="13">
        <f>VLOOKUP(H66,'2024_11'!H:R,11,FALSE)</f>
        <v>521</v>
      </c>
      <c r="R66" s="14">
        <f>VLOOKUP($H66,'[2]2024_12'!$D:$AD,'[2]2024_12'!J$19,FALSE)</f>
        <v>521</v>
      </c>
      <c r="S66" s="15">
        <f t="shared" si="1"/>
        <v>0</v>
      </c>
      <c r="T66" s="12">
        <f>VLOOKUP($H66,'[2]2024_12'!$D:$AD,'[2]2024_12'!K$19,FALSE)</f>
        <v>0</v>
      </c>
      <c r="U66" s="16" t="str">
        <f>VLOOKUP($H66,'[2]2024_12'!$D:$AD,'[2]2024_12'!T$19,FALSE)</f>
        <v>LIDO</v>
      </c>
      <c r="V66" s="17" t="str">
        <f>VLOOKUP($H66,'[2]2024_12'!$D:$AD,'[2]2024_12'!U$19,FALSE)</f>
        <v>HIDRÔMETRO PARADO.</v>
      </c>
      <c r="W66" s="12">
        <f>VLOOKUP($H66,'[2]2024_12'!$D:$AD,'[2]2024_12'!L$19,FALSE)</f>
        <v>43.31</v>
      </c>
      <c r="X66" s="12">
        <f>VLOOKUP($H66,'[2]2024_12'!$D:$AD,'[2]2024_12'!M$19,FALSE)</f>
        <v>0</v>
      </c>
      <c r="Y66" s="18">
        <f>VLOOKUP($H66,'[2]2024_12'!$D:$AD,'[2]2024_12'!N$19,FALSE)</f>
        <v>-4.09</v>
      </c>
      <c r="Z66" s="12">
        <f>VLOOKUP($H66,'[2]2024_12'!$D:$AD,'[2]2024_12'!O$19,FALSE)</f>
        <v>0</v>
      </c>
      <c r="AA66" s="12">
        <f>VLOOKUP($H66,'[2]2024_12'!$D:$AD,'[2]2024_12'!P$19,FALSE)</f>
        <v>0</v>
      </c>
      <c r="AB66" s="12">
        <f>VLOOKUP($H66,'[2]2024_12'!$D:$AD,'[2]2024_12'!Q$19,FALSE)</f>
        <v>39.22</v>
      </c>
      <c r="AC66">
        <f t="shared" si="2"/>
        <v>39.22</v>
      </c>
      <c r="AD66">
        <f t="shared" si="3"/>
        <v>0</v>
      </c>
    </row>
    <row r="67" spans="1:30" x14ac:dyDescent="0.25">
      <c r="A67" s="10" t="str">
        <f t="shared" ref="A67:A75" si="4">H67&amp;" "&amp;C67&amp;" "&amp;D67</f>
        <v>H087 2024 Dezembro</v>
      </c>
      <c r="B67" s="10" t="str">
        <f>VLOOKUP(H67,[1]Auxiliar_referencia!E:F,2,FALSE)</f>
        <v>Medidor faturado pela UFSC</v>
      </c>
      <c r="C67" s="10">
        <v>2024</v>
      </c>
      <c r="D67" s="10" t="s">
        <v>119</v>
      </c>
      <c r="E67" s="10">
        <f>VLOOKUP(H67,[1]Auxiliar_referencia!$B:$X,3,FALSE)</f>
        <v>13018540</v>
      </c>
      <c r="F67" s="10" t="str">
        <f>VLOOKUP(H67,[1]Auxiliar_referencia!$B:$X,11,FALSE)</f>
        <v>UFSC  Sambaqui</v>
      </c>
      <c r="G67" s="10" t="str">
        <f>VLOOKUP(H67,[1]Auxiliar_referencia!$B:$X,16,FALSE)</f>
        <v>A06S080329</v>
      </c>
      <c r="H67" s="11" t="s">
        <v>96</v>
      </c>
      <c r="I67" s="10" t="str">
        <f>VLOOKUP(H67,[1]Auxiliar_referencia!$B:$X,20,FALSE)</f>
        <v>CASAN</v>
      </c>
      <c r="J67" s="10" t="str">
        <f>VLOOKUP(H67,[1]Auxiliar_referencia!$B:$X,10,FALSE)</f>
        <v>Florianópolis - Outros</v>
      </c>
      <c r="K67" s="10" t="str">
        <f>VLOOKUP(H67,[1]Auxiliar_referencia!$B:$X,12,FALSE)</f>
        <v>UFSC  Sambaqui</v>
      </c>
      <c r="L67" s="12">
        <f>VLOOKUP($H67,'[2]2024_12'!$D:$AD,'[2]2024_12'!Z$19,FALSE)</f>
        <v>1</v>
      </c>
      <c r="M67" s="12">
        <f>VLOOKUP($H67,'[2]2024_12'!$D:$AD,'[2]2024_12'!AA$19,FALSE)</f>
        <v>0</v>
      </c>
      <c r="N67" s="12">
        <f>VLOOKUP($H67,'[2]2024_12'!$D:$AD,'[2]2024_12'!AB$19,FALSE)</f>
        <v>0</v>
      </c>
      <c r="O67" s="12">
        <f>VLOOKUP($H67,'[2]2024_12'!$D:$AD,'[2]2024_12'!AC$19,FALSE)</f>
        <v>0</v>
      </c>
      <c r="P67" s="12">
        <f>VLOOKUP($H67,'[2]2024_12'!$D:$AD,'[2]2024_12'!AD$19,FALSE)</f>
        <v>1</v>
      </c>
      <c r="Q67" s="13">
        <f>VLOOKUP(H67,'2024_11'!H:R,11,FALSE)</f>
        <v>2438</v>
      </c>
      <c r="R67" s="14">
        <f>VLOOKUP($H67,'[2]2024_12'!$D:$AD,'[2]2024_12'!J$19,FALSE)</f>
        <v>2468</v>
      </c>
      <c r="S67" s="15">
        <f t="shared" ref="S67:S86" si="5">R67-Q67</f>
        <v>30</v>
      </c>
      <c r="T67" s="12">
        <f>VLOOKUP($H67,'[2]2024_12'!$D:$AD,'[2]2024_12'!K$19,FALSE)</f>
        <v>30</v>
      </c>
      <c r="U67" s="16" t="str">
        <f>VLOOKUP($H67,'[2]2024_12'!$D:$AD,'[2]2024_12'!T$19,FALSE)</f>
        <v>LIDO</v>
      </c>
      <c r="V67" s="17" t="str">
        <f>VLOOKUP($H67,'[2]2024_12'!$D:$AD,'[2]2024_12'!U$19,FALSE)</f>
        <v>Sem ocorrência</v>
      </c>
      <c r="W67" s="12">
        <f>VLOOKUP($H67,'[2]2024_12'!$D:$AD,'[2]2024_12'!L$19,FALSE)</f>
        <v>464.81</v>
      </c>
      <c r="X67" s="12">
        <f>VLOOKUP($H67,'[2]2024_12'!$D:$AD,'[2]2024_12'!M$19,FALSE)</f>
        <v>0</v>
      </c>
      <c r="Y67" s="18">
        <f>VLOOKUP($H67,'[2]2024_12'!$D:$AD,'[2]2024_12'!N$19,FALSE)</f>
        <v>-43.92</v>
      </c>
      <c r="Z67" s="12">
        <f>VLOOKUP($H67,'[2]2024_12'!$D:$AD,'[2]2024_12'!O$19,FALSE)</f>
        <v>0</v>
      </c>
      <c r="AA67" s="12">
        <f>VLOOKUP($H67,'[2]2024_12'!$D:$AD,'[2]2024_12'!P$19,FALSE)</f>
        <v>0</v>
      </c>
      <c r="AB67" s="12">
        <f>VLOOKUP($H67,'[2]2024_12'!$D:$AD,'[2]2024_12'!Q$19,FALSE)</f>
        <v>420.89</v>
      </c>
      <c r="AC67">
        <f t="shared" ref="AC67:AC86" si="6">W67+X67+Y67+Z67+AA67</f>
        <v>420.89</v>
      </c>
      <c r="AD67">
        <f t="shared" ref="AD67:AD86" si="7">AB67-AC67</f>
        <v>0</v>
      </c>
    </row>
    <row r="68" spans="1:30" x14ac:dyDescent="0.25">
      <c r="A68" s="10" t="str">
        <f t="shared" si="4"/>
        <v>H088 2024 Dezembro</v>
      </c>
      <c r="B68" s="10" t="str">
        <f>VLOOKUP(H68,[1]Auxiliar_referencia!E:F,2,FALSE)</f>
        <v>Medidor faturado pela UFSC</v>
      </c>
      <c r="C68" s="10">
        <v>2024</v>
      </c>
      <c r="D68" s="10" t="s">
        <v>119</v>
      </c>
      <c r="E68" s="10">
        <f>VLOOKUP(H68,[1]Auxiliar_referencia!$B:$X,3,FALSE)</f>
        <v>2294605</v>
      </c>
      <c r="F68" s="10" t="str">
        <f>VLOOKUP(H68,[1]Auxiliar_referencia!$B:$X,11,FALSE)</f>
        <v>Casa Vida e Saúde</v>
      </c>
      <c r="G68" s="10" t="str">
        <f>VLOOKUP(H68,[1]Auxiliar_referencia!$B:$X,16,FALSE)</f>
        <v>Y11C073654</v>
      </c>
      <c r="H68" s="11" t="s">
        <v>97</v>
      </c>
      <c r="I68" s="10" t="str">
        <f>VLOOKUP(H68,[1]Auxiliar_referencia!$B:$X,20,FALSE)</f>
        <v>CASAN</v>
      </c>
      <c r="J68" s="10" t="str">
        <f>VLOOKUP(H68,[1]Auxiliar_referencia!$B:$X,10,FALSE)</f>
        <v>Florianópolis - Outros</v>
      </c>
      <c r="K68" s="10" t="str">
        <f>VLOOKUP(H68,[1]Auxiliar_referencia!$B:$X,12,FALSE)</f>
        <v>Casa Vida e Saúde</v>
      </c>
      <c r="L68" s="12">
        <f>VLOOKUP($H68,'[2]2024_12'!$D:$AD,'[2]2024_12'!Z$19,FALSE)</f>
        <v>1</v>
      </c>
      <c r="M68" s="12">
        <f>VLOOKUP($H68,'[2]2024_12'!$D:$AD,'[2]2024_12'!AA$19,FALSE)</f>
        <v>0</v>
      </c>
      <c r="N68" s="12">
        <f>VLOOKUP($H68,'[2]2024_12'!$D:$AD,'[2]2024_12'!AB$19,FALSE)</f>
        <v>0</v>
      </c>
      <c r="O68" s="12">
        <f>VLOOKUP($H68,'[2]2024_12'!$D:$AD,'[2]2024_12'!AC$19,FALSE)</f>
        <v>0</v>
      </c>
      <c r="P68" s="12">
        <f>VLOOKUP($H68,'[2]2024_12'!$D:$AD,'[2]2024_12'!AD$19,FALSE)</f>
        <v>1</v>
      </c>
      <c r="Q68" s="13">
        <f>VLOOKUP(H68,'2024_11'!H:R,11,FALSE)</f>
        <v>16</v>
      </c>
      <c r="R68" s="14">
        <f>VLOOKUP($H68,'[2]2024_12'!$D:$AD,'[2]2024_12'!J$19,FALSE)</f>
        <v>18</v>
      </c>
      <c r="S68" s="15">
        <f t="shared" si="5"/>
        <v>2</v>
      </c>
      <c r="T68" s="12">
        <f>VLOOKUP($H68,'[2]2024_12'!$D:$AD,'[2]2024_12'!K$19,FALSE)</f>
        <v>2</v>
      </c>
      <c r="U68" s="16" t="str">
        <f>VLOOKUP($H68,'[2]2024_12'!$D:$AD,'[2]2024_12'!T$19,FALSE)</f>
        <v>LIDO</v>
      </c>
      <c r="V68" s="17" t="str">
        <f>VLOOKUP($H68,'[2]2024_12'!$D:$AD,'[2]2024_12'!U$19,FALSE)</f>
        <v>Alto Consumo</v>
      </c>
      <c r="W68" s="12">
        <f>VLOOKUP($H68,'[2]2024_12'!$D:$AD,'[2]2024_12'!L$19,FALSE)</f>
        <v>56.05</v>
      </c>
      <c r="X68" s="12">
        <f>VLOOKUP($H68,'[2]2024_12'!$D:$AD,'[2]2024_12'!M$19,FALSE)</f>
        <v>56.05</v>
      </c>
      <c r="Y68" s="18">
        <f>VLOOKUP($H68,'[2]2024_12'!$D:$AD,'[2]2024_12'!N$19,FALSE)</f>
        <v>-10.59</v>
      </c>
      <c r="Z68" s="12">
        <f>VLOOKUP($H68,'[2]2024_12'!$D:$AD,'[2]2024_12'!O$19,FALSE)</f>
        <v>0</v>
      </c>
      <c r="AA68" s="12">
        <f>VLOOKUP($H68,'[2]2024_12'!$D:$AD,'[2]2024_12'!P$19,FALSE)</f>
        <v>0</v>
      </c>
      <c r="AB68" s="12">
        <f>VLOOKUP($H68,'[2]2024_12'!$D:$AD,'[2]2024_12'!Q$19,FALSE)</f>
        <v>101.51</v>
      </c>
      <c r="AC68">
        <f t="shared" si="6"/>
        <v>101.50999999999999</v>
      </c>
      <c r="AD68">
        <f t="shared" si="7"/>
        <v>0</v>
      </c>
    </row>
    <row r="69" spans="1:30" x14ac:dyDescent="0.25">
      <c r="A69" s="10" t="str">
        <f t="shared" si="4"/>
        <v>H089 2024 Dezembro</v>
      </c>
      <c r="B69" s="10" t="str">
        <f>VLOOKUP(H69,[1]Auxiliar_referencia!E:F,2,FALSE)</f>
        <v>Medidor faturado pela UFSC</v>
      </c>
      <c r="C69" s="10">
        <v>2024</v>
      </c>
      <c r="D69" s="10" t="s">
        <v>119</v>
      </c>
      <c r="E69" s="10">
        <f>VLOOKUP(H69,[1]Auxiliar_referencia!$B:$X,3,FALSE)</f>
        <v>2347660</v>
      </c>
      <c r="F69" s="10" t="str">
        <f>VLOOKUP(H69,[1]Auxiliar_referencia!$B:$X,11,FALSE)</f>
        <v>CCA - Barra da Lagoa - EMEB-AQI</v>
      </c>
      <c r="G69" s="10" t="str">
        <f>VLOOKUP(H69,[1]Auxiliar_referencia!$B:$X,16,FALSE)</f>
        <v>B17C007633</v>
      </c>
      <c r="H69" s="11" t="s">
        <v>98</v>
      </c>
      <c r="I69" s="10" t="str">
        <f>VLOOKUP(H69,[1]Auxiliar_referencia!$B:$X,20,FALSE)</f>
        <v>CASAN</v>
      </c>
      <c r="J69" s="10" t="str">
        <f>VLOOKUP(H69,[1]Auxiliar_referencia!$B:$X,10,FALSE)</f>
        <v>Florianópolis - Outros</v>
      </c>
      <c r="K69" s="10" t="str">
        <f>VLOOKUP(H69,[1]Auxiliar_referencia!$B:$X,12,FALSE)</f>
        <v>LAPOM, LAPMAR, LCM, LCA</v>
      </c>
      <c r="L69" s="12">
        <f>VLOOKUP($H69,'[2]2024_12'!$D:$AD,'[2]2024_12'!Z$19,FALSE)</f>
        <v>1</v>
      </c>
      <c r="M69" s="12">
        <f>VLOOKUP($H69,'[2]2024_12'!$D:$AD,'[2]2024_12'!AA$19,FALSE)</f>
        <v>0</v>
      </c>
      <c r="N69" s="12">
        <f>VLOOKUP($H69,'[2]2024_12'!$D:$AD,'[2]2024_12'!AB$19,FALSE)</f>
        <v>0</v>
      </c>
      <c r="O69" s="12">
        <f>VLOOKUP($H69,'[2]2024_12'!$D:$AD,'[2]2024_12'!AC$19,FALSE)</f>
        <v>0</v>
      </c>
      <c r="P69" s="12">
        <f>VLOOKUP($H69,'[2]2024_12'!$D:$AD,'[2]2024_12'!AD$19,FALSE)</f>
        <v>1</v>
      </c>
      <c r="Q69" s="13">
        <f>VLOOKUP(H69,'2024_11'!H:R,11,FALSE)</f>
        <v>3560</v>
      </c>
      <c r="R69" s="14">
        <f>VLOOKUP($H69,'[2]2024_12'!$D:$AD,'[2]2024_12'!J$19,FALSE)</f>
        <v>3712</v>
      </c>
      <c r="S69" s="15">
        <f t="shared" si="5"/>
        <v>152</v>
      </c>
      <c r="T69" s="12">
        <f>VLOOKUP($H69,'[2]2024_12'!$D:$AD,'[2]2024_12'!K$19,FALSE)</f>
        <v>152</v>
      </c>
      <c r="U69" s="16" t="str">
        <f>VLOOKUP($H69,'[2]2024_12'!$D:$AD,'[2]2024_12'!T$19,FALSE)</f>
        <v>LIDO/REVISÃO</v>
      </c>
      <c r="V69" s="17" t="str">
        <f>VLOOKUP($H69,'[2]2024_12'!$D:$AD,'[2]2024_12'!U$19,FALSE)</f>
        <v>CONFIRMACAO LEITURA</v>
      </c>
      <c r="W69" s="12">
        <f>VLOOKUP($H69,'[2]2024_12'!$D:$AD,'[2]2024_12'!L$19,FALSE)</f>
        <v>2647.39</v>
      </c>
      <c r="X69" s="12">
        <f>VLOOKUP($H69,'[2]2024_12'!$D:$AD,'[2]2024_12'!M$19,FALSE)</f>
        <v>2647.39</v>
      </c>
      <c r="Y69" s="18">
        <f>VLOOKUP($H69,'[2]2024_12'!$D:$AD,'[2]2024_12'!N$19,FALSE)</f>
        <v>-500.36</v>
      </c>
      <c r="Z69" s="12">
        <f>VLOOKUP($H69,'[2]2024_12'!$D:$AD,'[2]2024_12'!O$19,FALSE)</f>
        <v>0</v>
      </c>
      <c r="AA69" s="12">
        <f>VLOOKUP($H69,'[2]2024_12'!$D:$AD,'[2]2024_12'!P$19,FALSE)</f>
        <v>0</v>
      </c>
      <c r="AB69" s="12">
        <f>VLOOKUP($H69,'[2]2024_12'!$D:$AD,'[2]2024_12'!Q$19,FALSE)</f>
        <v>4794.42</v>
      </c>
      <c r="AC69">
        <f t="shared" si="6"/>
        <v>4794.42</v>
      </c>
      <c r="AD69">
        <f t="shared" si="7"/>
        <v>0</v>
      </c>
    </row>
    <row r="70" spans="1:30" x14ac:dyDescent="0.25">
      <c r="A70" s="10" t="str">
        <f t="shared" si="4"/>
        <v>H090 2024 Dezembro</v>
      </c>
      <c r="B70" s="10" t="str">
        <f>VLOOKUP(H70,[1]Auxiliar_referencia!E:F,2,FALSE)</f>
        <v>Medidor faturado pela UFSC</v>
      </c>
      <c r="C70" s="10">
        <v>2024</v>
      </c>
      <c r="D70" s="10" t="s">
        <v>119</v>
      </c>
      <c r="E70" s="10">
        <f>VLOOKUP(H70,[1]Auxiliar_referencia!$B:$X,3,FALSE)</f>
        <v>2347679</v>
      </c>
      <c r="F70" s="10" t="str">
        <f>VLOOKUP(H70,[1]Auxiliar_referencia!$B:$X,11,FALSE)</f>
        <v>CCA - Barra da Lagoa - EMEB-AQI</v>
      </c>
      <c r="G70" s="10" t="str">
        <f>VLOOKUP(H70,[1]Auxiliar_referencia!$B:$X,16,FALSE)</f>
        <v>A15C030480</v>
      </c>
      <c r="H70" s="11" t="s">
        <v>99</v>
      </c>
      <c r="I70" s="10" t="str">
        <f>VLOOKUP(H70,[1]Auxiliar_referencia!$B:$X,20,FALSE)</f>
        <v>CASAN</v>
      </c>
      <c r="J70" s="10" t="str">
        <f>VLOOKUP(H70,[1]Auxiliar_referencia!$B:$X,10,FALSE)</f>
        <v>Florianópolis - Outros</v>
      </c>
      <c r="K70" s="10" t="str">
        <f>VLOOKUP(H70,[1]Auxiliar_referencia!$B:$X,12,FALSE)</f>
        <v>LMM - Guarita, convivência, oficina e escritórios</v>
      </c>
      <c r="L70" s="12">
        <f>VLOOKUP($H70,'[2]2024_12'!$D:$AD,'[2]2024_12'!Z$19,FALSE)</f>
        <v>1</v>
      </c>
      <c r="M70" s="12">
        <f>VLOOKUP($H70,'[2]2024_12'!$D:$AD,'[2]2024_12'!AA$19,FALSE)</f>
        <v>0</v>
      </c>
      <c r="N70" s="12">
        <f>VLOOKUP($H70,'[2]2024_12'!$D:$AD,'[2]2024_12'!AB$19,FALSE)</f>
        <v>0</v>
      </c>
      <c r="O70" s="12">
        <f>VLOOKUP($H70,'[2]2024_12'!$D:$AD,'[2]2024_12'!AC$19,FALSE)</f>
        <v>0</v>
      </c>
      <c r="P70" s="12">
        <f>VLOOKUP($H70,'[2]2024_12'!$D:$AD,'[2]2024_12'!AD$19,FALSE)</f>
        <v>1</v>
      </c>
      <c r="Q70" s="13">
        <f>VLOOKUP(H70,'2024_11'!H:R,11,FALSE)</f>
        <v>675</v>
      </c>
      <c r="R70" s="14">
        <f>VLOOKUP($H70,'[2]2024_12'!$D:$AD,'[2]2024_12'!J$19,FALSE)</f>
        <v>679</v>
      </c>
      <c r="S70" s="15">
        <f t="shared" si="5"/>
        <v>4</v>
      </c>
      <c r="T70" s="12">
        <f>VLOOKUP($H70,'[2]2024_12'!$D:$AD,'[2]2024_12'!K$19,FALSE)</f>
        <v>4</v>
      </c>
      <c r="U70" s="16" t="str">
        <f>VLOOKUP($H70,'[2]2024_12'!$D:$AD,'[2]2024_12'!T$19,FALSE)</f>
        <v>LIDO/REVISÃO</v>
      </c>
      <c r="V70" s="17" t="str">
        <f>VLOOKUP($H70,'[2]2024_12'!$D:$AD,'[2]2024_12'!U$19,FALSE)</f>
        <v>CONFIRMACAO LEITURA</v>
      </c>
      <c r="W70" s="12">
        <f>VLOOKUP($H70,'[2]2024_12'!$D:$AD,'[2]2024_12'!L$19,FALSE)</f>
        <v>68.790000000000006</v>
      </c>
      <c r="X70" s="12">
        <f>VLOOKUP($H70,'[2]2024_12'!$D:$AD,'[2]2024_12'!M$19,FALSE)</f>
        <v>68.790000000000006</v>
      </c>
      <c r="Y70" s="18">
        <f>VLOOKUP($H70,'[2]2024_12'!$D:$AD,'[2]2024_12'!N$19,FALSE)</f>
        <v>-13</v>
      </c>
      <c r="Z70" s="12">
        <f>VLOOKUP($H70,'[2]2024_12'!$D:$AD,'[2]2024_12'!O$19,FALSE)</f>
        <v>0</v>
      </c>
      <c r="AA70" s="12">
        <f>VLOOKUP($H70,'[2]2024_12'!$D:$AD,'[2]2024_12'!P$19,FALSE)</f>
        <v>0</v>
      </c>
      <c r="AB70" s="12">
        <f>VLOOKUP($H70,'[2]2024_12'!$D:$AD,'[2]2024_12'!Q$19,FALSE)</f>
        <v>124.58</v>
      </c>
      <c r="AC70">
        <f t="shared" si="6"/>
        <v>124.58000000000001</v>
      </c>
      <c r="AD70">
        <f t="shared" si="7"/>
        <v>0</v>
      </c>
    </row>
    <row r="71" spans="1:30" x14ac:dyDescent="0.25">
      <c r="A71" s="10" t="str">
        <f t="shared" si="4"/>
        <v>H106 2024 Dezembro</v>
      </c>
      <c r="B71" s="10" t="str">
        <f>VLOOKUP(H71,[1]Auxiliar_referencia!E:F,2,FALSE)</f>
        <v>Medidor faturado pela UFSC</v>
      </c>
      <c r="C71" s="10">
        <v>2024</v>
      </c>
      <c r="D71" s="10" t="s">
        <v>119</v>
      </c>
      <c r="E71" s="10">
        <f>VLOOKUP(H71,[1]Auxiliar_referencia!$B:$X,3,FALSE)</f>
        <v>14948508</v>
      </c>
      <c r="F71" s="10" t="str">
        <f>VLOOKUP(H71,[1]Auxiliar_referencia!$B:$X,11,FALSE)</f>
        <v>CCA - Araquari - Barra do Sul</v>
      </c>
      <c r="G71" s="10" t="str">
        <f>VLOOKUP(H71,[1]Auxiliar_referencia!$B:$X,16,FALSE)</f>
        <v>B11C061116</v>
      </c>
      <c r="H71" s="11" t="s">
        <v>100</v>
      </c>
      <c r="I71" s="10" t="str">
        <f>VLOOKUP(H71,[1]Auxiliar_referencia!$B:$X,20,FALSE)</f>
        <v>CASAN</v>
      </c>
      <c r="J71" s="10" t="str">
        <f>VLOOKUP(H71,[1]Auxiliar_referencia!$B:$X,10,FALSE)</f>
        <v>Araquari</v>
      </c>
      <c r="K71" s="10" t="str">
        <f>VLOOKUP(H71,[1]Auxiliar_referencia!$B:$X,12,FALSE)</f>
        <v>Fazenda UFSC/Yakult - Lab. de Camarões Marinhos</v>
      </c>
      <c r="L71" s="12">
        <f>VLOOKUP($H71,'[2]2024_12'!$D:$AD,'[2]2024_12'!Z$19,FALSE)</f>
        <v>1</v>
      </c>
      <c r="M71" s="12">
        <f>VLOOKUP($H71,'[2]2024_12'!$D:$AD,'[2]2024_12'!AA$19,FALSE)</f>
        <v>0</v>
      </c>
      <c r="N71" s="12">
        <f>VLOOKUP($H71,'[2]2024_12'!$D:$AD,'[2]2024_12'!AB$19,FALSE)</f>
        <v>0</v>
      </c>
      <c r="O71" s="12">
        <f>VLOOKUP($H71,'[2]2024_12'!$D:$AD,'[2]2024_12'!AC$19,FALSE)</f>
        <v>0</v>
      </c>
      <c r="P71" s="12">
        <f>VLOOKUP($H71,'[2]2024_12'!$D:$AD,'[2]2024_12'!AD$19,FALSE)</f>
        <v>1</v>
      </c>
      <c r="Q71" s="13">
        <f>VLOOKUP(H71,'2024_11'!H:R,11,FALSE)</f>
        <v>5</v>
      </c>
      <c r="R71" s="14">
        <f>VLOOKUP($H71,'[2]2024_12'!$D:$AD,'[2]2024_12'!J$19,FALSE)</f>
        <v>22</v>
      </c>
      <c r="S71" s="15">
        <f t="shared" si="5"/>
        <v>17</v>
      </c>
      <c r="T71" s="12">
        <f>VLOOKUP($H71,'[2]2024_12'!$D:$AD,'[2]2024_12'!K$19,FALSE)</f>
        <v>17</v>
      </c>
      <c r="U71" s="16" t="str">
        <f>VLOOKUP($H71,'[2]2024_12'!$D:$AD,'[2]2024_12'!T$19,FALSE)</f>
        <v>LIDO</v>
      </c>
      <c r="V71" s="17" t="str">
        <f>VLOOKUP($H71,'[2]2024_12'!$D:$AD,'[2]2024_12'!U$19,FALSE)</f>
        <v>Alto Consumo</v>
      </c>
      <c r="W71" s="12">
        <f>VLOOKUP($H71,'[2]2024_12'!$D:$AD,'[2]2024_12'!L$19,FALSE)</f>
        <v>232.24</v>
      </c>
      <c r="X71" s="12">
        <f>VLOOKUP($H71,'[2]2024_12'!$D:$AD,'[2]2024_12'!M$19,FALSE)</f>
        <v>0</v>
      </c>
      <c r="Y71" s="18">
        <f>VLOOKUP($H71,'[2]2024_12'!$D:$AD,'[2]2024_12'!N$19,FALSE)</f>
        <v>-21.95</v>
      </c>
      <c r="Z71" s="12">
        <f>VLOOKUP($H71,'[2]2024_12'!$D:$AD,'[2]2024_12'!O$19,FALSE)</f>
        <v>0</v>
      </c>
      <c r="AA71" s="12">
        <f>VLOOKUP($H71,'[2]2024_12'!$D:$AD,'[2]2024_12'!P$19,FALSE)</f>
        <v>0</v>
      </c>
      <c r="AB71" s="12">
        <f>VLOOKUP($H71,'[2]2024_12'!$D:$AD,'[2]2024_12'!Q$19,FALSE)</f>
        <v>210.29</v>
      </c>
      <c r="AC71">
        <f t="shared" si="6"/>
        <v>210.29000000000002</v>
      </c>
      <c r="AD71">
        <f t="shared" si="7"/>
        <v>0</v>
      </c>
    </row>
    <row r="72" spans="1:30" x14ac:dyDescent="0.25">
      <c r="A72" s="10" t="str">
        <f t="shared" si="4"/>
        <v>H108 2024 Dezembro</v>
      </c>
      <c r="B72" s="10" t="str">
        <f>VLOOKUP(H72,[1]Auxiliar_referencia!E:F,2,FALSE)</f>
        <v>Medidor faturado pela UFSC</v>
      </c>
      <c r="C72" s="10">
        <v>2024</v>
      </c>
      <c r="D72" s="10" t="s">
        <v>119</v>
      </c>
      <c r="E72" s="10">
        <f>VLOOKUP(H72,[1]Auxiliar_referencia!$B:$X,3,FALSE)</f>
        <v>0</v>
      </c>
      <c r="F72" s="10" t="str">
        <f>VLOOKUP(H72,[1]Auxiliar_referencia!$B:$X,11,FALSE)</f>
        <v>Joinville - Perini B. P.</v>
      </c>
      <c r="G72" s="10" t="str">
        <f>VLOOKUP(H72,[1]Auxiliar_referencia!$B:$X,16,FALSE)</f>
        <v>A15B040774</v>
      </c>
      <c r="H72" s="11" t="s">
        <v>101</v>
      </c>
      <c r="I72" s="10" t="str">
        <f>VLOOKUP(H72,[1]Auxiliar_referencia!$B:$X,20,FALSE)</f>
        <v>Condomínio Perini</v>
      </c>
      <c r="J72" s="10" t="str">
        <f>VLOOKUP(H72,[1]Auxiliar_referencia!$B:$X,10,FALSE)</f>
        <v>Joinville</v>
      </c>
      <c r="K72" s="10" t="str">
        <f>VLOOKUP(H72,[1]Auxiliar_referencia!$B:$X,12,FALSE)</f>
        <v>Bloco U - RU LAV</v>
      </c>
      <c r="L72" s="12">
        <f>VLOOKUP($H72,'[2]2024_12'!$D:$AD,'[2]2024_12'!Z$19,FALSE)</f>
        <v>0</v>
      </c>
      <c r="M72" s="12">
        <f>VLOOKUP($H72,'[2]2024_12'!$D:$AD,'[2]2024_12'!AA$19,FALSE)</f>
        <v>0</v>
      </c>
      <c r="N72" s="12">
        <f>VLOOKUP($H72,'[2]2024_12'!$D:$AD,'[2]2024_12'!AB$19,FALSE)</f>
        <v>1</v>
      </c>
      <c r="O72" s="12">
        <f>VLOOKUP($H72,'[2]2024_12'!$D:$AD,'[2]2024_12'!AC$19,FALSE)</f>
        <v>0</v>
      </c>
      <c r="P72" s="12">
        <f>VLOOKUP($H72,'[2]2024_12'!$D:$AD,'[2]2024_12'!AD$19,FALSE)</f>
        <v>1</v>
      </c>
      <c r="Q72" s="13">
        <f>VLOOKUP(H72,'2024_11'!H:R,11,FALSE)</f>
        <v>4582.3900000000003</v>
      </c>
      <c r="R72" s="14">
        <f>VLOOKUP($H72,'[2]2024_12'!$D:$AD,'[2]2024_12'!J$19,FALSE)</f>
        <v>4646.9799999999996</v>
      </c>
      <c r="S72" s="15">
        <f t="shared" si="5"/>
        <v>64.589999999999236</v>
      </c>
      <c r="T72" s="12">
        <f>VLOOKUP($H72,'[2]2024_12'!$D:$AD,'[2]2024_12'!K$19,FALSE)</f>
        <v>64.59</v>
      </c>
      <c r="U72" s="16" t="str">
        <f>VLOOKUP($H72,'[2]2024_12'!$D:$AD,'[2]2024_12'!T$19,FALSE)</f>
        <v>LIDO</v>
      </c>
      <c r="V72" s="17" t="str">
        <f>VLOOKUP($H72,'[2]2024_12'!$D:$AD,'[2]2024_12'!U$19,FALSE)</f>
        <v>Sem ocorrência</v>
      </c>
      <c r="W72" s="12">
        <f>VLOOKUP($H72,'[2]2024_12'!$D:$AD,'[2]2024_12'!L$19,FALSE)</f>
        <v>768.62</v>
      </c>
      <c r="X72" s="12">
        <f>VLOOKUP($H72,'[2]2024_12'!$D:$AD,'[2]2024_12'!M$19,FALSE)</f>
        <v>614.9</v>
      </c>
      <c r="Y72" s="18">
        <f>VLOOKUP($H72,'[2]2024_12'!$D:$AD,'[2]2024_12'!N$19,FALSE)</f>
        <v>0</v>
      </c>
      <c r="Z72" s="12">
        <f>VLOOKUP($H72,'[2]2024_12'!$D:$AD,'[2]2024_12'!O$19,FALSE)</f>
        <v>0</v>
      </c>
      <c r="AA72" s="12">
        <f>VLOOKUP($H72,'[2]2024_12'!$D:$AD,'[2]2024_12'!P$19,FALSE)</f>
        <v>0</v>
      </c>
      <c r="AB72" s="12">
        <f>VLOOKUP($H72,'[2]2024_12'!$D:$AD,'[2]2024_12'!Q$19,FALSE)</f>
        <v>1383.52</v>
      </c>
      <c r="AC72">
        <f t="shared" si="6"/>
        <v>1383.52</v>
      </c>
      <c r="AD72">
        <f t="shared" si="7"/>
        <v>0</v>
      </c>
    </row>
    <row r="73" spans="1:30" x14ac:dyDescent="0.25">
      <c r="A73" s="10" t="str">
        <f t="shared" si="4"/>
        <v>H109 2024 Dezembro</v>
      </c>
      <c r="B73" s="10" t="str">
        <f>VLOOKUP(H73,[1]Auxiliar_referencia!E:F,2,FALSE)</f>
        <v>Medidor faturado pela UFSC</v>
      </c>
      <c r="C73" s="10">
        <v>2024</v>
      </c>
      <c r="D73" s="10" t="s">
        <v>119</v>
      </c>
      <c r="E73" s="10">
        <f>VLOOKUP(H73,[1]Auxiliar_referencia!$B:$X,3,FALSE)</f>
        <v>0</v>
      </c>
      <c r="F73" s="10" t="str">
        <f>VLOOKUP(H73,[1]Auxiliar_referencia!$B:$X,11,FALSE)</f>
        <v>Joinville - Perini B. P.</v>
      </c>
      <c r="G73" s="10" t="str">
        <f>VLOOKUP(H73,[1]Auxiliar_referencia!$B:$X,16,FALSE)</f>
        <v>F17B900021</v>
      </c>
      <c r="H73" s="11" t="s">
        <v>102</v>
      </c>
      <c r="I73" s="10" t="str">
        <f>VLOOKUP(H73,[1]Auxiliar_referencia!$B:$X,20,FALSE)</f>
        <v>Condomínio Perini</v>
      </c>
      <c r="J73" s="10" t="str">
        <f>VLOOKUP(H73,[1]Auxiliar_referencia!$B:$X,10,FALSE)</f>
        <v>Joinville</v>
      </c>
      <c r="K73" s="10" t="str">
        <f>VLOOKUP(H73,[1]Auxiliar_referencia!$B:$X,12,FALSE)</f>
        <v>Bloco O - O1</v>
      </c>
      <c r="L73" s="12">
        <f>VLOOKUP($H73,'[2]2024_12'!$D:$AD,'[2]2024_12'!Z$19,FALSE)</f>
        <v>0</v>
      </c>
      <c r="M73" s="12">
        <f>VLOOKUP($H73,'[2]2024_12'!$D:$AD,'[2]2024_12'!AA$19,FALSE)</f>
        <v>0</v>
      </c>
      <c r="N73" s="12">
        <f>VLOOKUP($H73,'[2]2024_12'!$D:$AD,'[2]2024_12'!AB$19,FALSE)</f>
        <v>1</v>
      </c>
      <c r="O73" s="12">
        <f>VLOOKUP($H73,'[2]2024_12'!$D:$AD,'[2]2024_12'!AC$19,FALSE)</f>
        <v>0</v>
      </c>
      <c r="P73" s="12">
        <f>VLOOKUP($H73,'[2]2024_12'!$D:$AD,'[2]2024_12'!AD$19,FALSE)</f>
        <v>1</v>
      </c>
      <c r="Q73" s="13">
        <f>VLOOKUP(H73,'2024_11'!H:R,11,FALSE)</f>
        <v>2072.6729999999998</v>
      </c>
      <c r="R73" s="14">
        <f>VLOOKUP($H73,'[2]2024_12'!$D:$AD,'[2]2024_12'!J$19,FALSE)</f>
        <v>2137.3150000000001</v>
      </c>
      <c r="S73" s="15">
        <f t="shared" si="5"/>
        <v>64.64200000000028</v>
      </c>
      <c r="T73" s="12">
        <f>VLOOKUP($H73,'[2]2024_12'!$D:$AD,'[2]2024_12'!K$19,FALSE)</f>
        <v>64.641999999999996</v>
      </c>
      <c r="U73" s="16" t="str">
        <f>VLOOKUP($H73,'[2]2024_12'!$D:$AD,'[2]2024_12'!T$19,FALSE)</f>
        <v>LIDO</v>
      </c>
      <c r="V73" s="17" t="str">
        <f>VLOOKUP($H73,'[2]2024_12'!$D:$AD,'[2]2024_12'!U$19,FALSE)</f>
        <v>Sem ocorrência</v>
      </c>
      <c r="W73" s="12">
        <f>VLOOKUP($H73,'[2]2024_12'!$D:$AD,'[2]2024_12'!L$19,FALSE)</f>
        <v>769.24</v>
      </c>
      <c r="X73" s="12">
        <f>VLOOKUP($H73,'[2]2024_12'!$D:$AD,'[2]2024_12'!M$19,FALSE)</f>
        <v>615.39</v>
      </c>
      <c r="Y73" s="18">
        <f>VLOOKUP($H73,'[2]2024_12'!$D:$AD,'[2]2024_12'!N$19,FALSE)</f>
        <v>0</v>
      </c>
      <c r="Z73" s="12">
        <f>VLOOKUP($H73,'[2]2024_12'!$D:$AD,'[2]2024_12'!O$19,FALSE)</f>
        <v>0</v>
      </c>
      <c r="AA73" s="12">
        <f>VLOOKUP($H73,'[2]2024_12'!$D:$AD,'[2]2024_12'!P$19,FALSE)</f>
        <v>0</v>
      </c>
      <c r="AB73" s="12">
        <f>VLOOKUP($H73,'[2]2024_12'!$D:$AD,'[2]2024_12'!Q$19,FALSE)</f>
        <v>1384.63</v>
      </c>
      <c r="AC73">
        <f t="shared" si="6"/>
        <v>1384.63</v>
      </c>
      <c r="AD73">
        <f t="shared" si="7"/>
        <v>0</v>
      </c>
    </row>
    <row r="74" spans="1:30" x14ac:dyDescent="0.25">
      <c r="A74" s="10" t="str">
        <f t="shared" si="4"/>
        <v>H110 2024 Dezembro</v>
      </c>
      <c r="B74" s="10" t="str">
        <f>VLOOKUP(H74,[1]Auxiliar_referencia!E:F,2,FALSE)</f>
        <v>Medidor faturado pela UFSC</v>
      </c>
      <c r="C74" s="10">
        <v>2024</v>
      </c>
      <c r="D74" s="10" t="s">
        <v>119</v>
      </c>
      <c r="E74" s="10">
        <f>VLOOKUP(H74,[1]Auxiliar_referencia!$B:$X,3,FALSE)</f>
        <v>0</v>
      </c>
      <c r="F74" s="10" t="str">
        <f>VLOOKUP(H74,[1]Auxiliar_referencia!$B:$X,11,FALSE)</f>
        <v>Joinville - Perini B. P.</v>
      </c>
      <c r="G74" s="10" t="str">
        <f>VLOOKUP(H74,[1]Auxiliar_referencia!$B:$X,16,FALSE)</f>
        <v>F17B900028</v>
      </c>
      <c r="H74" s="11" t="s">
        <v>103</v>
      </c>
      <c r="I74" s="10" t="str">
        <f>VLOOKUP(H74,[1]Auxiliar_referencia!$B:$X,20,FALSE)</f>
        <v>Condomínio Perini</v>
      </c>
      <c r="J74" s="10" t="str">
        <f>VLOOKUP(H74,[1]Auxiliar_referencia!$B:$X,10,FALSE)</f>
        <v>Joinville</v>
      </c>
      <c r="K74" s="10" t="str">
        <f>VLOOKUP(H74,[1]Auxiliar_referencia!$B:$X,12,FALSE)</f>
        <v>Bloco U - RU</v>
      </c>
      <c r="L74" s="12">
        <f>VLOOKUP($H74,'[2]2024_12'!$D:$AD,'[2]2024_12'!Z$19,FALSE)</f>
        <v>0</v>
      </c>
      <c r="M74" s="12">
        <f>VLOOKUP($H74,'[2]2024_12'!$D:$AD,'[2]2024_12'!AA$19,FALSE)</f>
        <v>0</v>
      </c>
      <c r="N74" s="12">
        <f>VLOOKUP($H74,'[2]2024_12'!$D:$AD,'[2]2024_12'!AB$19,FALSE)</f>
        <v>1</v>
      </c>
      <c r="O74" s="12">
        <f>VLOOKUP($H74,'[2]2024_12'!$D:$AD,'[2]2024_12'!AC$19,FALSE)</f>
        <v>0</v>
      </c>
      <c r="P74" s="12">
        <f>VLOOKUP($H74,'[2]2024_12'!$D:$AD,'[2]2024_12'!AD$19,FALSE)</f>
        <v>1</v>
      </c>
      <c r="Q74" s="13">
        <f>VLOOKUP(H74,'2024_11'!H:R,11,FALSE)</f>
        <v>6392.93</v>
      </c>
      <c r="R74" s="14">
        <f>VLOOKUP($H74,'[2]2024_12'!$D:$AD,'[2]2024_12'!J$19,FALSE)</f>
        <v>6552.35</v>
      </c>
      <c r="S74" s="15">
        <f t="shared" si="5"/>
        <v>159.42000000000007</v>
      </c>
      <c r="T74" s="12">
        <f>VLOOKUP($H74,'[2]2024_12'!$D:$AD,'[2]2024_12'!K$19,FALSE)</f>
        <v>159.41999999999999</v>
      </c>
      <c r="U74" s="16" t="str">
        <f>VLOOKUP($H74,'[2]2024_12'!$D:$AD,'[2]2024_12'!T$19,FALSE)</f>
        <v>LIDO</v>
      </c>
      <c r="V74" s="17" t="str">
        <f>VLOOKUP($H74,'[2]2024_12'!$D:$AD,'[2]2024_12'!U$19,FALSE)</f>
        <v>Sem ocorrência</v>
      </c>
      <c r="W74" s="12">
        <f>VLOOKUP($H74,'[2]2024_12'!$D:$AD,'[2]2024_12'!L$19,FALSE)</f>
        <v>1897.1</v>
      </c>
      <c r="X74" s="12">
        <f>VLOOKUP($H74,'[2]2024_12'!$D:$AD,'[2]2024_12'!M$19,FALSE)</f>
        <v>1517.68</v>
      </c>
      <c r="Y74" s="18">
        <f>VLOOKUP($H74,'[2]2024_12'!$D:$AD,'[2]2024_12'!N$19,FALSE)</f>
        <v>0</v>
      </c>
      <c r="Z74" s="12">
        <f>VLOOKUP($H74,'[2]2024_12'!$D:$AD,'[2]2024_12'!O$19,FALSE)</f>
        <v>0</v>
      </c>
      <c r="AA74" s="12">
        <f>VLOOKUP($H74,'[2]2024_12'!$D:$AD,'[2]2024_12'!P$19,FALSE)</f>
        <v>0</v>
      </c>
      <c r="AB74" s="12">
        <f>VLOOKUP($H74,'[2]2024_12'!$D:$AD,'[2]2024_12'!Q$19,FALSE)</f>
        <v>3414.7799999999997</v>
      </c>
      <c r="AC74">
        <f t="shared" si="6"/>
        <v>3414.7799999999997</v>
      </c>
      <c r="AD74">
        <f t="shared" si="7"/>
        <v>0</v>
      </c>
    </row>
    <row r="75" spans="1:30" x14ac:dyDescent="0.25">
      <c r="A75" s="10" t="str">
        <f t="shared" si="4"/>
        <v>H111 2024 Dezembro</v>
      </c>
      <c r="B75" s="10" t="str">
        <f>VLOOKUP(H75,[1]Auxiliar_referencia!E:F,2,FALSE)</f>
        <v>Medidor faturado pela UFSC</v>
      </c>
      <c r="C75" s="10">
        <v>2024</v>
      </c>
      <c r="D75" s="10" t="s">
        <v>119</v>
      </c>
      <c r="E75" s="10">
        <f>VLOOKUP(H75,[1]Auxiliar_referencia!$B:$X,3,FALSE)</f>
        <v>0</v>
      </c>
      <c r="F75" s="10" t="str">
        <f>VLOOKUP(H75,[1]Auxiliar_referencia!$B:$X,11,FALSE)</f>
        <v>Joinville - Perini B. P.</v>
      </c>
      <c r="G75" s="10" t="str">
        <f>VLOOKUP(H75,[1]Auxiliar_referencia!$B:$X,16,FALSE)</f>
        <v>C16UB020205</v>
      </c>
      <c r="H75" s="11" t="s">
        <v>104</v>
      </c>
      <c r="I75" s="10" t="str">
        <f>VLOOKUP(H75,[1]Auxiliar_referencia!$B:$X,20,FALSE)</f>
        <v>Condomínio Perini</v>
      </c>
      <c r="J75" s="10" t="str">
        <f>VLOOKUP(H75,[1]Auxiliar_referencia!$B:$X,10,FALSE)</f>
        <v>Joinville</v>
      </c>
      <c r="K75" s="10" t="str">
        <f>VLOOKUP(H75,[1]Auxiliar_referencia!$B:$X,12,FALSE)</f>
        <v>Bloco U - U</v>
      </c>
      <c r="L75" s="12">
        <f>VLOOKUP($H75,'[2]2024_12'!$D:$AD,'[2]2024_12'!Z$19,FALSE)</f>
        <v>0</v>
      </c>
      <c r="M75" s="12">
        <f>VLOOKUP($H75,'[2]2024_12'!$D:$AD,'[2]2024_12'!AA$19,FALSE)</f>
        <v>0</v>
      </c>
      <c r="N75" s="12">
        <f>VLOOKUP($H75,'[2]2024_12'!$D:$AD,'[2]2024_12'!AB$19,FALSE)</f>
        <v>1</v>
      </c>
      <c r="O75" s="12">
        <f>VLOOKUP($H75,'[2]2024_12'!$D:$AD,'[2]2024_12'!AC$19,FALSE)</f>
        <v>0</v>
      </c>
      <c r="P75" s="12">
        <f>VLOOKUP($H75,'[2]2024_12'!$D:$AD,'[2]2024_12'!AD$19,FALSE)</f>
        <v>1</v>
      </c>
      <c r="Q75" s="13">
        <f>VLOOKUP(H75,'2024_11'!H:R,11,FALSE)</f>
        <v>5890.4620000000004</v>
      </c>
      <c r="R75" s="14">
        <f>VLOOKUP($H75,'[2]2024_12'!$D:$AD,'[2]2024_12'!J$19,FALSE)</f>
        <v>6170.4520000000002</v>
      </c>
      <c r="S75" s="15">
        <f t="shared" si="5"/>
        <v>279.98999999999978</v>
      </c>
      <c r="T75" s="12">
        <f>VLOOKUP($H75,'[2]2024_12'!$D:$AD,'[2]2024_12'!K$19,FALSE)</f>
        <v>279.99</v>
      </c>
      <c r="U75" s="16" t="str">
        <f>VLOOKUP($H75,'[2]2024_12'!$D:$AD,'[2]2024_12'!T$19,FALSE)</f>
        <v>LIDO</v>
      </c>
      <c r="V75" s="17" t="str">
        <f>VLOOKUP($H75,'[2]2024_12'!$D:$AD,'[2]2024_12'!U$19,FALSE)</f>
        <v>Sem ocorrência</v>
      </c>
      <c r="W75" s="12">
        <f>VLOOKUP($H75,'[2]2024_12'!$D:$AD,'[2]2024_12'!L$19,FALSE)</f>
        <v>3331.88</v>
      </c>
      <c r="X75" s="12">
        <f>VLOOKUP($H75,'[2]2024_12'!$D:$AD,'[2]2024_12'!M$19,FALSE)</f>
        <v>2665.5</v>
      </c>
      <c r="Y75" s="18">
        <f>VLOOKUP($H75,'[2]2024_12'!$D:$AD,'[2]2024_12'!N$19,FALSE)</f>
        <v>0</v>
      </c>
      <c r="Z75" s="12">
        <f>VLOOKUP($H75,'[2]2024_12'!$D:$AD,'[2]2024_12'!O$19,FALSE)</f>
        <v>0</v>
      </c>
      <c r="AA75" s="12">
        <f>VLOOKUP($H75,'[2]2024_12'!$D:$AD,'[2]2024_12'!P$19,FALSE)</f>
        <v>0</v>
      </c>
      <c r="AB75" s="12">
        <f>VLOOKUP($H75,'[2]2024_12'!$D:$AD,'[2]2024_12'!Q$19,FALSE)</f>
        <v>5997.38</v>
      </c>
      <c r="AC75">
        <f t="shared" si="6"/>
        <v>5997.38</v>
      </c>
      <c r="AD75">
        <f t="shared" si="7"/>
        <v>0</v>
      </c>
    </row>
    <row r="76" spans="1:30" x14ac:dyDescent="0.25">
      <c r="A76" s="10" t="str">
        <f>H76&amp;" "&amp;C76&amp;" "&amp;D76</f>
        <v>H112 2024 Dezembro</v>
      </c>
      <c r="B76" s="10" t="str">
        <f>VLOOKUP(H76,[1]Auxiliar_referencia!E:F,2,FALSE)</f>
        <v>Medidor faturado pela UFSC</v>
      </c>
      <c r="C76" s="10">
        <v>2024</v>
      </c>
      <c r="D76" s="10" t="s">
        <v>119</v>
      </c>
      <c r="E76" s="10">
        <f>VLOOKUP(H76,[1]Auxiliar_referencia!$B:$X,3,FALSE)</f>
        <v>0</v>
      </c>
      <c r="F76" s="10" t="str">
        <f>VLOOKUP(H76,[1]Auxiliar_referencia!$B:$X,11,FALSE)</f>
        <v>Joinville - Perini B. P.</v>
      </c>
      <c r="G76" s="10" t="str">
        <f>VLOOKUP(H76,[1]Auxiliar_referencia!$B:$X,16,FALSE)</f>
        <v/>
      </c>
      <c r="H76" s="11" t="s">
        <v>105</v>
      </c>
      <c r="I76" s="10" t="str">
        <f>VLOOKUP(H76,[1]Auxiliar_referencia!$B:$X,20,FALSE)</f>
        <v>Condomínio Perini</v>
      </c>
      <c r="J76" s="10" t="str">
        <f>VLOOKUP(H76,[1]Auxiliar_referencia!$B:$X,10,FALSE)</f>
        <v>Joinville</v>
      </c>
      <c r="K76" s="10" t="str">
        <f>VLOOKUP(H76,[1]Auxiliar_referencia!$B:$X,12,FALSE)</f>
        <v>Tunel de Vento - LAB 01</v>
      </c>
      <c r="L76" s="12">
        <f>VLOOKUP($H76,'[2]2024_12'!$D:$AD,'[2]2024_12'!Z$19,FALSE)</f>
        <v>0</v>
      </c>
      <c r="M76" s="12">
        <f>VLOOKUP($H76,'[2]2024_12'!$D:$AD,'[2]2024_12'!AA$19,FALSE)</f>
        <v>0</v>
      </c>
      <c r="N76" s="12">
        <f>VLOOKUP($H76,'[2]2024_12'!$D:$AD,'[2]2024_12'!AB$19,FALSE)</f>
        <v>1</v>
      </c>
      <c r="O76" s="12">
        <f>VLOOKUP($H76,'[2]2024_12'!$D:$AD,'[2]2024_12'!AC$19,FALSE)</f>
        <v>0</v>
      </c>
      <c r="P76" s="12">
        <f>VLOOKUP($H76,'[2]2024_12'!$D:$AD,'[2]2024_12'!AD$19,FALSE)</f>
        <v>1</v>
      </c>
      <c r="Q76" s="13">
        <f>VLOOKUP(H76,'2024_11'!H:R,11,FALSE)</f>
        <v>512.21400000000006</v>
      </c>
      <c r="R76" s="14">
        <f>VLOOKUP($H76,'[2]2024_12'!$D:$AD,'[2]2024_12'!J$19,FALSE)</f>
        <v>522.93100000000004</v>
      </c>
      <c r="S76" s="15">
        <f t="shared" si="5"/>
        <v>10.716999999999985</v>
      </c>
      <c r="T76" s="12">
        <f>VLOOKUP($H76,'[2]2024_12'!$D:$AD,'[2]2024_12'!K$19,FALSE)</f>
        <v>10.717000000000001</v>
      </c>
      <c r="U76" s="16" t="str">
        <f>VLOOKUP($H76,'[2]2024_12'!$D:$AD,'[2]2024_12'!T$19,FALSE)</f>
        <v>LIDO</v>
      </c>
      <c r="V76" s="17" t="str">
        <f>VLOOKUP($H76,'[2]2024_12'!$D:$AD,'[2]2024_12'!U$19,FALSE)</f>
        <v>Sem ocorrência</v>
      </c>
      <c r="W76" s="12">
        <f>VLOOKUP($H76,'[2]2024_12'!$D:$AD,'[2]2024_12'!L$19,FALSE)</f>
        <v>127.53</v>
      </c>
      <c r="X76" s="12">
        <f>VLOOKUP($H76,'[2]2024_12'!$D:$AD,'[2]2024_12'!M$19,FALSE)</f>
        <v>102.03</v>
      </c>
      <c r="Y76" s="18">
        <f>VLOOKUP($H76,'[2]2024_12'!$D:$AD,'[2]2024_12'!N$19,FALSE)</f>
        <v>0</v>
      </c>
      <c r="Z76" s="12">
        <f>VLOOKUP($H76,'[2]2024_12'!$D:$AD,'[2]2024_12'!O$19,FALSE)</f>
        <v>0</v>
      </c>
      <c r="AA76" s="12">
        <f>VLOOKUP($H76,'[2]2024_12'!$D:$AD,'[2]2024_12'!P$19,FALSE)</f>
        <v>0</v>
      </c>
      <c r="AB76" s="12">
        <f>VLOOKUP($H76,'[2]2024_12'!$D:$AD,'[2]2024_12'!Q$19,FALSE)</f>
        <v>229.56</v>
      </c>
      <c r="AC76">
        <f t="shared" si="6"/>
        <v>229.56</v>
      </c>
      <c r="AD76">
        <f t="shared" si="7"/>
        <v>0</v>
      </c>
    </row>
    <row r="77" spans="1:30" ht="15" customHeight="1" x14ac:dyDescent="0.25">
      <c r="A77" s="10" t="str">
        <f t="shared" ref="A77" si="8">H77&amp;" "&amp;C77&amp;" "&amp;D77</f>
        <v>H113 2024 Dezembro</v>
      </c>
      <c r="B77" s="10" t="str">
        <f>VLOOKUP(H77,[1]Auxiliar_referencia!E:F,2,FALSE)</f>
        <v>Medidor faturado pela UFSC</v>
      </c>
      <c r="C77" s="10">
        <v>2024</v>
      </c>
      <c r="D77" s="10" t="s">
        <v>119</v>
      </c>
      <c r="E77" s="10">
        <f>VLOOKUP(H77,[1]Auxiliar_referencia!$B:$X,3,FALSE)</f>
        <v>0</v>
      </c>
      <c r="F77" s="10" t="str">
        <f>VLOOKUP(H77,[1]Auxiliar_referencia!$B:$X,11,FALSE)</f>
        <v>Joinville - Perini B. P.</v>
      </c>
      <c r="G77" s="10" t="str">
        <f>VLOOKUP(H77,[1]Auxiliar_referencia!$B:$X,16,FALSE)</f>
        <v/>
      </c>
      <c r="H77" s="11" t="s">
        <v>106</v>
      </c>
      <c r="I77" s="10" t="str">
        <f>VLOOKUP(H77,[1]Auxiliar_referencia!$B:$X,20,FALSE)</f>
        <v>Condomínio Perini</v>
      </c>
      <c r="J77" s="10" t="str">
        <f>VLOOKUP(H77,[1]Auxiliar_referencia!$B:$X,10,FALSE)</f>
        <v>Joinville</v>
      </c>
      <c r="K77" s="10" t="str">
        <f>VLOOKUP(H77,[1]Auxiliar_referencia!$B:$X,12,FALSE)</f>
        <v>Bloco U - U LAB</v>
      </c>
      <c r="L77" s="12">
        <f>VLOOKUP($H77,'[2]2025_01'!$D:$AD,'[2]2025_01'!Z$19,FALSE)</f>
        <v>0</v>
      </c>
      <c r="M77" s="12">
        <f>VLOOKUP($H77,'[2]2025_01'!$D:$AD,'[2]2025_01'!AA$19,FALSE)</f>
        <v>0</v>
      </c>
      <c r="N77" s="12">
        <f>VLOOKUP($H77,'[2]2025_01'!$D:$AD,'[2]2025_01'!AB$19,FALSE)</f>
        <v>1</v>
      </c>
      <c r="O77" s="12">
        <f>VLOOKUP($H77,'[2]2025_01'!$D:$AD,'[2]2025_01'!AC$19,FALSE)</f>
        <v>0</v>
      </c>
      <c r="P77" s="12">
        <f>VLOOKUP($H77,'[2]2025_01'!$D:$AD,'[2]2025_01'!AD$19,FALSE)</f>
        <v>1</v>
      </c>
      <c r="Q77" s="13">
        <f>VLOOKUP(H77,'[1]2025_12'!H:R,11,FALSE)</f>
        <v>0</v>
      </c>
      <c r="R77" s="14">
        <f>VLOOKUP($H77,'[2]2025_01'!$D:$AD,'[2]2025_01'!J$19,FALSE)</f>
        <v>6414.2749999999996</v>
      </c>
      <c r="S77" s="15">
        <f t="shared" si="5"/>
        <v>6414.2749999999996</v>
      </c>
      <c r="T77" s="12">
        <f>VLOOKUP($H77,'[2]2025_01'!$D:$AD,'[2]2025_01'!K$19,FALSE)</f>
        <v>243.82300000000001</v>
      </c>
      <c r="U77" s="16" t="str">
        <f>VLOOKUP($H77,'[2]2025_01'!$D:$AD,'[2]2025_01'!T$19,FALSE)</f>
        <v>LIDO</v>
      </c>
      <c r="V77" s="17" t="str">
        <f>VLOOKUP($H77,'[2]2025_01'!$D:$AD,'[2]2025_01'!U$19,FALSE)</f>
        <v>Sem ocorrência</v>
      </c>
      <c r="W77" s="12">
        <f>VLOOKUP($H77,'[2]2025_01'!$D:$AD,'[2]2025_01'!L$19,FALSE)</f>
        <v>2901.49</v>
      </c>
      <c r="X77" s="12">
        <f>VLOOKUP($H77,'[2]2025_01'!$D:$AD,'[2]2025_01'!M$19,FALSE)</f>
        <v>2321.19</v>
      </c>
      <c r="Y77" s="18">
        <f>VLOOKUP($H77,'[2]2025_01'!$D:$AD,'[2]2025_01'!N$19,FALSE)</f>
        <v>0</v>
      </c>
      <c r="Z77" s="12">
        <f>VLOOKUP($H77,'[2]2025_01'!$D:$AD,'[2]2025_01'!O$19,FALSE)</f>
        <v>0</v>
      </c>
      <c r="AA77" s="12">
        <f>VLOOKUP($H77,'[2]2025_01'!$D:$AD,'[2]2025_01'!P$19,FALSE)</f>
        <v>0</v>
      </c>
      <c r="AB77" s="12">
        <f>VLOOKUP($H77,'[2]2025_01'!$D:$AD,'[2]2025_01'!Q$19,FALSE)</f>
        <v>5222.68</v>
      </c>
      <c r="AC77">
        <f t="shared" si="6"/>
        <v>5222.68</v>
      </c>
      <c r="AD77">
        <f t="shared" si="7"/>
        <v>0</v>
      </c>
    </row>
    <row r="78" spans="1:30" x14ac:dyDescent="0.25">
      <c r="A78" s="10" t="str">
        <f>H78&amp;" "&amp;C78&amp;" "&amp;D78</f>
        <v>H130 2024 Dezembro</v>
      </c>
      <c r="B78" s="10" t="str">
        <f>VLOOKUP(H78,[1]Auxiliar_referencia!E:F,2,FALSE)</f>
        <v>Medidor faturado pela UFSC</v>
      </c>
      <c r="C78" s="10">
        <v>2024</v>
      </c>
      <c r="D78" s="10" t="s">
        <v>119</v>
      </c>
      <c r="E78" s="10">
        <f>VLOOKUP(H78,[1]Auxiliar_referencia!$B:$X,3,FALSE)</f>
        <v>0</v>
      </c>
      <c r="F78" s="10" t="str">
        <f>VLOOKUP(H78,[1]Auxiliar_referencia!$B:$X,11,FALSE)</f>
        <v>Sapiens Park</v>
      </c>
      <c r="G78" s="10" t="str">
        <f>VLOOKUP(H78,[1]Auxiliar_referencia!$B:$X,16,FALSE)</f>
        <v/>
      </c>
      <c r="H78" s="11" t="s">
        <v>107</v>
      </c>
      <c r="I78" s="10" t="str">
        <f>VLOOKUP(H78,[1]Auxiliar_referencia!$B:$X,20,FALSE)</f>
        <v>Condomínio Sapiens Park</v>
      </c>
      <c r="J78" s="10" t="str">
        <f>VLOOKUP(H78,[1]Auxiliar_referencia!$B:$X,10,FALSE)</f>
        <v>Florianópolis - Outros</v>
      </c>
      <c r="K78" s="10" t="str">
        <f>VLOOKUP(H78,[1]Auxiliar_referencia!$B:$X,12,FALSE)</f>
        <v>Sapiens Park - INPETRO</v>
      </c>
      <c r="L78" s="12">
        <f>VLOOKUP($H78,'[2]2024_12'!$D:$AD,'[2]2024_12'!Z$19,FALSE)</f>
        <v>0</v>
      </c>
      <c r="M78" s="12">
        <f>VLOOKUP($H78,'[2]2024_12'!$D:$AD,'[2]2024_12'!AA$19,FALSE)</f>
        <v>0</v>
      </c>
      <c r="N78" s="12">
        <f>VLOOKUP($H78,'[2]2024_12'!$D:$AD,'[2]2024_12'!AB$19,FALSE)</f>
        <v>1</v>
      </c>
      <c r="O78" s="12">
        <f>VLOOKUP($H78,'[2]2024_12'!$D:$AD,'[2]2024_12'!AC$19,FALSE)</f>
        <v>0</v>
      </c>
      <c r="P78" s="12">
        <f>VLOOKUP($H78,'[2]2024_12'!$D:$AD,'[2]2024_12'!AD$19,FALSE)</f>
        <v>1</v>
      </c>
      <c r="Q78" s="13">
        <f>VLOOKUP(H78,'2024_11'!H:R,11,FALSE)</f>
        <v>0</v>
      </c>
      <c r="R78" s="14">
        <f>VLOOKUP($H78,'[2]2024_12'!$D:$AD,'[2]2024_12'!J$19,FALSE)</f>
        <v>0</v>
      </c>
      <c r="S78" s="15">
        <f t="shared" si="5"/>
        <v>0</v>
      </c>
      <c r="T78" s="12">
        <f>VLOOKUP($H78,'[2]2024_12'!$D:$AD,'[2]2024_12'!K$19,FALSE)</f>
        <v>0</v>
      </c>
      <c r="U78" s="16">
        <f>VLOOKUP($H78,'[2]2024_12'!$D:$AD,'[2]2024_12'!T$19,FALSE)</f>
        <v>0</v>
      </c>
      <c r="V78" s="17">
        <f>VLOOKUP($H78,'[2]2024_12'!$D:$AD,'[2]2024_12'!U$19,FALSE)</f>
        <v>0</v>
      </c>
      <c r="W78" s="12">
        <f>VLOOKUP($H78,'[2]2024_12'!$D:$AD,'[2]2024_12'!L$19,FALSE)</f>
        <v>0</v>
      </c>
      <c r="X78" s="12">
        <f>VLOOKUP($H78,'[2]2024_12'!$D:$AD,'[2]2024_12'!M$19,FALSE)</f>
        <v>0</v>
      </c>
      <c r="Y78" s="18">
        <f>VLOOKUP($H78,'[2]2024_12'!$D:$AD,'[2]2024_12'!N$19,FALSE)</f>
        <v>0</v>
      </c>
      <c r="Z78" s="12">
        <f>VLOOKUP($H78,'[2]2024_12'!$D:$AD,'[2]2024_12'!O$19,FALSE)</f>
        <v>0</v>
      </c>
      <c r="AA78" s="12">
        <f>VLOOKUP($H78,'[2]2024_12'!$D:$AD,'[2]2024_12'!P$19,FALSE)</f>
        <v>0</v>
      </c>
      <c r="AB78" s="12">
        <f>VLOOKUP($H78,'[2]2024_12'!$D:$AD,'[2]2024_12'!Q$19,FALSE)</f>
        <v>0</v>
      </c>
      <c r="AC78">
        <f t="shared" si="6"/>
        <v>0</v>
      </c>
      <c r="AD78">
        <f t="shared" si="7"/>
        <v>0</v>
      </c>
    </row>
    <row r="79" spans="1:30" x14ac:dyDescent="0.25">
      <c r="A79" s="10" t="str">
        <f>H79&amp;" "&amp;C79&amp;" "&amp;D79</f>
        <v>H131 2024 Dezembro</v>
      </c>
      <c r="B79" s="10" t="str">
        <f>VLOOKUP(H79,[1]Auxiliar_referencia!E:F,2,FALSE)</f>
        <v>Medidor faturado pela UFSC</v>
      </c>
      <c r="C79" s="10">
        <v>2024</v>
      </c>
      <c r="D79" s="10" t="s">
        <v>119</v>
      </c>
      <c r="E79" s="10">
        <f>VLOOKUP(H79,[1]Auxiliar_referencia!$B:$X,3,FALSE)</f>
        <v>0</v>
      </c>
      <c r="F79" s="10" t="str">
        <f>VLOOKUP(H79,[1]Auxiliar_referencia!$B:$X,11,FALSE)</f>
        <v>Sapiens Park</v>
      </c>
      <c r="G79" s="10" t="str">
        <f>VLOOKUP(H79,[1]Auxiliar_referencia!$B:$X,16,FALSE)</f>
        <v/>
      </c>
      <c r="H79" s="11" t="s">
        <v>108</v>
      </c>
      <c r="I79" s="10" t="str">
        <f>VLOOKUP(H79,[1]Auxiliar_referencia!$B:$X,20,FALSE)</f>
        <v>Condomínio Sapiens Park</v>
      </c>
      <c r="J79" s="10" t="str">
        <f>VLOOKUP(H79,[1]Auxiliar_referencia!$B:$X,10,FALSE)</f>
        <v>Florianópolis - Outros</v>
      </c>
      <c r="K79" s="10" t="str">
        <f>VLOOKUP(H79,[1]Auxiliar_referencia!$B:$X,12,FALSE)</f>
        <v>Sapiens Park - Fotovoltaica</v>
      </c>
      <c r="L79" s="12">
        <f>VLOOKUP($H79,'[2]2024_12'!$D:$AD,'[2]2024_12'!Z$19,FALSE)</f>
        <v>1</v>
      </c>
      <c r="M79" s="12">
        <f>VLOOKUP($H79,'[2]2024_12'!$D:$AD,'[2]2024_12'!AA$19,FALSE)</f>
        <v>0</v>
      </c>
      <c r="N79" s="12">
        <f>VLOOKUP($H79,'[2]2024_12'!$D:$AD,'[2]2024_12'!AB$19,FALSE)</f>
        <v>0</v>
      </c>
      <c r="O79" s="12">
        <f>VLOOKUP($H79,'[2]2024_12'!$D:$AD,'[2]2024_12'!AC$19,FALSE)</f>
        <v>0</v>
      </c>
      <c r="P79" s="12">
        <f>VLOOKUP($H79,'[2]2024_12'!$D:$AD,'[2]2024_12'!AD$19,FALSE)</f>
        <v>1</v>
      </c>
      <c r="Q79" s="13">
        <f>VLOOKUP(H79,'2024_11'!H:R,11,FALSE)</f>
        <v>0</v>
      </c>
      <c r="R79" s="14">
        <f>VLOOKUP($H79,'[2]2024_12'!$D:$AD,'[2]2024_12'!J$19,FALSE)</f>
        <v>0</v>
      </c>
      <c r="S79" s="15">
        <f t="shared" si="5"/>
        <v>0</v>
      </c>
      <c r="T79" s="12">
        <f>VLOOKUP($H79,'[2]2024_12'!$D:$AD,'[2]2024_12'!K$19,FALSE)</f>
        <v>0</v>
      </c>
      <c r="U79" s="16">
        <f>VLOOKUP($H79,'[2]2024_12'!$D:$AD,'[2]2024_12'!T$19,FALSE)</f>
        <v>0</v>
      </c>
      <c r="V79" s="17">
        <f>VLOOKUP($H79,'[2]2024_12'!$D:$AD,'[2]2024_12'!U$19,FALSE)</f>
        <v>0</v>
      </c>
      <c r="W79" s="12">
        <f>VLOOKUP($H79,'[2]2024_12'!$D:$AD,'[2]2024_12'!L$19,FALSE)</f>
        <v>0</v>
      </c>
      <c r="X79" s="12">
        <f>VLOOKUP($H79,'[2]2024_12'!$D:$AD,'[2]2024_12'!M$19,FALSE)</f>
        <v>0</v>
      </c>
      <c r="Y79" s="18">
        <f>VLOOKUP($H79,'[2]2024_12'!$D:$AD,'[2]2024_12'!N$19,FALSE)</f>
        <v>0</v>
      </c>
      <c r="Z79" s="12">
        <f>VLOOKUP($H79,'[2]2024_12'!$D:$AD,'[2]2024_12'!O$19,FALSE)</f>
        <v>0</v>
      </c>
      <c r="AA79" s="12">
        <f>VLOOKUP($H79,'[2]2024_12'!$D:$AD,'[2]2024_12'!P$19,FALSE)</f>
        <v>0</v>
      </c>
      <c r="AB79" s="12">
        <f>VLOOKUP($H79,'[2]2024_12'!$D:$AD,'[2]2024_12'!Q$19,FALSE)</f>
        <v>0</v>
      </c>
      <c r="AC79">
        <f t="shared" si="6"/>
        <v>0</v>
      </c>
      <c r="AD79">
        <f t="shared" si="7"/>
        <v>0</v>
      </c>
    </row>
    <row r="80" spans="1:30" x14ac:dyDescent="0.25">
      <c r="A80" s="10" t="str">
        <f t="shared" ref="A80:A86" si="9">H80&amp;" "&amp;C80&amp;" "&amp;D80</f>
        <v>H200 2024 Dezembro</v>
      </c>
      <c r="B80" s="10" t="str">
        <f>VLOOKUP(H80,[1]Auxiliar_referencia!E:F,2,FALSE)</f>
        <v>Medidor faturado pela UFSC</v>
      </c>
      <c r="C80" s="10">
        <v>2024</v>
      </c>
      <c r="D80" s="10" t="s">
        <v>119</v>
      </c>
      <c r="E80" s="10">
        <f>VLOOKUP(H80,[1]Auxiliar_referencia!$B:$X,3,FALSE)</f>
        <v>15431797</v>
      </c>
      <c r="F80" s="10" t="str">
        <f>VLOOKUP(H80,[1]Auxiliar_referencia!$B:$X,11,FALSE)</f>
        <v>Centro</v>
      </c>
      <c r="G80" s="10" t="str">
        <f>VLOOKUP(H80,[1]Auxiliar_referencia!$B:$X,16,FALSE)</f>
        <v>B17C003784</v>
      </c>
      <c r="H80" s="11" t="s">
        <v>109</v>
      </c>
      <c r="I80" s="10" t="str">
        <f>VLOOKUP(H80,[1]Auxiliar_referencia!$B:$X,20,FALSE)</f>
        <v>CASAN</v>
      </c>
      <c r="J80" s="10" t="str">
        <f>VLOOKUP(H80,[1]Auxiliar_referencia!$B:$X,10,FALSE)</f>
        <v>Curitibanos</v>
      </c>
      <c r="K80" s="10" t="str">
        <f>VLOOKUP(H80,[1]Auxiliar_referencia!$B:$X,12,FALSE)</f>
        <v>Curitibanos CEDUP</v>
      </c>
      <c r="L80" s="12">
        <f>VLOOKUP($H80,'[2]2024_12'!$D:$AD,'[2]2024_12'!Z$19,FALSE)</f>
        <v>1</v>
      </c>
      <c r="M80" s="12">
        <f>VLOOKUP($H80,'[2]2024_12'!$D:$AD,'[2]2024_12'!AA$19,FALSE)</f>
        <v>0</v>
      </c>
      <c r="N80" s="12">
        <f>VLOOKUP($H80,'[2]2024_12'!$D:$AD,'[2]2024_12'!AB$19,FALSE)</f>
        <v>0</v>
      </c>
      <c r="O80" s="12">
        <f>VLOOKUP($H80,'[2]2024_12'!$D:$AD,'[2]2024_12'!AC$19,FALSE)</f>
        <v>0</v>
      </c>
      <c r="P80" s="12">
        <f>VLOOKUP($H80,'[2]2024_12'!$D:$AD,'[2]2024_12'!AD$19,FALSE)</f>
        <v>1</v>
      </c>
      <c r="Q80" s="13">
        <f>VLOOKUP(H80,'2024_11'!H:R,11,FALSE)</f>
        <v>3352</v>
      </c>
      <c r="R80" s="14">
        <f>VLOOKUP($H80,'[2]2024_12'!$D:$AD,'[2]2024_12'!J$19,FALSE)</f>
        <v>3449</v>
      </c>
      <c r="S80" s="15">
        <f t="shared" si="5"/>
        <v>97</v>
      </c>
      <c r="T80" s="12">
        <f>VLOOKUP($H80,'[2]2024_12'!$D:$AD,'[2]2024_12'!K$19,FALSE)</f>
        <v>97</v>
      </c>
      <c r="U80" s="16" t="str">
        <f>VLOOKUP($H80,'[2]2024_12'!$D:$AD,'[2]2024_12'!T$19,FALSE)</f>
        <v>LIDO</v>
      </c>
      <c r="V80" s="17" t="str">
        <f>VLOOKUP($H80,'[2]2024_12'!$D:$AD,'[2]2024_12'!U$19,FALSE)</f>
        <v>Sem ocorrência</v>
      </c>
      <c r="W80" s="12">
        <f>VLOOKUP($H80,'[2]2024_12'!$D:$AD,'[2]2024_12'!L$19,FALSE)</f>
        <v>1663.44</v>
      </c>
      <c r="X80" s="12">
        <f>VLOOKUP($H80,'[2]2024_12'!$D:$AD,'[2]2024_12'!M$19,FALSE)</f>
        <v>0</v>
      </c>
      <c r="Y80" s="18">
        <f>VLOOKUP($H80,'[2]2024_12'!$D:$AD,'[2]2024_12'!N$19,FALSE)</f>
        <v>-157.19</v>
      </c>
      <c r="Z80" s="12">
        <f>VLOOKUP($H80,'[2]2024_12'!$D:$AD,'[2]2024_12'!O$19,FALSE)</f>
        <v>0</v>
      </c>
      <c r="AA80" s="12">
        <f>VLOOKUP($H80,'[2]2024_12'!$D:$AD,'[2]2024_12'!P$19,FALSE)</f>
        <v>0</v>
      </c>
      <c r="AB80" s="12">
        <f>VLOOKUP($H80,'[2]2024_12'!$D:$AD,'[2]2024_12'!Q$19,FALSE)</f>
        <v>1506.25</v>
      </c>
      <c r="AC80">
        <f t="shared" si="6"/>
        <v>1506.25</v>
      </c>
      <c r="AD80">
        <f t="shared" si="7"/>
        <v>0</v>
      </c>
    </row>
    <row r="81" spans="1:30" x14ac:dyDescent="0.25">
      <c r="A81" s="10" t="str">
        <f t="shared" si="9"/>
        <v>H201 2024 Dezembro</v>
      </c>
      <c r="B81" s="10" t="str">
        <f>VLOOKUP(H81,[1]Auxiliar_referencia!E:F,2,FALSE)</f>
        <v>Medidor não instalado</v>
      </c>
      <c r="C81" s="10">
        <v>2024</v>
      </c>
      <c r="D81" s="10" t="s">
        <v>119</v>
      </c>
      <c r="E81" s="10">
        <f>VLOOKUP(H81,[1]Auxiliar_referencia!$B:$X,3,FALSE)</f>
        <v>0</v>
      </c>
      <c r="F81" s="10" t="str">
        <f>VLOOKUP(H81,[1]Auxiliar_referencia!$B:$X,11,FALSE)</f>
        <v>Área Sede</v>
      </c>
      <c r="G81" s="10" t="str">
        <f>VLOOKUP(H81,[1]Auxiliar_referencia!$B:$X,16,FALSE)</f>
        <v/>
      </c>
      <c r="H81" s="11" t="s">
        <v>110</v>
      </c>
      <c r="I81" s="10" t="str">
        <f>VLOOKUP(H81,[1]Auxiliar_referencia!$B:$X,20,FALSE)</f>
        <v>Interno</v>
      </c>
      <c r="J81" s="10" t="str">
        <f>VLOOKUP(H81,[1]Auxiliar_referencia!$B:$X,10,FALSE)</f>
        <v>Curitibanos</v>
      </c>
      <c r="K81" s="10" t="str">
        <f>VLOOKUP(H81,[1]Auxiliar_referencia!$B:$X,12,FALSE)</f>
        <v>Curitibanos SEDE - Água Subterrânea</v>
      </c>
      <c r="L81" s="12">
        <f>VLOOKUP($H81,'[2]2024_12'!$D:$AD,'[2]2024_12'!Z$19,FALSE)</f>
        <v>1</v>
      </c>
      <c r="M81" s="12">
        <f>VLOOKUP($H81,'[2]2024_12'!$D:$AD,'[2]2024_12'!AA$19,FALSE)</f>
        <v>0</v>
      </c>
      <c r="N81" s="12">
        <f>VLOOKUP($H81,'[2]2024_12'!$D:$AD,'[2]2024_12'!AB$19,FALSE)</f>
        <v>0</v>
      </c>
      <c r="O81" s="12">
        <f>VLOOKUP($H81,'[2]2024_12'!$D:$AD,'[2]2024_12'!AC$19,FALSE)</f>
        <v>0</v>
      </c>
      <c r="P81" s="12">
        <f>VLOOKUP($H81,'[2]2024_12'!$D:$AD,'[2]2024_12'!AD$19,FALSE)</f>
        <v>1</v>
      </c>
      <c r="Q81" s="13">
        <f>VLOOKUP(H81,'2024_11'!H:R,11,FALSE)</f>
        <v>0</v>
      </c>
      <c r="R81" s="14">
        <f>VLOOKUP($H81,'[2]2024_12'!$D:$AD,'[2]2024_12'!J$19,FALSE)</f>
        <v>0</v>
      </c>
      <c r="S81" s="15">
        <f t="shared" si="5"/>
        <v>0</v>
      </c>
      <c r="T81" s="12">
        <f>VLOOKUP($H81,'[2]2024_12'!$D:$AD,'[2]2024_12'!K$19,FALSE)</f>
        <v>0</v>
      </c>
      <c r="U81" s="16">
        <f>VLOOKUP($H81,'[2]2024_12'!$D:$AD,'[2]2024_12'!T$19,FALSE)</f>
        <v>0</v>
      </c>
      <c r="V81" s="17">
        <f>VLOOKUP($H81,'[2]2024_12'!$D:$AD,'[2]2024_12'!U$19,FALSE)</f>
        <v>0</v>
      </c>
      <c r="W81" s="12">
        <f>VLOOKUP($H81,'[2]2024_12'!$D:$AD,'[2]2024_12'!L$19,FALSE)</f>
        <v>0</v>
      </c>
      <c r="X81" s="12">
        <f>VLOOKUP($H81,'[2]2024_12'!$D:$AD,'[2]2024_12'!M$19,FALSE)</f>
        <v>0</v>
      </c>
      <c r="Y81" s="18">
        <f>VLOOKUP($H81,'[2]2024_12'!$D:$AD,'[2]2024_12'!N$19,FALSE)</f>
        <v>0</v>
      </c>
      <c r="Z81" s="12">
        <f>VLOOKUP($H81,'[2]2024_12'!$D:$AD,'[2]2024_12'!O$19,FALSE)</f>
        <v>0</v>
      </c>
      <c r="AA81" s="12">
        <f>VLOOKUP($H81,'[2]2024_12'!$D:$AD,'[2]2024_12'!P$19,FALSE)</f>
        <v>0</v>
      </c>
      <c r="AB81" s="12">
        <f>VLOOKUP($H81,'[2]2024_12'!$D:$AD,'[2]2024_12'!Q$19,FALSE)</f>
        <v>0</v>
      </c>
      <c r="AC81">
        <f t="shared" si="6"/>
        <v>0</v>
      </c>
      <c r="AD81">
        <f t="shared" si="7"/>
        <v>0</v>
      </c>
    </row>
    <row r="82" spans="1:30" x14ac:dyDescent="0.25">
      <c r="A82" s="10" t="str">
        <f t="shared" si="9"/>
        <v>H202 2024 Dezembro</v>
      </c>
      <c r="B82" s="10" t="str">
        <f>VLOOKUP(H82,[1]Auxiliar_referencia!E:F,2,FALSE)</f>
        <v>Medidor não instalado</v>
      </c>
      <c r="C82" s="10">
        <v>2024</v>
      </c>
      <c r="D82" s="10" t="s">
        <v>119</v>
      </c>
      <c r="E82" s="10">
        <f>VLOOKUP(H82,[1]Auxiliar_referencia!$B:$X,3,FALSE)</f>
        <v>0</v>
      </c>
      <c r="F82" s="10" t="str">
        <f>VLOOKUP(H82,[1]Auxiliar_referencia!$B:$X,11,FALSE)</f>
        <v>Área Sede</v>
      </c>
      <c r="G82" s="10" t="str">
        <f>VLOOKUP(H82,[1]Auxiliar_referencia!$B:$X,16,FALSE)</f>
        <v/>
      </c>
      <c r="H82" s="11" t="s">
        <v>111</v>
      </c>
      <c r="I82" s="10" t="str">
        <f>VLOOKUP(H82,[1]Auxiliar_referencia!$B:$X,20,FALSE)</f>
        <v>Interno</v>
      </c>
      <c r="J82" s="10" t="str">
        <f>VLOOKUP(H82,[1]Auxiliar_referencia!$B:$X,10,FALSE)</f>
        <v>Curitibanos</v>
      </c>
      <c r="K82" s="10" t="str">
        <f>VLOOKUP(H82,[1]Auxiliar_referencia!$B:$X,12,FALSE)</f>
        <v>Curitibanos SEDE - ETE</v>
      </c>
      <c r="L82" s="12">
        <f>VLOOKUP($H82,'[2]2024_12'!$D:$AD,'[2]2024_12'!Z$19,FALSE)</f>
        <v>0</v>
      </c>
      <c r="M82" s="12">
        <f>VLOOKUP($H82,'[2]2024_12'!$D:$AD,'[2]2024_12'!AA$19,FALSE)</f>
        <v>0</v>
      </c>
      <c r="N82" s="12">
        <f>VLOOKUP($H82,'[2]2024_12'!$D:$AD,'[2]2024_12'!AB$19,FALSE)</f>
        <v>0</v>
      </c>
      <c r="O82" s="12">
        <f>VLOOKUP($H82,'[2]2024_12'!$D:$AD,'[2]2024_12'!AC$19,FALSE)</f>
        <v>0</v>
      </c>
      <c r="P82" s="12">
        <f>VLOOKUP($H82,'[2]2024_12'!$D:$AD,'[2]2024_12'!AD$19,FALSE)</f>
        <v>0</v>
      </c>
      <c r="Q82" s="13">
        <f>VLOOKUP(H82,'2024_11'!H:R,11,FALSE)</f>
        <v>0</v>
      </c>
      <c r="R82" s="14">
        <f>VLOOKUP($H82,'[2]2024_12'!$D:$AD,'[2]2024_12'!J$19,FALSE)</f>
        <v>0</v>
      </c>
      <c r="S82" s="15">
        <f t="shared" si="5"/>
        <v>0</v>
      </c>
      <c r="T82" s="12">
        <f>VLOOKUP($H82,'[2]2024_12'!$D:$AD,'[2]2024_12'!K$19,FALSE)</f>
        <v>0</v>
      </c>
      <c r="U82" s="16">
        <f>VLOOKUP($H82,'[2]2024_12'!$D:$AD,'[2]2024_12'!T$19,FALSE)</f>
        <v>0</v>
      </c>
      <c r="V82" s="17">
        <f>VLOOKUP($H82,'[2]2024_12'!$D:$AD,'[2]2024_12'!U$19,FALSE)</f>
        <v>0</v>
      </c>
      <c r="W82" s="12">
        <f>VLOOKUP($H82,'[2]2024_12'!$D:$AD,'[2]2024_12'!L$19,FALSE)</f>
        <v>0</v>
      </c>
      <c r="X82" s="12">
        <f>VLOOKUP($H82,'[2]2024_12'!$D:$AD,'[2]2024_12'!M$19,FALSE)</f>
        <v>0</v>
      </c>
      <c r="Y82" s="18">
        <f>VLOOKUP($H82,'[2]2024_12'!$D:$AD,'[2]2024_12'!N$19,FALSE)</f>
        <v>0</v>
      </c>
      <c r="Z82" s="12">
        <f>VLOOKUP($H82,'[2]2024_12'!$D:$AD,'[2]2024_12'!O$19,FALSE)</f>
        <v>0</v>
      </c>
      <c r="AA82" s="12">
        <f>VLOOKUP($H82,'[2]2024_12'!$D:$AD,'[2]2024_12'!P$19,FALSE)</f>
        <v>0</v>
      </c>
      <c r="AB82" s="12">
        <f>VLOOKUP($H82,'[2]2024_12'!$D:$AD,'[2]2024_12'!Q$19,FALSE)</f>
        <v>0</v>
      </c>
      <c r="AC82">
        <f t="shared" si="6"/>
        <v>0</v>
      </c>
      <c r="AD82">
        <f t="shared" si="7"/>
        <v>0</v>
      </c>
    </row>
    <row r="83" spans="1:30" x14ac:dyDescent="0.25">
      <c r="A83" s="10" t="str">
        <f t="shared" si="9"/>
        <v>H300 2024 Dezembro</v>
      </c>
      <c r="B83" s="10" t="str">
        <f>VLOOKUP(H83,[1]Auxiliar_referencia!E:F,2,FALSE)</f>
        <v>Medidor faturado pela UFSC</v>
      </c>
      <c r="C83" s="10">
        <v>2024</v>
      </c>
      <c r="D83" s="10" t="s">
        <v>119</v>
      </c>
      <c r="E83" s="10">
        <f>VLOOKUP(H83,[1]Auxiliar_referencia!$B:$X,3,FALSE)</f>
        <v>196916</v>
      </c>
      <c r="F83" s="10" t="str">
        <f>VLOOKUP(H83,[1]Auxiliar_referencia!$B:$X,11,FALSE)</f>
        <v>Araranguá</v>
      </c>
      <c r="G83" s="10" t="str">
        <f>VLOOKUP(H83,[1]Auxiliar_referencia!$B:$X,16,FALSE)</f>
        <v>A15L279126</v>
      </c>
      <c r="H83" s="11" t="s">
        <v>112</v>
      </c>
      <c r="I83" s="10" t="str">
        <f>VLOOKUP(H83,[1]Auxiliar_referencia!$B:$X,20,FALSE)</f>
        <v>SAMAE ARARANGUÁ</v>
      </c>
      <c r="J83" s="10" t="str">
        <f>VLOOKUP(H83,[1]Auxiliar_referencia!$B:$X,10,FALSE)</f>
        <v>Araranguá</v>
      </c>
      <c r="K83" s="10" t="str">
        <f>VLOOKUP(H83,[1]Auxiliar_referencia!$B:$X,12,FALSE)</f>
        <v>SAMAE Araranguá  Mato Alto</v>
      </c>
      <c r="L83" s="12">
        <f>VLOOKUP($H83,'[2]2024_12'!$D:$AD,'[2]2024_12'!Z$19,FALSE)</f>
        <v>1</v>
      </c>
      <c r="M83" s="12">
        <f>VLOOKUP($H83,'[2]2024_12'!$D:$AD,'[2]2024_12'!AA$19,FALSE)</f>
        <v>0</v>
      </c>
      <c r="N83" s="12">
        <f>VLOOKUP($H83,'[2]2024_12'!$D:$AD,'[2]2024_12'!AB$19,FALSE)</f>
        <v>0</v>
      </c>
      <c r="O83" s="12">
        <f>VLOOKUP($H83,'[2]2024_12'!$D:$AD,'[2]2024_12'!AC$19,FALSE)</f>
        <v>0</v>
      </c>
      <c r="P83" s="12">
        <f>VLOOKUP($H83,'[2]2024_12'!$D:$AD,'[2]2024_12'!AD$19,FALSE)</f>
        <v>1</v>
      </c>
      <c r="Q83" s="13">
        <f>VLOOKUP(H83,'2024_11'!H:R,11,FALSE)</f>
        <v>4289</v>
      </c>
      <c r="R83" s="14">
        <f>VLOOKUP($H83,'[2]2024_12'!$D:$AD,'[2]2024_12'!J$19,FALSE)</f>
        <v>4342</v>
      </c>
      <c r="S83" s="15">
        <f t="shared" si="5"/>
        <v>53</v>
      </c>
      <c r="T83" s="12">
        <f>VLOOKUP($H83,'[2]2024_12'!$D:$AD,'[2]2024_12'!K$19,FALSE)</f>
        <v>53</v>
      </c>
      <c r="U83" s="16" t="str">
        <f>VLOOKUP($H83,'[2]2024_12'!$D:$AD,'[2]2024_12'!T$19,FALSE)</f>
        <v>LIDO</v>
      </c>
      <c r="V83" s="17" t="str">
        <f>VLOOKUP($H83,'[2]2024_12'!$D:$AD,'[2]2024_12'!U$19,FALSE)</f>
        <v>Sem ocorrência</v>
      </c>
      <c r="W83" s="12">
        <f>VLOOKUP($H83,'[2]2024_12'!$D:$AD,'[2]2024_12'!L$19,FALSE)</f>
        <v>729.27</v>
      </c>
      <c r="X83" s="12">
        <f>VLOOKUP($H83,'[2]2024_12'!$D:$AD,'[2]2024_12'!M$19,FALSE)</f>
        <v>0</v>
      </c>
      <c r="Y83" s="18">
        <f>VLOOKUP($H83,'[2]2024_12'!$D:$AD,'[2]2024_12'!N$19,FALSE)</f>
        <v>0</v>
      </c>
      <c r="Z83" s="12">
        <f>VLOOKUP($H83,'[2]2024_12'!$D:$AD,'[2]2024_12'!O$19,FALSE)</f>
        <v>0</v>
      </c>
      <c r="AA83" s="12">
        <f>VLOOKUP($H83,'[2]2024_12'!$D:$AD,'[2]2024_12'!P$19,FALSE)</f>
        <v>0</v>
      </c>
      <c r="AB83" s="12">
        <f>VLOOKUP($H83,'[2]2024_12'!$D:$AD,'[2]2024_12'!Q$19,FALSE)</f>
        <v>729.27</v>
      </c>
      <c r="AC83">
        <f t="shared" si="6"/>
        <v>729.27</v>
      </c>
      <c r="AD83">
        <f t="shared" si="7"/>
        <v>0</v>
      </c>
    </row>
    <row r="84" spans="1:30" x14ac:dyDescent="0.25">
      <c r="A84" s="10" t="str">
        <f t="shared" si="9"/>
        <v>H302 2024 Dezembro</v>
      </c>
      <c r="B84" s="10" t="str">
        <f>VLOOKUP(H84,[1]Auxiliar_referencia!E:F,2,FALSE)</f>
        <v>Medidor faturado pela UFSC</v>
      </c>
      <c r="C84" s="10">
        <v>2024</v>
      </c>
      <c r="D84" s="10" t="s">
        <v>119</v>
      </c>
      <c r="E84" s="10">
        <f>VLOOKUP(H84,[1]Auxiliar_referencia!$B:$X,3,FALSE)</f>
        <v>107568</v>
      </c>
      <c r="F84" s="10" t="str">
        <f>VLOOKUP(H84,[1]Auxiliar_referencia!$B:$X,11,FALSE)</f>
        <v>Araranguá</v>
      </c>
      <c r="G84" s="10" t="str">
        <f>VLOOKUP(H84,[1]Auxiliar_referencia!$B:$X,16,FALSE)</f>
        <v>A22LN0055338</v>
      </c>
      <c r="H84" s="11" t="s">
        <v>113</v>
      </c>
      <c r="I84" s="10" t="str">
        <f>VLOOKUP(H84,[1]Auxiliar_referencia!$B:$X,20,FALSE)</f>
        <v>SAMAE ARARANGUÁ</v>
      </c>
      <c r="J84" s="10" t="str">
        <f>VLOOKUP(H84,[1]Auxiliar_referencia!$B:$X,10,FALSE)</f>
        <v>Araranguá</v>
      </c>
      <c r="K84" s="10" t="str">
        <f>VLOOKUP(H84,[1]Auxiliar_referencia!$B:$X,12,FALSE)</f>
        <v>SAMAE Araranguá  R. Pedro M. Pacheco (Medicina)</v>
      </c>
      <c r="L84" s="12">
        <f>VLOOKUP($H84,'[2]2024_12'!$D:$AD,'[2]2024_12'!Z$19,FALSE)</f>
        <v>1</v>
      </c>
      <c r="M84" s="12">
        <f>VLOOKUP($H84,'[2]2024_12'!$D:$AD,'[2]2024_12'!AA$19,FALSE)</f>
        <v>0</v>
      </c>
      <c r="N84" s="12">
        <f>VLOOKUP($H84,'[2]2024_12'!$D:$AD,'[2]2024_12'!AB$19,FALSE)</f>
        <v>0</v>
      </c>
      <c r="O84" s="12">
        <f>VLOOKUP($H84,'[2]2024_12'!$D:$AD,'[2]2024_12'!AC$19,FALSE)</f>
        <v>0</v>
      </c>
      <c r="P84" s="12">
        <f>VLOOKUP($H84,'[2]2024_12'!$D:$AD,'[2]2024_12'!AD$19,FALSE)</f>
        <v>1</v>
      </c>
      <c r="Q84" s="13">
        <f>VLOOKUP(H84,'2024_11'!H:R,11,FALSE)</f>
        <v>187</v>
      </c>
      <c r="R84" s="14">
        <f>VLOOKUP($H84,'[2]2024_12'!$D:$AD,'[2]2024_12'!J$19,FALSE)</f>
        <v>194</v>
      </c>
      <c r="S84" s="15">
        <f t="shared" si="5"/>
        <v>7</v>
      </c>
      <c r="T84" s="12">
        <f>VLOOKUP($H84,'[2]2024_12'!$D:$AD,'[2]2024_12'!K$19,FALSE)</f>
        <v>10</v>
      </c>
      <c r="U84" s="16" t="str">
        <f>VLOOKUP($H84,'[2]2024_12'!$D:$AD,'[2]2024_12'!T$19,FALSE)</f>
        <v>LIDO</v>
      </c>
      <c r="V84" s="17" t="str">
        <f>VLOOKUP($H84,'[2]2024_12'!$D:$AD,'[2]2024_12'!U$19,FALSE)</f>
        <v>Mínimo</v>
      </c>
      <c r="W84" s="12">
        <f>VLOOKUP($H84,'[2]2024_12'!$D:$AD,'[2]2024_12'!L$19,FALSE)</f>
        <v>96.81</v>
      </c>
      <c r="X84" s="12">
        <f>VLOOKUP($H84,'[2]2024_12'!$D:$AD,'[2]2024_12'!M$19,FALSE)</f>
        <v>71.06</v>
      </c>
      <c r="Y84" s="18">
        <f>VLOOKUP($H84,'[2]2024_12'!$D:$AD,'[2]2024_12'!N$19,FALSE)</f>
        <v>0</v>
      </c>
      <c r="Z84" s="12">
        <f>VLOOKUP($H84,'[2]2024_12'!$D:$AD,'[2]2024_12'!O$19,FALSE)</f>
        <v>0</v>
      </c>
      <c r="AA84" s="12">
        <f>VLOOKUP($H84,'[2]2024_12'!$D:$AD,'[2]2024_12'!P$19,FALSE)</f>
        <v>0</v>
      </c>
      <c r="AB84" s="12">
        <f>VLOOKUP($H84,'[2]2024_12'!$D:$AD,'[2]2024_12'!Q$19,FALSE)</f>
        <v>167.87</v>
      </c>
      <c r="AC84">
        <f t="shared" si="6"/>
        <v>167.87</v>
      </c>
      <c r="AD84">
        <f t="shared" si="7"/>
        <v>0</v>
      </c>
    </row>
    <row r="85" spans="1:30" x14ac:dyDescent="0.25">
      <c r="A85" s="10" t="str">
        <f t="shared" si="9"/>
        <v>H401 2024 Dezembro</v>
      </c>
      <c r="B85" s="10" t="str">
        <f>VLOOKUP(H85,[1]Auxiliar_referencia!E:F,2,FALSE)</f>
        <v>Medidor faturado pela UFSC</v>
      </c>
      <c r="C85" s="10">
        <v>2024</v>
      </c>
      <c r="D85" s="10" t="s">
        <v>119</v>
      </c>
      <c r="E85" s="10">
        <f>VLOOKUP(H85,[1]Auxiliar_referencia!$B:$X,3,FALSE)</f>
        <v>38988</v>
      </c>
      <c r="F85" s="10" t="str">
        <f>VLOOKUP(H85,[1]Auxiliar_referencia!$B:$X,11,FALSE)</f>
        <v>Blumenau</v>
      </c>
      <c r="G85" s="10" t="str">
        <f>VLOOKUP(H85,[1]Auxiliar_referencia!$B:$X,16,FALSE)</f>
        <v>A12S141289</v>
      </c>
      <c r="H85" s="11" t="s">
        <v>114</v>
      </c>
      <c r="I85" s="10" t="str">
        <f>VLOOKUP(H85,[1]Auxiliar_referencia!$B:$X,20,FALSE)</f>
        <v>SAMAE BLUMENAU</v>
      </c>
      <c r="J85" s="10" t="str">
        <f>VLOOKUP(H85,[1]Auxiliar_referencia!$B:$X,10,FALSE)</f>
        <v>Blumenau</v>
      </c>
      <c r="K85" s="10" t="str">
        <f>VLOOKUP(H85,[1]Auxiliar_referencia!$B:$X,12,FALSE)</f>
        <v>SAMAE Blumenau  Rua João Pessoa, 2750</v>
      </c>
      <c r="L85" s="12">
        <f>VLOOKUP($H85,'[2]2024_12'!$D:$AD,'[2]2024_12'!Z$19,FALSE)</f>
        <v>1</v>
      </c>
      <c r="M85" s="12">
        <f>VLOOKUP($H85,'[2]2024_12'!$D:$AD,'[2]2024_12'!AA$19,FALSE)</f>
        <v>0</v>
      </c>
      <c r="N85" s="12">
        <f>VLOOKUP($H85,'[2]2024_12'!$D:$AD,'[2]2024_12'!AB$19,FALSE)</f>
        <v>0</v>
      </c>
      <c r="O85" s="12">
        <f>VLOOKUP($H85,'[2]2024_12'!$D:$AD,'[2]2024_12'!AC$19,FALSE)</f>
        <v>0</v>
      </c>
      <c r="P85" s="12">
        <f>VLOOKUP($H85,'[2]2024_12'!$D:$AD,'[2]2024_12'!AD$19,FALSE)</f>
        <v>1</v>
      </c>
      <c r="Q85" s="13">
        <f>VLOOKUP(H85,'2024_11'!H:R,11,FALSE)</f>
        <v>3694</v>
      </c>
      <c r="R85" s="14">
        <f>VLOOKUP($H85,'[2]2024_12'!$D:$AD,'[2]2024_12'!J$19,FALSE)</f>
        <v>3774</v>
      </c>
      <c r="S85" s="15">
        <f t="shared" si="5"/>
        <v>80</v>
      </c>
      <c r="T85" s="12">
        <f>VLOOKUP($H85,'[2]2024_12'!$D:$AD,'[2]2024_12'!K$19,FALSE)</f>
        <v>80</v>
      </c>
      <c r="U85" s="16" t="str">
        <f>VLOOKUP($H85,'[2]2024_12'!$D:$AD,'[2]2024_12'!T$19,FALSE)</f>
        <v>LIDO</v>
      </c>
      <c r="V85" s="17" t="str">
        <f>VLOOKUP($H85,'[2]2024_12'!$D:$AD,'[2]2024_12'!U$19,FALSE)</f>
        <v>Sem ocorrência</v>
      </c>
      <c r="W85" s="12">
        <f>VLOOKUP($H85,'[2]2024_12'!$D:$AD,'[2]2024_12'!L$19,FALSE)</f>
        <v>607.5</v>
      </c>
      <c r="X85" s="12">
        <f>VLOOKUP($H85,'[2]2024_12'!$D:$AD,'[2]2024_12'!M$19,FALSE)</f>
        <v>704.83</v>
      </c>
      <c r="Y85" s="18">
        <f>VLOOKUP($H85,'[2]2024_12'!$D:$AD,'[2]2024_12'!N$19,FALSE)</f>
        <v>-66.61</v>
      </c>
      <c r="Z85" s="12">
        <f>VLOOKUP($H85,'[2]2024_12'!$D:$AD,'[2]2024_12'!O$19,FALSE)</f>
        <v>0</v>
      </c>
      <c r="AA85" s="12">
        <f>VLOOKUP($H85,'[2]2024_12'!$D:$AD,'[2]2024_12'!P$19,FALSE)</f>
        <v>0</v>
      </c>
      <c r="AB85" s="12">
        <f>VLOOKUP($H85,'[2]2024_12'!$D:$AD,'[2]2024_12'!Q$19,FALSE)</f>
        <v>1245.72</v>
      </c>
      <c r="AC85">
        <f t="shared" si="6"/>
        <v>1245.72</v>
      </c>
      <c r="AD85">
        <f t="shared" si="7"/>
        <v>0</v>
      </c>
    </row>
    <row r="86" spans="1:30" x14ac:dyDescent="0.25">
      <c r="A86" s="10" t="str">
        <f t="shared" si="9"/>
        <v>H402 2024 Dezembro</v>
      </c>
      <c r="B86" s="10" t="str">
        <f>VLOOKUP(H86,[1]Auxiliar_referencia!E:F,2,FALSE)</f>
        <v>Medidor faturado pela UFSC</v>
      </c>
      <c r="C86" s="10">
        <v>2024</v>
      </c>
      <c r="D86" s="10" t="s">
        <v>119</v>
      </c>
      <c r="E86" s="10">
        <f>VLOOKUP(H86,[1]Auxiliar_referencia!$B:$X,3,FALSE)</f>
        <v>55308</v>
      </c>
      <c r="F86" s="10" t="str">
        <f>VLOOKUP(H86,[1]Auxiliar_referencia!$B:$X,11,FALSE)</f>
        <v>Blumenau</v>
      </c>
      <c r="G86" s="10" t="str">
        <f>VLOOKUP(H86,[1]Auxiliar_referencia!$B:$X,16,FALSE)</f>
        <v>Y17AA00025980</v>
      </c>
      <c r="H86" s="11" t="s">
        <v>115</v>
      </c>
      <c r="I86" s="10" t="str">
        <f>VLOOKUP(H86,[1]Auxiliar_referencia!$B:$X,20,FALSE)</f>
        <v>SAMAE BLUMENAU</v>
      </c>
      <c r="J86" s="10" t="str">
        <f>VLOOKUP(H86,[1]Auxiliar_referencia!$B:$X,10,FALSE)</f>
        <v>Blumenau</v>
      </c>
      <c r="K86" s="10" t="str">
        <f>VLOOKUP(H86,[1]Auxiliar_referencia!$B:$X,12,FALSE)</f>
        <v>SAMAE Blumenau  Rua João Pessoa, 2514</v>
      </c>
      <c r="L86" s="12">
        <f>VLOOKUP($H86,'[2]2024_12'!$D:$AD,'[2]2024_12'!Z$19,FALSE)</f>
        <v>1</v>
      </c>
      <c r="M86" s="12">
        <f>VLOOKUP($H86,'[2]2024_12'!$D:$AD,'[2]2024_12'!AA$19,FALSE)</f>
        <v>0</v>
      </c>
      <c r="N86" s="12">
        <f>VLOOKUP($H86,'[2]2024_12'!$D:$AD,'[2]2024_12'!AB$19,FALSE)</f>
        <v>0</v>
      </c>
      <c r="O86" s="12">
        <f>VLOOKUP($H86,'[2]2024_12'!$D:$AD,'[2]2024_12'!AC$19,FALSE)</f>
        <v>0</v>
      </c>
      <c r="P86" s="12">
        <f>VLOOKUP($H86,'[2]2024_12'!$D:$AD,'[2]2024_12'!AD$19,FALSE)</f>
        <v>1</v>
      </c>
      <c r="Q86" s="13">
        <f>VLOOKUP(H86,'2024_11'!H:R,11,FALSE)</f>
        <v>2206</v>
      </c>
      <c r="R86" s="14">
        <f>VLOOKUP($H86,'[2]2024_12'!$D:$AD,'[2]2024_12'!J$19,FALSE)</f>
        <v>2206</v>
      </c>
      <c r="S86" s="15">
        <f t="shared" si="5"/>
        <v>0</v>
      </c>
      <c r="T86" s="12">
        <f>VLOOKUP($H86,'[2]2024_12'!$D:$AD,'[2]2024_12'!K$19,FALSE)</f>
        <v>1</v>
      </c>
      <c r="U86" s="16" t="str">
        <f>VLOOKUP($H86,'[2]2024_12'!$D:$AD,'[2]2024_12'!T$19,FALSE)</f>
        <v>LIDO</v>
      </c>
      <c r="V86" s="17" t="str">
        <f>VLOOKUP($H86,'[2]2024_12'!$D:$AD,'[2]2024_12'!U$19,FALSE)</f>
        <v>Sem ocorrência</v>
      </c>
      <c r="W86" s="12">
        <f>VLOOKUP($H86,'[2]2024_12'!$D:$AD,'[2]2024_12'!L$19,FALSE)</f>
        <v>63.5</v>
      </c>
      <c r="X86" s="12">
        <f>VLOOKUP($H86,'[2]2024_12'!$D:$AD,'[2]2024_12'!M$19,FALSE)</f>
        <v>73.45</v>
      </c>
      <c r="Y86" s="18">
        <f>VLOOKUP($H86,'[2]2024_12'!$D:$AD,'[2]2024_12'!N$19,FALSE)</f>
        <v>-6.94</v>
      </c>
      <c r="Z86" s="12">
        <f>VLOOKUP($H86,'[2]2024_12'!$D:$AD,'[2]2024_12'!O$19,FALSE)</f>
        <v>0</v>
      </c>
      <c r="AA86" s="12">
        <f>VLOOKUP($H86,'[2]2024_12'!$D:$AD,'[2]2024_12'!P$19,FALSE)</f>
        <v>0</v>
      </c>
      <c r="AB86" s="12">
        <f>VLOOKUP($H86,'[2]2024_12'!$D:$AD,'[2]2024_12'!Q$19,FALSE)</f>
        <v>130.01</v>
      </c>
      <c r="AC86">
        <f t="shared" si="6"/>
        <v>130.01</v>
      </c>
      <c r="AD86">
        <f t="shared" si="7"/>
        <v>0</v>
      </c>
    </row>
    <row r="139" spans="1:29" customForma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27"/>
    </row>
  </sheetData>
  <autoFilter ref="A1:AD1" xr:uid="{00000000-0009-0000-0000-00001B000000}">
    <sortState xmlns:xlrd2="http://schemas.microsoft.com/office/spreadsheetml/2017/richdata2" ref="A2:AC75">
      <sortCondition ref="B1"/>
    </sortState>
  </autoFilter>
  <conditionalFormatting sqref="U1 U87:U1048576">
    <cfRule type="cellIs" dxfId="28" priority="9" operator="equal">
      <formula>"Média"</formula>
    </cfRule>
    <cfRule type="cellIs" dxfId="27" priority="10" operator="equal">
      <formula>"Mínimo"</formula>
    </cfRule>
  </conditionalFormatting>
  <conditionalFormatting sqref="U1:U1048576">
    <cfRule type="cellIs" dxfId="26" priority="3" operator="equal">
      <formula>"Informado"</formula>
    </cfRule>
  </conditionalFormatting>
  <conditionalFormatting sqref="U2:U86">
    <cfRule type="cellIs" dxfId="25" priority="1" operator="equal">
      <formula>"Média"</formula>
    </cfRule>
    <cfRule type="cellIs" dxfId="24" priority="2" operator="equal">
      <formula>"Mínimo"</formula>
    </cfRule>
    <cfRule type="cellIs" dxfId="23" priority="4" operator="equal">
      <formula>"Lido"</formula>
    </cfRule>
  </conditionalFormatting>
  <conditionalFormatting sqref="V1 V87:V1048576">
    <cfRule type="containsText" dxfId="22" priority="6" operator="containsText" text="fatura emitida pela média">
      <formula>NOT(ISERROR(SEARCH("fatura emitida pela média",V1)))</formula>
    </cfRule>
    <cfRule type="containsText" dxfId="21" priority="7" operator="containsText" text="ALTO CONSUMO">
      <formula>NOT(ISERROR(SEARCH("ALTO CONSUMO",V1)))</formula>
    </cfRule>
  </conditionalFormatting>
  <conditionalFormatting sqref="AD2:AD86">
    <cfRule type="cellIs" dxfId="20" priority="5" operator="notEqual">
      <formula>0</formula>
    </cfRule>
  </conditionalFormatting>
  <conditionalFormatting sqref="AD87:AD139">
    <cfRule type="cellIs" dxfId="19" priority="11" operator="not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1C71-B8E5-4C23-9EDD-C00D2E138411}">
  <dimension ref="A1:AD140"/>
  <sheetViews>
    <sheetView topLeftCell="A70" zoomScale="75" zoomScaleNormal="75" workbookViewId="0">
      <selection activeCell="A87" sqref="A87:XFD97"/>
    </sheetView>
  </sheetViews>
  <sheetFormatPr defaultColWidth="14.42578125" defaultRowHeight="15" x14ac:dyDescent="0.25"/>
  <cols>
    <col min="1" max="1" width="25.140625" style="9" customWidth="1"/>
    <col min="2" max="2" width="15.42578125" style="9" customWidth="1"/>
    <col min="3" max="3" width="9.28515625" style="9" customWidth="1"/>
    <col min="4" max="4" width="11.7109375" style="9" customWidth="1"/>
    <col min="5" max="5" width="11.5703125" style="9" customWidth="1"/>
    <col min="6" max="6" width="11.85546875" style="9" customWidth="1"/>
    <col min="7" max="7" width="15.140625" style="9" customWidth="1"/>
    <col min="8" max="8" width="13.42578125" style="9" customWidth="1"/>
    <col min="9" max="9" width="17" style="9" customWidth="1"/>
    <col min="10" max="10" width="15.42578125" style="9" customWidth="1"/>
    <col min="11" max="11" width="41.28515625" style="9" customWidth="1"/>
    <col min="12" max="15" width="15.42578125" style="9" customWidth="1"/>
    <col min="16" max="18" width="15.85546875" style="9" customWidth="1"/>
    <col min="19" max="19" width="20" style="9" customWidth="1"/>
    <col min="20" max="20" width="13.140625" style="9" customWidth="1"/>
    <col min="21" max="21" width="15.42578125" style="9" customWidth="1"/>
    <col min="22" max="22" width="43.5703125" style="9" customWidth="1"/>
    <col min="23" max="24" width="15.42578125" style="9" customWidth="1"/>
    <col min="25" max="25" width="17.7109375" style="9" customWidth="1"/>
    <col min="26" max="26" width="15.42578125" style="9" customWidth="1"/>
    <col min="27" max="27" width="14" style="9" customWidth="1"/>
    <col min="28" max="28" width="15.42578125" style="9" customWidth="1"/>
    <col min="29" max="29" width="16.28515625" customWidth="1"/>
    <col min="31" max="16384" width="14.42578125" style="9"/>
  </cols>
  <sheetData>
    <row r="1" spans="1:30" ht="60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5" t="s">
        <v>17</v>
      </c>
      <c r="S1" s="6" t="s">
        <v>18</v>
      </c>
      <c r="T1" s="28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8" t="s">
        <v>28</v>
      </c>
      <c r="AD1" s="8" t="s">
        <v>29</v>
      </c>
    </row>
    <row r="2" spans="1:30" ht="15" customHeight="1" x14ac:dyDescent="0.25">
      <c r="A2" s="10" t="str">
        <f t="shared" ref="A2:A66" si="0">H2&amp;" "&amp;C2&amp;" "&amp;D2</f>
        <v>H001 2024 Novembro</v>
      </c>
      <c r="B2" s="10" t="str">
        <f>VLOOKUP(H2,[1]Auxiliar_referencia!E:F,2,FALSE)</f>
        <v>Medidor faturado pela UFSC</v>
      </c>
      <c r="C2" s="10">
        <v>2024</v>
      </c>
      <c r="D2" s="10" t="s">
        <v>120</v>
      </c>
      <c r="E2" s="10">
        <f>VLOOKUP(H2,[1]Auxiliar_referencia!$B:$X,3,FALSE)</f>
        <v>2297094</v>
      </c>
      <c r="F2" s="10" t="str">
        <f>VLOOKUP(H2,[1]Auxiliar_referencia!$B:$X,11,FALSE)</f>
        <v>Trindade</v>
      </c>
      <c r="G2" s="10" t="str">
        <f>VLOOKUP(H2,[1]Auxiliar_referencia!$B:$X,16,FALSE)</f>
        <v>A16S366817</v>
      </c>
      <c r="H2" s="11" t="s">
        <v>31</v>
      </c>
      <c r="I2" s="10" t="str">
        <f>VLOOKUP(H2,[1]Auxiliar_referencia!$B:$X,20,FALSE)</f>
        <v>CASAN</v>
      </c>
      <c r="J2" s="10" t="str">
        <f>VLOOKUP(H2,[1]Auxiliar_referencia!$B:$X,10,FALSE)</f>
        <v>Florianópolis - Trindade</v>
      </c>
      <c r="K2" s="10" t="str">
        <f>VLOOKUP(H2,[1]Auxiliar_referencia!$B:$X,12,FALSE)</f>
        <v>Almoxarifado e Transportes (PU 11 e 06)</v>
      </c>
      <c r="L2" s="12">
        <f>VLOOKUP($H2,'[2]2024_11'!$D:$AD,'[2]2024_11'!Z$19,FALSE)</f>
        <v>1</v>
      </c>
      <c r="M2" s="12">
        <f>VLOOKUP($H2,'[2]2024_11'!$D:$AD,'[2]2024_11'!AA$19,FALSE)</f>
        <v>0</v>
      </c>
      <c r="N2" s="12">
        <f>VLOOKUP($H2,'[2]2024_11'!$D:$AD,'[2]2024_11'!AB$19,FALSE)</f>
        <v>0</v>
      </c>
      <c r="O2" s="12">
        <f>VLOOKUP($H2,'[2]2024_11'!$D:$AD,'[2]2024_11'!AC$19,FALSE)</f>
        <v>0</v>
      </c>
      <c r="P2" s="12">
        <f>VLOOKUP($H2,'[2]2024_11'!$D:$AD,'[2]2024_11'!AD$19,FALSE)</f>
        <v>1</v>
      </c>
      <c r="Q2" s="13">
        <f>VLOOKUP(H2,'2024_10'!H:R,11,FALSE)</f>
        <v>1404</v>
      </c>
      <c r="R2" s="14">
        <f>VLOOKUP($H2,'[2]2024_11'!$D:$AD,'[2]2024_11'!J$19,FALSE)</f>
        <v>1435</v>
      </c>
      <c r="S2" s="15">
        <f t="shared" ref="S2:S66" si="1">R2-Q2</f>
        <v>31</v>
      </c>
      <c r="T2" s="12">
        <f>VLOOKUP($H2,'[2]2024_11'!$D:$AD,'[2]2024_11'!K$19,FALSE)</f>
        <v>31</v>
      </c>
      <c r="U2" s="16" t="str">
        <f>VLOOKUP($H2,'[2]2024_11'!$D:$AD,'[2]2024_11'!T$19,FALSE)</f>
        <v>MÉDIO</v>
      </c>
      <c r="V2" s="17" t="str">
        <f>VLOOKUP($H2,'[2]2024_11'!$D:$AD,'[2]2024_11'!U$19,FALSE)</f>
        <v>Sem ocorrência</v>
      </c>
      <c r="W2" s="12">
        <f>VLOOKUP($H2,'[2]2024_11'!$D:$AD,'[2]2024_11'!L$19,FALSE)</f>
        <v>482.7</v>
      </c>
      <c r="X2" s="12">
        <f>VLOOKUP($H2,'[2]2024_11'!$D:$AD,'[2]2024_11'!M$19,FALSE)</f>
        <v>482.7</v>
      </c>
      <c r="Y2" s="18">
        <f>VLOOKUP($H2,'[2]2024_11'!$D:$AD,'[2]2024_11'!N$19,FALSE)</f>
        <v>-91.23</v>
      </c>
      <c r="Z2" s="12">
        <f>VLOOKUP($H2,'[2]2024_11'!$D:$AD,'[2]2024_11'!O$19,FALSE)</f>
        <v>0</v>
      </c>
      <c r="AA2" s="12">
        <f>VLOOKUP($H2,'[2]2024_11'!$D:$AD,'[2]2024_11'!P$19,FALSE)</f>
        <v>0</v>
      </c>
      <c r="AB2" s="12">
        <f>VLOOKUP($H2,'[2]2024_11'!$D:$AD,'[2]2024_11'!Q$19,FALSE)</f>
        <v>874.17</v>
      </c>
      <c r="AC2">
        <f t="shared" ref="AC2:AC66" si="2">W2+X2+Y2+Z2+AA2</f>
        <v>874.17</v>
      </c>
      <c r="AD2">
        <f t="shared" ref="AD2:AD66" si="3">AB2-AC2</f>
        <v>0</v>
      </c>
    </row>
    <row r="3" spans="1:30" ht="15" customHeight="1" x14ac:dyDescent="0.25">
      <c r="A3" s="10" t="str">
        <f t="shared" si="0"/>
        <v>H002 2024 Novembro</v>
      </c>
      <c r="B3" s="10" t="str">
        <f>VLOOKUP(H3,[1]Auxiliar_referencia!E:F,2,FALSE)</f>
        <v>Medidor faturado pela UFSC</v>
      </c>
      <c r="C3" s="10">
        <v>2024</v>
      </c>
      <c r="D3" s="10" t="s">
        <v>120</v>
      </c>
      <c r="E3" s="10">
        <f>VLOOKUP(H3,[1]Auxiliar_referencia!$B:$X,3,FALSE)</f>
        <v>2297116</v>
      </c>
      <c r="F3" s="10" t="str">
        <f>VLOOKUP(H3,[1]Auxiliar_referencia!$B:$X,11,FALSE)</f>
        <v>Trindade</v>
      </c>
      <c r="G3" s="10" t="str">
        <f>VLOOKUP(H3,[1]Auxiliar_referencia!$B:$X,16,FALSE)</f>
        <v>A04S381708</v>
      </c>
      <c r="H3" s="11" t="s">
        <v>32</v>
      </c>
      <c r="I3" s="10" t="str">
        <f>VLOOKUP(H3,[1]Auxiliar_referencia!$B:$X,20,FALSE)</f>
        <v>CASAN</v>
      </c>
      <c r="J3" s="10" t="str">
        <f>VLOOKUP(H3,[1]Auxiliar_referencia!$B:$X,10,FALSE)</f>
        <v>Florianópolis - Trindade</v>
      </c>
      <c r="K3" s="10" t="str">
        <f>VLOOKUP(H3,[1]Auxiliar_referencia!$B:$X,12,FALSE)</f>
        <v>Patrimônio e Digitalização (DAG08 e 06), LAMAQ (CCB20)</v>
      </c>
      <c r="L3" s="12">
        <f>VLOOKUP($H3,'[2]2024_11'!$D:$AD,'[2]2024_11'!Z$19,FALSE)</f>
        <v>2</v>
      </c>
      <c r="M3" s="12">
        <f>VLOOKUP($H3,'[2]2024_11'!$D:$AD,'[2]2024_11'!AA$19,FALSE)</f>
        <v>0</v>
      </c>
      <c r="N3" s="12">
        <f>VLOOKUP($H3,'[2]2024_11'!$D:$AD,'[2]2024_11'!AB$19,FALSE)</f>
        <v>0</v>
      </c>
      <c r="O3" s="12">
        <f>VLOOKUP($H3,'[2]2024_11'!$D:$AD,'[2]2024_11'!AC$19,FALSE)</f>
        <v>0</v>
      </c>
      <c r="P3" s="12">
        <f>VLOOKUP($H3,'[2]2024_11'!$D:$AD,'[2]2024_11'!AD$19,FALSE)</f>
        <v>2</v>
      </c>
      <c r="Q3" s="13">
        <f>VLOOKUP(H3,'2024_10'!H:R,11,FALSE)</f>
        <v>3116</v>
      </c>
      <c r="R3" s="14">
        <f>VLOOKUP($H3,'[2]2024_11'!$D:$AD,'[2]2024_11'!J$19,FALSE)</f>
        <v>3166</v>
      </c>
      <c r="S3" s="15">
        <f t="shared" si="1"/>
        <v>50</v>
      </c>
      <c r="T3" s="12">
        <f>VLOOKUP($H3,'[2]2024_11'!$D:$AD,'[2]2024_11'!K$19,FALSE)</f>
        <v>50</v>
      </c>
      <c r="U3" s="16" t="str">
        <f>VLOOKUP($H3,'[2]2024_11'!$D:$AD,'[2]2024_11'!T$19,FALSE)</f>
        <v>MÉDIO</v>
      </c>
      <c r="V3" s="17" t="str">
        <f>VLOOKUP($H3,'[2]2024_11'!$D:$AD,'[2]2024_11'!U$19,FALSE)</f>
        <v>Sem ocorrência</v>
      </c>
      <c r="W3" s="12">
        <f>VLOOKUP($H3,'[2]2024_11'!$D:$AD,'[2]2024_11'!L$19,FALSE)</f>
        <v>750.72</v>
      </c>
      <c r="X3" s="12">
        <f>VLOOKUP($H3,'[2]2024_11'!$D:$AD,'[2]2024_11'!M$19,FALSE)</f>
        <v>750.72</v>
      </c>
      <c r="Y3" s="18">
        <f>VLOOKUP($H3,'[2]2024_11'!$D:$AD,'[2]2024_11'!N$19,FALSE)</f>
        <v>-141.88</v>
      </c>
      <c r="Z3" s="12">
        <f>VLOOKUP($H3,'[2]2024_11'!$D:$AD,'[2]2024_11'!O$19,FALSE)</f>
        <v>0</v>
      </c>
      <c r="AA3" s="12">
        <f>VLOOKUP($H3,'[2]2024_11'!$D:$AD,'[2]2024_11'!P$19,FALSE)</f>
        <v>0</v>
      </c>
      <c r="AB3" s="12">
        <f>VLOOKUP($H3,'[2]2024_11'!$D:$AD,'[2]2024_11'!Q$19,FALSE)</f>
        <v>1359.56</v>
      </c>
      <c r="AC3">
        <f t="shared" si="2"/>
        <v>1359.56</v>
      </c>
      <c r="AD3">
        <f t="shared" si="3"/>
        <v>0</v>
      </c>
    </row>
    <row r="4" spans="1:30" ht="15" customHeight="1" x14ac:dyDescent="0.25">
      <c r="A4" s="10" t="str">
        <f t="shared" si="0"/>
        <v>H003 2024 Novembro</v>
      </c>
      <c r="B4" s="10" t="str">
        <f>VLOOKUP(H4,[1]Auxiliar_referencia!E:F,2,FALSE)</f>
        <v>Medidor faturado pela UFSC</v>
      </c>
      <c r="C4" s="10">
        <v>2024</v>
      </c>
      <c r="D4" s="10" t="s">
        <v>120</v>
      </c>
      <c r="E4" s="10">
        <f>VLOOKUP(H4,[1]Auxiliar_referencia!$B:$X,3,FALSE)</f>
        <v>2297124</v>
      </c>
      <c r="F4" s="10" t="str">
        <f>VLOOKUP(H4,[1]Auxiliar_referencia!$B:$X,11,FALSE)</f>
        <v>Trindade</v>
      </c>
      <c r="G4" s="10" t="str">
        <f>VLOOKUP(H4,[1]Auxiliar_referencia!$B:$X,16,FALSE)</f>
        <v>C11C010369</v>
      </c>
      <c r="H4" s="11" t="s">
        <v>33</v>
      </c>
      <c r="I4" s="10" t="str">
        <f>VLOOKUP(H4,[1]Auxiliar_referencia!$B:$X,20,FALSE)</f>
        <v>CASAN</v>
      </c>
      <c r="J4" s="10" t="str">
        <f>VLOOKUP(H4,[1]Auxiliar_referencia!$B:$X,10,FALSE)</f>
        <v>Florianópolis - Trindade</v>
      </c>
      <c r="K4" s="10" t="str">
        <f>VLOOKUP(H4,[1]Auxiliar_referencia!$B:$X,12,FALSE)</f>
        <v>Biotério Central (BIC 01 a 10)</v>
      </c>
      <c r="L4" s="12">
        <f>VLOOKUP($H4,'[2]2024_11'!$D:$AD,'[2]2024_11'!Z$19,FALSE)</f>
        <v>1</v>
      </c>
      <c r="M4" s="12">
        <f>VLOOKUP($H4,'[2]2024_11'!$D:$AD,'[2]2024_11'!AA$19,FALSE)</f>
        <v>0</v>
      </c>
      <c r="N4" s="12">
        <f>VLOOKUP($H4,'[2]2024_11'!$D:$AD,'[2]2024_11'!AB$19,FALSE)</f>
        <v>0</v>
      </c>
      <c r="O4" s="12">
        <f>VLOOKUP($H4,'[2]2024_11'!$D:$AD,'[2]2024_11'!AC$19,FALSE)</f>
        <v>0</v>
      </c>
      <c r="P4" s="12">
        <f>VLOOKUP($H4,'[2]2024_11'!$D:$AD,'[2]2024_11'!AD$19,FALSE)</f>
        <v>1</v>
      </c>
      <c r="Q4" s="13">
        <f>VLOOKUP(H4,'2024_10'!H:R,11,FALSE)</f>
        <v>11197</v>
      </c>
      <c r="R4" s="14">
        <f>VLOOKUP($H4,'[2]2024_11'!$D:$AD,'[2]2024_11'!J$19,FALSE)</f>
        <v>11521</v>
      </c>
      <c r="S4" s="15">
        <f t="shared" si="1"/>
        <v>324</v>
      </c>
      <c r="T4" s="12">
        <f>VLOOKUP($H4,'[2]2024_11'!$D:$AD,'[2]2024_11'!K$19,FALSE)</f>
        <v>324</v>
      </c>
      <c r="U4" s="16" t="str">
        <f>VLOOKUP($H4,'[2]2024_11'!$D:$AD,'[2]2024_11'!T$19,FALSE)</f>
        <v>MÉDIO</v>
      </c>
      <c r="V4" s="17" t="str">
        <f>VLOOKUP($H4,'[2]2024_11'!$D:$AD,'[2]2024_11'!U$19,FALSE)</f>
        <v>Sem ocorrência</v>
      </c>
      <c r="W4" s="12">
        <f>VLOOKUP($H4,'[2]2024_11'!$D:$AD,'[2]2024_11'!L$19,FALSE)</f>
        <v>5724.47</v>
      </c>
      <c r="X4" s="12">
        <f>VLOOKUP($H4,'[2]2024_11'!$D:$AD,'[2]2024_11'!M$19,FALSE)</f>
        <v>5724.47</v>
      </c>
      <c r="Y4" s="18">
        <f>VLOOKUP($H4,'[2]2024_11'!$D:$AD,'[2]2024_11'!N$19,FALSE)</f>
        <v>-1081.93</v>
      </c>
      <c r="Z4" s="12">
        <f>VLOOKUP($H4,'[2]2024_11'!$D:$AD,'[2]2024_11'!O$19,FALSE)</f>
        <v>0</v>
      </c>
      <c r="AA4" s="12">
        <f>VLOOKUP($H4,'[2]2024_11'!$D:$AD,'[2]2024_11'!P$19,FALSE)</f>
        <v>0</v>
      </c>
      <c r="AB4" s="12">
        <f>VLOOKUP($H4,'[2]2024_11'!$D:$AD,'[2]2024_11'!Q$19,FALSE)</f>
        <v>10367.01</v>
      </c>
      <c r="AC4">
        <f t="shared" si="2"/>
        <v>10367.01</v>
      </c>
      <c r="AD4">
        <f t="shared" si="3"/>
        <v>0</v>
      </c>
    </row>
    <row r="5" spans="1:30" ht="15" customHeight="1" x14ac:dyDescent="0.25">
      <c r="A5" s="10" t="str">
        <f t="shared" si="0"/>
        <v>H004 2024 Novembro</v>
      </c>
      <c r="B5" s="10" t="str">
        <f>VLOOKUP(H5,[1]Auxiliar_referencia!E:F,2,FALSE)</f>
        <v>Medidor faturado pela UFSC</v>
      </c>
      <c r="C5" s="10">
        <v>2024</v>
      </c>
      <c r="D5" s="10" t="s">
        <v>120</v>
      </c>
      <c r="E5" s="10">
        <f>VLOOKUP(H5,[1]Auxiliar_referencia!$B:$X,3,FALSE)</f>
        <v>2297086</v>
      </c>
      <c r="F5" s="10" t="str">
        <f>VLOOKUP(H5,[1]Auxiliar_referencia!$B:$X,11,FALSE)</f>
        <v>Trindade</v>
      </c>
      <c r="G5" s="10" t="str">
        <f>VLOOKUP(H5,[1]Auxiliar_referencia!$B:$X,16,FALSE)</f>
        <v>B17C002619</v>
      </c>
      <c r="H5" s="11" t="s">
        <v>34</v>
      </c>
      <c r="I5" s="10" t="str">
        <f>VLOOKUP(H5,[1]Auxiliar_referencia!$B:$X,20,FALSE)</f>
        <v>CASAN</v>
      </c>
      <c r="J5" s="10" t="str">
        <f>VLOOKUP(H5,[1]Auxiliar_referencia!$B:$X,10,FALSE)</f>
        <v>Florianópolis - Trindade</v>
      </c>
      <c r="K5" s="10" t="str">
        <f>VLOOKUP(H5,[1]Auxiliar_referencia!$B:$X,12,FALSE)</f>
        <v>PU - Carpintaria e Serralheria (DAG01, 02 e 03)</v>
      </c>
      <c r="L5" s="12">
        <f>VLOOKUP($H5,'[2]2024_11'!$D:$AD,'[2]2024_11'!Z$19,FALSE)</f>
        <v>1</v>
      </c>
      <c r="M5" s="12">
        <f>VLOOKUP($H5,'[2]2024_11'!$D:$AD,'[2]2024_11'!AA$19,FALSE)</f>
        <v>0</v>
      </c>
      <c r="N5" s="12">
        <f>VLOOKUP($H5,'[2]2024_11'!$D:$AD,'[2]2024_11'!AB$19,FALSE)</f>
        <v>0</v>
      </c>
      <c r="O5" s="12">
        <f>VLOOKUP($H5,'[2]2024_11'!$D:$AD,'[2]2024_11'!AC$19,FALSE)</f>
        <v>0</v>
      </c>
      <c r="P5" s="12">
        <f>VLOOKUP($H5,'[2]2024_11'!$D:$AD,'[2]2024_11'!AD$19,FALSE)</f>
        <v>1</v>
      </c>
      <c r="Q5" s="13">
        <f>VLOOKUP(H5,'2024_10'!H:R,11,FALSE)</f>
        <v>2502</v>
      </c>
      <c r="R5" s="14">
        <f>VLOOKUP($H5,'[2]2024_11'!$D:$AD,'[2]2024_11'!J$19,FALSE)</f>
        <v>2666</v>
      </c>
      <c r="S5" s="15">
        <f t="shared" si="1"/>
        <v>164</v>
      </c>
      <c r="T5" s="12">
        <f>VLOOKUP($H5,'[2]2024_11'!$D:$AD,'[2]2024_11'!K$19,FALSE)</f>
        <v>164</v>
      </c>
      <c r="U5" s="16" t="str">
        <f>VLOOKUP($H5,'[2]2024_11'!$D:$AD,'[2]2024_11'!T$19,FALSE)</f>
        <v>MÉDIO</v>
      </c>
      <c r="V5" s="17" t="str">
        <f>VLOOKUP($H5,'[2]2024_11'!$D:$AD,'[2]2024_11'!U$19,FALSE)</f>
        <v>Sem ocorrência</v>
      </c>
      <c r="W5" s="12">
        <f>VLOOKUP($H5,'[2]2024_11'!$D:$AD,'[2]2024_11'!L$19,FALSE)</f>
        <v>2862.07</v>
      </c>
      <c r="X5" s="12">
        <f>VLOOKUP($H5,'[2]2024_11'!$D:$AD,'[2]2024_11'!M$19,FALSE)</f>
        <v>2862.07</v>
      </c>
      <c r="Y5" s="18">
        <f>VLOOKUP($H5,'[2]2024_11'!$D:$AD,'[2]2024_11'!N$19,FALSE)</f>
        <v>-540.92999999999995</v>
      </c>
      <c r="Z5" s="12">
        <f>VLOOKUP($H5,'[2]2024_11'!$D:$AD,'[2]2024_11'!O$19,FALSE)</f>
        <v>0</v>
      </c>
      <c r="AA5" s="12">
        <f>VLOOKUP($H5,'[2]2024_11'!$D:$AD,'[2]2024_11'!P$19,FALSE)</f>
        <v>0</v>
      </c>
      <c r="AB5" s="12">
        <f>VLOOKUP($H5,'[2]2024_11'!$D:$AD,'[2]2024_11'!Q$19,FALSE)</f>
        <v>5183.21</v>
      </c>
      <c r="AC5">
        <f t="shared" si="2"/>
        <v>5183.21</v>
      </c>
      <c r="AD5">
        <f t="shared" si="3"/>
        <v>0</v>
      </c>
    </row>
    <row r="6" spans="1:30" ht="15" customHeight="1" x14ac:dyDescent="0.25">
      <c r="A6" s="10" t="str">
        <f t="shared" si="0"/>
        <v>H005 2024 Novembro</v>
      </c>
      <c r="B6" s="10" t="str">
        <f>VLOOKUP(H6,[1]Auxiliar_referencia!E:F,2,FALSE)</f>
        <v>Medidor faturado pela UFSC</v>
      </c>
      <c r="C6" s="10">
        <v>2024</v>
      </c>
      <c r="D6" s="10" t="s">
        <v>120</v>
      </c>
      <c r="E6" s="10">
        <f>VLOOKUP(H6,[1]Auxiliar_referencia!$B:$X,3,FALSE)</f>
        <v>2297078</v>
      </c>
      <c r="F6" s="10" t="str">
        <f>VLOOKUP(H6,[1]Auxiliar_referencia!$B:$X,11,FALSE)</f>
        <v>Trindade</v>
      </c>
      <c r="G6" s="10" t="str">
        <f>VLOOKUP(H6,[1]Auxiliar_referencia!$B:$X,16,FALSE)</f>
        <v>B10C010667</v>
      </c>
      <c r="H6" s="11" t="s">
        <v>35</v>
      </c>
      <c r="I6" s="10" t="str">
        <f>VLOOKUP(H6,[1]Auxiliar_referencia!$B:$X,20,FALSE)</f>
        <v>CASAN</v>
      </c>
      <c r="J6" s="10" t="str">
        <f>VLOOKUP(H6,[1]Auxiliar_referencia!$B:$X,10,FALSE)</f>
        <v>Florianópolis - Trindade</v>
      </c>
      <c r="K6" s="10" t="str">
        <f>VLOOKUP(H6,[1]Auxiliar_referencia!$B:$X,12,FALSE)</f>
        <v>Engenharia Química - (CTC 19, 20, 21, 24 e 46)</v>
      </c>
      <c r="L6" s="12">
        <f>VLOOKUP($H6,'[2]2024_11'!$D:$AD,'[2]2024_11'!Z$19,FALSE)</f>
        <v>1</v>
      </c>
      <c r="M6" s="12">
        <f>VLOOKUP($H6,'[2]2024_11'!$D:$AD,'[2]2024_11'!AA$19,FALSE)</f>
        <v>0</v>
      </c>
      <c r="N6" s="12">
        <f>VLOOKUP($H6,'[2]2024_11'!$D:$AD,'[2]2024_11'!AB$19,FALSE)</f>
        <v>0</v>
      </c>
      <c r="O6" s="12">
        <f>VLOOKUP($H6,'[2]2024_11'!$D:$AD,'[2]2024_11'!AC$19,FALSE)</f>
        <v>0</v>
      </c>
      <c r="P6" s="12">
        <f>VLOOKUP($H6,'[2]2024_11'!$D:$AD,'[2]2024_11'!AD$19,FALSE)</f>
        <v>1</v>
      </c>
      <c r="Q6" s="13">
        <f>VLOOKUP(H6,'2024_10'!H:R,11,FALSE)</f>
        <v>1096</v>
      </c>
      <c r="R6" s="14">
        <f>VLOOKUP($H6,'[2]2024_11'!$D:$AD,'[2]2024_11'!J$19,FALSE)</f>
        <v>1225</v>
      </c>
      <c r="S6" s="15">
        <f t="shared" si="1"/>
        <v>129</v>
      </c>
      <c r="T6" s="12">
        <f>VLOOKUP($H6,'[2]2024_11'!$D:$AD,'[2]2024_11'!K$19,FALSE)</f>
        <v>129</v>
      </c>
      <c r="U6" s="16" t="str">
        <f>VLOOKUP($H6,'[2]2024_11'!$D:$AD,'[2]2024_11'!T$19,FALSE)</f>
        <v>MÉDIO</v>
      </c>
      <c r="V6" s="17" t="str">
        <f>VLOOKUP($H6,'[2]2024_11'!$D:$AD,'[2]2024_11'!U$19,FALSE)</f>
        <v>Sem ocorrência</v>
      </c>
      <c r="W6" s="12">
        <f>VLOOKUP($H6,'[2]2024_11'!$D:$AD,'[2]2024_11'!L$19,FALSE)</f>
        <v>2235.92</v>
      </c>
      <c r="X6" s="12">
        <f>VLOOKUP($H6,'[2]2024_11'!$D:$AD,'[2]2024_11'!M$19,FALSE)</f>
        <v>2235.92</v>
      </c>
      <c r="Y6" s="18">
        <f>VLOOKUP($H6,'[2]2024_11'!$D:$AD,'[2]2024_11'!N$19,FALSE)</f>
        <v>-422.6</v>
      </c>
      <c r="Z6" s="12">
        <f>VLOOKUP($H6,'[2]2024_11'!$D:$AD,'[2]2024_11'!O$19,FALSE)</f>
        <v>0</v>
      </c>
      <c r="AA6" s="12">
        <f>VLOOKUP($H6,'[2]2024_11'!$D:$AD,'[2]2024_11'!P$19,FALSE)</f>
        <v>0</v>
      </c>
      <c r="AB6" s="12">
        <f>VLOOKUP($H6,'[2]2024_11'!$D:$AD,'[2]2024_11'!Q$19,FALSE)</f>
        <v>4049.24</v>
      </c>
      <c r="AC6">
        <f t="shared" si="2"/>
        <v>4049.2400000000002</v>
      </c>
      <c r="AD6">
        <f t="shared" si="3"/>
        <v>0</v>
      </c>
    </row>
    <row r="7" spans="1:30" ht="15" customHeight="1" x14ac:dyDescent="0.25">
      <c r="A7" s="10" t="str">
        <f t="shared" si="0"/>
        <v>H006 2024 Novembro</v>
      </c>
      <c r="B7" s="10" t="str">
        <f>VLOOKUP(H7,[1]Auxiliar_referencia!E:F,2,FALSE)</f>
        <v>Medidor faturado pela UFSC</v>
      </c>
      <c r="C7" s="10">
        <v>2024</v>
      </c>
      <c r="D7" s="10" t="s">
        <v>120</v>
      </c>
      <c r="E7" s="10">
        <f>VLOOKUP(H7,[1]Auxiliar_referencia!$B:$X,3,FALSE)</f>
        <v>9185569</v>
      </c>
      <c r="F7" s="10" t="str">
        <f>VLOOKUP(H7,[1]Auxiliar_referencia!$B:$X,11,FALSE)</f>
        <v>Trindade</v>
      </c>
      <c r="G7" s="10" t="str">
        <f>VLOOKUP(H7,[1]Auxiliar_referencia!$B:$X,16,FALSE)</f>
        <v>A11C032611</v>
      </c>
      <c r="H7" s="11" t="s">
        <v>36</v>
      </c>
      <c r="I7" s="10" t="str">
        <f>VLOOKUP(H7,[1]Auxiliar_referencia!$B:$X,20,FALSE)</f>
        <v>CASAN</v>
      </c>
      <c r="J7" s="10" t="str">
        <f>VLOOKUP(H7,[1]Auxiliar_referencia!$B:$X,10,FALSE)</f>
        <v>Florianópolis - Trindade</v>
      </c>
      <c r="K7" s="10" t="str">
        <f>VLOOKUP(H7,[1]Auxiliar_referencia!$B:$X,12,FALSE)</f>
        <v>Eng. Civil Bloco D</v>
      </c>
      <c r="L7" s="12">
        <f>VLOOKUP($H7,'[2]2024_11'!$D:$AD,'[2]2024_11'!Z$19,FALSE)</f>
        <v>1</v>
      </c>
      <c r="M7" s="12">
        <f>VLOOKUP($H7,'[2]2024_11'!$D:$AD,'[2]2024_11'!AA$19,FALSE)</f>
        <v>0</v>
      </c>
      <c r="N7" s="12">
        <f>VLOOKUP($H7,'[2]2024_11'!$D:$AD,'[2]2024_11'!AB$19,FALSE)</f>
        <v>0</v>
      </c>
      <c r="O7" s="12">
        <f>VLOOKUP($H7,'[2]2024_11'!$D:$AD,'[2]2024_11'!AC$19,FALSE)</f>
        <v>0</v>
      </c>
      <c r="P7" s="12">
        <f>VLOOKUP($H7,'[2]2024_11'!$D:$AD,'[2]2024_11'!AD$19,FALSE)</f>
        <v>1</v>
      </c>
      <c r="Q7" s="13">
        <f>VLOOKUP(H7,'2024_10'!H:R,11,FALSE)</f>
        <v>262</v>
      </c>
      <c r="R7" s="14">
        <f>VLOOKUP($H7,'[2]2024_11'!$D:$AD,'[2]2024_11'!J$19,FALSE)</f>
        <v>268</v>
      </c>
      <c r="S7" s="15">
        <f t="shared" si="1"/>
        <v>6</v>
      </c>
      <c r="T7" s="12">
        <f>VLOOKUP($H7,'[2]2024_11'!$D:$AD,'[2]2024_11'!K$19,FALSE)</f>
        <v>6</v>
      </c>
      <c r="U7" s="16" t="str">
        <f>VLOOKUP($H7,'[2]2024_11'!$D:$AD,'[2]2024_11'!T$19,FALSE)</f>
        <v>MÉDIO</v>
      </c>
      <c r="V7" s="17" t="str">
        <f>VLOOKUP($H7,'[2]2024_11'!$D:$AD,'[2]2024_11'!U$19,FALSE)</f>
        <v>Sem ocorrência</v>
      </c>
      <c r="W7" s="12">
        <f>VLOOKUP($H7,'[2]2024_11'!$D:$AD,'[2]2024_11'!L$19,FALSE)</f>
        <v>81.53</v>
      </c>
      <c r="X7" s="12">
        <f>VLOOKUP($H7,'[2]2024_11'!$D:$AD,'[2]2024_11'!M$19,FALSE)</f>
        <v>81.53</v>
      </c>
      <c r="Y7" s="18">
        <f>VLOOKUP($H7,'[2]2024_11'!$D:$AD,'[2]2024_11'!N$19,FALSE)</f>
        <v>-15.41</v>
      </c>
      <c r="Z7" s="12">
        <f>VLOOKUP($H7,'[2]2024_11'!$D:$AD,'[2]2024_11'!O$19,FALSE)</f>
        <v>0</v>
      </c>
      <c r="AA7" s="12">
        <f>VLOOKUP($H7,'[2]2024_11'!$D:$AD,'[2]2024_11'!P$19,FALSE)</f>
        <v>0</v>
      </c>
      <c r="AB7" s="12">
        <f>VLOOKUP($H7,'[2]2024_11'!$D:$AD,'[2]2024_11'!Q$19,FALSE)</f>
        <v>147.65</v>
      </c>
      <c r="AC7">
        <f t="shared" si="2"/>
        <v>147.65</v>
      </c>
      <c r="AD7">
        <f t="shared" si="3"/>
        <v>0</v>
      </c>
    </row>
    <row r="8" spans="1:30" ht="15" customHeight="1" x14ac:dyDescent="0.25">
      <c r="A8" s="10" t="str">
        <f t="shared" si="0"/>
        <v>H007 2024 Novembro</v>
      </c>
      <c r="B8" s="10" t="str">
        <f>VLOOKUP(H8,[1]Auxiliar_referencia!E:F,2,FALSE)</f>
        <v>Medidor faturado pela UFSC</v>
      </c>
      <c r="C8" s="10">
        <v>2024</v>
      </c>
      <c r="D8" s="10" t="s">
        <v>120</v>
      </c>
      <c r="E8" s="10">
        <f>VLOOKUP(H8,[1]Auxiliar_referencia!$B:$X,3,FALSE)</f>
        <v>9185550</v>
      </c>
      <c r="F8" s="10" t="str">
        <f>VLOOKUP(H8,[1]Auxiliar_referencia!$B:$X,11,FALSE)</f>
        <v>Trindade</v>
      </c>
      <c r="G8" s="10" t="str">
        <f>VLOOKUP(H8,[1]Auxiliar_referencia!$B:$X,16,FALSE)</f>
        <v>A11C047521</v>
      </c>
      <c r="H8" s="11" t="s">
        <v>37</v>
      </c>
      <c r="I8" s="10" t="str">
        <f>VLOOKUP(H8,[1]Auxiliar_referencia!$B:$X,20,FALSE)</f>
        <v>CASAN</v>
      </c>
      <c r="J8" s="10" t="str">
        <f>VLOOKUP(H8,[1]Auxiliar_referencia!$B:$X,10,FALSE)</f>
        <v>Florianópolis - Trindade</v>
      </c>
      <c r="K8" s="10" t="str">
        <f>VLOOKUP(H8,[1]Auxiliar_referencia!$B:$X,12,FALSE)</f>
        <v>Eng. Civil Bloco A, B e C</v>
      </c>
      <c r="L8" s="12">
        <f>VLOOKUP($H8,'[2]2024_11'!$D:$AD,'[2]2024_11'!Z$19,FALSE)</f>
        <v>1</v>
      </c>
      <c r="M8" s="12">
        <f>VLOOKUP($H8,'[2]2024_11'!$D:$AD,'[2]2024_11'!AA$19,FALSE)</f>
        <v>0</v>
      </c>
      <c r="N8" s="12">
        <f>VLOOKUP($H8,'[2]2024_11'!$D:$AD,'[2]2024_11'!AB$19,FALSE)</f>
        <v>0</v>
      </c>
      <c r="O8" s="12">
        <f>VLOOKUP($H8,'[2]2024_11'!$D:$AD,'[2]2024_11'!AC$19,FALSE)</f>
        <v>0</v>
      </c>
      <c r="P8" s="12">
        <f>VLOOKUP($H8,'[2]2024_11'!$D:$AD,'[2]2024_11'!AD$19,FALSE)</f>
        <v>1</v>
      </c>
      <c r="Q8" s="13">
        <f>VLOOKUP(H8,'2024_10'!H:R,11,FALSE)</f>
        <v>7094</v>
      </c>
      <c r="R8" s="14">
        <f>VLOOKUP($H8,'[2]2024_11'!$D:$AD,'[2]2024_11'!J$19,FALSE)</f>
        <v>7187</v>
      </c>
      <c r="S8" s="15">
        <f t="shared" si="1"/>
        <v>93</v>
      </c>
      <c r="T8" s="12">
        <f>VLOOKUP($H8,'[2]2024_11'!$D:$AD,'[2]2024_11'!K$19,FALSE)</f>
        <v>93</v>
      </c>
      <c r="U8" s="16" t="str">
        <f>VLOOKUP($H8,'[2]2024_11'!$D:$AD,'[2]2024_11'!T$19,FALSE)</f>
        <v>MÉDIO</v>
      </c>
      <c r="V8" s="17" t="str">
        <f>VLOOKUP($H8,'[2]2024_11'!$D:$AD,'[2]2024_11'!U$19,FALSE)</f>
        <v>Sem ocorrência</v>
      </c>
      <c r="W8" s="12">
        <f>VLOOKUP($H8,'[2]2024_11'!$D:$AD,'[2]2024_11'!L$19,FALSE)</f>
        <v>1591.88</v>
      </c>
      <c r="X8" s="12">
        <f>VLOOKUP($H8,'[2]2024_11'!$D:$AD,'[2]2024_11'!M$19,FALSE)</f>
        <v>1591.88</v>
      </c>
      <c r="Y8" s="18">
        <f>VLOOKUP($H8,'[2]2024_11'!$D:$AD,'[2]2024_11'!N$19,FALSE)</f>
        <v>-300.86</v>
      </c>
      <c r="Z8" s="12">
        <f>VLOOKUP($H8,'[2]2024_11'!$D:$AD,'[2]2024_11'!O$19,FALSE)</f>
        <v>0</v>
      </c>
      <c r="AA8" s="12">
        <f>VLOOKUP($H8,'[2]2024_11'!$D:$AD,'[2]2024_11'!P$19,FALSE)</f>
        <v>0</v>
      </c>
      <c r="AB8" s="12">
        <f>VLOOKUP($H8,'[2]2024_11'!$D:$AD,'[2]2024_11'!Q$19,FALSE)</f>
        <v>2882.9</v>
      </c>
      <c r="AC8">
        <f t="shared" si="2"/>
        <v>2882.9</v>
      </c>
      <c r="AD8">
        <f t="shared" si="3"/>
        <v>0</v>
      </c>
    </row>
    <row r="9" spans="1:30" ht="15" customHeight="1" x14ac:dyDescent="0.25">
      <c r="A9" s="10" t="str">
        <f t="shared" si="0"/>
        <v>H008 2024 Novembro</v>
      </c>
      <c r="B9" s="10" t="str">
        <f>VLOOKUP(H9,[1]Auxiliar_referencia!E:F,2,FALSE)</f>
        <v>Medidor faturado pela UFSC</v>
      </c>
      <c r="C9" s="10">
        <v>2024</v>
      </c>
      <c r="D9" s="10" t="s">
        <v>120</v>
      </c>
      <c r="E9" s="10">
        <f>VLOOKUP(H9,[1]Auxiliar_referencia!$B:$X,3,FALSE)</f>
        <v>2297159</v>
      </c>
      <c r="F9" s="10" t="str">
        <f>VLOOKUP(H9,[1]Auxiliar_referencia!$B:$X,11,FALSE)</f>
        <v>Trindade</v>
      </c>
      <c r="G9" s="10" t="str">
        <f>VLOOKUP(H9,[1]Auxiliar_referencia!$B:$X,16,FALSE)</f>
        <v>C11C010187</v>
      </c>
      <c r="H9" s="11" t="s">
        <v>38</v>
      </c>
      <c r="I9" s="10" t="str">
        <f>VLOOKUP(H9,[1]Auxiliar_referencia!$B:$X,20,FALSE)</f>
        <v>CASAN</v>
      </c>
      <c r="J9" s="10" t="str">
        <f>VLOOKUP(H9,[1]Auxiliar_referencia!$B:$X,10,FALSE)</f>
        <v>Florianópolis - Trindade</v>
      </c>
      <c r="K9" s="10" t="str">
        <f>VLOOKUP(H9,[1]Auxiliar_referencia!$B:$X,12,FALSE)</f>
        <v>PU - Prefeitura Universitária (Hid., Elé., Vidra.) e Redondo</v>
      </c>
      <c r="L9" s="12">
        <f>VLOOKUP($H9,'[2]2024_11'!$D:$AD,'[2]2024_11'!Z$19,FALSE)</f>
        <v>1</v>
      </c>
      <c r="M9" s="12">
        <f>VLOOKUP($H9,'[2]2024_11'!$D:$AD,'[2]2024_11'!AA$19,FALSE)</f>
        <v>0</v>
      </c>
      <c r="N9" s="12">
        <f>VLOOKUP($H9,'[2]2024_11'!$D:$AD,'[2]2024_11'!AB$19,FALSE)</f>
        <v>0</v>
      </c>
      <c r="O9" s="12">
        <f>VLOOKUP($H9,'[2]2024_11'!$D:$AD,'[2]2024_11'!AC$19,FALSE)</f>
        <v>0</v>
      </c>
      <c r="P9" s="12">
        <f>VLOOKUP($H9,'[2]2024_11'!$D:$AD,'[2]2024_11'!AD$19,FALSE)</f>
        <v>1</v>
      </c>
      <c r="Q9" s="13">
        <f>VLOOKUP(H9,'2024_10'!H:R,11,FALSE)</f>
        <v>3376</v>
      </c>
      <c r="R9" s="14">
        <f>VLOOKUP($H9,'[2]2024_11'!$D:$AD,'[2]2024_11'!J$19,FALSE)</f>
        <v>3700</v>
      </c>
      <c r="S9" s="15">
        <f t="shared" si="1"/>
        <v>324</v>
      </c>
      <c r="T9" s="12">
        <f>VLOOKUP($H9,'[2]2024_11'!$D:$AD,'[2]2024_11'!K$19,FALSE)</f>
        <v>324</v>
      </c>
      <c r="U9" s="16" t="str">
        <f>VLOOKUP($H9,'[2]2024_11'!$D:$AD,'[2]2024_11'!T$19,FALSE)</f>
        <v>LIDO</v>
      </c>
      <c r="V9" s="17" t="str">
        <f>VLOOKUP($H9,'[2]2024_11'!$D:$AD,'[2]2024_11'!U$19,FALSE)</f>
        <v>CONFIRMACAO LEITURA</v>
      </c>
      <c r="W9" s="12">
        <f>VLOOKUP($H9,'[2]2024_11'!$D:$AD,'[2]2024_11'!L$19,FALSE)</f>
        <v>5724.47</v>
      </c>
      <c r="X9" s="12">
        <f>VLOOKUP($H9,'[2]2024_11'!$D:$AD,'[2]2024_11'!M$19,FALSE)</f>
        <v>5724.47</v>
      </c>
      <c r="Y9" s="18">
        <f>VLOOKUP($H9,'[2]2024_11'!$D:$AD,'[2]2024_11'!N$19,FALSE)</f>
        <v>-1081.93</v>
      </c>
      <c r="Z9" s="12">
        <f>VLOOKUP($H9,'[2]2024_11'!$D:$AD,'[2]2024_11'!O$19,FALSE)</f>
        <v>0</v>
      </c>
      <c r="AA9" s="12">
        <f>VLOOKUP($H9,'[2]2024_11'!$D:$AD,'[2]2024_11'!P$19,FALSE)</f>
        <v>0</v>
      </c>
      <c r="AB9" s="12">
        <f>VLOOKUP($H9,'[2]2024_11'!$D:$AD,'[2]2024_11'!Q$19,FALSE)</f>
        <v>10367.01</v>
      </c>
      <c r="AC9">
        <f t="shared" si="2"/>
        <v>10367.01</v>
      </c>
      <c r="AD9">
        <f t="shared" si="3"/>
        <v>0</v>
      </c>
    </row>
    <row r="10" spans="1:30" ht="15" customHeight="1" x14ac:dyDescent="0.25">
      <c r="A10" s="10" t="str">
        <f t="shared" si="0"/>
        <v>H009 2024 Novembro</v>
      </c>
      <c r="B10" s="10" t="str">
        <f>VLOOKUP(H10,[1]Auxiliar_referencia!E:F,2,FALSE)</f>
        <v>Medidor faturado pela UFSC</v>
      </c>
      <c r="C10" s="10">
        <v>2024</v>
      </c>
      <c r="D10" s="10" t="s">
        <v>120</v>
      </c>
      <c r="E10" s="10">
        <f>VLOOKUP(H10,[1]Auxiliar_referencia!$B:$X,3,FALSE)</f>
        <v>2297140</v>
      </c>
      <c r="F10" s="10" t="str">
        <f>VLOOKUP(H10,[1]Auxiliar_referencia!$B:$X,11,FALSE)</f>
        <v>Trindade</v>
      </c>
      <c r="G10" s="10" t="str">
        <f>VLOOKUP(H10,[1]Auxiliar_referencia!$B:$X,16,FALSE)</f>
        <v>Y11C052787</v>
      </c>
      <c r="H10" s="11" t="s">
        <v>39</v>
      </c>
      <c r="I10" s="10" t="str">
        <f>VLOOKUP(H10,[1]Auxiliar_referencia!$B:$X,20,FALSE)</f>
        <v>CASAN</v>
      </c>
      <c r="J10" s="10" t="str">
        <f>VLOOKUP(H10,[1]Auxiliar_referencia!$B:$X,10,FALSE)</f>
        <v>Florianópolis - Trindade</v>
      </c>
      <c r="K10" s="10" t="str">
        <f>VLOOKUP(H10,[1]Auxiliar_referencia!$B:$X,12,FALSE)</f>
        <v>PU - Prefeitura Universitária (Edificação antiga da PU)</v>
      </c>
      <c r="L10" s="12">
        <f>VLOOKUP($H10,'[2]2024_11'!$D:$AD,'[2]2024_11'!Z$19,FALSE)</f>
        <v>1</v>
      </c>
      <c r="M10" s="12">
        <f>VLOOKUP($H10,'[2]2024_11'!$D:$AD,'[2]2024_11'!AA$19,FALSE)</f>
        <v>0</v>
      </c>
      <c r="N10" s="12">
        <f>VLOOKUP($H10,'[2]2024_11'!$D:$AD,'[2]2024_11'!AB$19,FALSE)</f>
        <v>0</v>
      </c>
      <c r="O10" s="12">
        <f>VLOOKUP($H10,'[2]2024_11'!$D:$AD,'[2]2024_11'!AC$19,FALSE)</f>
        <v>0</v>
      </c>
      <c r="P10" s="12">
        <f>VLOOKUP($H10,'[2]2024_11'!$D:$AD,'[2]2024_11'!AD$19,FALSE)</f>
        <v>1</v>
      </c>
      <c r="Q10" s="13">
        <f>VLOOKUP(H10,'2024_10'!H:R,11,FALSE)</f>
        <v>28</v>
      </c>
      <c r="R10" s="14">
        <f>VLOOKUP($H10,'[2]2024_11'!$D:$AD,'[2]2024_11'!J$19,FALSE)</f>
        <v>29</v>
      </c>
      <c r="S10" s="15">
        <f t="shared" si="1"/>
        <v>1</v>
      </c>
      <c r="T10" s="12">
        <f>VLOOKUP($H10,'[2]2024_11'!$D:$AD,'[2]2024_11'!K$19,FALSE)</f>
        <v>1</v>
      </c>
      <c r="U10" s="16" t="str">
        <f>VLOOKUP($H10,'[2]2024_11'!$D:$AD,'[2]2024_11'!T$19,FALSE)</f>
        <v>LIDO</v>
      </c>
      <c r="V10" s="17" t="str">
        <f>VLOOKUP($H10,'[2]2024_11'!$D:$AD,'[2]2024_11'!U$19,FALSE)</f>
        <v>Alto Consumo</v>
      </c>
      <c r="W10" s="12">
        <f>VLOOKUP($H10,'[2]2024_11'!$D:$AD,'[2]2024_11'!L$19,FALSE)</f>
        <v>49.68</v>
      </c>
      <c r="X10" s="12">
        <f>VLOOKUP($H10,'[2]2024_11'!$D:$AD,'[2]2024_11'!M$19,FALSE)</f>
        <v>49.68</v>
      </c>
      <c r="Y10" s="18">
        <f>VLOOKUP($H10,'[2]2024_11'!$D:$AD,'[2]2024_11'!N$19,FALSE)</f>
        <v>-9.39</v>
      </c>
      <c r="Z10" s="12">
        <f>VLOOKUP($H10,'[2]2024_11'!$D:$AD,'[2]2024_11'!O$19,FALSE)</f>
        <v>0</v>
      </c>
      <c r="AA10" s="12">
        <f>VLOOKUP($H10,'[2]2024_11'!$D:$AD,'[2]2024_11'!P$19,FALSE)</f>
        <v>0</v>
      </c>
      <c r="AB10" s="12">
        <f>VLOOKUP($H10,'[2]2024_11'!$D:$AD,'[2]2024_11'!Q$19,FALSE)</f>
        <v>89.97</v>
      </c>
      <c r="AC10">
        <f t="shared" si="2"/>
        <v>89.97</v>
      </c>
      <c r="AD10">
        <f t="shared" si="3"/>
        <v>0</v>
      </c>
    </row>
    <row r="11" spans="1:30" ht="15" customHeight="1" x14ac:dyDescent="0.25">
      <c r="A11" s="10" t="str">
        <f t="shared" si="0"/>
        <v>H010 2024 Novembro</v>
      </c>
      <c r="B11" s="10" t="str">
        <f>VLOOKUP(H11,[1]Auxiliar_referencia!E:F,2,FALSE)</f>
        <v>Medidor faturado pela UFSC</v>
      </c>
      <c r="C11" s="10">
        <v>2024</v>
      </c>
      <c r="D11" s="10" t="s">
        <v>120</v>
      </c>
      <c r="E11" s="10">
        <f>VLOOKUP(H11,[1]Auxiliar_referencia!$B:$X,3,FALSE)</f>
        <v>2297132</v>
      </c>
      <c r="F11" s="10" t="str">
        <f>VLOOKUP(H11,[1]Auxiliar_referencia!$B:$X,11,FALSE)</f>
        <v>Trindade</v>
      </c>
      <c r="G11" s="10" t="str">
        <f>VLOOKUP(H11,[1]Auxiliar_referencia!$B:$X,16,FALSE)</f>
        <v>C11C010472</v>
      </c>
      <c r="H11" s="11" t="s">
        <v>40</v>
      </c>
      <c r="I11" s="10" t="str">
        <f>VLOOKUP(H11,[1]Auxiliar_referencia!$B:$X,20,FALSE)</f>
        <v>CASAN</v>
      </c>
      <c r="J11" s="10" t="str">
        <f>VLOOKUP(H11,[1]Auxiliar_referencia!$B:$X,10,FALSE)</f>
        <v>Florianópolis - Trindade</v>
      </c>
      <c r="K11" s="10" t="str">
        <f>VLOOKUP(H11,[1]Auxiliar_referencia!$B:$X,12,FALSE)</f>
        <v>PU - Prefeitura Universitária (DPAE, DFO, DMPI)</v>
      </c>
      <c r="L11" s="12">
        <f>VLOOKUP($H11,'[2]2024_11'!$D:$AD,'[2]2024_11'!Z$19,FALSE)</f>
        <v>1</v>
      </c>
      <c r="M11" s="12">
        <f>VLOOKUP($H11,'[2]2024_11'!$D:$AD,'[2]2024_11'!AA$19,FALSE)</f>
        <v>0</v>
      </c>
      <c r="N11" s="12">
        <f>VLOOKUP($H11,'[2]2024_11'!$D:$AD,'[2]2024_11'!AB$19,FALSE)</f>
        <v>0</v>
      </c>
      <c r="O11" s="12">
        <f>VLOOKUP($H11,'[2]2024_11'!$D:$AD,'[2]2024_11'!AC$19,FALSE)</f>
        <v>0</v>
      </c>
      <c r="P11" s="12">
        <f>VLOOKUP($H11,'[2]2024_11'!$D:$AD,'[2]2024_11'!AD$19,FALSE)</f>
        <v>1</v>
      </c>
      <c r="Q11" s="13">
        <f>VLOOKUP(H11,'2024_10'!H:R,11,FALSE)</f>
        <v>2734</v>
      </c>
      <c r="R11" s="14">
        <f>VLOOKUP($H11,'[2]2024_11'!$D:$AD,'[2]2024_11'!J$19,FALSE)</f>
        <v>2761</v>
      </c>
      <c r="S11" s="15">
        <f t="shared" si="1"/>
        <v>27</v>
      </c>
      <c r="T11" s="12">
        <f>VLOOKUP($H11,'[2]2024_11'!$D:$AD,'[2]2024_11'!K$19,FALSE)</f>
        <v>27</v>
      </c>
      <c r="U11" s="16" t="str">
        <f>VLOOKUP($H11,'[2]2024_11'!$D:$AD,'[2]2024_11'!T$19,FALSE)</f>
        <v>MÉDIO</v>
      </c>
      <c r="V11" s="17" t="str">
        <f>VLOOKUP($H11,'[2]2024_11'!$D:$AD,'[2]2024_11'!U$19,FALSE)</f>
        <v>Sem ocorrência</v>
      </c>
      <c r="W11" s="12">
        <f>VLOOKUP($H11,'[2]2024_11'!$D:$AD,'[2]2024_11'!L$19,FALSE)</f>
        <v>411.14</v>
      </c>
      <c r="X11" s="12">
        <f>VLOOKUP($H11,'[2]2024_11'!$D:$AD,'[2]2024_11'!M$19,FALSE)</f>
        <v>411.14</v>
      </c>
      <c r="Y11" s="18">
        <f>VLOOKUP($H11,'[2]2024_11'!$D:$AD,'[2]2024_11'!N$19,FALSE)</f>
        <v>-77.7</v>
      </c>
      <c r="Z11" s="12">
        <f>VLOOKUP($H11,'[2]2024_11'!$D:$AD,'[2]2024_11'!O$19,FALSE)</f>
        <v>0</v>
      </c>
      <c r="AA11" s="12">
        <f>VLOOKUP($H11,'[2]2024_11'!$D:$AD,'[2]2024_11'!P$19,FALSE)</f>
        <v>0</v>
      </c>
      <c r="AB11" s="12">
        <f>VLOOKUP($H11,'[2]2024_11'!$D:$AD,'[2]2024_11'!Q$19,FALSE)</f>
        <v>744.58</v>
      </c>
      <c r="AC11">
        <f t="shared" si="2"/>
        <v>744.57999999999993</v>
      </c>
      <c r="AD11">
        <f t="shared" si="3"/>
        <v>0</v>
      </c>
    </row>
    <row r="12" spans="1:30" ht="15" customHeight="1" x14ac:dyDescent="0.25">
      <c r="A12" s="10" t="str">
        <f t="shared" si="0"/>
        <v>H011 2024 Novembro</v>
      </c>
      <c r="B12" s="10" t="str">
        <f>VLOOKUP(H12,[1]Auxiliar_referencia!E:F,2,FALSE)</f>
        <v>Medidor faturado pela UFSC</v>
      </c>
      <c r="C12" s="10">
        <v>2024</v>
      </c>
      <c r="D12" s="10" t="s">
        <v>120</v>
      </c>
      <c r="E12" s="10">
        <f>VLOOKUP(H12,[1]Auxiliar_referencia!$B:$X,3,FALSE)</f>
        <v>8149615</v>
      </c>
      <c r="F12" s="10" t="str">
        <f>VLOOKUP(H12,[1]Auxiliar_referencia!$B:$X,11,FALSE)</f>
        <v>Trindade</v>
      </c>
      <c r="G12" s="10" t="str">
        <f>VLOOKUP(H12,[1]Auxiliar_referencia!$B:$X,16,FALSE)</f>
        <v>C11C005249</v>
      </c>
      <c r="H12" s="11" t="s">
        <v>41</v>
      </c>
      <c r="I12" s="10" t="str">
        <f>VLOOKUP(H12,[1]Auxiliar_referencia!$B:$X,20,FALSE)</f>
        <v>CASAN</v>
      </c>
      <c r="J12" s="10" t="str">
        <f>VLOOKUP(H12,[1]Auxiliar_referencia!$B:$X,10,FALSE)</f>
        <v>Florianópolis - Trindade</v>
      </c>
      <c r="K12" s="10" t="str">
        <f>VLOOKUP(H12,[1]Auxiliar_referencia!$B:$X,12,FALSE)</f>
        <v>CCB - Blocos A, B, C e D - 1 - Córrego Grande</v>
      </c>
      <c r="L12" s="12">
        <f>VLOOKUP($H12,'[2]2024_11'!$D:$AD,'[2]2024_11'!Z$19,FALSE)</f>
        <v>1</v>
      </c>
      <c r="M12" s="12">
        <f>VLOOKUP($H12,'[2]2024_11'!$D:$AD,'[2]2024_11'!AA$19,FALSE)</f>
        <v>0</v>
      </c>
      <c r="N12" s="12">
        <f>VLOOKUP($H12,'[2]2024_11'!$D:$AD,'[2]2024_11'!AB$19,FALSE)</f>
        <v>0</v>
      </c>
      <c r="O12" s="12">
        <f>VLOOKUP($H12,'[2]2024_11'!$D:$AD,'[2]2024_11'!AC$19,FALSE)</f>
        <v>0</v>
      </c>
      <c r="P12" s="12">
        <f>VLOOKUP($H12,'[2]2024_11'!$D:$AD,'[2]2024_11'!AD$19,FALSE)</f>
        <v>1</v>
      </c>
      <c r="Q12" s="13">
        <f>VLOOKUP(H12,'2024_10'!H:R,11,FALSE)</f>
        <v>46266</v>
      </c>
      <c r="R12" s="14">
        <f>VLOOKUP($H12,'[2]2024_11'!$D:$AD,'[2]2024_11'!J$19,FALSE)</f>
        <v>46320</v>
      </c>
      <c r="S12" s="15">
        <f t="shared" si="1"/>
        <v>54</v>
      </c>
      <c r="T12" s="12">
        <f>VLOOKUP($H12,'[2]2024_11'!$D:$AD,'[2]2024_11'!K$19,FALSE)</f>
        <v>54</v>
      </c>
      <c r="U12" s="16" t="str">
        <f>VLOOKUP($H12,'[2]2024_11'!$D:$AD,'[2]2024_11'!T$19,FALSE)</f>
        <v>LIDO</v>
      </c>
      <c r="V12" s="17" t="str">
        <f>VLOOKUP($H12,'[2]2024_11'!$D:$AD,'[2]2024_11'!U$19,FALSE)</f>
        <v>CONFIRMACAO LEITURA</v>
      </c>
      <c r="W12" s="12">
        <f>VLOOKUP($H12,'[2]2024_11'!$D:$AD,'[2]2024_11'!L$19,FALSE)</f>
        <v>894.17000000000007</v>
      </c>
      <c r="X12" s="12">
        <f>VLOOKUP($H12,'[2]2024_11'!$D:$AD,'[2]2024_11'!M$19,FALSE)</f>
        <v>894.17000000000007</v>
      </c>
      <c r="Y12" s="18">
        <f>VLOOKUP($H12,'[2]2024_11'!$D:$AD,'[2]2024_11'!N$19,FALSE)</f>
        <v>-168.99</v>
      </c>
      <c r="Z12" s="12">
        <f>VLOOKUP($H12,'[2]2024_11'!$D:$AD,'[2]2024_11'!O$19,FALSE)</f>
        <v>0</v>
      </c>
      <c r="AA12" s="12">
        <f>VLOOKUP($H12,'[2]2024_11'!$D:$AD,'[2]2024_11'!P$19,FALSE)</f>
        <v>0</v>
      </c>
      <c r="AB12" s="12">
        <f>VLOOKUP($H12,'[2]2024_11'!$D:$AD,'[2]2024_11'!Q$19,FALSE)</f>
        <v>1619.35</v>
      </c>
      <c r="AC12">
        <f t="shared" si="2"/>
        <v>1619.3500000000001</v>
      </c>
      <c r="AD12">
        <f t="shared" si="3"/>
        <v>0</v>
      </c>
    </row>
    <row r="13" spans="1:30" ht="15" customHeight="1" x14ac:dyDescent="0.25">
      <c r="A13" s="10" t="str">
        <f t="shared" si="0"/>
        <v>H014 2024 Novembro</v>
      </c>
      <c r="B13" s="10" t="str">
        <f>VLOOKUP(H13,[1]Auxiliar_referencia!E:F,2,FALSE)</f>
        <v>Medidor não faturado pela UFSC</v>
      </c>
      <c r="C13" s="10">
        <v>2024</v>
      </c>
      <c r="D13" s="10" t="s">
        <v>120</v>
      </c>
      <c r="E13" s="10">
        <f>VLOOKUP(H13,[1]Auxiliar_referencia!$B:$X,3,FALSE)</f>
        <v>2296969</v>
      </c>
      <c r="F13" s="10" t="str">
        <f>VLOOKUP(H13,[1]Auxiliar_referencia!$B:$X,11,FALSE)</f>
        <v>Trindade</v>
      </c>
      <c r="G13" s="10" t="str">
        <f>VLOOKUP(H13,[1]Auxiliar_referencia!$B:$X,16,FALSE)</f>
        <v>J15AA00002</v>
      </c>
      <c r="H13" s="11" t="s">
        <v>42</v>
      </c>
      <c r="I13" s="10" t="str">
        <f>VLOOKUP(H13,[1]Auxiliar_referencia!$B:$X,20,FALSE)</f>
        <v>CASAN</v>
      </c>
      <c r="J13" s="10" t="str">
        <f>VLOOKUP(H13,[1]Auxiliar_referencia!$B:$X,10,FALSE)</f>
        <v>Florianópolis  HU</v>
      </c>
      <c r="K13" s="10" t="str">
        <f>VLOOKUP(H13,[1]Auxiliar_referencia!$B:$X,12,FALSE)</f>
        <v>Hospital Universitário - EBSERH</v>
      </c>
      <c r="L13" s="12">
        <f>VLOOKUP($H13,'[2]2024_11'!$D:$AD,'[2]2024_11'!Z$19,FALSE)</f>
        <v>51</v>
      </c>
      <c r="M13" s="12">
        <f>VLOOKUP($H13,'[2]2024_11'!$D:$AD,'[2]2024_11'!AA$19,FALSE)</f>
        <v>0</v>
      </c>
      <c r="N13" s="12">
        <f>VLOOKUP($H13,'[2]2024_11'!$D:$AD,'[2]2024_11'!AB$19,FALSE)</f>
        <v>9</v>
      </c>
      <c r="O13" s="12">
        <f>VLOOKUP($H13,'[2]2024_11'!$D:$AD,'[2]2024_11'!AC$19,FALSE)</f>
        <v>1</v>
      </c>
      <c r="P13" s="12">
        <f>VLOOKUP($H13,'[2]2024_11'!$D:$AD,'[2]2024_11'!AD$19,FALSE)</f>
        <v>61</v>
      </c>
      <c r="Q13" s="13">
        <f>VLOOKUP(H13,'2024_10'!H:R,11,FALSE)</f>
        <v>229657</v>
      </c>
      <c r="R13" s="14">
        <f>VLOOKUP($H13,'[2]2024_11'!$D:$AD,'[2]2024_11'!J$19,FALSE)</f>
        <v>235637</v>
      </c>
      <c r="S13" s="15">
        <f t="shared" si="1"/>
        <v>5980</v>
      </c>
      <c r="T13" s="12">
        <f>VLOOKUP($H13,'[2]2024_11'!$D:$AD,'[2]2024_11'!K$19,FALSE)</f>
        <v>5980</v>
      </c>
      <c r="U13" s="16">
        <f>VLOOKUP($H13,'[2]2024_11'!$D:$AD,'[2]2024_11'!T$19,FALSE)</f>
        <v>0</v>
      </c>
      <c r="V13" s="17">
        <f>VLOOKUP($H13,'[2]2024_11'!$D:$AD,'[2]2024_11'!U$19,FALSE)</f>
        <v>0</v>
      </c>
      <c r="W13" s="12">
        <f>VLOOKUP($H13,'[2]2024_11'!$D:$AD,'[2]2024_11'!L$19,FALSE)</f>
        <v>104594.11</v>
      </c>
      <c r="X13" s="12">
        <f>VLOOKUP($H13,'[2]2024_11'!$D:$AD,'[2]2024_11'!M$19,FALSE)</f>
        <v>104594.11</v>
      </c>
      <c r="Y13" s="18">
        <f>VLOOKUP($H13,'[2]2024_11'!$D:$AD,'[2]2024_11'!N$19,FALSE)</f>
        <v>-19768.280000000002</v>
      </c>
      <c r="Z13" s="12">
        <f>VLOOKUP($H13,'[2]2024_11'!$D:$AD,'[2]2024_11'!O$19,FALSE)</f>
        <v>0</v>
      </c>
      <c r="AA13" s="12">
        <f>VLOOKUP($H13,'[2]2024_11'!$D:$AD,'[2]2024_11'!P$19,FALSE)</f>
        <v>0</v>
      </c>
      <c r="AB13" s="12">
        <f>VLOOKUP($H13,'[2]2024_11'!$D:$AD,'[2]2024_11'!Q$19,FALSE)</f>
        <v>189419.94</v>
      </c>
      <c r="AC13">
        <f t="shared" si="2"/>
        <v>189419.94</v>
      </c>
      <c r="AD13">
        <f t="shared" si="3"/>
        <v>0</v>
      </c>
    </row>
    <row r="14" spans="1:30" ht="15" customHeight="1" x14ac:dyDescent="0.25">
      <c r="A14" s="10" t="str">
        <f t="shared" si="0"/>
        <v>H015 2024 Novembro</v>
      </c>
      <c r="B14" s="10" t="str">
        <f>VLOOKUP(H14,[1]Auxiliar_referencia!E:F,2,FALSE)</f>
        <v>Medidor faturado pela UFSC</v>
      </c>
      <c r="C14" s="10">
        <v>2024</v>
      </c>
      <c r="D14" s="10" t="s">
        <v>120</v>
      </c>
      <c r="E14" s="10">
        <f>VLOOKUP(H14,[1]Auxiliar_referencia!$B:$X,3,FALSE)</f>
        <v>2296918</v>
      </c>
      <c r="F14" s="10" t="str">
        <f>VLOOKUP(H14,[1]Auxiliar_referencia!$B:$X,11,FALSE)</f>
        <v>Trindade</v>
      </c>
      <c r="G14" s="10" t="str">
        <f>VLOOKUP(H14,[1]Auxiliar_referencia!$B:$X,16,FALSE)</f>
        <v>B10C013878</v>
      </c>
      <c r="H14" s="11" t="s">
        <v>43</v>
      </c>
      <c r="I14" s="10" t="str">
        <f>VLOOKUP(H14,[1]Auxiliar_referencia!$B:$X,20,FALSE)</f>
        <v>CASAN</v>
      </c>
      <c r="J14" s="10" t="str">
        <f>VLOOKUP(H14,[1]Auxiliar_referencia!$B:$X,10,FALSE)</f>
        <v>Florianópolis - Trindade</v>
      </c>
      <c r="K14" s="10" t="str">
        <f>VLOOKUP(H14,[1]Auxiliar_referencia!$B:$X,12,FALSE)</f>
        <v>Moradia Estudantil - Casa</v>
      </c>
      <c r="L14" s="12">
        <f>VLOOKUP($H14,'[2]2024_11'!$D:$AD,'[2]2024_11'!Z$19,FALSE)</f>
        <v>1</v>
      </c>
      <c r="M14" s="12">
        <f>VLOOKUP($H14,'[2]2024_11'!$D:$AD,'[2]2024_11'!AA$19,FALSE)</f>
        <v>0</v>
      </c>
      <c r="N14" s="12">
        <f>VLOOKUP($H14,'[2]2024_11'!$D:$AD,'[2]2024_11'!AB$19,FALSE)</f>
        <v>0</v>
      </c>
      <c r="O14" s="12">
        <f>VLOOKUP($H14,'[2]2024_11'!$D:$AD,'[2]2024_11'!AC$19,FALSE)</f>
        <v>0</v>
      </c>
      <c r="P14" s="12">
        <f>VLOOKUP($H14,'[2]2024_11'!$D:$AD,'[2]2024_11'!AD$19,FALSE)</f>
        <v>1</v>
      </c>
      <c r="Q14" s="13">
        <f>VLOOKUP(H14,'2024_10'!H:R,11,FALSE)</f>
        <v>212</v>
      </c>
      <c r="R14" s="14">
        <f>VLOOKUP($H14,'[2]2024_11'!$D:$AD,'[2]2024_11'!J$19,FALSE)</f>
        <v>212</v>
      </c>
      <c r="S14" s="15">
        <f t="shared" si="1"/>
        <v>0</v>
      </c>
      <c r="T14" s="12">
        <f>VLOOKUP($H14,'[2]2024_11'!$D:$AD,'[2]2024_11'!K$19,FALSE)</f>
        <v>0</v>
      </c>
      <c r="U14" s="16" t="str">
        <f>VLOOKUP($H14,'[2]2024_11'!$D:$AD,'[2]2024_11'!T$19,FALSE)</f>
        <v>MÉDIO</v>
      </c>
      <c r="V14" s="17" t="str">
        <f>VLOOKUP($H14,'[2]2024_11'!$D:$AD,'[2]2024_11'!U$19,FALSE)</f>
        <v>VIDRO DO HIDROMETRO SUADO</v>
      </c>
      <c r="W14" s="12">
        <f>VLOOKUP($H14,'[2]2024_11'!$D:$AD,'[2]2024_11'!L$19,FALSE)</f>
        <v>43.31</v>
      </c>
      <c r="X14" s="12">
        <f>VLOOKUP($H14,'[2]2024_11'!$D:$AD,'[2]2024_11'!M$19,FALSE)</f>
        <v>43.31</v>
      </c>
      <c r="Y14" s="18">
        <f>VLOOKUP($H14,'[2]2024_11'!$D:$AD,'[2]2024_11'!N$19,FALSE)</f>
        <v>-8.19</v>
      </c>
      <c r="Z14" s="12">
        <f>VLOOKUP($H14,'[2]2024_11'!$D:$AD,'[2]2024_11'!O$19,FALSE)</f>
        <v>0</v>
      </c>
      <c r="AA14" s="12">
        <f>VLOOKUP($H14,'[2]2024_11'!$D:$AD,'[2]2024_11'!P$19,FALSE)</f>
        <v>0</v>
      </c>
      <c r="AB14" s="12">
        <f>VLOOKUP($H14,'[2]2024_11'!$D:$AD,'[2]2024_11'!Q$19,FALSE)</f>
        <v>78.430000000000007</v>
      </c>
      <c r="AC14">
        <f t="shared" si="2"/>
        <v>78.430000000000007</v>
      </c>
      <c r="AD14">
        <f t="shared" si="3"/>
        <v>0</v>
      </c>
    </row>
    <row r="15" spans="1:30" ht="15" customHeight="1" x14ac:dyDescent="0.25">
      <c r="A15" s="10" t="str">
        <f t="shared" si="0"/>
        <v>H017 2024 Novembro</v>
      </c>
      <c r="B15" s="10" t="str">
        <f>VLOOKUP(H15,[1]Auxiliar_referencia!E:F,2,FALSE)</f>
        <v>Medidor faturado pela UFSC</v>
      </c>
      <c r="C15" s="10">
        <v>2024</v>
      </c>
      <c r="D15" s="10" t="s">
        <v>120</v>
      </c>
      <c r="E15" s="10">
        <f>VLOOKUP(H15,[1]Auxiliar_referencia!$B:$X,3,FALSE)</f>
        <v>2296950</v>
      </c>
      <c r="F15" s="10" t="str">
        <f>VLOOKUP(H15,[1]Auxiliar_referencia!$B:$X,11,FALSE)</f>
        <v>Trindade</v>
      </c>
      <c r="G15" s="10" t="str">
        <f>VLOOKUP(H15,[1]Auxiliar_referencia!$B:$X,16,FALSE)</f>
        <v>C11C001906</v>
      </c>
      <c r="H15" s="11" t="s">
        <v>44</v>
      </c>
      <c r="I15" s="10" t="str">
        <f>VLOOKUP(H15,[1]Auxiliar_referencia!$B:$X,20,FALSE)</f>
        <v>CASAN</v>
      </c>
      <c r="J15" s="10" t="str">
        <f>VLOOKUP(H15,[1]Auxiliar_referencia!$B:$X,10,FALSE)</f>
        <v>Florianópolis - Trindade</v>
      </c>
      <c r="K15" s="10" t="str">
        <f>VLOOKUP(H15,[1]Auxiliar_referencia!$B:$X,12,FALSE)</f>
        <v>CCS - Centro de Ciências da Saúde</v>
      </c>
      <c r="L15" s="12">
        <f>VLOOKUP($H15,'[2]2024_11'!$D:$AD,'[2]2024_11'!Z$19,FALSE)</f>
        <v>1</v>
      </c>
      <c r="M15" s="12">
        <f>VLOOKUP($H15,'[2]2024_11'!$D:$AD,'[2]2024_11'!AA$19,FALSE)</f>
        <v>0</v>
      </c>
      <c r="N15" s="12">
        <f>VLOOKUP($H15,'[2]2024_11'!$D:$AD,'[2]2024_11'!AB$19,FALSE)</f>
        <v>1</v>
      </c>
      <c r="O15" s="12">
        <f>VLOOKUP($H15,'[2]2024_11'!$D:$AD,'[2]2024_11'!AC$19,FALSE)</f>
        <v>0</v>
      </c>
      <c r="P15" s="12">
        <f>VLOOKUP($H15,'[2]2024_11'!$D:$AD,'[2]2024_11'!AD$19,FALSE)</f>
        <v>2</v>
      </c>
      <c r="Q15" s="13">
        <f>VLOOKUP(H15,'2024_10'!H:R,11,FALSE)</f>
        <v>9772</v>
      </c>
      <c r="R15" s="14">
        <f>VLOOKUP($H15,'[2]2024_11'!$D:$AD,'[2]2024_11'!J$19,FALSE)</f>
        <v>10223</v>
      </c>
      <c r="S15" s="15">
        <f t="shared" si="1"/>
        <v>451</v>
      </c>
      <c r="T15" s="12">
        <f>VLOOKUP($H15,'[2]2024_11'!$D:$AD,'[2]2024_11'!K$19,FALSE)</f>
        <v>451</v>
      </c>
      <c r="U15" s="16" t="str">
        <f>VLOOKUP($H15,'[2]2024_11'!$D:$AD,'[2]2024_11'!T$19,FALSE)</f>
        <v>MÉDIO</v>
      </c>
      <c r="V15" s="17" t="str">
        <f>VLOOKUP($H15,'[2]2024_11'!$D:$AD,'[2]2024_11'!U$19,FALSE)</f>
        <v>Média</v>
      </c>
      <c r="W15" s="12">
        <f>VLOOKUP($H15,'[2]2024_11'!$D:$AD,'[2]2024_11'!L$19,FALSE)</f>
        <v>8735.43</v>
      </c>
      <c r="X15" s="12">
        <f>VLOOKUP($H15,'[2]2024_11'!$D:$AD,'[2]2024_11'!M$19,FALSE)</f>
        <v>8735.43</v>
      </c>
      <c r="Y15" s="18">
        <f>VLOOKUP($H15,'[2]2024_11'!$D:$AD,'[2]2024_11'!N$19,FALSE)</f>
        <v>-1651</v>
      </c>
      <c r="Z15" s="12">
        <f>VLOOKUP($H15,'[2]2024_11'!$D:$AD,'[2]2024_11'!O$19,FALSE)</f>
        <v>0</v>
      </c>
      <c r="AA15" s="12">
        <f>VLOOKUP($H15,'[2]2024_11'!$D:$AD,'[2]2024_11'!P$19,FALSE)</f>
        <v>0</v>
      </c>
      <c r="AB15" s="12">
        <f>VLOOKUP($H15,'[2]2024_11'!$D:$AD,'[2]2024_11'!Q$19,FALSE)</f>
        <v>15819.86</v>
      </c>
      <c r="AC15">
        <f t="shared" si="2"/>
        <v>15819.86</v>
      </c>
      <c r="AD15">
        <f t="shared" si="3"/>
        <v>0</v>
      </c>
    </row>
    <row r="16" spans="1:30" ht="15" customHeight="1" x14ac:dyDescent="0.25">
      <c r="A16" s="10" t="str">
        <f t="shared" si="0"/>
        <v>H018 2024 Novembro</v>
      </c>
      <c r="B16" s="10" t="str">
        <f>VLOOKUP(H16,[1]Auxiliar_referencia!E:F,2,FALSE)</f>
        <v>Medidor faturado pela UFSC</v>
      </c>
      <c r="C16" s="10">
        <v>2024</v>
      </c>
      <c r="D16" s="10" t="s">
        <v>120</v>
      </c>
      <c r="E16" s="10">
        <f>VLOOKUP(H16,[1]Auxiliar_referencia!$B:$X,3,FALSE)</f>
        <v>2296640</v>
      </c>
      <c r="F16" s="10" t="str">
        <f>VLOOKUP(H16,[1]Auxiliar_referencia!$B:$X,11,FALSE)</f>
        <v>Trindade</v>
      </c>
      <c r="G16" s="10" t="str">
        <f>VLOOKUP(H16,[1]Auxiliar_referencia!$B:$X,16,FALSE)</f>
        <v>A13C043935</v>
      </c>
      <c r="H16" s="11" t="s">
        <v>45</v>
      </c>
      <c r="I16" s="10" t="str">
        <f>VLOOKUP(H16,[1]Auxiliar_referencia!$B:$X,20,FALSE)</f>
        <v>CASAN</v>
      </c>
      <c r="J16" s="10" t="str">
        <f>VLOOKUP(H16,[1]Auxiliar_referencia!$B:$X,10,FALSE)</f>
        <v>Florianópolis - Trindade</v>
      </c>
      <c r="K16" s="10" t="str">
        <f>VLOOKUP(H16,[1]Auxiliar_referencia!$B:$X,12,FALSE)</f>
        <v>SSI - Secretaria de Assuntos Institucionais</v>
      </c>
      <c r="L16" s="12">
        <f>VLOOKUP($H16,'[2]2024_11'!$D:$AD,'[2]2024_11'!Z$19,FALSE)</f>
        <v>1</v>
      </c>
      <c r="M16" s="12">
        <f>VLOOKUP($H16,'[2]2024_11'!$D:$AD,'[2]2024_11'!AA$19,FALSE)</f>
        <v>0</v>
      </c>
      <c r="N16" s="12">
        <f>VLOOKUP($H16,'[2]2024_11'!$D:$AD,'[2]2024_11'!AB$19,FALSE)</f>
        <v>0</v>
      </c>
      <c r="O16" s="12">
        <f>VLOOKUP($H16,'[2]2024_11'!$D:$AD,'[2]2024_11'!AC$19,FALSE)</f>
        <v>0</v>
      </c>
      <c r="P16" s="12">
        <f>VLOOKUP($H16,'[2]2024_11'!$D:$AD,'[2]2024_11'!AD$19,FALSE)</f>
        <v>1</v>
      </c>
      <c r="Q16" s="13">
        <f>VLOOKUP(H16,'2024_10'!H:R,11,FALSE)</f>
        <v>362</v>
      </c>
      <c r="R16" s="14">
        <f>VLOOKUP($H16,'[2]2024_11'!$D:$AD,'[2]2024_11'!J$19,FALSE)</f>
        <v>402</v>
      </c>
      <c r="S16" s="15">
        <f t="shared" si="1"/>
        <v>40</v>
      </c>
      <c r="T16" s="12">
        <f>VLOOKUP($H16,'[2]2024_11'!$D:$AD,'[2]2024_11'!K$19,FALSE)</f>
        <v>40</v>
      </c>
      <c r="U16" s="16" t="str">
        <f>VLOOKUP($H16,'[2]2024_11'!$D:$AD,'[2]2024_11'!T$19,FALSE)</f>
        <v>MÉDIO</v>
      </c>
      <c r="V16" s="17" t="str">
        <f>VLOOKUP($H16,'[2]2024_11'!$D:$AD,'[2]2024_11'!U$19,FALSE)</f>
        <v>Média</v>
      </c>
      <c r="W16" s="12">
        <f>VLOOKUP($H16,'[2]2024_11'!$D:$AD,'[2]2024_11'!L$19,FALSE)</f>
        <v>643.71</v>
      </c>
      <c r="X16" s="12">
        <f>VLOOKUP($H16,'[2]2024_11'!$D:$AD,'[2]2024_11'!M$19,FALSE)</f>
        <v>643.71</v>
      </c>
      <c r="Y16" s="18">
        <f>VLOOKUP($H16,'[2]2024_11'!$D:$AD,'[2]2024_11'!N$19,FALSE)</f>
        <v>-121.66</v>
      </c>
      <c r="Z16" s="12">
        <f>VLOOKUP($H16,'[2]2024_11'!$D:$AD,'[2]2024_11'!O$19,FALSE)</f>
        <v>0</v>
      </c>
      <c r="AA16" s="12">
        <f>VLOOKUP($H16,'[2]2024_11'!$D:$AD,'[2]2024_11'!P$19,FALSE)</f>
        <v>0</v>
      </c>
      <c r="AB16" s="12">
        <f>VLOOKUP($H16,'[2]2024_11'!$D:$AD,'[2]2024_11'!Q$19,FALSE)</f>
        <v>1165.76</v>
      </c>
      <c r="AC16">
        <f t="shared" si="2"/>
        <v>1165.76</v>
      </c>
      <c r="AD16">
        <f t="shared" si="3"/>
        <v>0</v>
      </c>
    </row>
    <row r="17" spans="1:30" ht="15" customHeight="1" x14ac:dyDescent="0.25">
      <c r="A17" s="10" t="str">
        <f t="shared" si="0"/>
        <v>H019 2024 Novembro</v>
      </c>
      <c r="B17" s="10" t="str">
        <f>VLOOKUP(H17,[1]Auxiliar_referencia!E:F,2,FALSE)</f>
        <v>Medidor faturado pela UFSC</v>
      </c>
      <c r="C17" s="10">
        <v>2024</v>
      </c>
      <c r="D17" s="10" t="s">
        <v>120</v>
      </c>
      <c r="E17" s="10">
        <f>VLOOKUP(H17,[1]Auxiliar_referencia!$B:$X,3,FALSE)</f>
        <v>9097821</v>
      </c>
      <c r="F17" s="10" t="str">
        <f>VLOOKUP(H17,[1]Auxiliar_referencia!$B:$X,11,FALSE)</f>
        <v>Trindade</v>
      </c>
      <c r="G17" s="10" t="str">
        <f>VLOOKUP(H17,[1]Auxiliar_referencia!$B:$X,16,FALSE)</f>
        <v>C11C005250</v>
      </c>
      <c r="H17" s="11" t="s">
        <v>46</v>
      </c>
      <c r="I17" s="10" t="str">
        <f>VLOOKUP(H17,[1]Auxiliar_referencia!$B:$X,20,FALSE)</f>
        <v>CASAN</v>
      </c>
      <c r="J17" s="10" t="str">
        <f>VLOOKUP(H17,[1]Auxiliar_referencia!$B:$X,10,FALSE)</f>
        <v>Florianópolis - Trindade</v>
      </c>
      <c r="K17" s="10" t="str">
        <f>VLOOKUP(H17,[1]Auxiliar_referencia!$B:$X,12,FALSE)</f>
        <v>CSE 2 - CSE 9 e 10 (Bl F e G)</v>
      </c>
      <c r="L17" s="12">
        <f>VLOOKUP($H17,'[2]2024_11'!$D:$AD,'[2]2024_11'!Z$19,FALSE)</f>
        <v>1</v>
      </c>
      <c r="M17" s="12">
        <f>VLOOKUP($H17,'[2]2024_11'!$D:$AD,'[2]2024_11'!AA$19,FALSE)</f>
        <v>0</v>
      </c>
      <c r="N17" s="12">
        <f>VLOOKUP($H17,'[2]2024_11'!$D:$AD,'[2]2024_11'!AB$19,FALSE)</f>
        <v>1</v>
      </c>
      <c r="O17" s="12">
        <f>VLOOKUP($H17,'[2]2024_11'!$D:$AD,'[2]2024_11'!AC$19,FALSE)</f>
        <v>1</v>
      </c>
      <c r="P17" s="12">
        <f>VLOOKUP($H17,'[2]2024_11'!$D:$AD,'[2]2024_11'!AD$19,FALSE)</f>
        <v>3</v>
      </c>
      <c r="Q17" s="13">
        <f>VLOOKUP(H17,'2024_10'!H:R,11,FALSE)</f>
        <v>14232</v>
      </c>
      <c r="R17" s="14">
        <f>VLOOKUP($H17,'[2]2024_11'!$D:$AD,'[2]2024_11'!J$19,FALSE)</f>
        <v>14840</v>
      </c>
      <c r="S17" s="15">
        <f t="shared" si="1"/>
        <v>608</v>
      </c>
      <c r="T17" s="12">
        <f>VLOOKUP($H17,'[2]2024_11'!$D:$AD,'[2]2024_11'!K$19,FALSE)</f>
        <v>608</v>
      </c>
      <c r="U17" s="16" t="str">
        <f>VLOOKUP($H17,'[2]2024_11'!$D:$AD,'[2]2024_11'!T$19,FALSE)</f>
        <v>LIDO</v>
      </c>
      <c r="V17" s="17" t="str">
        <f>VLOOKUP($H17,'[2]2024_11'!$D:$AD,'[2]2024_11'!U$19,FALSE)</f>
        <v>Alto Consumo</v>
      </c>
      <c r="W17" s="12">
        <f>VLOOKUP($H17,'[2]2024_11'!$D:$AD,'[2]2024_11'!L$19,FALSE)</f>
        <v>11366.78</v>
      </c>
      <c r="X17" s="12">
        <f>VLOOKUP($H17,'[2]2024_11'!$D:$AD,'[2]2024_11'!M$19,FALSE)</f>
        <v>11366.78</v>
      </c>
      <c r="Y17" s="18">
        <f>VLOOKUP($H17,'[2]2024_11'!$D:$AD,'[2]2024_11'!N$19,FALSE)</f>
        <v>-2148.33</v>
      </c>
      <c r="Z17" s="12">
        <f>VLOOKUP($H17,'[2]2024_11'!$D:$AD,'[2]2024_11'!O$19,FALSE)</f>
        <v>0</v>
      </c>
      <c r="AA17" s="12">
        <f>VLOOKUP($H17,'[2]2024_11'!$D:$AD,'[2]2024_11'!P$19,FALSE)</f>
        <v>0</v>
      </c>
      <c r="AB17" s="12">
        <f>VLOOKUP($H17,'[2]2024_11'!$D:$AD,'[2]2024_11'!Q$19,FALSE)</f>
        <v>20585.23</v>
      </c>
      <c r="AC17">
        <f t="shared" si="2"/>
        <v>20585.230000000003</v>
      </c>
      <c r="AD17">
        <f t="shared" si="3"/>
        <v>0</v>
      </c>
    </row>
    <row r="18" spans="1:30" ht="15" customHeight="1" x14ac:dyDescent="0.25">
      <c r="A18" s="10" t="str">
        <f t="shared" si="0"/>
        <v>H020 2024 Novembro</v>
      </c>
      <c r="B18" s="10" t="str">
        <f>VLOOKUP(H18,[1]Auxiliar_referencia!E:F,2,FALSE)</f>
        <v>Medidor faturado pela UFSC</v>
      </c>
      <c r="C18" s="10">
        <v>2024</v>
      </c>
      <c r="D18" s="10" t="s">
        <v>120</v>
      </c>
      <c r="E18" s="10">
        <f>VLOOKUP(H18,[1]Auxiliar_referencia!$B:$X,3,FALSE)</f>
        <v>2296829</v>
      </c>
      <c r="F18" s="10" t="str">
        <f>VLOOKUP(H18,[1]Auxiliar_referencia!$B:$X,11,FALSE)</f>
        <v>Trindade</v>
      </c>
      <c r="G18" s="10" t="str">
        <f>VLOOKUP(H18,[1]Auxiliar_referencia!$B:$X,16,FALSE)</f>
        <v>C11C009540</v>
      </c>
      <c r="H18" s="11" t="s">
        <v>47</v>
      </c>
      <c r="I18" s="10" t="str">
        <f>VLOOKUP(H18,[1]Auxiliar_referencia!$B:$X,20,FALSE)</f>
        <v>CASAN</v>
      </c>
      <c r="J18" s="10" t="str">
        <f>VLOOKUP(H18,[1]Auxiliar_referencia!$B:$X,10,FALSE)</f>
        <v>Florianópolis - Trindade</v>
      </c>
      <c r="K18" s="10" t="str">
        <f>VLOOKUP(H18,[1]Auxiliar_referencia!$B:$X,12,FALSE)</f>
        <v>CSE 1 - CSE 1 ao 4 (Bl A, B, C e D) e CCJ 1 e 2 (Bl E e F)</v>
      </c>
      <c r="L18" s="12">
        <f>VLOOKUP($H18,'[2]2024_11'!$D:$AD,'[2]2024_11'!Z$19,FALSE)</f>
        <v>1</v>
      </c>
      <c r="M18" s="12">
        <f>VLOOKUP($H18,'[2]2024_11'!$D:$AD,'[2]2024_11'!AA$19,FALSE)</f>
        <v>0</v>
      </c>
      <c r="N18" s="12">
        <f>VLOOKUP($H18,'[2]2024_11'!$D:$AD,'[2]2024_11'!AB$19,FALSE)</f>
        <v>0</v>
      </c>
      <c r="O18" s="12">
        <f>VLOOKUP($H18,'[2]2024_11'!$D:$AD,'[2]2024_11'!AC$19,FALSE)</f>
        <v>0</v>
      </c>
      <c r="P18" s="12">
        <f>VLOOKUP($H18,'[2]2024_11'!$D:$AD,'[2]2024_11'!AD$19,FALSE)</f>
        <v>1</v>
      </c>
      <c r="Q18" s="13">
        <f>VLOOKUP(H18,'2024_10'!H:R,11,FALSE)</f>
        <v>2313</v>
      </c>
      <c r="R18" s="14">
        <f>VLOOKUP($H18,'[2]2024_11'!$D:$AD,'[2]2024_11'!J$19,FALSE)</f>
        <v>2313</v>
      </c>
      <c r="S18" s="15">
        <f t="shared" si="1"/>
        <v>0</v>
      </c>
      <c r="T18" s="12">
        <f>VLOOKUP($H18,'[2]2024_11'!$D:$AD,'[2]2024_11'!K$19,FALSE)</f>
        <v>0</v>
      </c>
      <c r="U18" s="16" t="str">
        <f>VLOOKUP($H18,'[2]2024_11'!$D:$AD,'[2]2024_11'!T$19,FALSE)</f>
        <v>LIDO</v>
      </c>
      <c r="V18" s="17" t="str">
        <f>VLOOKUP($H18,'[2]2024_11'!$D:$AD,'[2]2024_11'!U$19,FALSE)</f>
        <v>CONFIRMACAO LEITURA</v>
      </c>
      <c r="W18" s="12">
        <f>VLOOKUP($H18,'[2]2024_11'!$D:$AD,'[2]2024_11'!L$19,FALSE)</f>
        <v>43.31</v>
      </c>
      <c r="X18" s="12">
        <f>VLOOKUP($H18,'[2]2024_11'!$D:$AD,'[2]2024_11'!M$19,FALSE)</f>
        <v>43.31</v>
      </c>
      <c r="Y18" s="18">
        <f>VLOOKUP($H18,'[2]2024_11'!$D:$AD,'[2]2024_11'!N$19,FALSE)</f>
        <v>-86.62</v>
      </c>
      <c r="Z18" s="12">
        <f>VLOOKUP($H18,'[2]2024_11'!$D:$AD,'[2]2024_11'!O$19,FALSE)</f>
        <v>0</v>
      </c>
      <c r="AA18" s="12">
        <f>VLOOKUP($H18,'[2]2024_11'!$D:$AD,'[2]2024_11'!P$19,FALSE)</f>
        <v>0</v>
      </c>
      <c r="AB18" s="12">
        <f>VLOOKUP($H18,'[2]2024_11'!$D:$AD,'[2]2024_11'!Q$19,FALSE)</f>
        <v>0</v>
      </c>
      <c r="AC18">
        <f t="shared" si="2"/>
        <v>0</v>
      </c>
      <c r="AD18">
        <f t="shared" si="3"/>
        <v>0</v>
      </c>
    </row>
    <row r="19" spans="1:30" ht="15" customHeight="1" x14ac:dyDescent="0.25">
      <c r="A19" s="10" t="str">
        <f t="shared" si="0"/>
        <v>H021 2024 Novembro</v>
      </c>
      <c r="B19" s="10" t="str">
        <f>VLOOKUP(H19,[1]Auxiliar_referencia!E:F,2,FALSE)</f>
        <v>Medidor faturado pela UFSC</v>
      </c>
      <c r="C19" s="10">
        <v>2024</v>
      </c>
      <c r="D19" s="10" t="s">
        <v>120</v>
      </c>
      <c r="E19" s="10">
        <f>VLOOKUP(H19,[1]Auxiliar_referencia!$B:$X,3,FALSE)</f>
        <v>2296632</v>
      </c>
      <c r="F19" s="10" t="str">
        <f>VLOOKUP(H19,[1]Auxiliar_referencia!$B:$X,11,FALSE)</f>
        <v>Trindade</v>
      </c>
      <c r="G19" s="10" t="str">
        <f>VLOOKUP(H19,[1]Auxiliar_referencia!$B:$X,16,FALSE)</f>
        <v>B10C001813</v>
      </c>
      <c r="H19" s="11" t="s">
        <v>48</v>
      </c>
      <c r="I19" s="10" t="str">
        <f>VLOOKUP(H19,[1]Auxiliar_referencia!$B:$X,20,FALSE)</f>
        <v>CASAN</v>
      </c>
      <c r="J19" s="10" t="str">
        <f>VLOOKUP(H19,[1]Auxiliar_referencia!$B:$X,10,FALSE)</f>
        <v>Florianópolis - Trindade</v>
      </c>
      <c r="K19" s="10" t="str">
        <f>VLOOKUP(H19,[1]Auxiliar_referencia!$B:$X,12,FALSE)</f>
        <v>Igrejinha UFSC (DAC 01 a 03 e DEX01)</v>
      </c>
      <c r="L19" s="12">
        <f>VLOOKUP($H19,'[2]2024_11'!$D:$AD,'[2]2024_11'!Z$19,FALSE)</f>
        <v>2</v>
      </c>
      <c r="M19" s="12">
        <f>VLOOKUP($H19,'[2]2024_11'!$D:$AD,'[2]2024_11'!AA$19,FALSE)</f>
        <v>0</v>
      </c>
      <c r="N19" s="12">
        <f>VLOOKUP($H19,'[2]2024_11'!$D:$AD,'[2]2024_11'!AB$19,FALSE)</f>
        <v>0</v>
      </c>
      <c r="O19" s="12">
        <f>VLOOKUP($H19,'[2]2024_11'!$D:$AD,'[2]2024_11'!AC$19,FALSE)</f>
        <v>0</v>
      </c>
      <c r="P19" s="12">
        <f>VLOOKUP($H19,'[2]2024_11'!$D:$AD,'[2]2024_11'!AD$19,FALSE)</f>
        <v>2</v>
      </c>
      <c r="Q19" s="13">
        <f>VLOOKUP(H19,'2024_10'!H:R,11,FALSE)</f>
        <v>1035</v>
      </c>
      <c r="R19" s="14">
        <f>VLOOKUP($H19,'[2]2024_11'!$D:$AD,'[2]2024_11'!J$19,FALSE)</f>
        <v>1143</v>
      </c>
      <c r="S19" s="15">
        <f t="shared" si="1"/>
        <v>108</v>
      </c>
      <c r="T19" s="12">
        <f>VLOOKUP($H19,'[2]2024_11'!$D:$AD,'[2]2024_11'!K$19,FALSE)</f>
        <v>108</v>
      </c>
      <c r="U19" s="16" t="str">
        <f>VLOOKUP($H19,'[2]2024_11'!$D:$AD,'[2]2024_11'!T$19,FALSE)</f>
        <v>MÉDIO</v>
      </c>
      <c r="V19" s="17" t="str">
        <f>VLOOKUP($H19,'[2]2024_11'!$D:$AD,'[2]2024_11'!U$19,FALSE)</f>
        <v>Média</v>
      </c>
      <c r="W19" s="12">
        <f>VLOOKUP($H19,'[2]2024_11'!$D:$AD,'[2]2024_11'!L$19,FALSE)</f>
        <v>1788.34</v>
      </c>
      <c r="X19" s="12">
        <f>VLOOKUP($H19,'[2]2024_11'!$D:$AD,'[2]2024_11'!M$19,FALSE)</f>
        <v>1788.34</v>
      </c>
      <c r="Y19" s="18">
        <f>VLOOKUP($H19,'[2]2024_11'!$D:$AD,'[2]2024_11'!N$19,FALSE)</f>
        <v>-338</v>
      </c>
      <c r="Z19" s="12">
        <f>VLOOKUP($H19,'[2]2024_11'!$D:$AD,'[2]2024_11'!O$19,FALSE)</f>
        <v>0</v>
      </c>
      <c r="AA19" s="12">
        <f>VLOOKUP($H19,'[2]2024_11'!$D:$AD,'[2]2024_11'!P$19,FALSE)</f>
        <v>0</v>
      </c>
      <c r="AB19" s="12">
        <f>VLOOKUP($H19,'[2]2024_11'!$D:$AD,'[2]2024_11'!Q$19,FALSE)</f>
        <v>3238.68</v>
      </c>
      <c r="AC19">
        <f t="shared" si="2"/>
        <v>3238.68</v>
      </c>
      <c r="AD19">
        <f t="shared" si="3"/>
        <v>0</v>
      </c>
    </row>
    <row r="20" spans="1:30" ht="15" customHeight="1" x14ac:dyDescent="0.25">
      <c r="A20" s="10" t="str">
        <f t="shared" si="0"/>
        <v>H023 2024 Novembro</v>
      </c>
      <c r="B20" s="10" t="str">
        <f>VLOOKUP(H20,[1]Auxiliar_referencia!E:F,2,FALSE)</f>
        <v>Medidor faturado pela UFSC</v>
      </c>
      <c r="C20" s="10">
        <v>2024</v>
      </c>
      <c r="D20" s="10" t="s">
        <v>120</v>
      </c>
      <c r="E20" s="10">
        <f>VLOOKUP(H20,[1]Auxiliar_referencia!$B:$X,3,FALSE)</f>
        <v>2296934</v>
      </c>
      <c r="F20" s="10" t="str">
        <f>VLOOKUP(H20,[1]Auxiliar_referencia!$B:$X,11,FALSE)</f>
        <v>Trindade</v>
      </c>
      <c r="G20" s="10" t="str">
        <f>VLOOKUP(H20,[1]Auxiliar_referencia!$B:$X,16,FALSE)</f>
        <v>B10C010114</v>
      </c>
      <c r="H20" s="11" t="s">
        <v>49</v>
      </c>
      <c r="I20" s="10" t="str">
        <f>VLOOKUP(H20,[1]Auxiliar_referencia!$B:$X,20,FALSE)</f>
        <v>CASAN</v>
      </c>
      <c r="J20" s="10" t="str">
        <f>VLOOKUP(H20,[1]Auxiliar_referencia!$B:$X,10,FALSE)</f>
        <v>Florianópolis - Trindade</v>
      </c>
      <c r="K20" s="10" t="str">
        <f>VLOOKUP(H20,[1]Auxiliar_referencia!$B:$X,12,FALSE)</f>
        <v>Associação Volantes 1</v>
      </c>
      <c r="L20" s="12">
        <f>VLOOKUP($H20,'[2]2024_11'!$D:$AD,'[2]2024_11'!Z$19,FALSE)</f>
        <v>1</v>
      </c>
      <c r="M20" s="12">
        <f>VLOOKUP($H20,'[2]2024_11'!$D:$AD,'[2]2024_11'!AA$19,FALSE)</f>
        <v>0</v>
      </c>
      <c r="N20" s="12">
        <f>VLOOKUP($H20,'[2]2024_11'!$D:$AD,'[2]2024_11'!AB$19,FALSE)</f>
        <v>1</v>
      </c>
      <c r="O20" s="12">
        <f>VLOOKUP($H20,'[2]2024_11'!$D:$AD,'[2]2024_11'!AC$19,FALSE)</f>
        <v>0</v>
      </c>
      <c r="P20" s="12">
        <f>VLOOKUP($H20,'[2]2024_11'!$D:$AD,'[2]2024_11'!AD$19,FALSE)</f>
        <v>2</v>
      </c>
      <c r="Q20" s="13">
        <f>VLOOKUP(H20,'2024_10'!H:R,11,FALSE)</f>
        <v>17057</v>
      </c>
      <c r="R20" s="14">
        <f>VLOOKUP($H20,'[2]2024_11'!$D:$AD,'[2]2024_11'!J$19,FALSE)</f>
        <v>17138</v>
      </c>
      <c r="S20" s="15">
        <f t="shared" si="1"/>
        <v>81</v>
      </c>
      <c r="T20" s="12">
        <f>VLOOKUP($H20,'[2]2024_11'!$D:$AD,'[2]2024_11'!K$19,FALSE)</f>
        <v>81</v>
      </c>
      <c r="U20" s="16" t="str">
        <f>VLOOKUP($H20,'[2]2024_11'!$D:$AD,'[2]2024_11'!T$19,FALSE)</f>
        <v>MÉDIO</v>
      </c>
      <c r="V20" s="17" t="str">
        <f>VLOOKUP($H20,'[2]2024_11'!$D:$AD,'[2]2024_11'!U$19,FALSE)</f>
        <v>Média</v>
      </c>
      <c r="W20" s="12">
        <f>VLOOKUP($H20,'[2]2024_11'!$D:$AD,'[2]2024_11'!L$19,FALSE)</f>
        <v>1305.32</v>
      </c>
      <c r="X20" s="12">
        <f>VLOOKUP($H20,'[2]2024_11'!$D:$AD,'[2]2024_11'!M$19,FALSE)</f>
        <v>1305.32</v>
      </c>
      <c r="Y20" s="18">
        <f>VLOOKUP($H20,'[2]2024_11'!$D:$AD,'[2]2024_11'!N$19,FALSE)</f>
        <v>-246.71</v>
      </c>
      <c r="Z20" s="12">
        <f>VLOOKUP($H20,'[2]2024_11'!$D:$AD,'[2]2024_11'!O$19,FALSE)</f>
        <v>0</v>
      </c>
      <c r="AA20" s="12">
        <f>VLOOKUP($H20,'[2]2024_11'!$D:$AD,'[2]2024_11'!P$19,FALSE)</f>
        <v>0</v>
      </c>
      <c r="AB20" s="12">
        <f>VLOOKUP($H20,'[2]2024_11'!$D:$AD,'[2]2024_11'!Q$19,FALSE)</f>
        <v>2363.9299999999998</v>
      </c>
      <c r="AC20">
        <f t="shared" si="2"/>
        <v>2363.9299999999998</v>
      </c>
      <c r="AD20">
        <f t="shared" si="3"/>
        <v>0</v>
      </c>
    </row>
    <row r="21" spans="1:30" ht="15" customHeight="1" x14ac:dyDescent="0.25">
      <c r="A21" s="10" t="str">
        <f t="shared" si="0"/>
        <v>H024 2024 Novembro</v>
      </c>
      <c r="B21" s="10" t="str">
        <f>VLOOKUP(H21,[1]Auxiliar_referencia!E:F,2,FALSE)</f>
        <v>Medidor faturado pela UFSC</v>
      </c>
      <c r="C21" s="10">
        <v>2024</v>
      </c>
      <c r="D21" s="10" t="s">
        <v>120</v>
      </c>
      <c r="E21" s="10">
        <f>VLOOKUP(H21,[1]Auxiliar_referencia!$B:$X,3,FALSE)</f>
        <v>2296926</v>
      </c>
      <c r="F21" s="10" t="str">
        <f>VLOOKUP(H21,[1]Auxiliar_referencia!$B:$X,11,FALSE)</f>
        <v>Trindade</v>
      </c>
      <c r="G21" s="10" t="str">
        <f>VLOOKUP(H21,[1]Auxiliar_referencia!$B:$X,16,FALSE)</f>
        <v>A96C161864</v>
      </c>
      <c r="H21" s="11" t="s">
        <v>50</v>
      </c>
      <c r="I21" s="10" t="str">
        <f>VLOOKUP(H21,[1]Auxiliar_referencia!$B:$X,20,FALSE)</f>
        <v>CASAN</v>
      </c>
      <c r="J21" s="10" t="str">
        <f>VLOOKUP(H21,[1]Auxiliar_referencia!$B:$X,10,FALSE)</f>
        <v>Florianópolis - Trindade</v>
      </c>
      <c r="K21" s="10" t="str">
        <f>VLOOKUP(H21,[1]Auxiliar_referencia!$B:$X,12,FALSE)</f>
        <v>Associação Volantes 2</v>
      </c>
      <c r="L21" s="12">
        <f>VLOOKUP($H21,'[2]2024_11'!$D:$AD,'[2]2024_11'!Z$19,FALSE)</f>
        <v>1</v>
      </c>
      <c r="M21" s="12">
        <f>VLOOKUP($H21,'[2]2024_11'!$D:$AD,'[2]2024_11'!AA$19,FALSE)</f>
        <v>0</v>
      </c>
      <c r="N21" s="12">
        <f>VLOOKUP($H21,'[2]2024_11'!$D:$AD,'[2]2024_11'!AB$19,FALSE)</f>
        <v>2</v>
      </c>
      <c r="O21" s="12">
        <f>VLOOKUP($H21,'[2]2024_11'!$D:$AD,'[2]2024_11'!AC$19,FALSE)</f>
        <v>0</v>
      </c>
      <c r="P21" s="12">
        <f>VLOOKUP($H21,'[2]2024_11'!$D:$AD,'[2]2024_11'!AD$19,FALSE)</f>
        <v>3</v>
      </c>
      <c r="Q21" s="13">
        <f>VLOOKUP(H21,'2024_10'!H:R,11,FALSE)</f>
        <v>25</v>
      </c>
      <c r="R21" s="14">
        <f>VLOOKUP($H21,'[2]2024_11'!$D:$AD,'[2]2024_11'!J$19,FALSE)</f>
        <v>25</v>
      </c>
      <c r="S21" s="15">
        <f t="shared" si="1"/>
        <v>0</v>
      </c>
      <c r="T21" s="12">
        <f>VLOOKUP($H21,'[2]2024_11'!$D:$AD,'[2]2024_11'!K$19,FALSE)</f>
        <v>0</v>
      </c>
      <c r="U21" s="16" t="str">
        <f>VLOOKUP($H21,'[2]2024_11'!$D:$AD,'[2]2024_11'!T$19,FALSE)</f>
        <v>MÉDIO</v>
      </c>
      <c r="V21" s="17" t="str">
        <f>VLOOKUP($H21,'[2]2024_11'!$D:$AD,'[2]2024_11'!U$19,FALSE)</f>
        <v>Média</v>
      </c>
      <c r="W21" s="12">
        <f>VLOOKUP($H21,'[2]2024_11'!$D:$AD,'[2]2024_11'!L$19,FALSE)</f>
        <v>129.93</v>
      </c>
      <c r="X21" s="12">
        <f>VLOOKUP($H21,'[2]2024_11'!$D:$AD,'[2]2024_11'!M$19,FALSE)</f>
        <v>129.93</v>
      </c>
      <c r="Y21" s="18">
        <f>VLOOKUP($H21,'[2]2024_11'!$D:$AD,'[2]2024_11'!N$19,FALSE)</f>
        <v>-24.56</v>
      </c>
      <c r="Z21" s="12">
        <f>VLOOKUP($H21,'[2]2024_11'!$D:$AD,'[2]2024_11'!O$19,FALSE)</f>
        <v>0</v>
      </c>
      <c r="AA21" s="12">
        <f>VLOOKUP($H21,'[2]2024_11'!$D:$AD,'[2]2024_11'!P$19,FALSE)</f>
        <v>0</v>
      </c>
      <c r="AB21" s="12">
        <f>VLOOKUP($H21,'[2]2024_11'!$D:$AD,'[2]2024_11'!Q$19,FALSE)</f>
        <v>235.3</v>
      </c>
      <c r="AC21">
        <f t="shared" si="2"/>
        <v>235.3</v>
      </c>
      <c r="AD21">
        <f t="shared" si="3"/>
        <v>0</v>
      </c>
    </row>
    <row r="22" spans="1:30" ht="15" customHeight="1" x14ac:dyDescent="0.25">
      <c r="A22" s="10" t="str">
        <f t="shared" si="0"/>
        <v>H025 2024 Novembro</v>
      </c>
      <c r="B22" s="10" t="str">
        <f>VLOOKUP(H22,[1]Auxiliar_referencia!E:F,2,FALSE)</f>
        <v>Medidor faturado pela UFSC</v>
      </c>
      <c r="C22" s="10">
        <v>2024</v>
      </c>
      <c r="D22" s="10" t="s">
        <v>120</v>
      </c>
      <c r="E22" s="10">
        <f>VLOOKUP(H22,[1]Auxiliar_referencia!$B:$X,3,FALSE)</f>
        <v>2296900</v>
      </c>
      <c r="F22" s="10" t="str">
        <f>VLOOKUP(H22,[1]Auxiliar_referencia!$B:$X,11,FALSE)</f>
        <v>Trindade</v>
      </c>
      <c r="G22" s="10" t="str">
        <f>VLOOKUP(H22,[1]Auxiliar_referencia!$B:$X,16,FALSE)</f>
        <v>C11C001273</v>
      </c>
      <c r="H22" s="11" t="s">
        <v>51</v>
      </c>
      <c r="I22" s="10" t="str">
        <f>VLOOKUP(H22,[1]Auxiliar_referencia!$B:$X,20,FALSE)</f>
        <v>CASAN</v>
      </c>
      <c r="J22" s="10" t="str">
        <f>VLOOKUP(H22,[1]Auxiliar_referencia!$B:$X,10,FALSE)</f>
        <v>Florianópolis - Trindade</v>
      </c>
      <c r="K22" s="10" t="str">
        <f>VLOOKUP(H22,[1]Auxiliar_referencia!$B:$X,12,FALSE)</f>
        <v>CFM  Bloco A</v>
      </c>
      <c r="L22" s="12">
        <f>VLOOKUP($H22,'[2]2024_11'!$D:$AD,'[2]2024_11'!Z$19,FALSE)</f>
        <v>1</v>
      </c>
      <c r="M22" s="12">
        <f>VLOOKUP($H22,'[2]2024_11'!$D:$AD,'[2]2024_11'!AA$19,FALSE)</f>
        <v>0</v>
      </c>
      <c r="N22" s="12">
        <f>VLOOKUP($H22,'[2]2024_11'!$D:$AD,'[2]2024_11'!AB$19,FALSE)</f>
        <v>0</v>
      </c>
      <c r="O22" s="12">
        <f>VLOOKUP($H22,'[2]2024_11'!$D:$AD,'[2]2024_11'!AC$19,FALSE)</f>
        <v>0</v>
      </c>
      <c r="P22" s="12">
        <f>VLOOKUP($H22,'[2]2024_11'!$D:$AD,'[2]2024_11'!AD$19,FALSE)</f>
        <v>1</v>
      </c>
      <c r="Q22" s="13">
        <f>VLOOKUP(H22,'2024_10'!H:R,11,FALSE)</f>
        <v>26341</v>
      </c>
      <c r="R22" s="14">
        <f>VLOOKUP($H22,'[2]2024_11'!$D:$AD,'[2]2024_11'!J$19,FALSE)</f>
        <v>26629</v>
      </c>
      <c r="S22" s="15">
        <f t="shared" si="1"/>
        <v>288</v>
      </c>
      <c r="T22" s="12">
        <f>VLOOKUP($H22,'[2]2024_11'!$D:$AD,'[2]2024_11'!K$19,FALSE)</f>
        <v>288</v>
      </c>
      <c r="U22" s="16" t="str">
        <f>VLOOKUP($H22,'[2]2024_11'!$D:$AD,'[2]2024_11'!T$19,FALSE)</f>
        <v>LIDO</v>
      </c>
      <c r="V22" s="17" t="str">
        <f>VLOOKUP($H22,'[2]2024_11'!$D:$AD,'[2]2024_11'!U$19,FALSE)</f>
        <v>CONFIRMACAO LEITURA</v>
      </c>
      <c r="W22" s="12">
        <f>VLOOKUP($H22,'[2]2024_11'!$D:$AD,'[2]2024_11'!L$19,FALSE)</f>
        <v>5080.43</v>
      </c>
      <c r="X22" s="12">
        <f>VLOOKUP($H22,'[2]2024_11'!$D:$AD,'[2]2024_11'!M$19,FALSE)</f>
        <v>5080.43</v>
      </c>
      <c r="Y22" s="18">
        <f>VLOOKUP($H22,'[2]2024_11'!$D:$AD,'[2]2024_11'!N$19,FALSE)</f>
        <v>-960.20999999999992</v>
      </c>
      <c r="Z22" s="12">
        <f>VLOOKUP($H22,'[2]2024_11'!$D:$AD,'[2]2024_11'!O$19,FALSE)</f>
        <v>0</v>
      </c>
      <c r="AA22" s="12">
        <f>VLOOKUP($H22,'[2]2024_11'!$D:$AD,'[2]2024_11'!P$19,FALSE)</f>
        <v>0</v>
      </c>
      <c r="AB22" s="12">
        <f>VLOOKUP($H22,'[2]2024_11'!$D:$AD,'[2]2024_11'!Q$19,FALSE)</f>
        <v>9200.65</v>
      </c>
      <c r="AC22">
        <f t="shared" si="2"/>
        <v>9200.6500000000015</v>
      </c>
      <c r="AD22">
        <f t="shared" si="3"/>
        <v>0</v>
      </c>
    </row>
    <row r="23" spans="1:30" ht="15" customHeight="1" x14ac:dyDescent="0.25">
      <c r="A23" s="10" t="str">
        <f t="shared" si="0"/>
        <v>H026 2024 Novembro</v>
      </c>
      <c r="B23" s="10" t="str">
        <f>VLOOKUP(H23,[1]Auxiliar_referencia!E:F,2,FALSE)</f>
        <v>Medidor faturado pela UFSC</v>
      </c>
      <c r="C23" s="10">
        <v>2024</v>
      </c>
      <c r="D23" s="10" t="s">
        <v>120</v>
      </c>
      <c r="E23" s="10">
        <f>VLOOKUP(H23,[1]Auxiliar_referencia!$B:$X,3,FALSE)</f>
        <v>9912770</v>
      </c>
      <c r="F23" s="10" t="str">
        <f>VLOOKUP(H23,[1]Auxiliar_referencia!$B:$X,11,FALSE)</f>
        <v>Trindade</v>
      </c>
      <c r="G23" s="10" t="str">
        <f>VLOOKUP(H23,[1]Auxiliar_referencia!$B:$X,16,FALSE)</f>
        <v>A10C023447</v>
      </c>
      <c r="H23" s="11" t="s">
        <v>52</v>
      </c>
      <c r="I23" s="10" t="str">
        <f>VLOOKUP(H23,[1]Auxiliar_referencia!$B:$X,20,FALSE)</f>
        <v>CASAN</v>
      </c>
      <c r="J23" s="10" t="str">
        <f>VLOOKUP(H23,[1]Auxiliar_referencia!$B:$X,10,FALSE)</f>
        <v>Florianópolis - Trindade</v>
      </c>
      <c r="K23" s="10" t="str">
        <f>VLOOKUP(H23,[1]Auxiliar_referencia!$B:$X,12,FALSE)</f>
        <v>CFM  Bloco B</v>
      </c>
      <c r="L23" s="12">
        <f>VLOOKUP($H23,'[2]2024_11'!$D:$AD,'[2]2024_11'!Z$19,FALSE)</f>
        <v>1</v>
      </c>
      <c r="M23" s="12">
        <f>VLOOKUP($H23,'[2]2024_11'!$D:$AD,'[2]2024_11'!AA$19,FALSE)</f>
        <v>0</v>
      </c>
      <c r="N23" s="12">
        <f>VLOOKUP($H23,'[2]2024_11'!$D:$AD,'[2]2024_11'!AB$19,FALSE)</f>
        <v>0</v>
      </c>
      <c r="O23" s="12">
        <f>VLOOKUP($H23,'[2]2024_11'!$D:$AD,'[2]2024_11'!AC$19,FALSE)</f>
        <v>0</v>
      </c>
      <c r="P23" s="12">
        <f>VLOOKUP($H23,'[2]2024_11'!$D:$AD,'[2]2024_11'!AD$19,FALSE)</f>
        <v>1</v>
      </c>
      <c r="Q23" s="13">
        <f>VLOOKUP(H23,'2024_10'!H:R,11,FALSE)</f>
        <v>3538</v>
      </c>
      <c r="R23" s="14">
        <f>VLOOKUP($H23,'[2]2024_11'!$D:$AD,'[2]2024_11'!J$19,FALSE)</f>
        <v>3675</v>
      </c>
      <c r="S23" s="15">
        <f t="shared" si="1"/>
        <v>137</v>
      </c>
      <c r="T23" s="12">
        <f>VLOOKUP($H23,'[2]2024_11'!$D:$AD,'[2]2024_11'!K$19,FALSE)</f>
        <v>137</v>
      </c>
      <c r="U23" s="16" t="str">
        <f>VLOOKUP($H23,'[2]2024_11'!$D:$AD,'[2]2024_11'!T$19,FALSE)</f>
        <v>LIDO</v>
      </c>
      <c r="V23" s="17" t="str">
        <f>VLOOKUP($H23,'[2]2024_11'!$D:$AD,'[2]2024_11'!U$19,FALSE)</f>
        <v>Alto Consumo</v>
      </c>
      <c r="W23" s="12">
        <f>VLOOKUP($H23,'[2]2024_11'!$D:$AD,'[2]2024_11'!L$19,FALSE)</f>
        <v>2379.04</v>
      </c>
      <c r="X23" s="12">
        <f>VLOOKUP($H23,'[2]2024_11'!$D:$AD,'[2]2024_11'!M$19,FALSE)</f>
        <v>2379.04</v>
      </c>
      <c r="Y23" s="18">
        <f>VLOOKUP($H23,'[2]2024_11'!$D:$AD,'[2]2024_11'!N$19,FALSE)</f>
        <v>-449.64</v>
      </c>
      <c r="Z23" s="12">
        <f>VLOOKUP($H23,'[2]2024_11'!$D:$AD,'[2]2024_11'!O$19,FALSE)</f>
        <v>0</v>
      </c>
      <c r="AA23" s="12">
        <f>VLOOKUP($H23,'[2]2024_11'!$D:$AD,'[2]2024_11'!P$19,FALSE)</f>
        <v>0</v>
      </c>
      <c r="AB23" s="12">
        <f>VLOOKUP($H23,'[2]2024_11'!$D:$AD,'[2]2024_11'!Q$19,FALSE)</f>
        <v>4308.4399999999996</v>
      </c>
      <c r="AC23">
        <f t="shared" si="2"/>
        <v>4308.4399999999996</v>
      </c>
      <c r="AD23">
        <f t="shared" si="3"/>
        <v>0</v>
      </c>
    </row>
    <row r="24" spans="1:30" ht="15" customHeight="1" x14ac:dyDescent="0.25">
      <c r="A24" s="10" t="str">
        <f t="shared" si="0"/>
        <v>H027 2024 Novembro</v>
      </c>
      <c r="B24" s="10" t="str">
        <f>VLOOKUP(H24,[1]Auxiliar_referencia!E:F,2,FALSE)</f>
        <v>Medidor faturado pela UFSC</v>
      </c>
      <c r="C24" s="10">
        <v>2024</v>
      </c>
      <c r="D24" s="10" t="s">
        <v>120</v>
      </c>
      <c r="E24" s="10">
        <f>VLOOKUP(H24,[1]Auxiliar_referencia!$B:$X,3,FALSE)</f>
        <v>16701186</v>
      </c>
      <c r="F24" s="10" t="str">
        <f>VLOOKUP(H24,[1]Auxiliar_referencia!$B:$X,11,FALSE)</f>
        <v>Trindade</v>
      </c>
      <c r="G24" s="10" t="str">
        <f>VLOOKUP(H24,[1]Auxiliar_referencia!$B:$X,16,FALSE)</f>
        <v>C11C009484</v>
      </c>
      <c r="H24" s="11" t="s">
        <v>53</v>
      </c>
      <c r="I24" s="10" t="str">
        <f>VLOOKUP(H24,[1]Auxiliar_referencia!$B:$X,20,FALSE)</f>
        <v>CASAN</v>
      </c>
      <c r="J24" s="10" t="str">
        <f>VLOOKUP(H24,[1]Auxiliar_referencia!$B:$X,10,FALSE)</f>
        <v>Florianópolis - Trindade</v>
      </c>
      <c r="K24" s="10" t="str">
        <f>VLOOKUP(H24,[1]Auxiliar_referencia!$B:$X,12,FALSE)</f>
        <v>Colégio de Aplicação</v>
      </c>
      <c r="L24" s="12">
        <f>VLOOKUP($H24,'[2]2024_11'!$D:$AD,'[2]2024_11'!Z$19,FALSE)</f>
        <v>1</v>
      </c>
      <c r="M24" s="12">
        <f>VLOOKUP($H24,'[2]2024_11'!$D:$AD,'[2]2024_11'!AA$19,FALSE)</f>
        <v>0</v>
      </c>
      <c r="N24" s="12">
        <f>VLOOKUP($H24,'[2]2024_11'!$D:$AD,'[2]2024_11'!AB$19,FALSE)</f>
        <v>0</v>
      </c>
      <c r="O24" s="12">
        <f>VLOOKUP($H24,'[2]2024_11'!$D:$AD,'[2]2024_11'!AC$19,FALSE)</f>
        <v>0</v>
      </c>
      <c r="P24" s="12">
        <f>VLOOKUP($H24,'[2]2024_11'!$D:$AD,'[2]2024_11'!AD$19,FALSE)</f>
        <v>1</v>
      </c>
      <c r="Q24" s="13">
        <f>VLOOKUP(H24,'2024_10'!H:R,11,FALSE)</f>
        <v>68776</v>
      </c>
      <c r="R24" s="14">
        <f>VLOOKUP($H24,'[2]2024_11'!$D:$AD,'[2]2024_11'!J$19,FALSE)</f>
        <v>69128</v>
      </c>
      <c r="S24" s="15">
        <f t="shared" si="1"/>
        <v>352</v>
      </c>
      <c r="T24" s="12">
        <f>VLOOKUP($H24,'[2]2024_11'!$D:$AD,'[2]2024_11'!K$19,FALSE)</f>
        <v>352</v>
      </c>
      <c r="U24" s="16" t="str">
        <f>VLOOKUP($H24,'[2]2024_11'!$D:$AD,'[2]2024_11'!T$19,FALSE)</f>
        <v>MÉDIO</v>
      </c>
      <c r="V24" s="17" t="str">
        <f>VLOOKUP($H24,'[2]2024_11'!$D:$AD,'[2]2024_11'!U$19,FALSE)</f>
        <v>Média</v>
      </c>
      <c r="W24" s="12">
        <f>VLOOKUP($H24,'[2]2024_11'!$D:$AD,'[2]2024_11'!L$19,FALSE)</f>
        <v>6225.39</v>
      </c>
      <c r="X24" s="12">
        <f>VLOOKUP($H24,'[2]2024_11'!$D:$AD,'[2]2024_11'!M$19,FALSE)</f>
        <v>6225.39</v>
      </c>
      <c r="Y24" s="18">
        <f>VLOOKUP($H24,'[2]2024_11'!$D:$AD,'[2]2024_11'!N$19,FALSE)</f>
        <v>-1176.5999999999999</v>
      </c>
      <c r="Z24" s="12">
        <f>VLOOKUP($H24,'[2]2024_11'!$D:$AD,'[2]2024_11'!O$19,FALSE)</f>
        <v>0</v>
      </c>
      <c r="AA24" s="12">
        <f>VLOOKUP($H24,'[2]2024_11'!$D:$AD,'[2]2024_11'!P$19,FALSE)</f>
        <v>0</v>
      </c>
      <c r="AB24" s="12">
        <f>VLOOKUP($H24,'[2]2024_11'!$D:$AD,'[2]2024_11'!Q$19,FALSE)</f>
        <v>11274.18</v>
      </c>
      <c r="AC24">
        <f t="shared" si="2"/>
        <v>11274.18</v>
      </c>
      <c r="AD24">
        <f t="shared" si="3"/>
        <v>0</v>
      </c>
    </row>
    <row r="25" spans="1:30" ht="15" customHeight="1" x14ac:dyDescent="0.25">
      <c r="A25" s="10" t="str">
        <f t="shared" si="0"/>
        <v>H028 2024 Novembro</v>
      </c>
      <c r="B25" s="10" t="str">
        <f>VLOOKUP(H25,[1]Auxiliar_referencia!E:F,2,FALSE)</f>
        <v>Medidor faturado pela UFSC</v>
      </c>
      <c r="C25" s="10">
        <v>2024</v>
      </c>
      <c r="D25" s="10" t="s">
        <v>120</v>
      </c>
      <c r="E25" s="10">
        <f>VLOOKUP(H25,[1]Auxiliar_referencia!$B:$X,3,FALSE)</f>
        <v>6205615</v>
      </c>
      <c r="F25" s="10" t="str">
        <f>VLOOKUP(H25,[1]Auxiliar_referencia!$B:$X,11,FALSE)</f>
        <v>Trindade</v>
      </c>
      <c r="G25" s="10" t="str">
        <f>VLOOKUP(H25,[1]Auxiliar_referencia!$B:$X,16,FALSE)</f>
        <v>B10C017964</v>
      </c>
      <c r="H25" s="11" t="s">
        <v>54</v>
      </c>
      <c r="I25" s="10" t="str">
        <f>VLOOKUP(H25,[1]Auxiliar_referencia!$B:$X,20,FALSE)</f>
        <v>CASAN</v>
      </c>
      <c r="J25" s="10" t="str">
        <f>VLOOKUP(H25,[1]Auxiliar_referencia!$B:$X,10,FALSE)</f>
        <v>Florianópolis - Trindade</v>
      </c>
      <c r="K25" s="10" t="str">
        <f>VLOOKUP(H25,[1]Auxiliar_referencia!$B:$X,12,FALSE)</f>
        <v>Nativas do Horto Botânico</v>
      </c>
      <c r="L25" s="12">
        <f>VLOOKUP($H25,'[2]2024_11'!$D:$AD,'[2]2024_11'!Z$19,FALSE)</f>
        <v>1</v>
      </c>
      <c r="M25" s="12">
        <f>VLOOKUP($H25,'[2]2024_11'!$D:$AD,'[2]2024_11'!AA$19,FALSE)</f>
        <v>0</v>
      </c>
      <c r="N25" s="12">
        <f>VLOOKUP($H25,'[2]2024_11'!$D:$AD,'[2]2024_11'!AB$19,FALSE)</f>
        <v>0</v>
      </c>
      <c r="O25" s="12">
        <f>VLOOKUP($H25,'[2]2024_11'!$D:$AD,'[2]2024_11'!AC$19,FALSE)</f>
        <v>0</v>
      </c>
      <c r="P25" s="12">
        <f>VLOOKUP($H25,'[2]2024_11'!$D:$AD,'[2]2024_11'!AD$19,FALSE)</f>
        <v>1</v>
      </c>
      <c r="Q25" s="13">
        <f>VLOOKUP(H25,'2024_10'!H:R,11,FALSE)</f>
        <v>2107</v>
      </c>
      <c r="R25" s="14">
        <f>VLOOKUP($H25,'[2]2024_11'!$D:$AD,'[2]2024_11'!J$19,FALSE)</f>
        <v>2141</v>
      </c>
      <c r="S25" s="15">
        <f t="shared" si="1"/>
        <v>34</v>
      </c>
      <c r="T25" s="12">
        <f>VLOOKUP($H25,'[2]2024_11'!$D:$AD,'[2]2024_11'!K$19,FALSE)</f>
        <v>34</v>
      </c>
      <c r="U25" s="16" t="str">
        <f>VLOOKUP($H25,'[2]2024_11'!$D:$AD,'[2]2024_11'!T$19,FALSE)</f>
        <v>MÉDIO</v>
      </c>
      <c r="V25" s="17" t="str">
        <f>VLOOKUP($H25,'[2]2024_11'!$D:$AD,'[2]2024_11'!U$19,FALSE)</f>
        <v>VIDRO DO HIDROMETRO SUADO</v>
      </c>
      <c r="W25" s="12">
        <f>VLOOKUP($H25,'[2]2024_11'!$D:$AD,'[2]2024_11'!L$19,FALSE)</f>
        <v>536.37</v>
      </c>
      <c r="X25" s="12">
        <f>VLOOKUP($H25,'[2]2024_11'!$D:$AD,'[2]2024_11'!M$19,FALSE)</f>
        <v>536.37</v>
      </c>
      <c r="Y25" s="18">
        <f>VLOOKUP($H25,'[2]2024_11'!$D:$AD,'[2]2024_11'!N$19,FALSE)</f>
        <v>-101.37</v>
      </c>
      <c r="Z25" s="12">
        <f>VLOOKUP($H25,'[2]2024_11'!$D:$AD,'[2]2024_11'!O$19,FALSE)</f>
        <v>0</v>
      </c>
      <c r="AA25" s="12">
        <f>VLOOKUP($H25,'[2]2024_11'!$D:$AD,'[2]2024_11'!P$19,FALSE)</f>
        <v>0</v>
      </c>
      <c r="AB25" s="12">
        <f>VLOOKUP($H25,'[2]2024_11'!$D:$AD,'[2]2024_11'!Q$19,FALSE)</f>
        <v>971.37</v>
      </c>
      <c r="AC25">
        <f t="shared" si="2"/>
        <v>971.37</v>
      </c>
      <c r="AD25">
        <f t="shared" si="3"/>
        <v>0</v>
      </c>
    </row>
    <row r="26" spans="1:30" ht="15" customHeight="1" x14ac:dyDescent="0.25">
      <c r="A26" s="10" t="str">
        <f t="shared" si="0"/>
        <v>H029 2024 Novembro</v>
      </c>
      <c r="B26" s="10" t="str">
        <f>VLOOKUP(H26,[1]Auxiliar_referencia!E:F,2,FALSE)</f>
        <v>Medidor faturado pela UFSC</v>
      </c>
      <c r="C26" s="10">
        <v>2024</v>
      </c>
      <c r="D26" s="10" t="s">
        <v>120</v>
      </c>
      <c r="E26" s="10">
        <f>VLOOKUP(H26,[1]Auxiliar_referencia!$B:$X,3,FALSE)</f>
        <v>7297220</v>
      </c>
      <c r="F26" s="10" t="str">
        <f>VLOOKUP(H26,[1]Auxiliar_referencia!$B:$X,11,FALSE)</f>
        <v>Trindade</v>
      </c>
      <c r="G26" s="10" t="str">
        <f>VLOOKUP(H26,[1]Auxiliar_referencia!$B:$X,16,FALSE)</f>
        <v>A08X051927</v>
      </c>
      <c r="H26" s="11" t="s">
        <v>55</v>
      </c>
      <c r="I26" s="10" t="str">
        <f>VLOOKUP(H26,[1]Auxiliar_referencia!$B:$X,20,FALSE)</f>
        <v>CASAN</v>
      </c>
      <c r="J26" s="10" t="str">
        <f>VLOOKUP(H26,[1]Auxiliar_referencia!$B:$X,10,FALSE)</f>
        <v>Florianópolis - Trindade</v>
      </c>
      <c r="K26" s="10" t="str">
        <f>VLOOKUP(H26,[1]Auxiliar_referencia!$B:$X,12,FALSE)</f>
        <v>Moradia Estudantil - Portaria</v>
      </c>
      <c r="L26" s="12">
        <f>VLOOKUP($H26,'[2]2024_11'!$D:$AD,'[2]2024_11'!Z$19,FALSE)</f>
        <v>1</v>
      </c>
      <c r="M26" s="12">
        <f>VLOOKUP($H26,'[2]2024_11'!$D:$AD,'[2]2024_11'!AA$19,FALSE)</f>
        <v>0</v>
      </c>
      <c r="N26" s="12">
        <f>VLOOKUP($H26,'[2]2024_11'!$D:$AD,'[2]2024_11'!AB$19,FALSE)</f>
        <v>0</v>
      </c>
      <c r="O26" s="12">
        <f>VLOOKUP($H26,'[2]2024_11'!$D:$AD,'[2]2024_11'!AC$19,FALSE)</f>
        <v>0</v>
      </c>
      <c r="P26" s="12">
        <f>VLOOKUP($H26,'[2]2024_11'!$D:$AD,'[2]2024_11'!AD$19,FALSE)</f>
        <v>1</v>
      </c>
      <c r="Q26" s="13">
        <f>VLOOKUP(H26,'2024_10'!H:R,11,FALSE)</f>
        <v>317</v>
      </c>
      <c r="R26" s="14">
        <f>VLOOKUP($H26,'[2]2024_11'!$D:$AD,'[2]2024_11'!J$19,FALSE)</f>
        <v>320</v>
      </c>
      <c r="S26" s="15">
        <f t="shared" si="1"/>
        <v>3</v>
      </c>
      <c r="T26" s="12">
        <f>VLOOKUP($H26,'[2]2024_11'!$D:$AD,'[2]2024_11'!K$19,FALSE)</f>
        <v>3</v>
      </c>
      <c r="U26" s="16" t="str">
        <f>VLOOKUP($H26,'[2]2024_11'!$D:$AD,'[2]2024_11'!T$19,FALSE)</f>
        <v>LIDO</v>
      </c>
      <c r="V26" s="17" t="str">
        <f>VLOOKUP($H26,'[2]2024_11'!$D:$AD,'[2]2024_11'!U$19,FALSE)</f>
        <v>Sem ocorrência</v>
      </c>
      <c r="W26" s="12">
        <f>VLOOKUP($H26,'[2]2024_11'!$D:$AD,'[2]2024_11'!L$19,FALSE)</f>
        <v>62.42</v>
      </c>
      <c r="X26" s="12">
        <f>VLOOKUP($H26,'[2]2024_11'!$D:$AD,'[2]2024_11'!M$19,FALSE)</f>
        <v>62.42</v>
      </c>
      <c r="Y26" s="18">
        <f>VLOOKUP($H26,'[2]2024_11'!$D:$AD,'[2]2024_11'!N$19,FALSE)</f>
        <v>-11.8</v>
      </c>
      <c r="Z26" s="12">
        <f>VLOOKUP($H26,'[2]2024_11'!$D:$AD,'[2]2024_11'!O$19,FALSE)</f>
        <v>0</v>
      </c>
      <c r="AA26" s="12">
        <f>VLOOKUP($H26,'[2]2024_11'!$D:$AD,'[2]2024_11'!P$19,FALSE)</f>
        <v>0</v>
      </c>
      <c r="AB26" s="12">
        <f>VLOOKUP($H26,'[2]2024_11'!$D:$AD,'[2]2024_11'!Q$19,FALSE)</f>
        <v>113.04</v>
      </c>
      <c r="AC26">
        <f t="shared" si="2"/>
        <v>113.04</v>
      </c>
      <c r="AD26">
        <f t="shared" si="3"/>
        <v>0</v>
      </c>
    </row>
    <row r="27" spans="1:30" ht="15" customHeight="1" x14ac:dyDescent="0.25">
      <c r="A27" s="10" t="str">
        <f t="shared" si="0"/>
        <v>H030 2024 Novembro</v>
      </c>
      <c r="B27" s="10" t="str">
        <f>VLOOKUP(H27,[1]Auxiliar_referencia!E:F,2,FALSE)</f>
        <v>Medidor faturado pela UFSC</v>
      </c>
      <c r="C27" s="10">
        <v>2024</v>
      </c>
      <c r="D27" s="10" t="s">
        <v>120</v>
      </c>
      <c r="E27" s="10">
        <f>VLOOKUP(H27,[1]Auxiliar_referencia!$B:$X,3,FALSE)</f>
        <v>2296276</v>
      </c>
      <c r="F27" s="10" t="str">
        <f>VLOOKUP(H27,[1]Auxiliar_referencia!$B:$X,11,FALSE)</f>
        <v>Trindade</v>
      </c>
      <c r="G27" s="10" t="str">
        <f>VLOOKUP(H27,[1]Auxiliar_referencia!$B:$X,16,FALSE)</f>
        <v>E11C000101</v>
      </c>
      <c r="H27" s="11" t="s">
        <v>56</v>
      </c>
      <c r="I27" s="10" t="str">
        <f>VLOOKUP(H27,[1]Auxiliar_referencia!$B:$X,20,FALSE)</f>
        <v>CASAN</v>
      </c>
      <c r="J27" s="10" t="str">
        <f>VLOOKUP(H27,[1]Auxiliar_referencia!$B:$X,10,FALSE)</f>
        <v>Florianópolis - Trindade</v>
      </c>
      <c r="K27" s="10" t="str">
        <f>VLOOKUP(H27,[1]Auxiliar_referencia!$B:$X,12,FALSE)</f>
        <v>Moradia Estudantil</v>
      </c>
      <c r="L27" s="12">
        <f>VLOOKUP($H27,'[2]2024_11'!$D:$AD,'[2]2024_11'!Z$19,FALSE)</f>
        <v>0</v>
      </c>
      <c r="M27" s="12">
        <f>VLOOKUP($H27,'[2]2024_11'!$D:$AD,'[2]2024_11'!AA$19,FALSE)</f>
        <v>30</v>
      </c>
      <c r="N27" s="12">
        <f>VLOOKUP($H27,'[2]2024_11'!$D:$AD,'[2]2024_11'!AB$19,FALSE)</f>
        <v>0</v>
      </c>
      <c r="O27" s="12">
        <f>VLOOKUP($H27,'[2]2024_11'!$D:$AD,'[2]2024_11'!AC$19,FALSE)</f>
        <v>0</v>
      </c>
      <c r="P27" s="12">
        <f>VLOOKUP($H27,'[2]2024_11'!$D:$AD,'[2]2024_11'!AD$19,FALSE)</f>
        <v>30</v>
      </c>
      <c r="Q27" s="13">
        <f>VLOOKUP(H27,'2024_10'!H:R,11,FALSE)</f>
        <v>10014</v>
      </c>
      <c r="R27" s="14">
        <f>VLOOKUP($H27,'[2]2024_11'!$D:$AD,'[2]2024_11'!J$19,FALSE)</f>
        <v>11418</v>
      </c>
      <c r="S27" s="15">
        <f t="shared" si="1"/>
        <v>1404</v>
      </c>
      <c r="T27" s="12">
        <f>VLOOKUP($H27,'[2]2024_11'!$D:$AD,'[2]2024_11'!K$19,FALSE)</f>
        <v>1404</v>
      </c>
      <c r="U27" s="16" t="str">
        <f>VLOOKUP($H27,'[2]2024_11'!$D:$AD,'[2]2024_11'!T$19,FALSE)</f>
        <v>LIDO</v>
      </c>
      <c r="V27" s="17" t="str">
        <f>VLOOKUP($H27,'[2]2024_11'!$D:$AD,'[2]2024_11'!U$19,FALSE)</f>
        <v>Sem ocorrência</v>
      </c>
      <c r="W27" s="12">
        <f>VLOOKUP($H27,'[2]2024_11'!$D:$AD,'[2]2024_11'!L$19,FALSE)</f>
        <v>19884.36</v>
      </c>
      <c r="X27" s="12">
        <f>VLOOKUP($H27,'[2]2024_11'!$D:$AD,'[2]2024_11'!M$19,FALSE)</f>
        <v>19884.36</v>
      </c>
      <c r="Y27" s="18">
        <f>VLOOKUP($H27,'[2]2024_11'!$D:$AD,'[2]2024_11'!N$19,FALSE)</f>
        <v>-3758.15</v>
      </c>
      <c r="Z27" s="12">
        <f>VLOOKUP($H27,'[2]2024_11'!$D:$AD,'[2]2024_11'!O$19,FALSE)</f>
        <v>0</v>
      </c>
      <c r="AA27" s="12">
        <f>VLOOKUP($H27,'[2]2024_11'!$D:$AD,'[2]2024_11'!P$19,FALSE)</f>
        <v>0</v>
      </c>
      <c r="AB27" s="12">
        <f>VLOOKUP($H27,'[2]2024_11'!$D:$AD,'[2]2024_11'!Q$19,FALSE)</f>
        <v>36010.57</v>
      </c>
      <c r="AC27">
        <f t="shared" si="2"/>
        <v>36010.57</v>
      </c>
      <c r="AD27">
        <f t="shared" si="3"/>
        <v>0</v>
      </c>
    </row>
    <row r="28" spans="1:30" ht="15" customHeight="1" x14ac:dyDescent="0.25">
      <c r="A28" s="10" t="str">
        <f t="shared" si="0"/>
        <v>H032 2024 Novembro</v>
      </c>
      <c r="B28" s="10" t="str">
        <f>VLOOKUP(H28,[1]Auxiliar_referencia!E:F,2,FALSE)</f>
        <v>Medidor faturado pela UFSC</v>
      </c>
      <c r="C28" s="10">
        <v>2024</v>
      </c>
      <c r="D28" s="10" t="s">
        <v>120</v>
      </c>
      <c r="E28" s="10">
        <f>VLOOKUP(H28,[1]Auxiliar_referencia!$B:$X,3,FALSE)</f>
        <v>2296659</v>
      </c>
      <c r="F28" s="10" t="str">
        <f>VLOOKUP(H28,[1]Auxiliar_referencia!$B:$X,11,FALSE)</f>
        <v>Trindade</v>
      </c>
      <c r="G28" s="10" t="str">
        <f>VLOOKUP(H28,[1]Auxiliar_referencia!$B:$X,16,FALSE)</f>
        <v>C11C001576</v>
      </c>
      <c r="H28" s="11" t="s">
        <v>57</v>
      </c>
      <c r="I28" s="10" t="str">
        <f>VLOOKUP(H28,[1]Auxiliar_referencia!$B:$X,20,FALSE)</f>
        <v>CASAN</v>
      </c>
      <c r="J28" s="10" t="str">
        <f>VLOOKUP(H28,[1]Auxiliar_referencia!$B:$X,10,FALSE)</f>
        <v>Florianópolis - Trindade</v>
      </c>
      <c r="K28" s="10" t="str">
        <f>VLOOKUP(H28,[1]Auxiliar_referencia!$B:$X,12,FALSE)</f>
        <v>Biblioteca Central</v>
      </c>
      <c r="L28" s="12">
        <f>VLOOKUP($H28,'[2]2024_11'!$D:$AD,'[2]2024_11'!Z$19,FALSE)</f>
        <v>1</v>
      </c>
      <c r="M28" s="12">
        <f>VLOOKUP($H28,'[2]2024_11'!$D:$AD,'[2]2024_11'!AA$19,FALSE)</f>
        <v>0</v>
      </c>
      <c r="N28" s="12">
        <f>VLOOKUP($H28,'[2]2024_11'!$D:$AD,'[2]2024_11'!AB$19,FALSE)</f>
        <v>0</v>
      </c>
      <c r="O28" s="12">
        <f>VLOOKUP($H28,'[2]2024_11'!$D:$AD,'[2]2024_11'!AC$19,FALSE)</f>
        <v>0</v>
      </c>
      <c r="P28" s="12">
        <f>VLOOKUP($H28,'[2]2024_11'!$D:$AD,'[2]2024_11'!AD$19,FALSE)</f>
        <v>1</v>
      </c>
      <c r="Q28" s="13">
        <f>VLOOKUP(H28,'2024_10'!H:R,11,FALSE)</f>
        <v>2204</v>
      </c>
      <c r="R28" s="14">
        <f>VLOOKUP($H28,'[2]2024_11'!$D:$AD,'[2]2024_11'!J$19,FALSE)</f>
        <v>3194</v>
      </c>
      <c r="S28" s="15">
        <f t="shared" si="1"/>
        <v>990</v>
      </c>
      <c r="T28" s="12">
        <f>VLOOKUP($H28,'[2]2024_11'!$D:$AD,'[2]2024_11'!K$19,FALSE)</f>
        <v>990</v>
      </c>
      <c r="U28" s="16" t="str">
        <f>VLOOKUP($H28,'[2]2024_11'!$D:$AD,'[2]2024_11'!T$19,FALSE)</f>
        <v>LIDO</v>
      </c>
      <c r="V28" s="17" t="str">
        <f>VLOOKUP($H28,'[2]2024_11'!$D:$AD,'[2]2024_11'!U$19,FALSE)</f>
        <v>Alto Consumo</v>
      </c>
      <c r="W28" s="12">
        <f>VLOOKUP($H28,'[2]2024_11'!$D:$AD,'[2]2024_11'!L$19,FALSE)</f>
        <v>17639.210000000003</v>
      </c>
      <c r="X28" s="12">
        <f>VLOOKUP($H28,'[2]2024_11'!$D:$AD,'[2]2024_11'!M$19,FALSE)</f>
        <v>17639.210000000003</v>
      </c>
      <c r="Y28" s="18">
        <f>VLOOKUP($H28,'[2]2024_11'!$D:$AD,'[2]2024_11'!N$19,FALSE)</f>
        <v>-3333.7999999999997</v>
      </c>
      <c r="Z28" s="12">
        <f>VLOOKUP($H28,'[2]2024_11'!$D:$AD,'[2]2024_11'!O$19,FALSE)</f>
        <v>0</v>
      </c>
      <c r="AA28" s="12">
        <f>VLOOKUP($H28,'[2]2024_11'!$D:$AD,'[2]2024_11'!P$19,FALSE)</f>
        <v>0</v>
      </c>
      <c r="AB28" s="12">
        <f>VLOOKUP($H28,'[2]2024_11'!$D:$AD,'[2]2024_11'!Q$19,FALSE)</f>
        <v>31944.62</v>
      </c>
      <c r="AC28">
        <f t="shared" si="2"/>
        <v>31944.620000000006</v>
      </c>
      <c r="AD28">
        <f t="shared" si="3"/>
        <v>0</v>
      </c>
    </row>
    <row r="29" spans="1:30" ht="15" customHeight="1" x14ac:dyDescent="0.25">
      <c r="A29" s="10" t="str">
        <f t="shared" si="0"/>
        <v>H033 2024 Novembro</v>
      </c>
      <c r="B29" s="10" t="str">
        <f>VLOOKUP(H29,[1]Auxiliar_referencia!E:F,2,FALSE)</f>
        <v>Medidor faturado pela UFSC</v>
      </c>
      <c r="C29" s="10">
        <v>2024</v>
      </c>
      <c r="D29" s="10" t="s">
        <v>120</v>
      </c>
      <c r="E29" s="10">
        <f>VLOOKUP(H29,[1]Auxiliar_referencia!$B:$X,3,FALSE)</f>
        <v>2296667</v>
      </c>
      <c r="F29" s="10" t="str">
        <f>VLOOKUP(H29,[1]Auxiliar_referencia!$B:$X,11,FALSE)</f>
        <v>Trindade</v>
      </c>
      <c r="G29" s="10" t="str">
        <f>VLOOKUP(H29,[1]Auxiliar_referencia!$B:$X,16,FALSE)</f>
        <v>B10C014063</v>
      </c>
      <c r="H29" s="11" t="s">
        <v>58</v>
      </c>
      <c r="I29" s="10" t="str">
        <f>VLOOKUP(H29,[1]Auxiliar_referencia!$B:$X,20,FALSE)</f>
        <v>CASAN</v>
      </c>
      <c r="J29" s="10" t="str">
        <f>VLOOKUP(H29,[1]Auxiliar_referencia!$B:$X,10,FALSE)</f>
        <v>Florianópolis - Trindade</v>
      </c>
      <c r="K29" s="10" t="str">
        <f>VLOOKUP(H29,[1]Auxiliar_referencia!$B:$X,12,FALSE)</f>
        <v xml:space="preserve">CTC - Salas de Aula, Eng. Elétrica, Produção - CTC 1 ao 5, </v>
      </c>
      <c r="L29" s="12">
        <f>VLOOKUP($H29,'[2]2024_11'!$D:$AD,'[2]2024_11'!Z$19,FALSE)</f>
        <v>1</v>
      </c>
      <c r="M29" s="12">
        <f>VLOOKUP($H29,'[2]2024_11'!$D:$AD,'[2]2024_11'!AA$19,FALSE)</f>
        <v>0</v>
      </c>
      <c r="N29" s="12">
        <f>VLOOKUP($H29,'[2]2024_11'!$D:$AD,'[2]2024_11'!AB$19,FALSE)</f>
        <v>1</v>
      </c>
      <c r="O29" s="12">
        <f>VLOOKUP($H29,'[2]2024_11'!$D:$AD,'[2]2024_11'!AC$19,FALSE)</f>
        <v>0</v>
      </c>
      <c r="P29" s="12">
        <f>VLOOKUP($H29,'[2]2024_11'!$D:$AD,'[2]2024_11'!AD$19,FALSE)</f>
        <v>2</v>
      </c>
      <c r="Q29" s="13">
        <f>VLOOKUP(H29,'2024_10'!H:R,11,FALSE)</f>
        <v>5055</v>
      </c>
      <c r="R29" s="14">
        <f>VLOOKUP($H29,'[2]2024_11'!$D:$AD,'[2]2024_11'!J$19,FALSE)</f>
        <v>5244</v>
      </c>
      <c r="S29" s="15">
        <f t="shared" si="1"/>
        <v>189</v>
      </c>
      <c r="T29" s="12">
        <f>VLOOKUP($H29,'[2]2024_11'!$D:$AD,'[2]2024_11'!K$19,FALSE)</f>
        <v>189</v>
      </c>
      <c r="U29" s="16" t="str">
        <f>VLOOKUP($H29,'[2]2024_11'!$D:$AD,'[2]2024_11'!T$19,FALSE)</f>
        <v>LIDO</v>
      </c>
      <c r="V29" s="17" t="str">
        <f>VLOOKUP($H29,'[2]2024_11'!$D:$AD,'[2]2024_11'!U$19,FALSE)</f>
        <v>Sem ocorrência</v>
      </c>
      <c r="W29" s="12">
        <f>VLOOKUP($H29,'[2]2024_11'!$D:$AD,'[2]2024_11'!L$19,FALSE)</f>
        <v>3443.03</v>
      </c>
      <c r="X29" s="12">
        <f>VLOOKUP($H29,'[2]2024_11'!$D:$AD,'[2]2024_11'!M$19,FALSE)</f>
        <v>3443.03</v>
      </c>
      <c r="Y29" s="18">
        <f>VLOOKUP($H29,'[2]2024_11'!$D:$AD,'[2]2024_11'!N$19,FALSE)</f>
        <v>-650.73</v>
      </c>
      <c r="Z29" s="12">
        <f>VLOOKUP($H29,'[2]2024_11'!$D:$AD,'[2]2024_11'!O$19,FALSE)</f>
        <v>0</v>
      </c>
      <c r="AA29" s="12">
        <f>VLOOKUP($H29,'[2]2024_11'!$D:$AD,'[2]2024_11'!P$19,FALSE)</f>
        <v>0</v>
      </c>
      <c r="AB29" s="12">
        <f>VLOOKUP($H29,'[2]2024_11'!$D:$AD,'[2]2024_11'!Q$19,FALSE)</f>
        <v>6235.33</v>
      </c>
      <c r="AC29">
        <f t="shared" si="2"/>
        <v>6235.33</v>
      </c>
      <c r="AD29">
        <f t="shared" si="3"/>
        <v>0</v>
      </c>
    </row>
    <row r="30" spans="1:30" ht="15" customHeight="1" x14ac:dyDescent="0.25">
      <c r="A30" s="10" t="str">
        <f t="shared" si="0"/>
        <v>H034 2024 Novembro</v>
      </c>
      <c r="B30" s="10" t="str">
        <f>VLOOKUP(H30,[1]Auxiliar_referencia!E:F,2,FALSE)</f>
        <v>Medidor faturado pela UFSC</v>
      </c>
      <c r="C30" s="10">
        <v>2024</v>
      </c>
      <c r="D30" s="10" t="s">
        <v>120</v>
      </c>
      <c r="E30" s="10">
        <f>VLOOKUP(H30,[1]Auxiliar_referencia!$B:$X,3,FALSE)</f>
        <v>8416621</v>
      </c>
      <c r="F30" s="10" t="str">
        <f>VLOOKUP(H30,[1]Auxiliar_referencia!$B:$X,11,FALSE)</f>
        <v>Trindade</v>
      </c>
      <c r="G30" s="10" t="str">
        <f>VLOOKUP(H30,[1]Auxiliar_referencia!$B:$X,16,FALSE)</f>
        <v>B10C014069</v>
      </c>
      <c r="H30" s="11" t="s">
        <v>59</v>
      </c>
      <c r="I30" s="10" t="str">
        <f>VLOOKUP(H30,[1]Auxiliar_referencia!$B:$X,20,FALSE)</f>
        <v>CASAN</v>
      </c>
      <c r="J30" s="10" t="str">
        <f>VLOOKUP(H30,[1]Auxiliar_referencia!$B:$X,10,FALSE)</f>
        <v>Florianópolis - Trindade</v>
      </c>
      <c r="K30" s="10" t="str">
        <f>VLOOKUP(H30,[1]Auxiliar_referencia!$B:$X,12,FALSE)</f>
        <v>CTC - Eng. Sanitária e Amb. - CTC 12 e 37</v>
      </c>
      <c r="L30" s="12">
        <f>VLOOKUP($H30,'[2]2024_11'!$D:$AD,'[2]2024_11'!Z$19,FALSE)</f>
        <v>1</v>
      </c>
      <c r="M30" s="12">
        <f>VLOOKUP($H30,'[2]2024_11'!$D:$AD,'[2]2024_11'!AA$19,FALSE)</f>
        <v>0</v>
      </c>
      <c r="N30" s="12">
        <f>VLOOKUP($H30,'[2]2024_11'!$D:$AD,'[2]2024_11'!AB$19,FALSE)</f>
        <v>0</v>
      </c>
      <c r="O30" s="12">
        <f>VLOOKUP($H30,'[2]2024_11'!$D:$AD,'[2]2024_11'!AC$19,FALSE)</f>
        <v>0</v>
      </c>
      <c r="P30" s="12">
        <f>VLOOKUP($H30,'[2]2024_11'!$D:$AD,'[2]2024_11'!AD$19,FALSE)</f>
        <v>1</v>
      </c>
      <c r="Q30" s="13">
        <f>VLOOKUP(H30,'2024_10'!H:R,11,FALSE)</f>
        <v>6327</v>
      </c>
      <c r="R30" s="14">
        <f>VLOOKUP($H30,'[2]2024_11'!$D:$AD,'[2]2024_11'!J$19,FALSE)</f>
        <v>6530</v>
      </c>
      <c r="S30" s="15">
        <f t="shared" si="1"/>
        <v>203</v>
      </c>
      <c r="T30" s="12">
        <f>VLOOKUP($H30,'[2]2024_11'!$D:$AD,'[2]2024_11'!K$19,FALSE)</f>
        <v>203</v>
      </c>
      <c r="U30" s="16" t="str">
        <f>VLOOKUP($H30,'[2]2024_11'!$D:$AD,'[2]2024_11'!T$19,FALSE)</f>
        <v>LIDO</v>
      </c>
      <c r="V30" s="17" t="str">
        <f>VLOOKUP($H30,'[2]2024_11'!$D:$AD,'[2]2024_11'!U$19,FALSE)</f>
        <v>Sem ocorrência</v>
      </c>
      <c r="W30" s="12">
        <f>VLOOKUP($H30,'[2]2024_11'!$D:$AD,'[2]2024_11'!L$19,FALSE)</f>
        <v>3559.78</v>
      </c>
      <c r="X30" s="12">
        <f>VLOOKUP($H30,'[2]2024_11'!$D:$AD,'[2]2024_11'!M$19,FALSE)</f>
        <v>3559.78</v>
      </c>
      <c r="Y30" s="18">
        <f>VLOOKUP($H30,'[2]2024_11'!$D:$AD,'[2]2024_11'!N$19,FALSE)</f>
        <v>-672.81</v>
      </c>
      <c r="Z30" s="12">
        <f>VLOOKUP($H30,'[2]2024_11'!$D:$AD,'[2]2024_11'!O$19,FALSE)</f>
        <v>0</v>
      </c>
      <c r="AA30" s="12">
        <f>VLOOKUP($H30,'[2]2024_11'!$D:$AD,'[2]2024_11'!P$19,FALSE)</f>
        <v>0</v>
      </c>
      <c r="AB30" s="12">
        <f>VLOOKUP($H30,'[2]2024_11'!$D:$AD,'[2]2024_11'!Q$19,FALSE)</f>
        <v>6446.75</v>
      </c>
      <c r="AC30">
        <f t="shared" si="2"/>
        <v>6446.75</v>
      </c>
      <c r="AD30">
        <f t="shared" si="3"/>
        <v>0</v>
      </c>
    </row>
    <row r="31" spans="1:30" ht="15" customHeight="1" x14ac:dyDescent="0.25">
      <c r="A31" s="10" t="str">
        <f t="shared" si="0"/>
        <v>H035 2024 Novembro</v>
      </c>
      <c r="B31" s="10" t="str">
        <f>VLOOKUP(H31,[1]Auxiliar_referencia!E:F,2,FALSE)</f>
        <v>Medidor faturado pela UFSC</v>
      </c>
      <c r="C31" s="10">
        <v>2024</v>
      </c>
      <c r="D31" s="10" t="s">
        <v>120</v>
      </c>
      <c r="E31" s="10">
        <f>VLOOKUP(H31,[1]Auxiliar_referencia!$B:$X,3,FALSE)</f>
        <v>2296845</v>
      </c>
      <c r="F31" s="10" t="str">
        <f>VLOOKUP(H31,[1]Auxiliar_referencia!$B:$X,11,FALSE)</f>
        <v>Trindade</v>
      </c>
      <c r="G31" s="10" t="str">
        <f>VLOOKUP(H31,[1]Auxiliar_referencia!$B:$X,16,FALSE)</f>
        <v>B10C022164</v>
      </c>
      <c r="H31" s="11" t="s">
        <v>60</v>
      </c>
      <c r="I31" s="10" t="str">
        <f>VLOOKUP(H31,[1]Auxiliar_referencia!$B:$X,20,FALSE)</f>
        <v>CASAN</v>
      </c>
      <c r="J31" s="10" t="str">
        <f>VLOOKUP(H31,[1]Auxiliar_referencia!$B:$X,10,FALSE)</f>
        <v>Florianópolis - Trindade</v>
      </c>
      <c r="K31" s="10" t="str">
        <f>VLOOKUP(H31,[1]Auxiliar_referencia!$B:$X,12,FALSE)</f>
        <v>CTC - Eng. Elétrica INEP - CTC 06</v>
      </c>
      <c r="L31" s="12">
        <f>VLOOKUP($H31,'[2]2024_11'!$D:$AD,'[2]2024_11'!Z$19,FALSE)</f>
        <v>1</v>
      </c>
      <c r="M31" s="12">
        <f>VLOOKUP($H31,'[2]2024_11'!$D:$AD,'[2]2024_11'!AA$19,FALSE)</f>
        <v>0</v>
      </c>
      <c r="N31" s="12">
        <f>VLOOKUP($H31,'[2]2024_11'!$D:$AD,'[2]2024_11'!AB$19,FALSE)</f>
        <v>0</v>
      </c>
      <c r="O31" s="12">
        <f>VLOOKUP($H31,'[2]2024_11'!$D:$AD,'[2]2024_11'!AC$19,FALSE)</f>
        <v>0</v>
      </c>
      <c r="P31" s="12">
        <f>VLOOKUP($H31,'[2]2024_11'!$D:$AD,'[2]2024_11'!AD$19,FALSE)</f>
        <v>1</v>
      </c>
      <c r="Q31" s="13">
        <f>VLOOKUP(H31,'2024_10'!H:R,11,FALSE)</f>
        <v>645</v>
      </c>
      <c r="R31" s="14">
        <f>VLOOKUP($H31,'[2]2024_11'!$D:$AD,'[2]2024_11'!J$19,FALSE)</f>
        <v>656</v>
      </c>
      <c r="S31" s="15">
        <f t="shared" si="1"/>
        <v>11</v>
      </c>
      <c r="T31" s="12">
        <f>VLOOKUP($H31,'[2]2024_11'!$D:$AD,'[2]2024_11'!K$19,FALSE)</f>
        <v>11</v>
      </c>
      <c r="U31" s="16" t="str">
        <f>VLOOKUP($H31,'[2]2024_11'!$D:$AD,'[2]2024_11'!T$19,FALSE)</f>
        <v>LIDO</v>
      </c>
      <c r="V31" s="17" t="str">
        <f>VLOOKUP($H31,'[2]2024_11'!$D:$AD,'[2]2024_11'!U$19,FALSE)</f>
        <v>Sem ocorrência</v>
      </c>
      <c r="W31" s="12">
        <f>VLOOKUP($H31,'[2]2024_11'!$D:$AD,'[2]2024_11'!L$19,FALSE)</f>
        <v>124.9</v>
      </c>
      <c r="X31" s="12">
        <f>VLOOKUP($H31,'[2]2024_11'!$D:$AD,'[2]2024_11'!M$19,FALSE)</f>
        <v>124.9</v>
      </c>
      <c r="Y31" s="18">
        <f>VLOOKUP($H31,'[2]2024_11'!$D:$AD,'[2]2024_11'!N$19,FALSE)</f>
        <v>-23.6</v>
      </c>
      <c r="Z31" s="12">
        <f>VLOOKUP($H31,'[2]2024_11'!$D:$AD,'[2]2024_11'!O$19,FALSE)</f>
        <v>0</v>
      </c>
      <c r="AA31" s="12">
        <f>VLOOKUP($H31,'[2]2024_11'!$D:$AD,'[2]2024_11'!P$19,FALSE)</f>
        <v>0</v>
      </c>
      <c r="AB31" s="12">
        <f>VLOOKUP($H31,'[2]2024_11'!$D:$AD,'[2]2024_11'!Q$19,FALSE)</f>
        <v>226.2</v>
      </c>
      <c r="AC31">
        <f t="shared" si="2"/>
        <v>226.20000000000002</v>
      </c>
      <c r="AD31">
        <f t="shared" si="3"/>
        <v>0</v>
      </c>
    </row>
    <row r="32" spans="1:30" ht="15" customHeight="1" x14ac:dyDescent="0.25">
      <c r="A32" s="10" t="str">
        <f t="shared" si="0"/>
        <v>H037 2024 Novembro</v>
      </c>
      <c r="B32" s="10" t="str">
        <f>VLOOKUP(H32,[1]Auxiliar_referencia!E:F,2,FALSE)</f>
        <v>Medidor faturado pela UFSC</v>
      </c>
      <c r="C32" s="10">
        <v>2024</v>
      </c>
      <c r="D32" s="10" t="s">
        <v>120</v>
      </c>
      <c r="E32" s="10">
        <f>VLOOKUP(H32,[1]Auxiliar_referencia!$B:$X,3,FALSE)</f>
        <v>6435548</v>
      </c>
      <c r="F32" s="10" t="str">
        <f>VLOOKUP(H32,[1]Auxiliar_referencia!$B:$X,11,FALSE)</f>
        <v>Trindade</v>
      </c>
      <c r="G32" s="10" t="str">
        <f>VLOOKUP(H32,[1]Auxiliar_referencia!$B:$X,16,FALSE)</f>
        <v>Y13F347112</v>
      </c>
      <c r="H32" s="11" t="s">
        <v>61</v>
      </c>
      <c r="I32" s="10" t="str">
        <f>VLOOKUP(H32,[1]Auxiliar_referencia!$B:$X,20,FALSE)</f>
        <v>CASAN</v>
      </c>
      <c r="J32" s="10" t="str">
        <f>VLOOKUP(H32,[1]Auxiliar_referencia!$B:$X,10,FALSE)</f>
        <v>Florianópolis - Trindade</v>
      </c>
      <c r="K32" s="10" t="str">
        <f>VLOOKUP(H32,[1]Auxiliar_referencia!$B:$X,12,FALSE)</f>
        <v>CTC - Eng. Mecânica - CTC 9, 10 e 37</v>
      </c>
      <c r="L32" s="12">
        <f>VLOOKUP($H32,'[2]2024_11'!$D:$AD,'[2]2024_11'!Z$19,FALSE)</f>
        <v>1</v>
      </c>
      <c r="M32" s="12">
        <f>VLOOKUP($H32,'[2]2024_11'!$D:$AD,'[2]2024_11'!AA$19,FALSE)</f>
        <v>0</v>
      </c>
      <c r="N32" s="12">
        <f>VLOOKUP($H32,'[2]2024_11'!$D:$AD,'[2]2024_11'!AB$19,FALSE)</f>
        <v>0</v>
      </c>
      <c r="O32" s="12">
        <f>VLOOKUP($H32,'[2]2024_11'!$D:$AD,'[2]2024_11'!AC$19,FALSE)</f>
        <v>0</v>
      </c>
      <c r="P32" s="12">
        <f>VLOOKUP($H32,'[2]2024_11'!$D:$AD,'[2]2024_11'!AD$19,FALSE)</f>
        <v>1</v>
      </c>
      <c r="Q32" s="13">
        <f>VLOOKUP(H32,'2024_10'!H:R,11,FALSE)</f>
        <v>4436</v>
      </c>
      <c r="R32" s="14">
        <f>VLOOKUP($H32,'[2]2024_11'!$D:$AD,'[2]2024_11'!J$19,FALSE)</f>
        <v>4784</v>
      </c>
      <c r="S32" s="15">
        <f t="shared" si="1"/>
        <v>348</v>
      </c>
      <c r="T32" s="12">
        <f>VLOOKUP($H32,'[2]2024_11'!$D:$AD,'[2]2024_11'!K$19,FALSE)</f>
        <v>348</v>
      </c>
      <c r="U32" s="16" t="str">
        <f>VLOOKUP($H32,'[2]2024_11'!$D:$AD,'[2]2024_11'!T$19,FALSE)</f>
        <v>LIDO</v>
      </c>
      <c r="V32" s="17" t="str">
        <f>VLOOKUP($H32,'[2]2024_11'!$D:$AD,'[2]2024_11'!U$19,FALSE)</f>
        <v>Alto Consumo</v>
      </c>
      <c r="W32" s="12">
        <f>VLOOKUP($H32,'[2]2024_11'!$D:$AD,'[2]2024_11'!L$19,FALSE)</f>
        <v>6153.8300000000008</v>
      </c>
      <c r="X32" s="12">
        <f>VLOOKUP($H32,'[2]2024_11'!$D:$AD,'[2]2024_11'!M$19,FALSE)</f>
        <v>6153.8300000000008</v>
      </c>
      <c r="Y32" s="18">
        <f>VLOOKUP($H32,'[2]2024_11'!$D:$AD,'[2]2024_11'!N$19,FALSE)</f>
        <v>-1163.08</v>
      </c>
      <c r="Z32" s="12">
        <f>VLOOKUP($H32,'[2]2024_11'!$D:$AD,'[2]2024_11'!O$19,FALSE)</f>
        <v>0</v>
      </c>
      <c r="AA32" s="12">
        <f>VLOOKUP($H32,'[2]2024_11'!$D:$AD,'[2]2024_11'!P$19,FALSE)</f>
        <v>0</v>
      </c>
      <c r="AB32" s="12">
        <f>VLOOKUP($H32,'[2]2024_11'!$D:$AD,'[2]2024_11'!Q$19,FALSE)</f>
        <v>11144.58</v>
      </c>
      <c r="AC32">
        <f t="shared" si="2"/>
        <v>11144.580000000002</v>
      </c>
      <c r="AD32">
        <f t="shared" si="3"/>
        <v>0</v>
      </c>
    </row>
    <row r="33" spans="1:30" x14ac:dyDescent="0.25">
      <c r="A33" s="10" t="str">
        <f t="shared" si="0"/>
        <v>H038 2024 Novembro</v>
      </c>
      <c r="B33" s="10" t="str">
        <f>VLOOKUP(H33,[1]Auxiliar_referencia!E:F,2,FALSE)</f>
        <v>Medidor faturado pela UFSC</v>
      </c>
      <c r="C33" s="10">
        <v>2024</v>
      </c>
      <c r="D33" s="10" t="s">
        <v>120</v>
      </c>
      <c r="E33" s="10">
        <f>VLOOKUP(H33,[1]Auxiliar_referencia!$B:$X,3,FALSE)</f>
        <v>2296683</v>
      </c>
      <c r="F33" s="10" t="str">
        <f>VLOOKUP(H33,[1]Auxiliar_referencia!$B:$X,11,FALSE)</f>
        <v>Trindade</v>
      </c>
      <c r="G33" s="10" t="str">
        <f>VLOOKUP(H33,[1]Auxiliar_referencia!$B:$X,16,FALSE)</f>
        <v>B10C014806</v>
      </c>
      <c r="H33" s="11" t="s">
        <v>62</v>
      </c>
      <c r="I33" s="10" t="str">
        <f>VLOOKUP(H33,[1]Auxiliar_referencia!$B:$X,20,FALSE)</f>
        <v>CASAN</v>
      </c>
      <c r="J33" s="10" t="str">
        <f>VLOOKUP(H33,[1]Auxiliar_referencia!$B:$X,10,FALSE)</f>
        <v>Florianópolis - Trindade</v>
      </c>
      <c r="K33" s="10" t="str">
        <f>VLOOKUP(H33,[1]Auxiliar_referencia!$B:$X,12,FALSE)</f>
        <v>CTC - Eng. Mecânica CTC 11 Bloco B (Pavilhão) e CTC 31 INE</v>
      </c>
      <c r="L33" s="12">
        <f>VLOOKUP($H33,'[2]2024_11'!$D:$AD,'[2]2024_11'!Z$19,FALSE)</f>
        <v>1</v>
      </c>
      <c r="M33" s="12">
        <f>VLOOKUP($H33,'[2]2024_11'!$D:$AD,'[2]2024_11'!AA$19,FALSE)</f>
        <v>0</v>
      </c>
      <c r="N33" s="12">
        <f>VLOOKUP($H33,'[2]2024_11'!$D:$AD,'[2]2024_11'!AB$19,FALSE)</f>
        <v>0</v>
      </c>
      <c r="O33" s="12">
        <f>VLOOKUP($H33,'[2]2024_11'!$D:$AD,'[2]2024_11'!AC$19,FALSE)</f>
        <v>0</v>
      </c>
      <c r="P33" s="12">
        <f>VLOOKUP($H33,'[2]2024_11'!$D:$AD,'[2]2024_11'!AD$19,FALSE)</f>
        <v>1</v>
      </c>
      <c r="Q33" s="13">
        <f>VLOOKUP(H33,'2024_10'!H:R,11,FALSE)</f>
        <v>353</v>
      </c>
      <c r="R33" s="14">
        <f>VLOOKUP($H33,'[2]2024_11'!$D:$AD,'[2]2024_11'!J$19,FALSE)</f>
        <v>544</v>
      </c>
      <c r="S33" s="15">
        <f t="shared" si="1"/>
        <v>191</v>
      </c>
      <c r="T33" s="12">
        <f>VLOOKUP($H33,'[2]2024_11'!$D:$AD,'[2]2024_11'!K$19,FALSE)</f>
        <v>191</v>
      </c>
      <c r="U33" s="16" t="str">
        <f>VLOOKUP($H33,'[2]2024_11'!$D:$AD,'[2]2024_11'!T$19,FALSE)</f>
        <v>LIDO</v>
      </c>
      <c r="V33" s="17" t="str">
        <f>VLOOKUP($H33,'[2]2024_11'!$D:$AD,'[2]2024_11'!U$19,FALSE)</f>
        <v>Sem ocorrência</v>
      </c>
      <c r="W33" s="12">
        <f>VLOOKUP($H33,'[2]2024_11'!$D:$AD,'[2]2024_11'!L$19,FALSE)</f>
        <v>3345.1</v>
      </c>
      <c r="X33" s="12">
        <f>VLOOKUP($H33,'[2]2024_11'!$D:$AD,'[2]2024_11'!M$19,FALSE)</f>
        <v>3345.1</v>
      </c>
      <c r="Y33" s="18">
        <f>VLOOKUP($H33,'[2]2024_11'!$D:$AD,'[2]2024_11'!N$19,FALSE)</f>
        <v>-632.23</v>
      </c>
      <c r="Z33" s="12">
        <f>VLOOKUP($H33,'[2]2024_11'!$D:$AD,'[2]2024_11'!O$19,FALSE)</f>
        <v>0</v>
      </c>
      <c r="AA33" s="12">
        <f>VLOOKUP($H33,'[2]2024_11'!$D:$AD,'[2]2024_11'!P$19,FALSE)</f>
        <v>0</v>
      </c>
      <c r="AB33" s="12">
        <f>VLOOKUP($H33,'[2]2024_11'!$D:$AD,'[2]2024_11'!Q$19,FALSE)</f>
        <v>6057.97</v>
      </c>
      <c r="AC33">
        <f t="shared" si="2"/>
        <v>6057.9699999999993</v>
      </c>
      <c r="AD33">
        <f t="shared" si="3"/>
        <v>0</v>
      </c>
    </row>
    <row r="34" spans="1:30" x14ac:dyDescent="0.25">
      <c r="A34" s="10" t="str">
        <f t="shared" si="0"/>
        <v>H040 2024 Novembro</v>
      </c>
      <c r="B34" s="10" t="str">
        <f>VLOOKUP(H34,[1]Auxiliar_referencia!E:F,2,FALSE)</f>
        <v>Medidor faturado pela UFSC</v>
      </c>
      <c r="C34" s="10">
        <v>2024</v>
      </c>
      <c r="D34" s="10" t="s">
        <v>120</v>
      </c>
      <c r="E34" s="10">
        <f>VLOOKUP(H34,[1]Auxiliar_referencia!$B:$X,3,FALSE)</f>
        <v>2296691</v>
      </c>
      <c r="F34" s="10" t="str">
        <f>VLOOKUP(H34,[1]Auxiliar_referencia!$B:$X,11,FALSE)</f>
        <v>Trindade</v>
      </c>
      <c r="G34" s="10" t="str">
        <f>VLOOKUP(H34,[1]Auxiliar_referencia!$B:$X,16,FALSE)</f>
        <v>C11C000642</v>
      </c>
      <c r="H34" s="11" t="s">
        <v>63</v>
      </c>
      <c r="I34" s="10" t="str">
        <f>VLOOKUP(H34,[1]Auxiliar_referencia!$B:$X,20,FALSE)</f>
        <v>CASAN</v>
      </c>
      <c r="J34" s="10" t="str">
        <f>VLOOKUP(H34,[1]Auxiliar_referencia!$B:$X,10,FALSE)</f>
        <v>Florianópolis - Trindade</v>
      </c>
      <c r="K34" s="10" t="str">
        <f>VLOOKUP(H34,[1]Auxiliar_referencia!$B:$X,12,FALSE)</f>
        <v>Reitoria I</v>
      </c>
      <c r="L34" s="12">
        <f>VLOOKUP($H34,'[2]2024_11'!$D:$AD,'[2]2024_11'!Z$19,FALSE)</f>
        <v>1</v>
      </c>
      <c r="M34" s="12">
        <f>VLOOKUP($H34,'[2]2024_11'!$D:$AD,'[2]2024_11'!AA$19,FALSE)</f>
        <v>0</v>
      </c>
      <c r="N34" s="12">
        <f>VLOOKUP($H34,'[2]2024_11'!$D:$AD,'[2]2024_11'!AB$19,FALSE)</f>
        <v>0</v>
      </c>
      <c r="O34" s="12">
        <f>VLOOKUP($H34,'[2]2024_11'!$D:$AD,'[2]2024_11'!AC$19,FALSE)</f>
        <v>1</v>
      </c>
      <c r="P34" s="12">
        <f>VLOOKUP($H34,'[2]2024_11'!$D:$AD,'[2]2024_11'!AD$19,FALSE)</f>
        <v>2</v>
      </c>
      <c r="Q34" s="13">
        <f>VLOOKUP(H34,'2024_10'!H:R,11,FALSE)</f>
        <v>49949</v>
      </c>
      <c r="R34" s="14">
        <f>VLOOKUP($H34,'[2]2024_11'!$D:$AD,'[2]2024_11'!J$19,FALSE)</f>
        <v>50210</v>
      </c>
      <c r="S34" s="15">
        <f t="shared" si="1"/>
        <v>261</v>
      </c>
      <c r="T34" s="12">
        <f>VLOOKUP($H34,'[2]2024_11'!$D:$AD,'[2]2024_11'!K$19,FALSE)</f>
        <v>261</v>
      </c>
      <c r="U34" s="16" t="str">
        <f>VLOOKUP($H34,'[2]2024_11'!$D:$AD,'[2]2024_11'!T$19,FALSE)</f>
        <v>LIDO</v>
      </c>
      <c r="V34" s="17" t="str">
        <f>VLOOKUP($H34,'[2]2024_11'!$D:$AD,'[2]2024_11'!U$19,FALSE)</f>
        <v>Alto Consumo</v>
      </c>
      <c r="W34" s="12">
        <f>VLOOKUP($H34,'[2]2024_11'!$D:$AD,'[2]2024_11'!L$19,FALSE)</f>
        <v>4525.5200000000004</v>
      </c>
      <c r="X34" s="12">
        <f>VLOOKUP($H34,'[2]2024_11'!$D:$AD,'[2]2024_11'!M$19,FALSE)</f>
        <v>4525.5200000000004</v>
      </c>
      <c r="Y34" s="18">
        <f>VLOOKUP($H34,'[2]2024_11'!$D:$AD,'[2]2024_11'!N$19,FALSE)</f>
        <v>-855.32</v>
      </c>
      <c r="Z34" s="12">
        <f>VLOOKUP($H34,'[2]2024_11'!$D:$AD,'[2]2024_11'!O$19,FALSE)</f>
        <v>0</v>
      </c>
      <c r="AA34" s="12">
        <f>VLOOKUP($H34,'[2]2024_11'!$D:$AD,'[2]2024_11'!P$19,FALSE)</f>
        <v>0</v>
      </c>
      <c r="AB34" s="12">
        <f>VLOOKUP($H34,'[2]2024_11'!$D:$AD,'[2]2024_11'!Q$19,FALSE)</f>
        <v>8195.7199999999993</v>
      </c>
      <c r="AC34">
        <f t="shared" si="2"/>
        <v>8195.7200000000012</v>
      </c>
      <c r="AD34">
        <f t="shared" si="3"/>
        <v>0</v>
      </c>
    </row>
    <row r="35" spans="1:30" x14ac:dyDescent="0.25">
      <c r="A35" s="10" t="str">
        <f t="shared" si="0"/>
        <v>H041 2024 Novembro</v>
      </c>
      <c r="B35" s="10" t="str">
        <f>VLOOKUP(H35,[1]Auxiliar_referencia!E:F,2,FALSE)</f>
        <v>Medidor faturado pela UFSC</v>
      </c>
      <c r="C35" s="10">
        <v>2024</v>
      </c>
      <c r="D35" s="10" t="s">
        <v>120</v>
      </c>
      <c r="E35" s="10">
        <f>VLOOKUP(H35,[1]Auxiliar_referencia!$B:$X,3,FALSE)</f>
        <v>2296810</v>
      </c>
      <c r="F35" s="10" t="str">
        <f>VLOOKUP(H35,[1]Auxiliar_referencia!$B:$X,11,FALSE)</f>
        <v>Trindade</v>
      </c>
      <c r="G35" s="10" t="str">
        <f>VLOOKUP(H35,[1]Auxiliar_referencia!$B:$X,16,FALSE)</f>
        <v>C11C010608</v>
      </c>
      <c r="H35" s="11" t="s">
        <v>64</v>
      </c>
      <c r="I35" s="10" t="str">
        <f>VLOOKUP(H35,[1]Auxiliar_referencia!$B:$X,20,FALSE)</f>
        <v>CASAN</v>
      </c>
      <c r="J35" s="10" t="str">
        <f>VLOOKUP(H35,[1]Auxiliar_referencia!$B:$X,10,FALSE)</f>
        <v>Florianópolis - Trindade</v>
      </c>
      <c r="K35" s="10" t="str">
        <f>VLOOKUP(H35,[1]Auxiliar_referencia!$B:$X,12,FALSE)</f>
        <v>CCE 1  Básico</v>
      </c>
      <c r="L35" s="12">
        <f>VLOOKUP($H35,'[2]2024_11'!$D:$AD,'[2]2024_11'!Z$19,FALSE)</f>
        <v>1</v>
      </c>
      <c r="M35" s="12">
        <f>VLOOKUP($H35,'[2]2024_11'!$D:$AD,'[2]2024_11'!AA$19,FALSE)</f>
        <v>0</v>
      </c>
      <c r="N35" s="12">
        <f>VLOOKUP($H35,'[2]2024_11'!$D:$AD,'[2]2024_11'!AB$19,FALSE)</f>
        <v>1</v>
      </c>
      <c r="O35" s="12">
        <f>VLOOKUP($H35,'[2]2024_11'!$D:$AD,'[2]2024_11'!AC$19,FALSE)</f>
        <v>0</v>
      </c>
      <c r="P35" s="12">
        <f>VLOOKUP($H35,'[2]2024_11'!$D:$AD,'[2]2024_11'!AD$19,FALSE)</f>
        <v>2</v>
      </c>
      <c r="Q35" s="13">
        <f>VLOOKUP(H35,'2024_10'!H:R,11,FALSE)</f>
        <v>5526</v>
      </c>
      <c r="R35" s="14">
        <f>VLOOKUP($H35,'[2]2024_11'!$D:$AD,'[2]2024_11'!J$19,FALSE)</f>
        <v>5945</v>
      </c>
      <c r="S35" s="15">
        <f t="shared" si="1"/>
        <v>419</v>
      </c>
      <c r="T35" s="12">
        <f>VLOOKUP($H35,'[2]2024_11'!$D:$AD,'[2]2024_11'!K$19,FALSE)</f>
        <v>419</v>
      </c>
      <c r="U35" s="16" t="str">
        <f>VLOOKUP($H35,'[2]2024_11'!$D:$AD,'[2]2024_11'!T$19,FALSE)</f>
        <v>LIDO</v>
      </c>
      <c r="V35" s="17" t="str">
        <f>VLOOKUP($H35,'[2]2024_11'!$D:$AD,'[2]2024_11'!U$19,FALSE)</f>
        <v>Alto Consumo</v>
      </c>
      <c r="W35" s="12">
        <f>VLOOKUP($H35,'[2]2024_11'!$D:$AD,'[2]2024_11'!L$19,FALSE)</f>
        <v>8089.03</v>
      </c>
      <c r="X35" s="12">
        <f>VLOOKUP($H35,'[2]2024_11'!$D:$AD,'[2]2024_11'!M$19,FALSE)</f>
        <v>8089.03</v>
      </c>
      <c r="Y35" s="18">
        <f>VLOOKUP($H35,'[2]2024_11'!$D:$AD,'[2]2024_11'!N$19,FALSE)</f>
        <v>-1528.83</v>
      </c>
      <c r="Z35" s="12">
        <f>VLOOKUP($H35,'[2]2024_11'!$D:$AD,'[2]2024_11'!O$19,FALSE)</f>
        <v>0</v>
      </c>
      <c r="AA35" s="12">
        <f>VLOOKUP($H35,'[2]2024_11'!$D:$AD,'[2]2024_11'!P$19,FALSE)</f>
        <v>0</v>
      </c>
      <c r="AB35" s="12">
        <f>VLOOKUP($H35,'[2]2024_11'!$D:$AD,'[2]2024_11'!Q$19,FALSE)</f>
        <v>14649.23</v>
      </c>
      <c r="AC35">
        <f t="shared" si="2"/>
        <v>14649.23</v>
      </c>
      <c r="AD35">
        <f t="shared" si="3"/>
        <v>0</v>
      </c>
    </row>
    <row r="36" spans="1:30" x14ac:dyDescent="0.25">
      <c r="A36" s="10" t="str">
        <f t="shared" si="0"/>
        <v>H042 2024 Novembro</v>
      </c>
      <c r="B36" s="10" t="str">
        <f>VLOOKUP(H36,[1]Auxiliar_referencia!E:F,2,FALSE)</f>
        <v>Medidor faturado pela UFSC</v>
      </c>
      <c r="C36" s="10">
        <v>2024</v>
      </c>
      <c r="D36" s="10" t="s">
        <v>120</v>
      </c>
      <c r="E36" s="10">
        <f>VLOOKUP(H36,[1]Auxiliar_referencia!$B:$X,3,FALSE)</f>
        <v>2296802</v>
      </c>
      <c r="F36" s="10" t="str">
        <f>VLOOKUP(H36,[1]Auxiliar_referencia!$B:$X,11,FALSE)</f>
        <v>Trindade</v>
      </c>
      <c r="G36" s="10" t="str">
        <f>VLOOKUP(H36,[1]Auxiliar_referencia!$B:$X,16,FALSE)</f>
        <v>C11C001909</v>
      </c>
      <c r="H36" s="11" t="s">
        <v>65</v>
      </c>
      <c r="I36" s="10" t="str">
        <f>VLOOKUP(H36,[1]Auxiliar_referencia!$B:$X,20,FALSE)</f>
        <v>CASAN</v>
      </c>
      <c r="J36" s="10" t="str">
        <f>VLOOKUP(H36,[1]Auxiliar_referencia!$B:$X,10,FALSE)</f>
        <v>Florianópolis - Trindade</v>
      </c>
      <c r="K36" s="10" t="str">
        <f>VLOOKUP(H36,[1]Auxiliar_referencia!$B:$X,12,FALSE)</f>
        <v>CCE 2  R. Eng. Andrey C. Ferreira</v>
      </c>
      <c r="L36" s="12">
        <f>VLOOKUP($H36,'[2]2024_11'!$D:$AD,'[2]2024_11'!Z$19,FALSE)</f>
        <v>1</v>
      </c>
      <c r="M36" s="12">
        <f>VLOOKUP($H36,'[2]2024_11'!$D:$AD,'[2]2024_11'!AA$19,FALSE)</f>
        <v>0</v>
      </c>
      <c r="N36" s="12">
        <f>VLOOKUP($H36,'[2]2024_11'!$D:$AD,'[2]2024_11'!AB$19,FALSE)</f>
        <v>0</v>
      </c>
      <c r="O36" s="12">
        <f>VLOOKUP($H36,'[2]2024_11'!$D:$AD,'[2]2024_11'!AC$19,FALSE)</f>
        <v>0</v>
      </c>
      <c r="P36" s="12">
        <f>VLOOKUP($H36,'[2]2024_11'!$D:$AD,'[2]2024_11'!AD$19,FALSE)</f>
        <v>1</v>
      </c>
      <c r="Q36" s="13">
        <f>VLOOKUP(H36,'2024_10'!H:R,11,FALSE)</f>
        <v>4188</v>
      </c>
      <c r="R36" s="14">
        <f>VLOOKUP($H36,'[2]2024_11'!$D:$AD,'[2]2024_11'!J$19,FALSE)</f>
        <v>4904</v>
      </c>
      <c r="S36" s="15">
        <f t="shared" si="1"/>
        <v>716</v>
      </c>
      <c r="T36" s="12">
        <f>VLOOKUP($H36,'[2]2024_11'!$D:$AD,'[2]2024_11'!K$19,FALSE)</f>
        <v>716</v>
      </c>
      <c r="U36" s="16" t="str">
        <f>VLOOKUP($H36,'[2]2024_11'!$D:$AD,'[2]2024_11'!T$19,FALSE)</f>
        <v>LIDO</v>
      </c>
      <c r="V36" s="17" t="str">
        <f>VLOOKUP($H36,'[2]2024_11'!$D:$AD,'[2]2024_11'!U$19,FALSE)</f>
        <v>CONFIRMACAO LEITURA</v>
      </c>
      <c r="W36" s="12">
        <f>VLOOKUP($H36,'[2]2024_11'!$D:$AD,'[2]2024_11'!L$19,FALSE)</f>
        <v>12737.35</v>
      </c>
      <c r="X36" s="12">
        <f>VLOOKUP($H36,'[2]2024_11'!$D:$AD,'[2]2024_11'!M$19,FALSE)</f>
        <v>12737.35</v>
      </c>
      <c r="Y36" s="18">
        <f>VLOOKUP($H36,'[2]2024_11'!$D:$AD,'[2]2024_11'!N$19,FALSE)</f>
        <v>-2407.37</v>
      </c>
      <c r="Z36" s="12">
        <f>VLOOKUP($H36,'[2]2024_11'!$D:$AD,'[2]2024_11'!O$19,FALSE)</f>
        <v>0</v>
      </c>
      <c r="AA36" s="12">
        <f>VLOOKUP($H36,'[2]2024_11'!$D:$AD,'[2]2024_11'!P$19,FALSE)</f>
        <v>0</v>
      </c>
      <c r="AB36" s="12">
        <f>VLOOKUP($H36,'[2]2024_11'!$D:$AD,'[2]2024_11'!Q$19,FALSE)</f>
        <v>23067.33</v>
      </c>
      <c r="AC36">
        <f t="shared" si="2"/>
        <v>23067.33</v>
      </c>
      <c r="AD36">
        <f t="shared" si="3"/>
        <v>0</v>
      </c>
    </row>
    <row r="37" spans="1:30" x14ac:dyDescent="0.25">
      <c r="A37" s="10" t="str">
        <f t="shared" si="0"/>
        <v>H043 2024 Novembro</v>
      </c>
      <c r="B37" s="10" t="str">
        <f>VLOOKUP(H37,[1]Auxiliar_referencia!E:F,2,FALSE)</f>
        <v>Medidor faturado pela UFSC</v>
      </c>
      <c r="C37" s="10">
        <v>2024</v>
      </c>
      <c r="D37" s="10" t="s">
        <v>120</v>
      </c>
      <c r="E37" s="10">
        <f>VLOOKUP(H37,[1]Auxiliar_referencia!$B:$X,3,FALSE)</f>
        <v>6816860</v>
      </c>
      <c r="F37" s="10" t="str">
        <f>VLOOKUP(H37,[1]Auxiliar_referencia!$B:$X,11,FALSE)</f>
        <v>Trindade</v>
      </c>
      <c r="G37" s="10" t="str">
        <f>VLOOKUP(H37,[1]Auxiliar_referencia!$B:$X,16,FALSE)</f>
        <v>A94S171408</v>
      </c>
      <c r="H37" s="11" t="s">
        <v>66</v>
      </c>
      <c r="I37" s="10" t="str">
        <f>VLOOKUP(H37,[1]Auxiliar_referencia!$B:$X,20,FALSE)</f>
        <v>CASAN</v>
      </c>
      <c r="J37" s="10" t="str">
        <f>VLOOKUP(H37,[1]Auxiliar_referencia!$B:$X,10,FALSE)</f>
        <v>Florianópolis - Trindade</v>
      </c>
      <c r="K37" s="10" t="str">
        <f>VLOOKUP(H37,[1]Auxiliar_referencia!$B:$X,12,FALSE)</f>
        <v>Casa de Veg.  Depto. de Microbiologia</v>
      </c>
      <c r="L37" s="12">
        <f>VLOOKUP($H37,'[2]2024_11'!$D:$AD,'[2]2024_11'!Z$19,FALSE)</f>
        <v>1</v>
      </c>
      <c r="M37" s="12">
        <f>VLOOKUP($H37,'[2]2024_11'!$D:$AD,'[2]2024_11'!AA$19,FALSE)</f>
        <v>0</v>
      </c>
      <c r="N37" s="12">
        <f>VLOOKUP($H37,'[2]2024_11'!$D:$AD,'[2]2024_11'!AB$19,FALSE)</f>
        <v>0</v>
      </c>
      <c r="O37" s="12">
        <f>VLOOKUP($H37,'[2]2024_11'!$D:$AD,'[2]2024_11'!AC$19,FALSE)</f>
        <v>0</v>
      </c>
      <c r="P37" s="12">
        <f>VLOOKUP($H37,'[2]2024_11'!$D:$AD,'[2]2024_11'!AD$19,FALSE)</f>
        <v>1</v>
      </c>
      <c r="Q37" s="13">
        <f>VLOOKUP(H37,'2024_10'!H:R,11,FALSE)</f>
        <v>111</v>
      </c>
      <c r="R37" s="14">
        <f>VLOOKUP($H37,'[2]2024_11'!$D:$AD,'[2]2024_11'!J$19,FALSE)</f>
        <v>111</v>
      </c>
      <c r="S37" s="15">
        <f t="shared" si="1"/>
        <v>0</v>
      </c>
      <c r="T37" s="12">
        <f>VLOOKUP($H37,'[2]2024_11'!$D:$AD,'[2]2024_11'!K$19,FALSE)</f>
        <v>0</v>
      </c>
      <c r="U37" s="16" t="str">
        <f>VLOOKUP($H37,'[2]2024_11'!$D:$AD,'[2]2024_11'!T$19,FALSE)</f>
        <v>LIDO</v>
      </c>
      <c r="V37" s="17" t="str">
        <f>VLOOKUP($H37,'[2]2024_11'!$D:$AD,'[2]2024_11'!U$19,FALSE)</f>
        <v>HIDRÔMETRO PARADO.</v>
      </c>
      <c r="W37" s="12">
        <f>VLOOKUP($H37,'[2]2024_11'!$D:$AD,'[2]2024_11'!L$19,FALSE)</f>
        <v>43.31</v>
      </c>
      <c r="X37" s="12">
        <f>VLOOKUP($H37,'[2]2024_11'!$D:$AD,'[2]2024_11'!M$19,FALSE)</f>
        <v>43.31</v>
      </c>
      <c r="Y37" s="18">
        <f>VLOOKUP($H37,'[2]2024_11'!$D:$AD,'[2]2024_11'!N$19,FALSE)</f>
        <v>-8.19</v>
      </c>
      <c r="Z37" s="12">
        <f>VLOOKUP($H37,'[2]2024_11'!$D:$AD,'[2]2024_11'!O$19,FALSE)</f>
        <v>0</v>
      </c>
      <c r="AA37" s="12">
        <f>VLOOKUP($H37,'[2]2024_11'!$D:$AD,'[2]2024_11'!P$19,FALSE)</f>
        <v>0</v>
      </c>
      <c r="AB37" s="12">
        <f>VLOOKUP($H37,'[2]2024_11'!$D:$AD,'[2]2024_11'!Q$19,FALSE)</f>
        <v>78.430000000000007</v>
      </c>
      <c r="AC37">
        <f t="shared" si="2"/>
        <v>78.430000000000007</v>
      </c>
      <c r="AD37">
        <f t="shared" si="3"/>
        <v>0</v>
      </c>
    </row>
    <row r="38" spans="1:30" x14ac:dyDescent="0.25">
      <c r="A38" s="10" t="str">
        <f t="shared" si="0"/>
        <v>H044 2024 Novembro</v>
      </c>
      <c r="B38" s="10" t="str">
        <f>VLOOKUP(H38,[1]Auxiliar_referencia!E:F,2,FALSE)</f>
        <v>Medidor faturado pela UFSC</v>
      </c>
      <c r="C38" s="10">
        <v>2024</v>
      </c>
      <c r="D38" s="10" t="s">
        <v>120</v>
      </c>
      <c r="E38" s="10">
        <f>VLOOKUP(H38,[1]Auxiliar_referencia!$B:$X,3,FALSE)</f>
        <v>2296896</v>
      </c>
      <c r="F38" s="10" t="str">
        <f>VLOOKUP(H38,[1]Auxiliar_referencia!$B:$X,11,FALSE)</f>
        <v>Trindade</v>
      </c>
      <c r="G38" s="10" t="str">
        <f>VLOOKUP(H38,[1]Auxiliar_referencia!$B:$X,16,FALSE)</f>
        <v>C11C001908</v>
      </c>
      <c r="H38" s="11" t="s">
        <v>67</v>
      </c>
      <c r="I38" s="10" t="str">
        <f>VLOOKUP(H38,[1]Auxiliar_referencia!$B:$X,20,FALSE)</f>
        <v>CASAN</v>
      </c>
      <c r="J38" s="10" t="str">
        <f>VLOOKUP(H38,[1]Auxiliar_referencia!$B:$X,10,FALSE)</f>
        <v>Florianópolis - Trindade</v>
      </c>
      <c r="K38" s="10" t="str">
        <f>VLOOKUP(H38,[1]Auxiliar_referencia!$B:$X,12,FALSE)</f>
        <v>CFM Oceanografia e entorno</v>
      </c>
      <c r="L38" s="12">
        <f>VLOOKUP($H38,'[2]2024_11'!$D:$AD,'[2]2024_11'!Z$19,FALSE)</f>
        <v>1</v>
      </c>
      <c r="M38" s="12">
        <f>VLOOKUP($H38,'[2]2024_11'!$D:$AD,'[2]2024_11'!AA$19,FALSE)</f>
        <v>0</v>
      </c>
      <c r="N38" s="12">
        <f>VLOOKUP($H38,'[2]2024_11'!$D:$AD,'[2]2024_11'!AB$19,FALSE)</f>
        <v>0</v>
      </c>
      <c r="O38" s="12">
        <f>VLOOKUP($H38,'[2]2024_11'!$D:$AD,'[2]2024_11'!AC$19,FALSE)</f>
        <v>0</v>
      </c>
      <c r="P38" s="12">
        <f>VLOOKUP($H38,'[2]2024_11'!$D:$AD,'[2]2024_11'!AD$19,FALSE)</f>
        <v>1</v>
      </c>
      <c r="Q38" s="13">
        <f>VLOOKUP(H38,'2024_10'!H:R,11,FALSE)</f>
        <v>1209</v>
      </c>
      <c r="R38" s="14">
        <f>VLOOKUP($H38,'[2]2024_11'!$D:$AD,'[2]2024_11'!J$19,FALSE)</f>
        <v>1382</v>
      </c>
      <c r="S38" s="15">
        <f t="shared" si="1"/>
        <v>173</v>
      </c>
      <c r="T38" s="12">
        <f>VLOOKUP($H38,'[2]2024_11'!$D:$AD,'[2]2024_11'!K$19,FALSE)</f>
        <v>173</v>
      </c>
      <c r="U38" s="16" t="str">
        <f>VLOOKUP($H38,'[2]2024_11'!$D:$AD,'[2]2024_11'!T$19,FALSE)</f>
        <v>LIDO</v>
      </c>
      <c r="V38" s="17" t="str">
        <f>VLOOKUP($H38,'[2]2024_11'!$D:$AD,'[2]2024_11'!U$19,FALSE)</f>
        <v>Alto Consumo</v>
      </c>
      <c r="W38" s="12">
        <f>VLOOKUP($H38,'[2]2024_11'!$D:$AD,'[2]2024_11'!L$19,FALSE)</f>
        <v>3023.08</v>
      </c>
      <c r="X38" s="12">
        <f>VLOOKUP($H38,'[2]2024_11'!$D:$AD,'[2]2024_11'!M$19,FALSE)</f>
        <v>3023.08</v>
      </c>
      <c r="Y38" s="18">
        <f>VLOOKUP($H38,'[2]2024_11'!$D:$AD,'[2]2024_11'!N$19,FALSE)</f>
        <v>-571.36</v>
      </c>
      <c r="Z38" s="12">
        <f>VLOOKUP($H38,'[2]2024_11'!$D:$AD,'[2]2024_11'!O$19,FALSE)</f>
        <v>0</v>
      </c>
      <c r="AA38" s="12">
        <f>VLOOKUP($H38,'[2]2024_11'!$D:$AD,'[2]2024_11'!P$19,FALSE)</f>
        <v>0</v>
      </c>
      <c r="AB38" s="12">
        <f>VLOOKUP($H38,'[2]2024_11'!$D:$AD,'[2]2024_11'!Q$19,FALSE)</f>
        <v>5474.8</v>
      </c>
      <c r="AC38">
        <f t="shared" si="2"/>
        <v>5474.8</v>
      </c>
      <c r="AD38">
        <f t="shared" si="3"/>
        <v>0</v>
      </c>
    </row>
    <row r="39" spans="1:30" x14ac:dyDescent="0.25">
      <c r="A39" s="10" t="str">
        <f t="shared" si="0"/>
        <v>H045 2024 Novembro</v>
      </c>
      <c r="B39" s="10" t="str">
        <f>VLOOKUP(H39,[1]Auxiliar_referencia!E:F,2,FALSE)</f>
        <v>Medidor faturado pela UFSC</v>
      </c>
      <c r="C39" s="10">
        <v>2024</v>
      </c>
      <c r="D39" s="10" t="s">
        <v>120</v>
      </c>
      <c r="E39" s="10">
        <f>VLOOKUP(H39,[1]Auxiliar_referencia!$B:$X,3,FALSE)</f>
        <v>2296772</v>
      </c>
      <c r="F39" s="10" t="str">
        <f>VLOOKUP(H39,[1]Auxiliar_referencia!$B:$X,11,FALSE)</f>
        <v>Trindade</v>
      </c>
      <c r="G39" s="10" t="str">
        <f>VLOOKUP(H39,[1]Auxiliar_referencia!$B:$X,16,FALSE)</f>
        <v/>
      </c>
      <c r="H39" s="11" t="s">
        <v>68</v>
      </c>
      <c r="I39" s="10" t="str">
        <f>VLOOKUP(H39,[1]Auxiliar_referencia!$B:$X,20,FALSE)</f>
        <v>CASAN</v>
      </c>
      <c r="J39" s="10" t="str">
        <f>VLOOKUP(H39,[1]Auxiliar_referencia!$B:$X,10,FALSE)</f>
        <v>Florianópolis - Trindade</v>
      </c>
      <c r="K39" s="10" t="str">
        <f>VLOOKUP(H39,[1]Auxiliar_referencia!$B:$X,12,FALSE)</f>
        <v>Museologia e MArquE (MU01, MU10 e CFH09)</v>
      </c>
      <c r="L39" s="12">
        <f>VLOOKUP($H39,'[2]2024_11'!$D:$AD,'[2]2024_11'!Z$19,FALSE)</f>
        <v>1</v>
      </c>
      <c r="M39" s="12">
        <f>VLOOKUP($H39,'[2]2024_11'!$D:$AD,'[2]2024_11'!AA$19,FALSE)</f>
        <v>0</v>
      </c>
      <c r="N39" s="12">
        <f>VLOOKUP($H39,'[2]2024_11'!$D:$AD,'[2]2024_11'!AB$19,FALSE)</f>
        <v>0</v>
      </c>
      <c r="O39" s="12">
        <f>VLOOKUP($H39,'[2]2024_11'!$D:$AD,'[2]2024_11'!AC$19,FALSE)</f>
        <v>0</v>
      </c>
      <c r="P39" s="12">
        <f>VLOOKUP($H39,'[2]2024_11'!$D:$AD,'[2]2024_11'!AD$19,FALSE)</f>
        <v>1</v>
      </c>
      <c r="Q39" s="13">
        <f>VLOOKUP(H39,'2024_10'!H:R,11,FALSE)</f>
        <v>5693</v>
      </c>
      <c r="R39" s="14">
        <f>VLOOKUP($H39,'[2]2024_11'!$D:$AD,'[2]2024_11'!J$19,FALSE)</f>
        <v>5756</v>
      </c>
      <c r="S39" s="15">
        <f t="shared" si="1"/>
        <v>63</v>
      </c>
      <c r="T39" s="12">
        <f>VLOOKUP($H39,'[2]2024_11'!$D:$AD,'[2]2024_11'!K$19,FALSE)</f>
        <v>63</v>
      </c>
      <c r="U39" s="16" t="str">
        <f>VLOOKUP($H39,'[2]2024_11'!$D:$AD,'[2]2024_11'!T$19,FALSE)</f>
        <v>LIDO</v>
      </c>
      <c r="V39" s="17" t="str">
        <f>VLOOKUP($H39,'[2]2024_11'!$D:$AD,'[2]2024_11'!U$19,FALSE)</f>
        <v>Sem ocorrência</v>
      </c>
      <c r="W39" s="12">
        <f>VLOOKUP($H39,'[2]2024_11'!$D:$AD,'[2]2024_11'!L$19,FALSE)</f>
        <v>1055.18</v>
      </c>
      <c r="X39" s="12">
        <f>VLOOKUP($H39,'[2]2024_11'!$D:$AD,'[2]2024_11'!M$19,FALSE)</f>
        <v>1055.18</v>
      </c>
      <c r="Y39" s="18">
        <f>VLOOKUP($H39,'[2]2024_11'!$D:$AD,'[2]2024_11'!N$19,FALSE)</f>
        <v>-199.43</v>
      </c>
      <c r="Z39" s="12">
        <f>VLOOKUP($H39,'[2]2024_11'!$D:$AD,'[2]2024_11'!O$19,FALSE)</f>
        <v>0</v>
      </c>
      <c r="AA39" s="12">
        <f>VLOOKUP($H39,'[2]2024_11'!$D:$AD,'[2]2024_11'!P$19,FALSE)</f>
        <v>0</v>
      </c>
      <c r="AB39" s="12">
        <f>VLOOKUP($H39,'[2]2024_11'!$D:$AD,'[2]2024_11'!Q$19,FALSE)</f>
        <v>1910.93</v>
      </c>
      <c r="AC39">
        <f t="shared" si="2"/>
        <v>1910.93</v>
      </c>
      <c r="AD39">
        <f t="shared" si="3"/>
        <v>0</v>
      </c>
    </row>
    <row r="40" spans="1:30" x14ac:dyDescent="0.25">
      <c r="A40" s="10" t="str">
        <f t="shared" si="0"/>
        <v>H046 2024 Novembro</v>
      </c>
      <c r="B40" s="10" t="str">
        <f>VLOOKUP(H40,[1]Auxiliar_referencia!E:F,2,FALSE)</f>
        <v>Medidor faturado pela UFSC</v>
      </c>
      <c r="C40" s="10">
        <v>2024</v>
      </c>
      <c r="D40" s="10" t="s">
        <v>120</v>
      </c>
      <c r="E40" s="10">
        <f>VLOOKUP(H40,[1]Auxiliar_referencia!$B:$X,3,FALSE)</f>
        <v>2296780</v>
      </c>
      <c r="F40" s="10" t="str">
        <f>VLOOKUP(H40,[1]Auxiliar_referencia!$B:$X,11,FALSE)</f>
        <v>Trindade</v>
      </c>
      <c r="G40" s="10" t="str">
        <f>VLOOKUP(H40,[1]Auxiliar_referencia!$B:$X,16,FALSE)</f>
        <v>B10C017966</v>
      </c>
      <c r="H40" s="11" t="s">
        <v>69</v>
      </c>
      <c r="I40" s="10" t="str">
        <f>VLOOKUP(H40,[1]Auxiliar_referencia!$B:$X,20,FALSE)</f>
        <v>CASAN</v>
      </c>
      <c r="J40" s="10" t="str">
        <f>VLOOKUP(H40,[1]Auxiliar_referencia!$B:$X,10,FALSE)</f>
        <v>Florianópolis - Trindade</v>
      </c>
      <c r="K40" s="10" t="str">
        <f>VLOOKUP(H40,[1]Auxiliar_referencia!$B:$X,12,FALSE)</f>
        <v>CCB Botânica</v>
      </c>
      <c r="L40" s="12">
        <f>VLOOKUP($H40,'[2]2024_11'!$D:$AD,'[2]2024_11'!Z$19,FALSE)</f>
        <v>1</v>
      </c>
      <c r="M40" s="12">
        <f>VLOOKUP($H40,'[2]2024_11'!$D:$AD,'[2]2024_11'!AA$19,FALSE)</f>
        <v>0</v>
      </c>
      <c r="N40" s="12">
        <f>VLOOKUP($H40,'[2]2024_11'!$D:$AD,'[2]2024_11'!AB$19,FALSE)</f>
        <v>0</v>
      </c>
      <c r="O40" s="12">
        <f>VLOOKUP($H40,'[2]2024_11'!$D:$AD,'[2]2024_11'!AC$19,FALSE)</f>
        <v>0</v>
      </c>
      <c r="P40" s="12">
        <f>VLOOKUP($H40,'[2]2024_11'!$D:$AD,'[2]2024_11'!AD$19,FALSE)</f>
        <v>1</v>
      </c>
      <c r="Q40" s="13">
        <f>VLOOKUP(H40,'2024_10'!H:R,11,FALSE)</f>
        <v>2729</v>
      </c>
      <c r="R40" s="14">
        <f>VLOOKUP($H40,'[2]2024_11'!$D:$AD,'[2]2024_11'!J$19,FALSE)</f>
        <v>2833</v>
      </c>
      <c r="S40" s="15">
        <f t="shared" si="1"/>
        <v>104</v>
      </c>
      <c r="T40" s="12">
        <f>VLOOKUP($H40,'[2]2024_11'!$D:$AD,'[2]2024_11'!K$19,FALSE)</f>
        <v>104</v>
      </c>
      <c r="U40" s="16" t="str">
        <f>VLOOKUP($H40,'[2]2024_11'!$D:$AD,'[2]2024_11'!T$19,FALSE)</f>
        <v>LIDO</v>
      </c>
      <c r="V40" s="17" t="str">
        <f>VLOOKUP($H40,'[2]2024_11'!$D:$AD,'[2]2024_11'!U$19,FALSE)</f>
        <v>Sem ocorrência</v>
      </c>
      <c r="W40" s="12">
        <f>VLOOKUP($H40,'[2]2024_11'!$D:$AD,'[2]2024_11'!L$19,FALSE)</f>
        <v>1788.67</v>
      </c>
      <c r="X40" s="12">
        <f>VLOOKUP($H40,'[2]2024_11'!$D:$AD,'[2]2024_11'!M$19,FALSE)</f>
        <v>1788.67</v>
      </c>
      <c r="Y40" s="18">
        <f>VLOOKUP($H40,'[2]2024_11'!$D:$AD,'[2]2024_11'!N$19,FALSE)</f>
        <v>-338.05</v>
      </c>
      <c r="Z40" s="12">
        <f>VLOOKUP($H40,'[2]2024_11'!$D:$AD,'[2]2024_11'!O$19,FALSE)</f>
        <v>0</v>
      </c>
      <c r="AA40" s="12">
        <f>VLOOKUP($H40,'[2]2024_11'!$D:$AD,'[2]2024_11'!P$19,FALSE)</f>
        <v>0</v>
      </c>
      <c r="AB40" s="12">
        <f>VLOOKUP($H40,'[2]2024_11'!$D:$AD,'[2]2024_11'!Q$19,FALSE)</f>
        <v>3239.29</v>
      </c>
      <c r="AC40">
        <f t="shared" si="2"/>
        <v>3239.29</v>
      </c>
      <c r="AD40">
        <f t="shared" si="3"/>
        <v>0</v>
      </c>
    </row>
    <row r="41" spans="1:30" x14ac:dyDescent="0.25">
      <c r="A41" s="10" t="str">
        <f t="shared" si="0"/>
        <v>H047 2024 Novembro</v>
      </c>
      <c r="B41" s="10" t="str">
        <f>VLOOKUP(H41,[1]Auxiliar_referencia!E:F,2,FALSE)</f>
        <v>Medidor faturado pela UFSC</v>
      </c>
      <c r="C41" s="10">
        <v>2024</v>
      </c>
      <c r="D41" s="10" t="s">
        <v>120</v>
      </c>
      <c r="E41" s="10">
        <f>VLOOKUP(H41,[1]Auxiliar_referencia!$B:$X,3,FALSE)</f>
        <v>2296837</v>
      </c>
      <c r="F41" s="10" t="str">
        <f>VLOOKUP(H41,[1]Auxiliar_referencia!$B:$X,11,FALSE)</f>
        <v>Trindade</v>
      </c>
      <c r="G41" s="10" t="str">
        <f>VLOOKUP(H41,[1]Auxiliar_referencia!$B:$X,16,FALSE)</f>
        <v>C11C009598</v>
      </c>
      <c r="H41" s="11" t="s">
        <v>70</v>
      </c>
      <c r="I41" s="10" t="str">
        <f>VLOOKUP(H41,[1]Auxiliar_referencia!$B:$X,20,FALSE)</f>
        <v>CASAN</v>
      </c>
      <c r="J41" s="10" t="str">
        <f>VLOOKUP(H41,[1]Auxiliar_referencia!$B:$X,10,FALSE)</f>
        <v>Florianópolis - Trindade</v>
      </c>
      <c r="K41" s="10" t="str">
        <f>VLOOKUP(H41,[1]Auxiliar_referencia!$B:$X,12,FALSE)</f>
        <v>NDI e MArquE</v>
      </c>
      <c r="L41" s="12">
        <f>VLOOKUP($H41,'[2]2024_11'!$D:$AD,'[2]2024_11'!Z$19,FALSE)</f>
        <v>1</v>
      </c>
      <c r="M41" s="12">
        <f>VLOOKUP($H41,'[2]2024_11'!$D:$AD,'[2]2024_11'!AA$19,FALSE)</f>
        <v>0</v>
      </c>
      <c r="N41" s="12">
        <f>VLOOKUP($H41,'[2]2024_11'!$D:$AD,'[2]2024_11'!AB$19,FALSE)</f>
        <v>0</v>
      </c>
      <c r="O41" s="12">
        <f>VLOOKUP($H41,'[2]2024_11'!$D:$AD,'[2]2024_11'!AC$19,FALSE)</f>
        <v>0</v>
      </c>
      <c r="P41" s="12">
        <f>VLOOKUP($H41,'[2]2024_11'!$D:$AD,'[2]2024_11'!AD$19,FALSE)</f>
        <v>1</v>
      </c>
      <c r="Q41" s="13">
        <f>VLOOKUP(H41,'2024_10'!H:R,11,FALSE)</f>
        <v>18050</v>
      </c>
      <c r="R41" s="14">
        <f>VLOOKUP($H41,'[2]2024_11'!$D:$AD,'[2]2024_11'!J$19,FALSE)</f>
        <v>18580</v>
      </c>
      <c r="S41" s="15">
        <f t="shared" si="1"/>
        <v>530</v>
      </c>
      <c r="T41" s="12">
        <f>VLOOKUP($H41,'[2]2024_11'!$D:$AD,'[2]2024_11'!K$19,FALSE)</f>
        <v>530</v>
      </c>
      <c r="U41" s="16" t="str">
        <f>VLOOKUP($H41,'[2]2024_11'!$D:$AD,'[2]2024_11'!T$19,FALSE)</f>
        <v>LIDO</v>
      </c>
      <c r="V41" s="17" t="str">
        <f>VLOOKUP($H41,'[2]2024_11'!$D:$AD,'[2]2024_11'!U$19,FALSE)</f>
        <v>Alto Consumo</v>
      </c>
      <c r="W41" s="12">
        <f>VLOOKUP($H41,'[2]2024_11'!$D:$AD,'[2]2024_11'!L$19,FALSE)</f>
        <v>9409.81</v>
      </c>
      <c r="X41" s="12">
        <f>VLOOKUP($H41,'[2]2024_11'!$D:$AD,'[2]2024_11'!M$19,FALSE)</f>
        <v>9409.81</v>
      </c>
      <c r="Y41" s="18">
        <f>VLOOKUP($H41,'[2]2024_11'!$D:$AD,'[2]2024_11'!N$19,FALSE)</f>
        <v>-1778.46</v>
      </c>
      <c r="Z41" s="12">
        <f>VLOOKUP($H41,'[2]2024_11'!$D:$AD,'[2]2024_11'!O$19,FALSE)</f>
        <v>0</v>
      </c>
      <c r="AA41" s="12">
        <f>VLOOKUP($H41,'[2]2024_11'!$D:$AD,'[2]2024_11'!P$19,FALSE)</f>
        <v>0</v>
      </c>
      <c r="AB41" s="12">
        <f>VLOOKUP($H41,'[2]2024_11'!$D:$AD,'[2]2024_11'!Q$19,FALSE)</f>
        <v>17041.16</v>
      </c>
      <c r="AC41">
        <f t="shared" si="2"/>
        <v>17041.16</v>
      </c>
      <c r="AD41">
        <f t="shared" si="3"/>
        <v>0</v>
      </c>
    </row>
    <row r="42" spans="1:30" x14ac:dyDescent="0.25">
      <c r="A42" s="10" t="str">
        <f t="shared" si="0"/>
        <v>H048 2024 Novembro</v>
      </c>
      <c r="B42" s="10" t="str">
        <f>VLOOKUP(H42,[1]Auxiliar_referencia!E:F,2,FALSE)</f>
        <v>Medidor faturado pela UFSC</v>
      </c>
      <c r="C42" s="10">
        <v>2024</v>
      </c>
      <c r="D42" s="10" t="s">
        <v>120</v>
      </c>
      <c r="E42" s="10">
        <f>VLOOKUP(H42,[1]Auxiliar_referencia!$B:$X,3,FALSE)</f>
        <v>2296764</v>
      </c>
      <c r="F42" s="10" t="str">
        <f>VLOOKUP(H42,[1]Auxiliar_referencia!$B:$X,11,FALSE)</f>
        <v>Trindade</v>
      </c>
      <c r="G42" s="10" t="str">
        <f>VLOOKUP(H42,[1]Auxiliar_referencia!$B:$X,16,FALSE)</f>
        <v>C11C001910</v>
      </c>
      <c r="H42" s="11" t="s">
        <v>71</v>
      </c>
      <c r="I42" s="10" t="str">
        <f>VLOOKUP(H42,[1]Auxiliar_referencia!$B:$X,20,FALSE)</f>
        <v>CASAN</v>
      </c>
      <c r="J42" s="10" t="str">
        <f>VLOOKUP(H42,[1]Auxiliar_referencia!$B:$X,10,FALSE)</f>
        <v>Florianópolis - Trindade</v>
      </c>
      <c r="K42" s="10" t="str">
        <f>VLOOKUP(H42,[1]Auxiliar_referencia!$B:$X,12,FALSE)</f>
        <v>Centro de Filosofia e Humanas 1</v>
      </c>
      <c r="L42" s="12">
        <f>VLOOKUP($H42,'[2]2024_11'!$D:$AD,'[2]2024_11'!Z$19,FALSE)</f>
        <v>1</v>
      </c>
      <c r="M42" s="12">
        <f>VLOOKUP($H42,'[2]2024_11'!$D:$AD,'[2]2024_11'!AA$19,FALSE)</f>
        <v>0</v>
      </c>
      <c r="N42" s="12">
        <f>VLOOKUP($H42,'[2]2024_11'!$D:$AD,'[2]2024_11'!AB$19,FALSE)</f>
        <v>0</v>
      </c>
      <c r="O42" s="12">
        <f>VLOOKUP($H42,'[2]2024_11'!$D:$AD,'[2]2024_11'!AC$19,FALSE)</f>
        <v>0</v>
      </c>
      <c r="P42" s="12">
        <f>VLOOKUP($H42,'[2]2024_11'!$D:$AD,'[2]2024_11'!AD$19,FALSE)</f>
        <v>1</v>
      </c>
      <c r="Q42" s="13">
        <f>VLOOKUP(H42,'2024_10'!H:R,11,FALSE)</f>
        <v>42083</v>
      </c>
      <c r="R42" s="14">
        <f>VLOOKUP($H42,'[2]2024_11'!$D:$AD,'[2]2024_11'!J$19,FALSE)</f>
        <v>43089</v>
      </c>
      <c r="S42" s="15">
        <f t="shared" si="1"/>
        <v>1006</v>
      </c>
      <c r="T42" s="12">
        <f>VLOOKUP($H42,'[2]2024_11'!$D:$AD,'[2]2024_11'!K$19,FALSE)</f>
        <v>1006</v>
      </c>
      <c r="U42" s="16" t="str">
        <f>VLOOKUP($H42,'[2]2024_11'!$D:$AD,'[2]2024_11'!T$19,FALSE)</f>
        <v>LIDO</v>
      </c>
      <c r="V42" s="17" t="str">
        <f>VLOOKUP($H42,'[2]2024_11'!$D:$AD,'[2]2024_11'!U$19,FALSE)</f>
        <v>Alto Consumo</v>
      </c>
      <c r="W42" s="12">
        <f>VLOOKUP($H42,'[2]2024_11'!$D:$AD,'[2]2024_11'!L$19,FALSE)</f>
        <v>17925.45</v>
      </c>
      <c r="X42" s="12">
        <f>VLOOKUP($H42,'[2]2024_11'!$D:$AD,'[2]2024_11'!M$19,FALSE)</f>
        <v>17925.45</v>
      </c>
      <c r="Y42" s="18">
        <f>VLOOKUP($H42,'[2]2024_11'!$D:$AD,'[2]2024_11'!N$19,FALSE)</f>
        <v>-3387.9100000000003</v>
      </c>
      <c r="Z42" s="12">
        <f>VLOOKUP($H42,'[2]2024_11'!$D:$AD,'[2]2024_11'!O$19,FALSE)</f>
        <v>0</v>
      </c>
      <c r="AA42" s="12">
        <f>VLOOKUP($H42,'[2]2024_11'!$D:$AD,'[2]2024_11'!P$19,FALSE)</f>
        <v>0</v>
      </c>
      <c r="AB42" s="12">
        <f>VLOOKUP($H42,'[2]2024_11'!$D:$AD,'[2]2024_11'!Q$19,FALSE)</f>
        <v>32462.99</v>
      </c>
      <c r="AC42">
        <f t="shared" si="2"/>
        <v>32462.99</v>
      </c>
      <c r="AD42">
        <f t="shared" si="3"/>
        <v>0</v>
      </c>
    </row>
    <row r="43" spans="1:30" x14ac:dyDescent="0.25">
      <c r="A43" s="10" t="str">
        <f t="shared" si="0"/>
        <v>H049 2024 Novembro</v>
      </c>
      <c r="B43" s="10" t="str">
        <f>VLOOKUP(H43,[1]Auxiliar_referencia!E:F,2,FALSE)</f>
        <v>Medidor faturado pela UFSC</v>
      </c>
      <c r="C43" s="10">
        <v>2024</v>
      </c>
      <c r="D43" s="10" t="s">
        <v>120</v>
      </c>
      <c r="E43" s="10">
        <f>VLOOKUP(H43,[1]Auxiliar_referencia!$B:$X,3,FALSE)</f>
        <v>9197478</v>
      </c>
      <c r="F43" s="10" t="str">
        <f>VLOOKUP(H43,[1]Auxiliar_referencia!$B:$X,11,FALSE)</f>
        <v>Trindade</v>
      </c>
      <c r="G43" s="10" t="str">
        <f>VLOOKUP(H43,[1]Auxiliar_referencia!$B:$X,16,FALSE)</f>
        <v>B10C019220</v>
      </c>
      <c r="H43" s="11" t="s">
        <v>72</v>
      </c>
      <c r="I43" s="10" t="str">
        <f>VLOOKUP(H43,[1]Auxiliar_referencia!$B:$X,20,FALSE)</f>
        <v>CASAN</v>
      </c>
      <c r="J43" s="10" t="str">
        <f>VLOOKUP(H43,[1]Auxiliar_referencia!$B:$X,10,FALSE)</f>
        <v>Florianópolis - Trindade</v>
      </c>
      <c r="K43" s="10" t="str">
        <f>VLOOKUP(H43,[1]Auxiliar_referencia!$B:$X,12,FALSE)</f>
        <v>Centro de Educação 1</v>
      </c>
      <c r="L43" s="12">
        <f>VLOOKUP($H43,'[2]2024_11'!$D:$AD,'[2]2024_11'!Z$19,FALSE)</f>
        <v>1</v>
      </c>
      <c r="M43" s="12">
        <f>VLOOKUP($H43,'[2]2024_11'!$D:$AD,'[2]2024_11'!AA$19,FALSE)</f>
        <v>0</v>
      </c>
      <c r="N43" s="12">
        <f>VLOOKUP($H43,'[2]2024_11'!$D:$AD,'[2]2024_11'!AB$19,FALSE)</f>
        <v>0</v>
      </c>
      <c r="O43" s="12">
        <f>VLOOKUP($H43,'[2]2024_11'!$D:$AD,'[2]2024_11'!AC$19,FALSE)</f>
        <v>0</v>
      </c>
      <c r="P43" s="12">
        <f>VLOOKUP($H43,'[2]2024_11'!$D:$AD,'[2]2024_11'!AD$19,FALSE)</f>
        <v>1</v>
      </c>
      <c r="Q43" s="13">
        <f>VLOOKUP(H43,'2024_10'!H:R,11,FALSE)</f>
        <v>3232</v>
      </c>
      <c r="R43" s="14">
        <f>VLOOKUP($H43,'[2]2024_11'!$D:$AD,'[2]2024_11'!J$19,FALSE)</f>
        <v>3372</v>
      </c>
      <c r="S43" s="15">
        <f t="shared" si="1"/>
        <v>140</v>
      </c>
      <c r="T43" s="12">
        <f>VLOOKUP($H43,'[2]2024_11'!$D:$AD,'[2]2024_11'!K$19,FALSE)</f>
        <v>140</v>
      </c>
      <c r="U43" s="16" t="str">
        <f>VLOOKUP($H43,'[2]2024_11'!$D:$AD,'[2]2024_11'!T$19,FALSE)</f>
        <v>LIDO</v>
      </c>
      <c r="V43" s="17" t="str">
        <f>VLOOKUP($H43,'[2]2024_11'!$D:$AD,'[2]2024_11'!U$19,FALSE)</f>
        <v>Alto Consumo</v>
      </c>
      <c r="W43" s="12">
        <f>VLOOKUP($H43,'[2]2024_11'!$D:$AD,'[2]2024_11'!L$19,FALSE)</f>
        <v>2432.71</v>
      </c>
      <c r="X43" s="12">
        <f>VLOOKUP($H43,'[2]2024_11'!$D:$AD,'[2]2024_11'!M$19,FALSE)</f>
        <v>2432.71</v>
      </c>
      <c r="Y43" s="18">
        <f>VLOOKUP($H43,'[2]2024_11'!$D:$AD,'[2]2024_11'!N$19,FALSE)</f>
        <v>-459.78</v>
      </c>
      <c r="Z43" s="12">
        <f>VLOOKUP($H43,'[2]2024_11'!$D:$AD,'[2]2024_11'!O$19,FALSE)</f>
        <v>0</v>
      </c>
      <c r="AA43" s="12">
        <f>VLOOKUP($H43,'[2]2024_11'!$D:$AD,'[2]2024_11'!P$19,FALSE)</f>
        <v>0</v>
      </c>
      <c r="AB43" s="12">
        <f>VLOOKUP($H43,'[2]2024_11'!$D:$AD,'[2]2024_11'!Q$19,FALSE)</f>
        <v>4405.6400000000003</v>
      </c>
      <c r="AC43">
        <f t="shared" si="2"/>
        <v>4405.6400000000003</v>
      </c>
      <c r="AD43">
        <f t="shared" si="3"/>
        <v>0</v>
      </c>
    </row>
    <row r="44" spans="1:30" x14ac:dyDescent="0.25">
      <c r="A44" s="10" t="str">
        <f t="shared" si="0"/>
        <v>H050 2024 Novembro</v>
      </c>
      <c r="B44" s="10" t="str">
        <f>VLOOKUP(H44,[1]Auxiliar_referencia!E:F,2,FALSE)</f>
        <v>Medidor faturado pela UFSC</v>
      </c>
      <c r="C44" s="10">
        <v>2024</v>
      </c>
      <c r="D44" s="10" t="s">
        <v>120</v>
      </c>
      <c r="E44" s="10">
        <f>VLOOKUP(H44,[1]Auxiliar_referencia!$B:$X,3,FALSE)</f>
        <v>2296748</v>
      </c>
      <c r="F44" s="10" t="str">
        <f>VLOOKUP(H44,[1]Auxiliar_referencia!$B:$X,11,FALSE)</f>
        <v>Trindade</v>
      </c>
      <c r="G44" s="10" t="str">
        <f>VLOOKUP(H44,[1]Auxiliar_referencia!$B:$X,16,FALSE)</f>
        <v>A13C020929</v>
      </c>
      <c r="H44" s="11" t="s">
        <v>73</v>
      </c>
      <c r="I44" s="10" t="str">
        <f>VLOOKUP(H44,[1]Auxiliar_referencia!$B:$X,20,FALSE)</f>
        <v>CASAN</v>
      </c>
      <c r="J44" s="10" t="str">
        <f>VLOOKUP(H44,[1]Auxiliar_referencia!$B:$X,10,FALSE)</f>
        <v>Florianópolis - Trindade</v>
      </c>
      <c r="K44" s="10" t="str">
        <f>VLOOKUP(H44,[1]Auxiliar_referencia!$B:$X,12,FALSE)</f>
        <v>Centro de Educação 2</v>
      </c>
      <c r="L44" s="12">
        <f>VLOOKUP($H44,'[2]2024_11'!$D:$AD,'[2]2024_11'!Z$19,FALSE)</f>
        <v>1</v>
      </c>
      <c r="M44" s="12">
        <f>VLOOKUP($H44,'[2]2024_11'!$D:$AD,'[2]2024_11'!AA$19,FALSE)</f>
        <v>0</v>
      </c>
      <c r="N44" s="12">
        <f>VLOOKUP($H44,'[2]2024_11'!$D:$AD,'[2]2024_11'!AB$19,FALSE)</f>
        <v>0</v>
      </c>
      <c r="O44" s="12">
        <f>VLOOKUP($H44,'[2]2024_11'!$D:$AD,'[2]2024_11'!AC$19,FALSE)</f>
        <v>0</v>
      </c>
      <c r="P44" s="12">
        <f>VLOOKUP($H44,'[2]2024_11'!$D:$AD,'[2]2024_11'!AD$19,FALSE)</f>
        <v>1</v>
      </c>
      <c r="Q44" s="13">
        <f>VLOOKUP(H44,'2024_10'!H:R,11,FALSE)</f>
        <v>8245</v>
      </c>
      <c r="R44" s="14">
        <f>VLOOKUP($H44,'[2]2024_11'!$D:$AD,'[2]2024_11'!J$19,FALSE)</f>
        <v>8860</v>
      </c>
      <c r="S44" s="15">
        <f t="shared" si="1"/>
        <v>615</v>
      </c>
      <c r="T44" s="12">
        <f>VLOOKUP($H44,'[2]2024_11'!$D:$AD,'[2]2024_11'!K$19,FALSE)</f>
        <v>615</v>
      </c>
      <c r="U44" s="16" t="str">
        <f>VLOOKUP($H44,'[2]2024_11'!$D:$AD,'[2]2024_11'!T$19,FALSE)</f>
        <v>LIDO</v>
      </c>
      <c r="V44" s="17" t="str">
        <f>VLOOKUP($H44,'[2]2024_11'!$D:$AD,'[2]2024_11'!U$19,FALSE)</f>
        <v>Alto Consumo</v>
      </c>
      <c r="W44" s="12">
        <f>VLOOKUP($H44,'[2]2024_11'!$D:$AD,'[2]2024_11'!L$19,FALSE)</f>
        <v>10930.46</v>
      </c>
      <c r="X44" s="12">
        <f>VLOOKUP($H44,'[2]2024_11'!$D:$AD,'[2]2024_11'!M$19,FALSE)</f>
        <v>10930.46</v>
      </c>
      <c r="Y44" s="18">
        <f>VLOOKUP($H44,'[2]2024_11'!$D:$AD,'[2]2024_11'!N$19,FALSE)</f>
        <v>-2065.86</v>
      </c>
      <c r="Z44" s="12">
        <f>VLOOKUP($H44,'[2]2024_11'!$D:$AD,'[2]2024_11'!O$19,FALSE)</f>
        <v>0</v>
      </c>
      <c r="AA44" s="12">
        <f>VLOOKUP($H44,'[2]2024_11'!$D:$AD,'[2]2024_11'!P$19,FALSE)</f>
        <v>0</v>
      </c>
      <c r="AB44" s="12">
        <f>VLOOKUP($H44,'[2]2024_11'!$D:$AD,'[2]2024_11'!Q$19,FALSE)</f>
        <v>19795.060000000001</v>
      </c>
      <c r="AC44">
        <f t="shared" si="2"/>
        <v>19795.059999999998</v>
      </c>
      <c r="AD44">
        <f t="shared" si="3"/>
        <v>0</v>
      </c>
    </row>
    <row r="45" spans="1:30" x14ac:dyDescent="0.25">
      <c r="A45" s="10" t="str">
        <f t="shared" si="0"/>
        <v>H051 2024 Novembro</v>
      </c>
      <c r="B45" s="10" t="str">
        <f>VLOOKUP(H45,[1]Auxiliar_referencia!E:F,2,FALSE)</f>
        <v>Medidor faturado pela UFSC</v>
      </c>
      <c r="C45" s="10">
        <v>2024</v>
      </c>
      <c r="D45" s="10" t="s">
        <v>120</v>
      </c>
      <c r="E45" s="10">
        <f>VLOOKUP(H45,[1]Auxiliar_referencia!$B:$X,3,FALSE)</f>
        <v>2296756</v>
      </c>
      <c r="F45" s="10" t="str">
        <f>VLOOKUP(H45,[1]Auxiliar_referencia!$B:$X,11,FALSE)</f>
        <v>Trindade</v>
      </c>
      <c r="G45" s="10" t="str">
        <f>VLOOKUP(H45,[1]Auxiliar_referencia!$B:$X,16,FALSE)</f>
        <v>A13C043944</v>
      </c>
      <c r="H45" s="11" t="s">
        <v>74</v>
      </c>
      <c r="I45" s="10" t="str">
        <f>VLOOKUP(H45,[1]Auxiliar_referencia!$B:$X,20,FALSE)</f>
        <v>CASAN</v>
      </c>
      <c r="J45" s="10" t="str">
        <f>VLOOKUP(H45,[1]Auxiliar_referencia!$B:$X,10,FALSE)</f>
        <v>Florianópolis - Trindade</v>
      </c>
      <c r="K45" s="10" t="str">
        <f>VLOOKUP(H45,[1]Auxiliar_referencia!$B:$X,12,FALSE)</f>
        <v>Centro de Convivência</v>
      </c>
      <c r="L45" s="12">
        <f>VLOOKUP($H45,'[2]2024_11'!$D:$AD,'[2]2024_11'!Z$19,FALSE)</f>
        <v>4</v>
      </c>
      <c r="M45" s="12">
        <f>VLOOKUP($H45,'[2]2024_11'!$D:$AD,'[2]2024_11'!AA$19,FALSE)</f>
        <v>0</v>
      </c>
      <c r="N45" s="12">
        <f>VLOOKUP($H45,'[2]2024_11'!$D:$AD,'[2]2024_11'!AB$19,FALSE)</f>
        <v>1</v>
      </c>
      <c r="O45" s="12">
        <f>VLOOKUP($H45,'[2]2024_11'!$D:$AD,'[2]2024_11'!AC$19,FALSE)</f>
        <v>0</v>
      </c>
      <c r="P45" s="12">
        <f>VLOOKUP($H45,'[2]2024_11'!$D:$AD,'[2]2024_11'!AD$19,FALSE)</f>
        <v>5</v>
      </c>
      <c r="Q45" s="13">
        <f>VLOOKUP(H45,'2024_10'!H:R,11,FALSE)</f>
        <v>730</v>
      </c>
      <c r="R45" s="14">
        <f>VLOOKUP($H45,'[2]2024_11'!$D:$AD,'[2]2024_11'!J$19,FALSE)</f>
        <v>0</v>
      </c>
      <c r="S45" s="15">
        <f t="shared" si="1"/>
        <v>-730</v>
      </c>
      <c r="T45" s="12">
        <f>VLOOKUP($H45,'[2]2024_11'!$D:$AD,'[2]2024_11'!K$19,FALSE)</f>
        <v>0</v>
      </c>
      <c r="U45" s="16" t="str">
        <f>VLOOKUP($H45,'[2]2024_11'!$D:$AD,'[2]2024_11'!T$19,FALSE)</f>
        <v>MÉDIO</v>
      </c>
      <c r="V45" s="17" t="str">
        <f>VLOOKUP($H45,'[2]2024_11'!$D:$AD,'[2]2024_11'!U$19,FALSE)</f>
        <v>Sem ocorrência</v>
      </c>
      <c r="W45" s="12">
        <f>VLOOKUP($H45,'[2]2024_11'!$D:$AD,'[2]2024_11'!L$19,FALSE)</f>
        <v>216.55</v>
      </c>
      <c r="X45" s="12">
        <f>VLOOKUP($H45,'[2]2024_11'!$D:$AD,'[2]2024_11'!M$19,FALSE)</f>
        <v>216.55</v>
      </c>
      <c r="Y45" s="18">
        <f>VLOOKUP($H45,'[2]2024_11'!$D:$AD,'[2]2024_11'!N$19,FALSE)</f>
        <v>-40.93</v>
      </c>
      <c r="Z45" s="12">
        <f>VLOOKUP($H45,'[2]2024_11'!$D:$AD,'[2]2024_11'!O$19,FALSE)</f>
        <v>0</v>
      </c>
      <c r="AA45" s="12">
        <f>VLOOKUP($H45,'[2]2024_11'!$D:$AD,'[2]2024_11'!P$19,FALSE)</f>
        <v>0</v>
      </c>
      <c r="AB45" s="12">
        <f>VLOOKUP($H45,'[2]2024_11'!$D:$AD,'[2]2024_11'!Q$19,FALSE)</f>
        <v>392.17</v>
      </c>
      <c r="AC45">
        <f t="shared" si="2"/>
        <v>392.17</v>
      </c>
      <c r="AD45">
        <f t="shared" si="3"/>
        <v>0</v>
      </c>
    </row>
    <row r="46" spans="1:30" x14ac:dyDescent="0.25">
      <c r="A46" s="10" t="str">
        <f t="shared" si="0"/>
        <v>H053 2024 Novembro</v>
      </c>
      <c r="B46" s="10" t="str">
        <f>VLOOKUP(H46,[1]Auxiliar_referencia!E:F,2,FALSE)</f>
        <v>Medidor faturado pela UFSC</v>
      </c>
      <c r="C46" s="10">
        <v>2024</v>
      </c>
      <c r="D46" s="10" t="s">
        <v>120</v>
      </c>
      <c r="E46" s="10">
        <f>VLOOKUP(H46,[1]Auxiliar_referencia!$B:$X,3,FALSE)</f>
        <v>2296713</v>
      </c>
      <c r="F46" s="10" t="str">
        <f>VLOOKUP(H46,[1]Auxiliar_referencia!$B:$X,11,FALSE)</f>
        <v>Trindade</v>
      </c>
      <c r="G46" s="10" t="str">
        <f>VLOOKUP(H46,[1]Auxiliar_referencia!$B:$X,16,FALSE)</f>
        <v>C11C010440</v>
      </c>
      <c r="H46" s="11" t="s">
        <v>75</v>
      </c>
      <c r="I46" s="10" t="str">
        <f>VLOOKUP(H46,[1]Auxiliar_referencia!$B:$X,20,FALSE)</f>
        <v>CASAN</v>
      </c>
      <c r="J46" s="10" t="str">
        <f>VLOOKUP(H46,[1]Auxiliar_referencia!$B:$X,10,FALSE)</f>
        <v>Florianópolis - Trindade</v>
      </c>
      <c r="K46" s="10" t="str">
        <f>VLOOKUP(H46,[1]Auxiliar_referencia!$B:$X,12,FALSE)</f>
        <v>Centro de Eventos, NUMA, Editora UFSC, EGC</v>
      </c>
      <c r="L46" s="12">
        <f>VLOOKUP($H46,'[2]2024_11'!$D:$AD,'[2]2024_11'!Z$19,FALSE)</f>
        <v>1</v>
      </c>
      <c r="M46" s="12">
        <f>VLOOKUP($H46,'[2]2024_11'!$D:$AD,'[2]2024_11'!AA$19,FALSE)</f>
        <v>0</v>
      </c>
      <c r="N46" s="12">
        <f>VLOOKUP($H46,'[2]2024_11'!$D:$AD,'[2]2024_11'!AB$19,FALSE)</f>
        <v>0</v>
      </c>
      <c r="O46" s="12">
        <f>VLOOKUP($H46,'[2]2024_11'!$D:$AD,'[2]2024_11'!AC$19,FALSE)</f>
        <v>0</v>
      </c>
      <c r="P46" s="12">
        <f>VLOOKUP($H46,'[2]2024_11'!$D:$AD,'[2]2024_11'!AD$19,FALSE)</f>
        <v>1</v>
      </c>
      <c r="Q46" s="13">
        <f>VLOOKUP(H46,'2024_10'!H:R,11,FALSE)</f>
        <v>33807</v>
      </c>
      <c r="R46" s="14">
        <f>VLOOKUP($H46,'[2]2024_11'!$D:$AD,'[2]2024_11'!J$19,FALSE)</f>
        <v>34178</v>
      </c>
      <c r="S46" s="15">
        <f t="shared" si="1"/>
        <v>371</v>
      </c>
      <c r="T46" s="12">
        <f>VLOOKUP($H46,'[2]2024_11'!$D:$AD,'[2]2024_11'!K$19,FALSE)</f>
        <v>371</v>
      </c>
      <c r="U46" s="16" t="str">
        <f>VLOOKUP($H46,'[2]2024_11'!$D:$AD,'[2]2024_11'!T$19,FALSE)</f>
        <v>LIDO</v>
      </c>
      <c r="V46" s="17" t="str">
        <f>VLOOKUP($H46,'[2]2024_11'!$D:$AD,'[2]2024_11'!U$19,FALSE)</f>
        <v>Sem ocorrência</v>
      </c>
      <c r="W46" s="12">
        <f>VLOOKUP($H46,'[2]2024_11'!$D:$AD,'[2]2024_11'!L$19,FALSE)</f>
        <v>6565.3</v>
      </c>
      <c r="X46" s="12">
        <f>VLOOKUP($H46,'[2]2024_11'!$D:$AD,'[2]2024_11'!M$19,FALSE)</f>
        <v>6565.3</v>
      </c>
      <c r="Y46" s="18">
        <f>VLOOKUP($H46,'[2]2024_11'!$D:$AD,'[2]2024_11'!N$19,FALSE)</f>
        <v>-1240.8499999999999</v>
      </c>
      <c r="Z46" s="12">
        <f>VLOOKUP($H46,'[2]2024_11'!$D:$AD,'[2]2024_11'!O$19,FALSE)</f>
        <v>0</v>
      </c>
      <c r="AA46" s="12">
        <f>VLOOKUP($H46,'[2]2024_11'!$D:$AD,'[2]2024_11'!P$19,FALSE)</f>
        <v>0</v>
      </c>
      <c r="AB46" s="12">
        <f>VLOOKUP($H46,'[2]2024_11'!$D:$AD,'[2]2024_11'!Q$19,FALSE)</f>
        <v>11889.75</v>
      </c>
      <c r="AC46">
        <f t="shared" si="2"/>
        <v>11889.75</v>
      </c>
      <c r="AD46">
        <f t="shared" si="3"/>
        <v>0</v>
      </c>
    </row>
    <row r="47" spans="1:30" x14ac:dyDescent="0.25">
      <c r="A47" s="10" t="str">
        <f t="shared" si="0"/>
        <v>H054 2024 Novembro</v>
      </c>
      <c r="B47" s="10" t="str">
        <f>VLOOKUP(H47,[1]Auxiliar_referencia!E:F,2,FALSE)</f>
        <v>Medidor faturado pela UFSC</v>
      </c>
      <c r="C47" s="10">
        <v>2024</v>
      </c>
      <c r="D47" s="10" t="s">
        <v>120</v>
      </c>
      <c r="E47" s="10">
        <f>VLOOKUP(H47,[1]Auxiliar_referencia!$B:$X,3,FALSE)</f>
        <v>6923020</v>
      </c>
      <c r="F47" s="10" t="str">
        <f>VLOOKUP(H47,[1]Auxiliar_referencia!$B:$X,11,FALSE)</f>
        <v>Trindade</v>
      </c>
      <c r="G47" s="10" t="str">
        <f>VLOOKUP(H47,[1]Auxiliar_referencia!$B:$X,16,FALSE)</f>
        <v>B17C002561</v>
      </c>
      <c r="H47" s="11" t="s">
        <v>76</v>
      </c>
      <c r="I47" s="10" t="str">
        <f>VLOOKUP(H47,[1]Auxiliar_referencia!$B:$X,20,FALSE)</f>
        <v>CASAN</v>
      </c>
      <c r="J47" s="10" t="str">
        <f>VLOOKUP(H47,[1]Auxiliar_referencia!$B:$X,10,FALSE)</f>
        <v>Florianópolis - Trindade</v>
      </c>
      <c r="K47" s="10" t="str">
        <f>VLOOKUP(H47,[1]Auxiliar_referencia!$B:$X,12,FALSE)</f>
        <v>Arquitetura e Urbanismo</v>
      </c>
      <c r="L47" s="12">
        <f>VLOOKUP($H47,'[2]2024_11'!$D:$AD,'[2]2024_11'!Z$19,FALSE)</f>
        <v>1</v>
      </c>
      <c r="M47" s="12">
        <f>VLOOKUP($H47,'[2]2024_11'!$D:$AD,'[2]2024_11'!AA$19,FALSE)</f>
        <v>0</v>
      </c>
      <c r="N47" s="12">
        <f>VLOOKUP($H47,'[2]2024_11'!$D:$AD,'[2]2024_11'!AB$19,FALSE)</f>
        <v>0</v>
      </c>
      <c r="O47" s="12">
        <f>VLOOKUP($H47,'[2]2024_11'!$D:$AD,'[2]2024_11'!AC$19,FALSE)</f>
        <v>0</v>
      </c>
      <c r="P47" s="12">
        <f>VLOOKUP($H47,'[2]2024_11'!$D:$AD,'[2]2024_11'!AD$19,FALSE)</f>
        <v>1</v>
      </c>
      <c r="Q47" s="13">
        <f>VLOOKUP(H47,'2024_10'!H:R,11,FALSE)</f>
        <v>7731</v>
      </c>
      <c r="R47" s="14">
        <f>VLOOKUP($H47,'[2]2024_11'!$D:$AD,'[2]2024_11'!J$19,FALSE)</f>
        <v>7698</v>
      </c>
      <c r="S47" s="15">
        <f t="shared" si="1"/>
        <v>-33</v>
      </c>
      <c r="T47" s="12">
        <f>VLOOKUP($H47,'[2]2024_11'!$D:$AD,'[2]2024_11'!K$19,FALSE)</f>
        <v>0</v>
      </c>
      <c r="U47" s="16" t="str">
        <f>VLOOKUP($H47,'[2]2024_11'!$D:$AD,'[2]2024_11'!T$19,FALSE)</f>
        <v>LIDO/REVISÃO</v>
      </c>
      <c r="V47" s="17" t="str">
        <f>VLOOKUP($H47,'[2]2024_11'!$D:$AD,'[2]2024_11'!U$19,FALSE)</f>
        <v>CONFIRMACAO LEITURA</v>
      </c>
      <c r="W47" s="12">
        <f>VLOOKUP($H47,'[2]2024_11'!$D:$AD,'[2]2024_11'!L$19,FALSE)</f>
        <v>43.31</v>
      </c>
      <c r="X47" s="12">
        <f>VLOOKUP($H47,'[2]2024_11'!$D:$AD,'[2]2024_11'!M$19,FALSE)</f>
        <v>43.31</v>
      </c>
      <c r="Y47" s="18">
        <f>VLOOKUP($H47,'[2]2024_11'!$D:$AD,'[2]2024_11'!N$19,FALSE)</f>
        <v>-8.19</v>
      </c>
      <c r="Z47" s="12">
        <f>VLOOKUP($H47,'[2]2024_11'!$D:$AD,'[2]2024_11'!O$19,FALSE)</f>
        <v>0</v>
      </c>
      <c r="AA47" s="12">
        <f>VLOOKUP($H47,'[2]2024_11'!$D:$AD,'[2]2024_11'!P$19,FALSE)</f>
        <v>0</v>
      </c>
      <c r="AB47" s="12">
        <f>VLOOKUP($H47,'[2]2024_11'!$D:$AD,'[2]2024_11'!Q$19,FALSE)</f>
        <v>78.430000000000007</v>
      </c>
      <c r="AC47">
        <f t="shared" si="2"/>
        <v>78.430000000000007</v>
      </c>
      <c r="AD47">
        <f t="shared" si="3"/>
        <v>0</v>
      </c>
    </row>
    <row r="48" spans="1:30" x14ac:dyDescent="0.25">
      <c r="A48" s="10" t="str">
        <f t="shared" si="0"/>
        <v>H055 2024 Novembro</v>
      </c>
      <c r="B48" s="10" t="str">
        <f>VLOOKUP(H48,[1]Auxiliar_referencia!E:F,2,FALSE)</f>
        <v>Medidor faturado pela UFSC</v>
      </c>
      <c r="C48" s="10">
        <v>2024</v>
      </c>
      <c r="D48" s="10" t="s">
        <v>120</v>
      </c>
      <c r="E48" s="10">
        <f>VLOOKUP(H48,[1]Auxiliar_referencia!$B:$X,3,FALSE)</f>
        <v>2296705</v>
      </c>
      <c r="F48" s="10" t="str">
        <f>VLOOKUP(H48,[1]Auxiliar_referencia!$B:$X,11,FALSE)</f>
        <v>Trindade</v>
      </c>
      <c r="G48" s="10" t="str">
        <f>VLOOKUP(H48,[1]Auxiliar_referencia!$B:$X,16,FALSE)</f>
        <v>G15AA00021</v>
      </c>
      <c r="H48" s="11" t="s">
        <v>77</v>
      </c>
      <c r="I48" s="10" t="str">
        <f>VLOOKUP(H48,[1]Auxiliar_referencia!$B:$X,20,FALSE)</f>
        <v>CASAN</v>
      </c>
      <c r="J48" s="10" t="str">
        <f>VLOOKUP(H48,[1]Auxiliar_referencia!$B:$X,10,FALSE)</f>
        <v>Florianópolis - Trindade</v>
      </c>
      <c r="K48" s="10" t="str">
        <f>VLOOKUP(H48,[1]Auxiliar_referencia!$B:$X,12,FALSE)</f>
        <v>Centro de Desportos</v>
      </c>
      <c r="L48" s="12">
        <f>VLOOKUP($H48,'[2]2024_11'!$D:$AD,'[2]2024_11'!Z$19,FALSE)</f>
        <v>1</v>
      </c>
      <c r="M48" s="12">
        <f>VLOOKUP($H48,'[2]2024_11'!$D:$AD,'[2]2024_11'!AA$19,FALSE)</f>
        <v>0</v>
      </c>
      <c r="N48" s="12">
        <f>VLOOKUP($H48,'[2]2024_11'!$D:$AD,'[2]2024_11'!AB$19,FALSE)</f>
        <v>1</v>
      </c>
      <c r="O48" s="12">
        <f>VLOOKUP($H48,'[2]2024_11'!$D:$AD,'[2]2024_11'!AC$19,FALSE)</f>
        <v>0</v>
      </c>
      <c r="P48" s="12">
        <f>VLOOKUP($H48,'[2]2024_11'!$D:$AD,'[2]2024_11'!AD$19,FALSE)</f>
        <v>2</v>
      </c>
      <c r="Q48" s="13">
        <f>VLOOKUP(H48,'2024_10'!H:R,11,FALSE)</f>
        <v>54100</v>
      </c>
      <c r="R48" s="14">
        <f>VLOOKUP($H48,'[2]2024_11'!$D:$AD,'[2]2024_11'!J$19,FALSE)</f>
        <v>55373</v>
      </c>
      <c r="S48" s="15">
        <f t="shared" si="1"/>
        <v>1273</v>
      </c>
      <c r="T48" s="12">
        <f>VLOOKUP($H48,'[2]2024_11'!$D:$AD,'[2]2024_11'!K$19,FALSE)</f>
        <v>1273</v>
      </c>
      <c r="U48" s="16" t="str">
        <f>VLOOKUP($H48,'[2]2024_11'!$D:$AD,'[2]2024_11'!T$19,FALSE)</f>
        <v>LIDO</v>
      </c>
      <c r="V48" s="17" t="str">
        <f>VLOOKUP($H48,'[2]2024_11'!$D:$AD,'[2]2024_11'!U$19,FALSE)</f>
        <v>Sem ocorrência</v>
      </c>
      <c r="W48" s="12">
        <f>VLOOKUP($H48,'[2]2024_11'!$D:$AD,'[2]2024_11'!L$19,FALSE)</f>
        <v>25339.83</v>
      </c>
      <c r="X48" s="12">
        <f>VLOOKUP($H48,'[2]2024_11'!$D:$AD,'[2]2024_11'!M$19,FALSE)</f>
        <v>25339.83</v>
      </c>
      <c r="Y48" s="18">
        <f>VLOOKUP($H48,'[2]2024_11'!$D:$AD,'[2]2024_11'!N$19,FALSE)</f>
        <v>-4789.2299999999996</v>
      </c>
      <c r="Z48" s="12">
        <f>VLOOKUP($H48,'[2]2024_11'!$D:$AD,'[2]2024_11'!O$19,FALSE)</f>
        <v>0</v>
      </c>
      <c r="AA48" s="12">
        <f>VLOOKUP($H48,'[2]2024_11'!$D:$AD,'[2]2024_11'!P$19,FALSE)</f>
        <v>0</v>
      </c>
      <c r="AB48" s="12">
        <f>VLOOKUP($H48,'[2]2024_11'!$D:$AD,'[2]2024_11'!Q$19,FALSE)</f>
        <v>45890.43</v>
      </c>
      <c r="AC48">
        <f t="shared" si="2"/>
        <v>45890.430000000008</v>
      </c>
      <c r="AD48">
        <f t="shared" si="3"/>
        <v>0</v>
      </c>
    </row>
    <row r="49" spans="1:30" x14ac:dyDescent="0.25">
      <c r="A49" s="10" t="str">
        <f t="shared" si="0"/>
        <v>H056 2024 Novembro</v>
      </c>
      <c r="B49" s="10" t="str">
        <f>VLOOKUP(H49,[1]Auxiliar_referencia!E:F,2,FALSE)</f>
        <v>Medidor faturado pela UFSC</v>
      </c>
      <c r="C49" s="10">
        <v>2024</v>
      </c>
      <c r="D49" s="10" t="s">
        <v>120</v>
      </c>
      <c r="E49" s="10">
        <f>VLOOKUP(H49,[1]Auxiliar_referencia!$B:$X,3,FALSE)</f>
        <v>2296721</v>
      </c>
      <c r="F49" s="10" t="str">
        <f>VLOOKUP(H49,[1]Auxiliar_referencia!$B:$X,11,FALSE)</f>
        <v>Trindade</v>
      </c>
      <c r="G49" s="10" t="str">
        <f>VLOOKUP(H49,[1]Auxiliar_referencia!$B:$X,16,FALSE)</f>
        <v>E11C000742</v>
      </c>
      <c r="H49" s="11" t="s">
        <v>78</v>
      </c>
      <c r="I49" s="10" t="str">
        <f>VLOOKUP(H49,[1]Auxiliar_referencia!$B:$X,20,FALSE)</f>
        <v>CASAN</v>
      </c>
      <c r="J49" s="10" t="str">
        <f>VLOOKUP(H49,[1]Auxiliar_referencia!$B:$X,10,FALSE)</f>
        <v>Florianópolis - Trindade</v>
      </c>
      <c r="K49" s="10" t="str">
        <f>VLOOKUP(H49,[1]Auxiliar_referencia!$B:$X,12,FALSE)</f>
        <v>Restaurante Universitário 2</v>
      </c>
      <c r="L49" s="12">
        <f>VLOOKUP($H49,'[2]2024_11'!$D:$AD,'[2]2024_11'!Z$19,FALSE)</f>
        <v>1</v>
      </c>
      <c r="M49" s="12">
        <f>VLOOKUP($H49,'[2]2024_11'!$D:$AD,'[2]2024_11'!AA$19,FALSE)</f>
        <v>0</v>
      </c>
      <c r="N49" s="12">
        <f>VLOOKUP($H49,'[2]2024_11'!$D:$AD,'[2]2024_11'!AB$19,FALSE)</f>
        <v>1</v>
      </c>
      <c r="O49" s="12">
        <f>VLOOKUP($H49,'[2]2024_11'!$D:$AD,'[2]2024_11'!AC$19,FALSE)</f>
        <v>0</v>
      </c>
      <c r="P49" s="12">
        <f>VLOOKUP($H49,'[2]2024_11'!$D:$AD,'[2]2024_11'!AD$19,FALSE)</f>
        <v>2</v>
      </c>
      <c r="Q49" s="13">
        <f>VLOOKUP(H49,'2024_10'!H:R,11,FALSE)</f>
        <v>92947</v>
      </c>
      <c r="R49" s="14">
        <f>VLOOKUP($H49,'[2]2024_11'!$D:$AD,'[2]2024_11'!J$19,FALSE)</f>
        <v>96245</v>
      </c>
      <c r="S49" s="15">
        <f t="shared" si="1"/>
        <v>3298</v>
      </c>
      <c r="T49" s="12">
        <f>VLOOKUP($H49,'[2]2024_11'!$D:$AD,'[2]2024_11'!K$19,FALSE)</f>
        <v>3298</v>
      </c>
      <c r="U49" s="16" t="str">
        <f>VLOOKUP($H49,'[2]2024_11'!$D:$AD,'[2]2024_11'!T$19,FALSE)</f>
        <v>LIDO</v>
      </c>
      <c r="V49" s="17" t="str">
        <f>VLOOKUP($H49,'[2]2024_11'!$D:$AD,'[2]2024_11'!U$19,FALSE)</f>
        <v>Alto Consumo</v>
      </c>
      <c r="W49" s="12">
        <f>VLOOKUP($H49,'[2]2024_11'!$D:$AD,'[2]2024_11'!L$19,FALSE)</f>
        <v>66244.819999999992</v>
      </c>
      <c r="X49" s="12">
        <f>VLOOKUP($H49,'[2]2024_11'!$D:$AD,'[2]2024_11'!M$19,FALSE)</f>
        <v>66244.819999999992</v>
      </c>
      <c r="Y49" s="18">
        <f>VLOOKUP($H49,'[2]2024_11'!$D:$AD,'[2]2024_11'!N$19,FALSE)</f>
        <v>-12520.27</v>
      </c>
      <c r="Z49" s="12">
        <f>VLOOKUP($H49,'[2]2024_11'!$D:$AD,'[2]2024_11'!O$19,FALSE)</f>
        <v>0</v>
      </c>
      <c r="AA49" s="12">
        <f>VLOOKUP($H49,'[2]2024_11'!$D:$AD,'[2]2024_11'!P$19,FALSE)</f>
        <v>0</v>
      </c>
      <c r="AB49" s="12">
        <f>VLOOKUP($H49,'[2]2024_11'!$D:$AD,'[2]2024_11'!Q$19,FALSE)</f>
        <v>119969.37</v>
      </c>
      <c r="AC49">
        <f t="shared" si="2"/>
        <v>119969.36999999998</v>
      </c>
      <c r="AD49">
        <f t="shared" si="3"/>
        <v>0</v>
      </c>
    </row>
    <row r="50" spans="1:30" x14ac:dyDescent="0.25">
      <c r="A50" s="10" t="str">
        <f t="shared" si="0"/>
        <v>H057 2024 Novembro</v>
      </c>
      <c r="B50" s="10" t="str">
        <f>VLOOKUP(H50,[1]Auxiliar_referencia!E:F,2,FALSE)</f>
        <v>Medidor faturado pela UFSC</v>
      </c>
      <c r="C50" s="10">
        <v>2024</v>
      </c>
      <c r="D50" s="10" t="s">
        <v>120</v>
      </c>
      <c r="E50" s="10">
        <f>VLOOKUP(H50,[1]Auxiliar_referencia!$B:$X,3,FALSE)</f>
        <v>2297108</v>
      </c>
      <c r="F50" s="10" t="str">
        <f>VLOOKUP(H50,[1]Auxiliar_referencia!$B:$X,11,FALSE)</f>
        <v>Trindade</v>
      </c>
      <c r="G50" s="10" t="str">
        <f>VLOOKUP(H50,[1]Auxiliar_referencia!$B:$X,16,FALSE)</f>
        <v>A95L322012</v>
      </c>
      <c r="H50" s="11" t="s">
        <v>79</v>
      </c>
      <c r="I50" s="10" t="str">
        <f>VLOOKUP(H50,[1]Auxiliar_referencia!$B:$X,20,FALSE)</f>
        <v>CASAN</v>
      </c>
      <c r="J50" s="10" t="str">
        <f>VLOOKUP(H50,[1]Auxiliar_referencia!$B:$X,10,FALSE)</f>
        <v>Florianópolis - Trindade</v>
      </c>
      <c r="K50" s="10" t="str">
        <f>VLOOKUP(H50,[1]Auxiliar_referencia!$B:$X,12,FALSE)</f>
        <v>PU - Prefeitura Universitária - Oficina, Serralheria e Mecânica (PU11)</v>
      </c>
      <c r="L50" s="12">
        <f>VLOOKUP($H50,'[2]2024_11'!$D:$AD,'[2]2024_11'!Z$19,FALSE)</f>
        <v>1</v>
      </c>
      <c r="M50" s="12">
        <f>VLOOKUP($H50,'[2]2024_11'!$D:$AD,'[2]2024_11'!AA$19,FALSE)</f>
        <v>0</v>
      </c>
      <c r="N50" s="12">
        <f>VLOOKUP($H50,'[2]2024_11'!$D:$AD,'[2]2024_11'!AB$19,FALSE)</f>
        <v>0</v>
      </c>
      <c r="O50" s="12">
        <f>VLOOKUP($H50,'[2]2024_11'!$D:$AD,'[2]2024_11'!AC$19,FALSE)</f>
        <v>0</v>
      </c>
      <c r="P50" s="12">
        <f>VLOOKUP($H50,'[2]2024_11'!$D:$AD,'[2]2024_11'!AD$19,FALSE)</f>
        <v>1</v>
      </c>
      <c r="Q50" s="13">
        <f>VLOOKUP(H50,'2024_10'!H:R,11,FALSE)</f>
        <v>2601</v>
      </c>
      <c r="R50" s="14">
        <f>VLOOKUP($H50,'[2]2024_11'!$D:$AD,'[2]2024_11'!J$19,FALSE)</f>
        <v>2689</v>
      </c>
      <c r="S50" s="15">
        <f t="shared" si="1"/>
        <v>88</v>
      </c>
      <c r="T50" s="12">
        <f>VLOOKUP($H50,'[2]2024_11'!$D:$AD,'[2]2024_11'!K$19,FALSE)</f>
        <v>88</v>
      </c>
      <c r="U50" s="16" t="str">
        <f>VLOOKUP($H50,'[2]2024_11'!$D:$AD,'[2]2024_11'!T$19,FALSE)</f>
        <v>MÉDIO</v>
      </c>
      <c r="V50" s="17" t="str">
        <f>VLOOKUP($H50,'[2]2024_11'!$D:$AD,'[2]2024_11'!U$19,FALSE)</f>
        <v>Sem ocorrência</v>
      </c>
      <c r="W50" s="12">
        <f>VLOOKUP($H50,'[2]2024_11'!$D:$AD,'[2]2024_11'!L$19,FALSE)</f>
        <v>1502.43</v>
      </c>
      <c r="X50" s="12">
        <f>VLOOKUP($H50,'[2]2024_11'!$D:$AD,'[2]2024_11'!M$19,FALSE)</f>
        <v>1502.43</v>
      </c>
      <c r="Y50" s="18">
        <f>VLOOKUP($H50,'[2]2024_11'!$D:$AD,'[2]2024_11'!N$19,FALSE)</f>
        <v>-283.95999999999998</v>
      </c>
      <c r="Z50" s="12">
        <f>VLOOKUP($H50,'[2]2024_11'!$D:$AD,'[2]2024_11'!O$19,FALSE)</f>
        <v>0</v>
      </c>
      <c r="AA50" s="12">
        <f>VLOOKUP($H50,'[2]2024_11'!$D:$AD,'[2]2024_11'!P$19,FALSE)</f>
        <v>0</v>
      </c>
      <c r="AB50" s="12">
        <f>VLOOKUP($H50,'[2]2024_11'!$D:$AD,'[2]2024_11'!Q$19,FALSE)</f>
        <v>2720.9</v>
      </c>
      <c r="AC50">
        <f t="shared" si="2"/>
        <v>2720.9</v>
      </c>
      <c r="AD50">
        <f t="shared" si="3"/>
        <v>0</v>
      </c>
    </row>
    <row r="51" spans="1:30" x14ac:dyDescent="0.25">
      <c r="A51" s="10" t="str">
        <f t="shared" si="0"/>
        <v>H058 2024 Novembro</v>
      </c>
      <c r="B51" s="10" t="str">
        <f>VLOOKUP(H51,[1]Auxiliar_referencia!E:F,2,FALSE)</f>
        <v>Medidor faturado pela UFSC</v>
      </c>
      <c r="C51" s="10">
        <v>2024</v>
      </c>
      <c r="D51" s="10" t="s">
        <v>120</v>
      </c>
      <c r="E51" s="10">
        <f>VLOOKUP(H51,[1]Auxiliar_referencia!$B:$X,3,FALSE)</f>
        <v>9611070</v>
      </c>
      <c r="F51" s="10" t="str">
        <f>VLOOKUP(H51,[1]Auxiliar_referencia!$B:$X,11,FALSE)</f>
        <v>Trindade</v>
      </c>
      <c r="G51" s="10" t="str">
        <f>VLOOKUP(H51,[1]Auxiliar_referencia!$B:$X,16,FALSE)</f>
        <v>C11C005856</v>
      </c>
      <c r="H51" s="11" t="s">
        <v>80</v>
      </c>
      <c r="I51" s="10" t="str">
        <f>VLOOKUP(H51,[1]Auxiliar_referencia!$B:$X,20,FALSE)</f>
        <v>CASAN</v>
      </c>
      <c r="J51" s="10" t="str">
        <f>VLOOKUP(H51,[1]Auxiliar_referencia!$B:$X,10,FALSE)</f>
        <v>Florianópolis - Trindade</v>
      </c>
      <c r="K51" s="10" t="str">
        <f>VLOOKUP(H51,[1]Auxiliar_referencia!$B:$X,12,FALSE)</f>
        <v>CCB - Blocos A, B, C e D - 2 - Córrego Grande</v>
      </c>
      <c r="L51" s="12">
        <f>VLOOKUP($H51,'[2]2024_11'!$D:$AD,'[2]2024_11'!Z$19,FALSE)</f>
        <v>1</v>
      </c>
      <c r="M51" s="12">
        <f>VLOOKUP($H51,'[2]2024_11'!$D:$AD,'[2]2024_11'!AA$19,FALSE)</f>
        <v>0</v>
      </c>
      <c r="N51" s="12">
        <f>VLOOKUP($H51,'[2]2024_11'!$D:$AD,'[2]2024_11'!AB$19,FALSE)</f>
        <v>0</v>
      </c>
      <c r="O51" s="12">
        <f>VLOOKUP($H51,'[2]2024_11'!$D:$AD,'[2]2024_11'!AC$19,FALSE)</f>
        <v>0</v>
      </c>
      <c r="P51" s="12">
        <f>VLOOKUP($H51,'[2]2024_11'!$D:$AD,'[2]2024_11'!AD$19,FALSE)</f>
        <v>1</v>
      </c>
      <c r="Q51" s="13">
        <f>VLOOKUP(H51,'2024_10'!H:R,11,FALSE)</f>
        <v>21296</v>
      </c>
      <c r="R51" s="14">
        <f>VLOOKUP($H51,'[2]2024_11'!$D:$AD,'[2]2024_11'!J$19,FALSE)</f>
        <v>21962</v>
      </c>
      <c r="S51" s="15">
        <f t="shared" si="1"/>
        <v>666</v>
      </c>
      <c r="T51" s="12">
        <f>VLOOKUP($H51,'[2]2024_11'!$D:$AD,'[2]2024_11'!K$19,FALSE)</f>
        <v>666</v>
      </c>
      <c r="U51" s="16" t="str">
        <f>VLOOKUP($H51,'[2]2024_11'!$D:$AD,'[2]2024_11'!T$19,FALSE)</f>
        <v>LIDO</v>
      </c>
      <c r="V51" s="17" t="str">
        <f>VLOOKUP($H51,'[2]2024_11'!$D:$AD,'[2]2024_11'!U$19,FALSE)</f>
        <v>CONFIRMACAO LEITURA</v>
      </c>
      <c r="W51" s="12">
        <f>VLOOKUP($H51,'[2]2024_11'!$D:$AD,'[2]2024_11'!L$19,FALSE)</f>
        <v>11842.85</v>
      </c>
      <c r="X51" s="12">
        <f>VLOOKUP($H51,'[2]2024_11'!$D:$AD,'[2]2024_11'!M$19,FALSE)</f>
        <v>11842.85</v>
      </c>
      <c r="Y51" s="18">
        <f>VLOOKUP($H51,'[2]2024_11'!$D:$AD,'[2]2024_11'!N$19,FALSE)</f>
        <v>-2238.3000000000002</v>
      </c>
      <c r="Z51" s="12">
        <f>VLOOKUP($H51,'[2]2024_11'!$D:$AD,'[2]2024_11'!O$19,FALSE)</f>
        <v>0</v>
      </c>
      <c r="AA51" s="12">
        <f>VLOOKUP($H51,'[2]2024_11'!$D:$AD,'[2]2024_11'!P$19,FALSE)</f>
        <v>0</v>
      </c>
      <c r="AB51" s="12">
        <f>VLOOKUP($H51,'[2]2024_11'!$D:$AD,'[2]2024_11'!Q$19,FALSE)</f>
        <v>21447.4</v>
      </c>
      <c r="AC51">
        <f t="shared" si="2"/>
        <v>21447.4</v>
      </c>
      <c r="AD51">
        <f t="shared" si="3"/>
        <v>0</v>
      </c>
    </row>
    <row r="52" spans="1:30" x14ac:dyDescent="0.25">
      <c r="A52" s="10" t="str">
        <f t="shared" si="0"/>
        <v>H059 2024 Novembro</v>
      </c>
      <c r="B52" s="10" t="str">
        <f>VLOOKUP(H52,[1]Auxiliar_referencia!E:F,2,FALSE)</f>
        <v>Medidor faturado pela UFSC</v>
      </c>
      <c r="C52" s="10">
        <v>2024</v>
      </c>
      <c r="D52" s="10" t="s">
        <v>120</v>
      </c>
      <c r="E52" s="10">
        <f>VLOOKUP(H52,[1]Auxiliar_referencia!$B:$X,3,FALSE)</f>
        <v>2296675</v>
      </c>
      <c r="F52" s="10" t="str">
        <f>VLOOKUP(H52,[1]Auxiliar_referencia!$B:$X,11,FALSE)</f>
        <v>Trindade</v>
      </c>
      <c r="G52" s="10" t="str">
        <f>VLOOKUP(H52,[1]Auxiliar_referencia!$B:$X,16,FALSE)</f>
        <v>A13C020930</v>
      </c>
      <c r="H52" s="11" t="s">
        <v>81</v>
      </c>
      <c r="I52" s="10" t="str">
        <f>VLOOKUP(H52,[1]Auxiliar_referencia!$B:$X,20,FALSE)</f>
        <v>CASAN</v>
      </c>
      <c r="J52" s="10" t="str">
        <f>VLOOKUP(H52,[1]Auxiliar_referencia!$B:$X,10,FALSE)</f>
        <v>Florianópolis - Trindade</v>
      </c>
      <c r="K52" s="10" t="str">
        <f>VLOOKUP(H52,[1]Auxiliar_referencia!$B:$X,12,FALSE)</f>
        <v>CTC - Setic e Almoxarifado (CTC 8 e 14)</v>
      </c>
      <c r="L52" s="12">
        <f>VLOOKUP($H52,'[2]2024_11'!$D:$AD,'[2]2024_11'!Z$19,FALSE)</f>
        <v>1</v>
      </c>
      <c r="M52" s="12">
        <f>VLOOKUP($H52,'[2]2024_11'!$D:$AD,'[2]2024_11'!AA$19,FALSE)</f>
        <v>0</v>
      </c>
      <c r="N52" s="12">
        <f>VLOOKUP($H52,'[2]2024_11'!$D:$AD,'[2]2024_11'!AB$19,FALSE)</f>
        <v>0</v>
      </c>
      <c r="O52" s="12">
        <f>VLOOKUP($H52,'[2]2024_11'!$D:$AD,'[2]2024_11'!AC$19,FALSE)</f>
        <v>0</v>
      </c>
      <c r="P52" s="12">
        <f>VLOOKUP($H52,'[2]2024_11'!$D:$AD,'[2]2024_11'!AD$19,FALSE)</f>
        <v>1</v>
      </c>
      <c r="Q52" s="13">
        <f>VLOOKUP(H52,'2024_10'!H:R,11,FALSE)</f>
        <v>34</v>
      </c>
      <c r="R52" s="14">
        <f>VLOOKUP($H52,'[2]2024_11'!$D:$AD,'[2]2024_11'!J$19,FALSE)</f>
        <v>46</v>
      </c>
      <c r="S52" s="15">
        <f t="shared" si="1"/>
        <v>12</v>
      </c>
      <c r="T52" s="12">
        <f>VLOOKUP($H52,'[2]2024_11'!$D:$AD,'[2]2024_11'!K$19,FALSE)</f>
        <v>12</v>
      </c>
      <c r="U52" s="16" t="str">
        <f>VLOOKUP($H52,'[2]2024_11'!$D:$AD,'[2]2024_11'!T$19,FALSE)</f>
        <v>LIDO</v>
      </c>
      <c r="V52" s="17" t="str">
        <f>VLOOKUP($H52,'[2]2024_11'!$D:$AD,'[2]2024_11'!U$19,FALSE)</f>
        <v>Sem ocorrência</v>
      </c>
      <c r="W52" s="12">
        <f>VLOOKUP($H52,'[2]2024_11'!$D:$AD,'[2]2024_11'!L$19,FALSE)</f>
        <v>142.79</v>
      </c>
      <c r="X52" s="12">
        <f>VLOOKUP($H52,'[2]2024_11'!$D:$AD,'[2]2024_11'!M$19,FALSE)</f>
        <v>142.79</v>
      </c>
      <c r="Y52" s="18">
        <f>VLOOKUP($H52,'[2]2024_11'!$D:$AD,'[2]2024_11'!N$19,FALSE)</f>
        <v>-27</v>
      </c>
      <c r="Z52" s="12">
        <f>VLOOKUP($H52,'[2]2024_11'!$D:$AD,'[2]2024_11'!O$19,FALSE)</f>
        <v>0</v>
      </c>
      <c r="AA52" s="12">
        <f>VLOOKUP($H52,'[2]2024_11'!$D:$AD,'[2]2024_11'!P$19,FALSE)</f>
        <v>0</v>
      </c>
      <c r="AB52" s="12">
        <f>VLOOKUP($H52,'[2]2024_11'!$D:$AD,'[2]2024_11'!Q$19,FALSE)</f>
        <v>258.58</v>
      </c>
      <c r="AC52">
        <f t="shared" si="2"/>
        <v>258.58</v>
      </c>
      <c r="AD52">
        <f t="shared" si="3"/>
        <v>0</v>
      </c>
    </row>
    <row r="53" spans="1:30" x14ac:dyDescent="0.25">
      <c r="A53" s="10" t="str">
        <f t="shared" si="0"/>
        <v>H060 2024 Novembro</v>
      </c>
      <c r="B53" s="10" t="str">
        <f>VLOOKUP(H53,[1]Auxiliar_referencia!E:F,2,FALSE)</f>
        <v>Medidor faturado pela UFSC</v>
      </c>
      <c r="C53" s="10">
        <v>2024</v>
      </c>
      <c r="D53" s="10" t="s">
        <v>120</v>
      </c>
      <c r="E53" s="10">
        <f>VLOOKUP(H53,[1]Auxiliar_referencia!$B:$X,3,FALSE)</f>
        <v>5329663</v>
      </c>
      <c r="F53" s="10" t="str">
        <f>VLOOKUP(H53,[1]Auxiliar_referencia!$B:$X,11,FALSE)</f>
        <v>Trindade</v>
      </c>
      <c r="G53" s="10" t="str">
        <f>VLOOKUP(H53,[1]Auxiliar_referencia!$B:$X,16,FALSE)</f>
        <v>A13C021299</v>
      </c>
      <c r="H53" s="11" t="s">
        <v>82</v>
      </c>
      <c r="I53" s="10" t="str">
        <f>VLOOKUP(H53,[1]Auxiliar_referencia!$B:$X,20,FALSE)</f>
        <v>CASAN</v>
      </c>
      <c r="J53" s="10" t="str">
        <f>VLOOKUP(H53,[1]Auxiliar_referencia!$B:$X,10,FALSE)</f>
        <v>Florianópolis - Trindade</v>
      </c>
      <c r="K53" s="10" t="str">
        <f>VLOOKUP(H53,[1]Auxiliar_referencia!$B:$X,12,FALSE)</f>
        <v>Reitoria II</v>
      </c>
      <c r="L53" s="12">
        <f>VLOOKUP($H53,'[2]2024_11'!$D:$AD,'[2]2024_11'!Z$19,FALSE)</f>
        <v>1</v>
      </c>
      <c r="M53" s="12">
        <f>VLOOKUP($H53,'[2]2024_11'!$D:$AD,'[2]2024_11'!AA$19,FALSE)</f>
        <v>0</v>
      </c>
      <c r="N53" s="12">
        <f>VLOOKUP($H53,'[2]2024_11'!$D:$AD,'[2]2024_11'!AB$19,FALSE)</f>
        <v>0</v>
      </c>
      <c r="O53" s="12">
        <f>VLOOKUP($H53,'[2]2024_11'!$D:$AD,'[2]2024_11'!AC$19,FALSE)</f>
        <v>0</v>
      </c>
      <c r="P53" s="12">
        <f>VLOOKUP($H53,'[2]2024_11'!$D:$AD,'[2]2024_11'!AD$19,FALSE)</f>
        <v>1</v>
      </c>
      <c r="Q53" s="13">
        <f>VLOOKUP(H53,'2024_10'!H:R,11,FALSE)</f>
        <v>3688</v>
      </c>
      <c r="R53" s="14">
        <f>VLOOKUP($H53,'[2]2024_11'!$D:$AD,'[2]2024_11'!J$19,FALSE)</f>
        <v>3750</v>
      </c>
      <c r="S53" s="15">
        <f t="shared" si="1"/>
        <v>62</v>
      </c>
      <c r="T53" s="12">
        <f>VLOOKUP($H53,'[2]2024_11'!$D:$AD,'[2]2024_11'!K$19,FALSE)</f>
        <v>62</v>
      </c>
      <c r="U53" s="16" t="str">
        <f>VLOOKUP($H53,'[2]2024_11'!$D:$AD,'[2]2024_11'!T$19,FALSE)</f>
        <v>LIDO/REVISÃO</v>
      </c>
      <c r="V53" s="17" t="str">
        <f>VLOOKUP($H53,'[2]2024_11'!$D:$AD,'[2]2024_11'!U$19,FALSE)</f>
        <v>CONFIRMACAO LEITURA</v>
      </c>
      <c r="W53" s="12">
        <f>VLOOKUP($H53,'[2]2024_11'!$D:$AD,'[2]2024_11'!L$19,FALSE)</f>
        <v>1037.29</v>
      </c>
      <c r="X53" s="12">
        <f>VLOOKUP($H53,'[2]2024_11'!$D:$AD,'[2]2024_11'!M$19,FALSE)</f>
        <v>1037.29</v>
      </c>
      <c r="Y53" s="18">
        <f>VLOOKUP($H53,'[2]2024_11'!$D:$AD,'[2]2024_11'!N$19,FALSE)</f>
        <v>-196.05</v>
      </c>
      <c r="Z53" s="12">
        <f>VLOOKUP($H53,'[2]2024_11'!$D:$AD,'[2]2024_11'!O$19,FALSE)</f>
        <v>0</v>
      </c>
      <c r="AA53" s="12">
        <f>VLOOKUP($H53,'[2]2024_11'!$D:$AD,'[2]2024_11'!P$19,FALSE)</f>
        <v>0</v>
      </c>
      <c r="AB53" s="12">
        <f>VLOOKUP($H53,'[2]2024_11'!$D:$AD,'[2]2024_11'!Q$19,FALSE)</f>
        <v>1878.53</v>
      </c>
      <c r="AC53">
        <f t="shared" si="2"/>
        <v>1878.53</v>
      </c>
      <c r="AD53">
        <f t="shared" si="3"/>
        <v>0</v>
      </c>
    </row>
    <row r="54" spans="1:30" x14ac:dyDescent="0.25">
      <c r="A54" s="10" t="str">
        <f t="shared" si="0"/>
        <v>H061 2024 Novembro</v>
      </c>
      <c r="B54" s="10" t="str">
        <f>VLOOKUP(H54,[1]Auxiliar_referencia!E:F,2,FALSE)</f>
        <v>Medidor faturado pela UFSC</v>
      </c>
      <c r="C54" s="10">
        <v>2024</v>
      </c>
      <c r="D54" s="10" t="s">
        <v>120</v>
      </c>
      <c r="E54" s="10">
        <f>VLOOKUP(H54,[1]Auxiliar_referencia!$B:$X,3,FALSE)</f>
        <v>2296870</v>
      </c>
      <c r="F54" s="10" t="str">
        <f>VLOOKUP(H54,[1]Auxiliar_referencia!$B:$X,11,FALSE)</f>
        <v>Trindade</v>
      </c>
      <c r="G54" s="10" t="str">
        <f>VLOOKUP(H54,[1]Auxiliar_referencia!$B:$X,16,FALSE)</f>
        <v>B10C013871</v>
      </c>
      <c r="H54" s="11" t="s">
        <v>83</v>
      </c>
      <c r="I54" s="10" t="str">
        <f>VLOOKUP(H54,[1]Auxiliar_referencia!$B:$X,20,FALSE)</f>
        <v>CASAN</v>
      </c>
      <c r="J54" s="10" t="str">
        <f>VLOOKUP(H54,[1]Auxiliar_referencia!$B:$X,10,FALSE)</f>
        <v>Florianópolis - Trindade</v>
      </c>
      <c r="K54" s="10" t="str">
        <f>VLOOKUP(H54,[1]Auxiliar_referencia!$B:$X,12,FALSE)</f>
        <v>CCB Anatômico</v>
      </c>
      <c r="L54" s="12">
        <f>VLOOKUP($H54,'[2]2024_11'!$D:$AD,'[2]2024_11'!Z$19,FALSE)</f>
        <v>1</v>
      </c>
      <c r="M54" s="12">
        <f>VLOOKUP($H54,'[2]2024_11'!$D:$AD,'[2]2024_11'!AA$19,FALSE)</f>
        <v>0</v>
      </c>
      <c r="N54" s="12">
        <f>VLOOKUP($H54,'[2]2024_11'!$D:$AD,'[2]2024_11'!AB$19,FALSE)</f>
        <v>1</v>
      </c>
      <c r="O54" s="12">
        <f>VLOOKUP($H54,'[2]2024_11'!$D:$AD,'[2]2024_11'!AC$19,FALSE)</f>
        <v>0</v>
      </c>
      <c r="P54" s="12">
        <f>VLOOKUP($H54,'[2]2024_11'!$D:$AD,'[2]2024_11'!AD$19,FALSE)</f>
        <v>2</v>
      </c>
      <c r="Q54" s="13">
        <f>VLOOKUP(H54,'2024_10'!H:R,11,FALSE)</f>
        <v>480</v>
      </c>
      <c r="R54" s="14">
        <f>VLOOKUP($H54,'[2]2024_11'!$D:$AD,'[2]2024_11'!J$19,FALSE)</f>
        <v>512</v>
      </c>
      <c r="S54" s="15">
        <f t="shared" si="1"/>
        <v>32</v>
      </c>
      <c r="T54" s="12">
        <f>VLOOKUP($H54,'[2]2024_11'!$D:$AD,'[2]2024_11'!K$19,FALSE)</f>
        <v>32</v>
      </c>
      <c r="U54" s="16" t="str">
        <f>VLOOKUP($H54,'[2]2024_11'!$D:$AD,'[2]2024_11'!T$19,FALSE)</f>
        <v>LIDO</v>
      </c>
      <c r="V54" s="17" t="str">
        <f>VLOOKUP($H54,'[2]2024_11'!$D:$AD,'[2]2024_11'!U$19,FALSE)</f>
        <v>Sem ocorrência</v>
      </c>
      <c r="W54" s="12">
        <f>VLOOKUP($H54,'[2]2024_11'!$D:$AD,'[2]2024_11'!L$19,FALSE)</f>
        <v>428.7</v>
      </c>
      <c r="X54" s="12">
        <f>VLOOKUP($H54,'[2]2024_11'!$D:$AD,'[2]2024_11'!M$19,FALSE)</f>
        <v>428.7</v>
      </c>
      <c r="Y54" s="18">
        <f>VLOOKUP($H54,'[2]2024_11'!$D:$AD,'[2]2024_11'!N$19,FALSE)</f>
        <v>-81.02</v>
      </c>
      <c r="Z54" s="12">
        <f>VLOOKUP($H54,'[2]2024_11'!$D:$AD,'[2]2024_11'!O$19,FALSE)</f>
        <v>0</v>
      </c>
      <c r="AA54" s="12">
        <f>VLOOKUP($H54,'[2]2024_11'!$D:$AD,'[2]2024_11'!P$19,FALSE)</f>
        <v>0</v>
      </c>
      <c r="AB54" s="12">
        <f>VLOOKUP($H54,'[2]2024_11'!$D:$AD,'[2]2024_11'!Q$19,FALSE)</f>
        <v>776.38</v>
      </c>
      <c r="AC54">
        <f t="shared" si="2"/>
        <v>776.38</v>
      </c>
      <c r="AD54">
        <f t="shared" si="3"/>
        <v>0</v>
      </c>
    </row>
    <row r="55" spans="1:30" x14ac:dyDescent="0.25">
      <c r="A55" s="10" t="str">
        <f>H55&amp;" "&amp;C55&amp;" "&amp;D55</f>
        <v>H062 2024 Novembro</v>
      </c>
      <c r="B55" s="10" t="str">
        <f>VLOOKUP(H55,[1]Auxiliar_referencia!E:F,2,FALSE)</f>
        <v>Medidor faturado pela UFSC</v>
      </c>
      <c r="C55" s="10">
        <v>2024</v>
      </c>
      <c r="D55" s="10" t="s">
        <v>120</v>
      </c>
      <c r="E55" s="10">
        <f>VLOOKUP(H55,[1]Auxiliar_referencia!$B:$X,3,FALSE)</f>
        <v>15023672</v>
      </c>
      <c r="F55" s="10" t="str">
        <f>VLOOKUP(H55,[1]Auxiliar_referencia!$B:$X,11,FALSE)</f>
        <v>Trindade</v>
      </c>
      <c r="G55" s="10" t="str">
        <f>VLOOKUP(H55,[1]Auxiliar_referencia!$B:$X,16,FALSE)</f>
        <v>C11C010415</v>
      </c>
      <c r="H55" s="11" t="s">
        <v>84</v>
      </c>
      <c r="I55" s="10" t="str">
        <f>VLOOKUP(H55,[1]Auxiliar_referencia!$B:$X,20,FALSE)</f>
        <v>CASAN</v>
      </c>
      <c r="J55" s="10" t="str">
        <f>VLOOKUP(H55,[1]Auxiliar_referencia!$B:$X,10,FALSE)</f>
        <v>Florianópolis - Trindade</v>
      </c>
      <c r="K55" s="10" t="str">
        <f>VLOOKUP(H55,[1]Auxiliar_referencia!$B:$X,12,FALSE)</f>
        <v>CFM  Bloco EFI</v>
      </c>
      <c r="L55" s="12">
        <f>VLOOKUP($H55,'[2]2024_11'!$D:$AD,'[2]2024_11'!Z$19,FALSE)</f>
        <v>1</v>
      </c>
      <c r="M55" s="12">
        <f>VLOOKUP($H55,'[2]2024_11'!$D:$AD,'[2]2024_11'!AA$19,FALSE)</f>
        <v>0</v>
      </c>
      <c r="N55" s="12">
        <f>VLOOKUP($H55,'[2]2024_11'!$D:$AD,'[2]2024_11'!AB$19,FALSE)</f>
        <v>0</v>
      </c>
      <c r="O55" s="12">
        <f>VLOOKUP($H55,'[2]2024_11'!$D:$AD,'[2]2024_11'!AC$19,FALSE)</f>
        <v>0</v>
      </c>
      <c r="P55" s="12">
        <f>VLOOKUP($H55,'[2]2024_11'!$D:$AD,'[2]2024_11'!AD$19,FALSE)</f>
        <v>1</v>
      </c>
      <c r="Q55" s="13">
        <f>VLOOKUP(H55,'2024_10'!H:R,11,FALSE)</f>
        <v>17809</v>
      </c>
      <c r="R55" s="14">
        <f>VLOOKUP($H55,'[2]2024_11'!$D:$AD,'[2]2024_11'!J$19,FALSE)</f>
        <v>18384</v>
      </c>
      <c r="S55" s="15">
        <f t="shared" si="1"/>
        <v>575</v>
      </c>
      <c r="T55" s="12">
        <f>VLOOKUP($H55,'[2]2024_11'!$D:$AD,'[2]2024_11'!K$19,FALSE)</f>
        <v>575</v>
      </c>
      <c r="U55" s="16" t="str">
        <f>VLOOKUP($H55,'[2]2024_11'!$D:$AD,'[2]2024_11'!T$19,FALSE)</f>
        <v>LIDO</v>
      </c>
      <c r="V55" s="17" t="str">
        <f>VLOOKUP($H55,'[2]2024_11'!$D:$AD,'[2]2024_11'!U$19,FALSE)</f>
        <v>Alto Consumo</v>
      </c>
      <c r="W55" s="12">
        <f>VLOOKUP($H55,'[2]2024_11'!$D:$AD,'[2]2024_11'!L$19,FALSE)</f>
        <v>10214.86</v>
      </c>
      <c r="X55" s="12">
        <f>VLOOKUP($H55,'[2]2024_11'!$D:$AD,'[2]2024_11'!M$19,FALSE)</f>
        <v>10214.86</v>
      </c>
      <c r="Y55" s="18">
        <f>VLOOKUP($H55,'[2]2024_11'!$D:$AD,'[2]2024_11'!N$19,FALSE)</f>
        <v>-1930.61</v>
      </c>
      <c r="Z55" s="12">
        <f>VLOOKUP($H55,'[2]2024_11'!$D:$AD,'[2]2024_11'!O$19,FALSE)</f>
        <v>0</v>
      </c>
      <c r="AA55" s="12">
        <f>VLOOKUP($H55,'[2]2024_11'!$D:$AD,'[2]2024_11'!P$19,FALSE)</f>
        <v>0</v>
      </c>
      <c r="AB55" s="12">
        <f>VLOOKUP($H55,'[2]2024_11'!$D:$AD,'[2]2024_11'!Q$19,FALSE)</f>
        <v>18499.11</v>
      </c>
      <c r="AC55">
        <f t="shared" si="2"/>
        <v>18499.11</v>
      </c>
      <c r="AD55">
        <f t="shared" si="3"/>
        <v>0</v>
      </c>
    </row>
    <row r="56" spans="1:30" x14ac:dyDescent="0.25">
      <c r="A56" s="10" t="str">
        <f t="shared" si="0"/>
        <v>H066 2024 Novembro</v>
      </c>
      <c r="B56" s="10" t="str">
        <f>VLOOKUP(H56,[1]Auxiliar_referencia!E:F,2,FALSE)</f>
        <v>Medidor faturado pela UFSC</v>
      </c>
      <c r="C56" s="10">
        <v>2024</v>
      </c>
      <c r="D56" s="10" t="s">
        <v>120</v>
      </c>
      <c r="E56" s="10">
        <f>VLOOKUP(H56,[1]Auxiliar_referencia!$B:$X,3,FALSE)</f>
        <v>17091764</v>
      </c>
      <c r="F56" s="10" t="str">
        <f>VLOOKUP(H56,[1]Auxiliar_referencia!$B:$X,11,FALSE)</f>
        <v>Trindade</v>
      </c>
      <c r="G56" s="10" t="str">
        <f>VLOOKUP(H56,[1]Auxiliar_referencia!$B:$X,16,FALSE)</f>
        <v>F11C000153</v>
      </c>
      <c r="H56" s="11" t="s">
        <v>85</v>
      </c>
      <c r="I56" s="10" t="str">
        <f>VLOOKUP(H56,[1]Auxiliar_referencia!$B:$X,20,FALSE)</f>
        <v>CASAN</v>
      </c>
      <c r="J56" s="10" t="str">
        <f>VLOOKUP(H56,[1]Auxiliar_referencia!$B:$X,10,FALSE)</f>
        <v>Florianópolis - Trindade</v>
      </c>
      <c r="K56" s="10" t="str">
        <f>VLOOKUP(H56,[1]Auxiliar_referencia!$B:$X,12,FALSE)</f>
        <v>CCB - Blocos E, F e G e Biotério (BIC 12)</v>
      </c>
      <c r="L56" s="12">
        <f>VLOOKUP($H56,'[2]2024_11'!$D:$AD,'[2]2024_11'!Z$19,FALSE)</f>
        <v>1</v>
      </c>
      <c r="M56" s="12">
        <f>VLOOKUP($H56,'[2]2024_11'!$D:$AD,'[2]2024_11'!AA$19,FALSE)</f>
        <v>0</v>
      </c>
      <c r="N56" s="12">
        <f>VLOOKUP($H56,'[2]2024_11'!$D:$AD,'[2]2024_11'!AB$19,FALSE)</f>
        <v>0</v>
      </c>
      <c r="O56" s="12">
        <f>VLOOKUP($H56,'[2]2024_11'!$D:$AD,'[2]2024_11'!AC$19,FALSE)</f>
        <v>0</v>
      </c>
      <c r="P56" s="12">
        <f>VLOOKUP($H56,'[2]2024_11'!$D:$AD,'[2]2024_11'!AD$19,FALSE)</f>
        <v>1</v>
      </c>
      <c r="Q56" s="13">
        <f>VLOOKUP(H56,'2024_10'!H:R,11,FALSE)</f>
        <v>26488</v>
      </c>
      <c r="R56" s="14">
        <f>VLOOKUP($H56,'[2]2024_11'!$D:$AD,'[2]2024_11'!J$19,FALSE)</f>
        <v>27342</v>
      </c>
      <c r="S56" s="15">
        <f t="shared" si="1"/>
        <v>854</v>
      </c>
      <c r="T56" s="12">
        <f>VLOOKUP($H56,'[2]2024_11'!$D:$AD,'[2]2024_11'!K$19,FALSE)</f>
        <v>854</v>
      </c>
      <c r="U56" s="16" t="str">
        <f>VLOOKUP($H56,'[2]2024_11'!$D:$AD,'[2]2024_11'!T$19,FALSE)</f>
        <v>LIDO</v>
      </c>
      <c r="V56" s="17" t="str">
        <f>VLOOKUP($H56,'[2]2024_11'!$D:$AD,'[2]2024_11'!U$19,FALSE)</f>
        <v>Alto Consumo</v>
      </c>
      <c r="W56" s="12">
        <f>VLOOKUP($H56,'[2]2024_11'!$D:$AD,'[2]2024_11'!L$19,FALSE)</f>
        <v>15206.17</v>
      </c>
      <c r="X56" s="12">
        <f>VLOOKUP($H56,'[2]2024_11'!$D:$AD,'[2]2024_11'!M$19,FALSE)</f>
        <v>15206.17</v>
      </c>
      <c r="Y56" s="18">
        <f>VLOOKUP($H56,'[2]2024_11'!$D:$AD,'[2]2024_11'!N$19,FALSE)</f>
        <v>-2873.9599999999996</v>
      </c>
      <c r="Z56" s="12">
        <f>VLOOKUP($H56,'[2]2024_11'!$D:$AD,'[2]2024_11'!O$19,FALSE)</f>
        <v>0</v>
      </c>
      <c r="AA56" s="12">
        <f>VLOOKUP($H56,'[2]2024_11'!$D:$AD,'[2]2024_11'!P$19,FALSE)</f>
        <v>0</v>
      </c>
      <c r="AB56" s="12">
        <f>VLOOKUP($H56,'[2]2024_11'!$D:$AD,'[2]2024_11'!Q$19,FALSE)</f>
        <v>27538.38</v>
      </c>
      <c r="AC56">
        <f t="shared" si="2"/>
        <v>27538.38</v>
      </c>
      <c r="AD56">
        <f t="shared" si="3"/>
        <v>0</v>
      </c>
    </row>
    <row r="57" spans="1:30" x14ac:dyDescent="0.25">
      <c r="A57" s="10" t="str">
        <f t="shared" si="0"/>
        <v>H072 2024 Novembro</v>
      </c>
      <c r="B57" s="10" t="str">
        <f>VLOOKUP(H57,[1]Auxiliar_referencia!E:F,2,FALSE)</f>
        <v>Medidor faturado pela UFSC</v>
      </c>
      <c r="C57" s="10">
        <v>2024</v>
      </c>
      <c r="D57" s="10" t="s">
        <v>120</v>
      </c>
      <c r="E57" s="10">
        <f>VLOOKUP(H57,[1]Auxiliar_referencia!$B:$X,3,FALSE)</f>
        <v>2297167</v>
      </c>
      <c r="F57" s="10" t="str">
        <f>VLOOKUP(H57,[1]Auxiliar_referencia!$B:$X,11,FALSE)</f>
        <v>CCA - Itacorubi</v>
      </c>
      <c r="G57" s="10" t="str">
        <f>VLOOKUP(H57,[1]Auxiliar_referencia!$B:$X,16,FALSE)</f>
        <v>B10C017343</v>
      </c>
      <c r="H57" s="11" t="s">
        <v>86</v>
      </c>
      <c r="I57" s="10" t="str">
        <f>VLOOKUP(H57,[1]Auxiliar_referencia!$B:$X,20,FALSE)</f>
        <v>CASAN</v>
      </c>
      <c r="J57" s="10" t="str">
        <f>VLOOKUP(H57,[1]Auxiliar_referencia!$B:$X,10,FALSE)</f>
        <v>Florianópolis - Outros</v>
      </c>
      <c r="K57" s="10" t="str">
        <f>VLOOKUP(H57,[1]Auxiliar_referencia!$B:$X,12,FALSE)</f>
        <v>CCA 1</v>
      </c>
      <c r="L57" s="12">
        <f>VLOOKUP($H57,'[2]2024_11'!$D:$AD,'[2]2024_11'!Z$19,FALSE)</f>
        <v>1</v>
      </c>
      <c r="M57" s="12">
        <f>VLOOKUP($H57,'[2]2024_11'!$D:$AD,'[2]2024_11'!AA$19,FALSE)</f>
        <v>0</v>
      </c>
      <c r="N57" s="12">
        <f>VLOOKUP($H57,'[2]2024_11'!$D:$AD,'[2]2024_11'!AB$19,FALSE)</f>
        <v>0</v>
      </c>
      <c r="O57" s="12">
        <f>VLOOKUP($H57,'[2]2024_11'!$D:$AD,'[2]2024_11'!AC$19,FALSE)</f>
        <v>0</v>
      </c>
      <c r="P57" s="12">
        <f>VLOOKUP($H57,'[2]2024_11'!$D:$AD,'[2]2024_11'!AD$19,FALSE)</f>
        <v>1</v>
      </c>
      <c r="Q57" s="13">
        <f>VLOOKUP(H57,'2024_10'!H:R,11,FALSE)</f>
        <v>7304</v>
      </c>
      <c r="R57" s="14">
        <f>VLOOKUP($H57,'[2]2024_11'!$D:$AD,'[2]2024_11'!J$19,FALSE)</f>
        <v>9148</v>
      </c>
      <c r="S57" s="15">
        <f t="shared" si="1"/>
        <v>1844</v>
      </c>
      <c r="T57" s="12">
        <f>VLOOKUP($H57,'[2]2024_11'!$D:$AD,'[2]2024_11'!K$19,FALSE)</f>
        <v>1844</v>
      </c>
      <c r="U57" s="16" t="str">
        <f>VLOOKUP($H57,'[2]2024_11'!$D:$AD,'[2]2024_11'!T$19,FALSE)</f>
        <v>LIDO</v>
      </c>
      <c r="V57" s="17" t="str">
        <f>VLOOKUP($H57,'[2]2024_11'!$D:$AD,'[2]2024_11'!U$19,FALSE)</f>
        <v>Alto Consumo</v>
      </c>
      <c r="W57" s="12">
        <f>VLOOKUP($H57,'[2]2024_11'!$D:$AD,'[2]2024_11'!L$19,FALSE)</f>
        <v>32917.269999999997</v>
      </c>
      <c r="X57" s="12">
        <f>VLOOKUP($H57,'[2]2024_11'!$D:$AD,'[2]2024_11'!M$19,FALSE)</f>
        <v>0</v>
      </c>
      <c r="Y57" s="18">
        <f>VLOOKUP($H57,'[2]2024_11'!$D:$AD,'[2]2024_11'!N$19,FALSE)</f>
        <v>-3110.6800000000003</v>
      </c>
      <c r="Z57" s="12">
        <f>VLOOKUP($H57,'[2]2024_11'!$D:$AD,'[2]2024_11'!O$19,FALSE)</f>
        <v>0</v>
      </c>
      <c r="AA57" s="12">
        <f>VLOOKUP($H57,'[2]2024_11'!$D:$AD,'[2]2024_11'!P$19,FALSE)</f>
        <v>0</v>
      </c>
      <c r="AB57" s="12">
        <f>VLOOKUP($H57,'[2]2024_11'!$D:$AD,'[2]2024_11'!Q$19,FALSE)</f>
        <v>29806.59</v>
      </c>
      <c r="AC57">
        <f t="shared" si="2"/>
        <v>29806.589999999997</v>
      </c>
      <c r="AD57">
        <f t="shared" si="3"/>
        <v>0</v>
      </c>
    </row>
    <row r="58" spans="1:30" x14ac:dyDescent="0.25">
      <c r="A58" s="10" t="str">
        <f t="shared" si="0"/>
        <v>H073 2024 Novembro</v>
      </c>
      <c r="B58" s="10" t="str">
        <f>VLOOKUP(H58,[1]Auxiliar_referencia!E:F,2,FALSE)</f>
        <v>Medidor faturado pela UFSC</v>
      </c>
      <c r="C58" s="10">
        <v>2024</v>
      </c>
      <c r="D58" s="10" t="s">
        <v>120</v>
      </c>
      <c r="E58" s="10">
        <f>VLOOKUP(H58,[1]Auxiliar_referencia!$B:$X,3,FALSE)</f>
        <v>2297175</v>
      </c>
      <c r="F58" s="10" t="str">
        <f>VLOOKUP(H58,[1]Auxiliar_referencia!$B:$X,11,FALSE)</f>
        <v>CCA - Itacorubi</v>
      </c>
      <c r="G58" s="10" t="str">
        <f>VLOOKUP(H58,[1]Auxiliar_referencia!$B:$X,16,FALSE)</f>
        <v>A05S578217</v>
      </c>
      <c r="H58" s="11" t="s">
        <v>87</v>
      </c>
      <c r="I58" s="10" t="str">
        <f>VLOOKUP(H58,[1]Auxiliar_referencia!$B:$X,20,FALSE)</f>
        <v>CASAN</v>
      </c>
      <c r="J58" s="10" t="str">
        <f>VLOOKUP(H58,[1]Auxiliar_referencia!$B:$X,10,FALSE)</f>
        <v>Florianópolis - Outros</v>
      </c>
      <c r="K58" s="10" t="str">
        <f>VLOOKUP(H58,[1]Auxiliar_referencia!$B:$X,12,FALSE)</f>
        <v>CCA  Estação Experimental de Aquicultura</v>
      </c>
      <c r="L58" s="12">
        <f>VLOOKUP($H58,'[2]2024_11'!$D:$AD,'[2]2024_11'!Z$19,FALSE)</f>
        <v>1</v>
      </c>
      <c r="M58" s="12">
        <f>VLOOKUP($H58,'[2]2024_11'!$D:$AD,'[2]2024_11'!AA$19,FALSE)</f>
        <v>0</v>
      </c>
      <c r="N58" s="12">
        <f>VLOOKUP($H58,'[2]2024_11'!$D:$AD,'[2]2024_11'!AB$19,FALSE)</f>
        <v>0</v>
      </c>
      <c r="O58" s="12">
        <f>VLOOKUP($H58,'[2]2024_11'!$D:$AD,'[2]2024_11'!AC$19,FALSE)</f>
        <v>0</v>
      </c>
      <c r="P58" s="12">
        <f>VLOOKUP($H58,'[2]2024_11'!$D:$AD,'[2]2024_11'!AD$19,FALSE)</f>
        <v>1</v>
      </c>
      <c r="Q58" s="13">
        <f>VLOOKUP(H58,'2024_10'!H:R,11,FALSE)</f>
        <v>4689</v>
      </c>
      <c r="R58" s="14">
        <f>VLOOKUP($H58,'[2]2024_11'!$D:$AD,'[2]2024_11'!J$19,FALSE)</f>
        <v>15</v>
      </c>
      <c r="S58" s="15">
        <f t="shared" si="1"/>
        <v>-4674</v>
      </c>
      <c r="T58" s="12">
        <f>VLOOKUP($H58,'[2]2024_11'!$D:$AD,'[2]2024_11'!K$19,FALSE)</f>
        <v>70</v>
      </c>
      <c r="U58" s="16" t="str">
        <f>VLOOKUP($H58,'[2]2024_11'!$D:$AD,'[2]2024_11'!T$19,FALSE)</f>
        <v>LIDO/REVISÃO</v>
      </c>
      <c r="V58" s="17" t="str">
        <f>VLOOKUP($H58,'[2]2024_11'!$D:$AD,'[2]2024_11'!U$19,FALSE)</f>
        <v>CONFIRMACAO LEITURA</v>
      </c>
      <c r="W58" s="12">
        <f>VLOOKUP($H58,'[2]2024_11'!$D:$AD,'[2]2024_11'!L$19,FALSE)</f>
        <v>1180.4099999999999</v>
      </c>
      <c r="X58" s="12">
        <f>VLOOKUP($H58,'[2]2024_11'!$D:$AD,'[2]2024_11'!M$19,FALSE)</f>
        <v>0</v>
      </c>
      <c r="Y58" s="18">
        <f>VLOOKUP($H58,'[2]2024_11'!$D:$AD,'[2]2024_11'!N$19,FALSE)</f>
        <v>-111.53999999999999</v>
      </c>
      <c r="Z58" s="12">
        <f>VLOOKUP($H58,'[2]2024_11'!$D:$AD,'[2]2024_11'!O$19,FALSE)</f>
        <v>0</v>
      </c>
      <c r="AA58" s="12">
        <f>VLOOKUP($H58,'[2]2024_11'!$D:$AD,'[2]2024_11'!P$19,FALSE)</f>
        <v>0</v>
      </c>
      <c r="AB58" s="12">
        <f>VLOOKUP($H58,'[2]2024_11'!$D:$AD,'[2]2024_11'!Q$19,FALSE)</f>
        <v>1068.8699999999999</v>
      </c>
      <c r="AC58">
        <f t="shared" si="2"/>
        <v>1068.8699999999999</v>
      </c>
      <c r="AD58">
        <f t="shared" si="3"/>
        <v>0</v>
      </c>
    </row>
    <row r="59" spans="1:30" x14ac:dyDescent="0.25">
      <c r="A59" s="10" t="str">
        <f t="shared" si="0"/>
        <v>H074 2024 Novembro</v>
      </c>
      <c r="B59" s="10" t="str">
        <f>VLOOKUP(H59,[1]Auxiliar_referencia!E:F,2,FALSE)</f>
        <v>Medidor faturado pela UFSC</v>
      </c>
      <c r="C59" s="10">
        <v>2024</v>
      </c>
      <c r="D59" s="10" t="s">
        <v>120</v>
      </c>
      <c r="E59" s="10">
        <f>VLOOKUP(H59,[1]Auxiliar_referencia!$B:$X,3,FALSE)</f>
        <v>2297183</v>
      </c>
      <c r="F59" s="10" t="str">
        <f>VLOOKUP(H59,[1]Auxiliar_referencia!$B:$X,11,FALSE)</f>
        <v>CCA - Itacorubi</v>
      </c>
      <c r="G59" s="10" t="str">
        <f>VLOOKUP(H59,[1]Auxiliar_referencia!$B:$X,16,FALSE)</f>
        <v>C11C010252</v>
      </c>
      <c r="H59" s="11" t="s">
        <v>88</v>
      </c>
      <c r="I59" s="10" t="str">
        <f>VLOOKUP(H59,[1]Auxiliar_referencia!$B:$X,20,FALSE)</f>
        <v>CASAN</v>
      </c>
      <c r="J59" s="10" t="str">
        <f>VLOOKUP(H59,[1]Auxiliar_referencia!$B:$X,10,FALSE)</f>
        <v>Florianópolis - Outros</v>
      </c>
      <c r="K59" s="10" t="str">
        <f>VLOOKUP(H59,[1]Auxiliar_referencia!$B:$X,12,FALSE)</f>
        <v>CCA 2</v>
      </c>
      <c r="L59" s="12">
        <f>VLOOKUP($H59,'[2]2024_11'!$D:$AD,'[2]2024_11'!Z$19,FALSE)</f>
        <v>1</v>
      </c>
      <c r="M59" s="12">
        <f>VLOOKUP($H59,'[2]2024_11'!$D:$AD,'[2]2024_11'!AA$19,FALSE)</f>
        <v>0</v>
      </c>
      <c r="N59" s="12">
        <f>VLOOKUP($H59,'[2]2024_11'!$D:$AD,'[2]2024_11'!AB$19,FALSE)</f>
        <v>0</v>
      </c>
      <c r="O59" s="12">
        <f>VLOOKUP($H59,'[2]2024_11'!$D:$AD,'[2]2024_11'!AC$19,FALSE)</f>
        <v>0</v>
      </c>
      <c r="P59" s="12">
        <f>VLOOKUP($H59,'[2]2024_11'!$D:$AD,'[2]2024_11'!AD$19,FALSE)</f>
        <v>1</v>
      </c>
      <c r="Q59" s="13">
        <f>VLOOKUP(H59,'2024_10'!H:R,11,FALSE)</f>
        <v>13737</v>
      </c>
      <c r="R59" s="14">
        <f>VLOOKUP($H59,'[2]2024_11'!$D:$AD,'[2]2024_11'!J$19,FALSE)</f>
        <v>14996</v>
      </c>
      <c r="S59" s="15">
        <f t="shared" si="1"/>
        <v>1259</v>
      </c>
      <c r="T59" s="12">
        <f>VLOOKUP($H59,'[2]2024_11'!$D:$AD,'[2]2024_11'!K$19,FALSE)</f>
        <v>1259</v>
      </c>
      <c r="U59" s="16" t="str">
        <f>VLOOKUP($H59,'[2]2024_11'!$D:$AD,'[2]2024_11'!T$19,FALSE)</f>
        <v>LIDO</v>
      </c>
      <c r="V59" s="17" t="str">
        <f>VLOOKUP($H59,'[2]2024_11'!$D:$AD,'[2]2024_11'!U$19,FALSE)</f>
        <v>Alto Consumo</v>
      </c>
      <c r="W59" s="12">
        <f>VLOOKUP($H59,'[2]2024_11'!$D:$AD,'[2]2024_11'!L$19,FALSE)</f>
        <v>22451.620000000003</v>
      </c>
      <c r="X59" s="12">
        <f>VLOOKUP($H59,'[2]2024_11'!$D:$AD,'[2]2024_11'!M$19,FALSE)</f>
        <v>0</v>
      </c>
      <c r="Y59" s="18">
        <f>VLOOKUP($H59,'[2]2024_11'!$D:$AD,'[2]2024_11'!N$19,FALSE)</f>
        <v>-2121.69</v>
      </c>
      <c r="Z59" s="12">
        <f>VLOOKUP($H59,'[2]2024_11'!$D:$AD,'[2]2024_11'!O$19,FALSE)</f>
        <v>0</v>
      </c>
      <c r="AA59" s="12">
        <f>VLOOKUP($H59,'[2]2024_11'!$D:$AD,'[2]2024_11'!P$19,FALSE)</f>
        <v>0</v>
      </c>
      <c r="AB59" s="12">
        <f>VLOOKUP($H59,'[2]2024_11'!$D:$AD,'[2]2024_11'!Q$19,FALSE)</f>
        <v>20329.93</v>
      </c>
      <c r="AC59">
        <f t="shared" si="2"/>
        <v>20329.930000000004</v>
      </c>
      <c r="AD59">
        <f t="shared" si="3"/>
        <v>0</v>
      </c>
    </row>
    <row r="60" spans="1:30" x14ac:dyDescent="0.25">
      <c r="A60" s="10" t="str">
        <f t="shared" si="0"/>
        <v>H076 2024 Novembro</v>
      </c>
      <c r="B60" s="10" t="str">
        <f>VLOOKUP(H60,[1]Auxiliar_referencia!E:F,2,FALSE)</f>
        <v>Medidor faturado pela UFSC</v>
      </c>
      <c r="C60" s="10">
        <v>2024</v>
      </c>
      <c r="D60" s="10" t="s">
        <v>120</v>
      </c>
      <c r="E60" s="10">
        <f>VLOOKUP(H60,[1]Auxiliar_referencia!$B:$X,3,FALSE)</f>
        <v>2297361</v>
      </c>
      <c r="F60" s="10" t="str">
        <f>VLOOKUP(H60,[1]Auxiliar_referencia!$B:$X,11,FALSE)</f>
        <v xml:space="preserve">CCA - Cidade das Abelhas </v>
      </c>
      <c r="G60" s="10" t="str">
        <f>VLOOKUP(H60,[1]Auxiliar_referencia!$B:$X,16,FALSE)</f>
        <v>A10C001421</v>
      </c>
      <c r="H60" s="11" t="s">
        <v>89</v>
      </c>
      <c r="I60" s="10" t="str">
        <f>VLOOKUP(H60,[1]Auxiliar_referencia!$B:$X,20,FALSE)</f>
        <v>CASAN</v>
      </c>
      <c r="J60" s="10" t="str">
        <f>VLOOKUP(H60,[1]Auxiliar_referencia!$B:$X,10,FALSE)</f>
        <v>Florianópolis - Outros</v>
      </c>
      <c r="K60" s="10" t="str">
        <f>VLOOKUP(H60,[1]Auxiliar_referencia!$B:$X,12,FALSE)</f>
        <v>Cidade das Abelhas  Rod. Virgílio Várzea, 2600</v>
      </c>
      <c r="L60" s="12">
        <f>VLOOKUP($H60,'[2]2024_11'!$D:$AD,'[2]2024_11'!Z$19,FALSE)</f>
        <v>1</v>
      </c>
      <c r="M60" s="12">
        <f>VLOOKUP($H60,'[2]2024_11'!$D:$AD,'[2]2024_11'!AA$19,FALSE)</f>
        <v>0</v>
      </c>
      <c r="N60" s="12">
        <f>VLOOKUP($H60,'[2]2024_11'!$D:$AD,'[2]2024_11'!AB$19,FALSE)</f>
        <v>0</v>
      </c>
      <c r="O60" s="12">
        <f>VLOOKUP($H60,'[2]2024_11'!$D:$AD,'[2]2024_11'!AC$19,FALSE)</f>
        <v>0</v>
      </c>
      <c r="P60" s="12">
        <f>VLOOKUP($H60,'[2]2024_11'!$D:$AD,'[2]2024_11'!AD$19,FALSE)</f>
        <v>1</v>
      </c>
      <c r="Q60" s="13">
        <f>VLOOKUP(H60,'2024_10'!H:R,11,FALSE)</f>
        <v>1324</v>
      </c>
      <c r="R60" s="14">
        <f>VLOOKUP($H60,'[2]2024_11'!$D:$AD,'[2]2024_11'!J$19,FALSE)</f>
        <v>1314</v>
      </c>
      <c r="S60" s="15">
        <f t="shared" si="1"/>
        <v>-10</v>
      </c>
      <c r="T60" s="12">
        <f>VLOOKUP($H60,'[2]2024_11'!$D:$AD,'[2]2024_11'!K$19,FALSE)</f>
        <v>0</v>
      </c>
      <c r="U60" s="16" t="str">
        <f>VLOOKUP($H60,'[2]2024_11'!$D:$AD,'[2]2024_11'!T$19,FALSE)</f>
        <v>LIDO/REVISÃO</v>
      </c>
      <c r="V60" s="17" t="str">
        <f>VLOOKUP($H60,'[2]2024_11'!$D:$AD,'[2]2024_11'!U$19,FALSE)</f>
        <v>CONFIRMACAO LEITURA</v>
      </c>
      <c r="W60" s="12">
        <f>VLOOKUP($H60,'[2]2024_11'!$D:$AD,'[2]2024_11'!L$19,FALSE)</f>
        <v>43.31</v>
      </c>
      <c r="X60" s="12">
        <f>VLOOKUP($H60,'[2]2024_11'!$D:$AD,'[2]2024_11'!M$19,FALSE)</f>
        <v>0</v>
      </c>
      <c r="Y60" s="18">
        <f>VLOOKUP($H60,'[2]2024_11'!$D:$AD,'[2]2024_11'!N$19,FALSE)</f>
        <v>-4.09</v>
      </c>
      <c r="Z60" s="12">
        <f>VLOOKUP($H60,'[2]2024_11'!$D:$AD,'[2]2024_11'!O$19,FALSE)</f>
        <v>0</v>
      </c>
      <c r="AA60" s="12">
        <f>VLOOKUP($H60,'[2]2024_11'!$D:$AD,'[2]2024_11'!P$19,FALSE)</f>
        <v>0</v>
      </c>
      <c r="AB60" s="12">
        <f>VLOOKUP($H60,'[2]2024_11'!$D:$AD,'[2]2024_11'!Q$19,FALSE)</f>
        <v>39.22</v>
      </c>
      <c r="AC60">
        <f t="shared" si="2"/>
        <v>39.22</v>
      </c>
      <c r="AD60">
        <f t="shared" si="3"/>
        <v>0</v>
      </c>
    </row>
    <row r="61" spans="1:30" x14ac:dyDescent="0.25">
      <c r="A61" s="10" t="str">
        <f t="shared" si="0"/>
        <v>H081 2024 Novembro</v>
      </c>
      <c r="B61" s="10" t="str">
        <f>VLOOKUP(H61,[1]Auxiliar_referencia!E:F,2,FALSE)</f>
        <v>Medidor faturado pela UFSC</v>
      </c>
      <c r="C61" s="10">
        <v>2024</v>
      </c>
      <c r="D61" s="10" t="s">
        <v>120</v>
      </c>
      <c r="E61" s="10">
        <f>VLOOKUP(H61,[1]Auxiliar_referencia!$B:$X,3,FALSE)</f>
        <v>2295652</v>
      </c>
      <c r="F61" s="10" t="str">
        <f>VLOOKUP(H61,[1]Auxiliar_referencia!$B:$X,11,FALSE)</f>
        <v>SEAD - TV UFSC</v>
      </c>
      <c r="G61" s="10" t="str">
        <f>VLOOKUP(H61,[1]Auxiliar_referencia!$B:$X,16,FALSE)</f>
        <v>B17C002628</v>
      </c>
      <c r="H61" s="11" t="s">
        <v>90</v>
      </c>
      <c r="I61" s="10" t="str">
        <f>VLOOKUP(H61,[1]Auxiliar_referencia!$B:$X,20,FALSE)</f>
        <v>CASAN</v>
      </c>
      <c r="J61" s="10" t="str">
        <f>VLOOKUP(H61,[1]Auxiliar_referencia!$B:$X,10,FALSE)</f>
        <v>Florianópolis - Outros</v>
      </c>
      <c r="K61" s="10" t="str">
        <f>VLOOKUP(H61,[1]Auxiliar_referencia!$B:$X,12,FALSE)</f>
        <v>Rua Presidente Coutinho</v>
      </c>
      <c r="L61" s="12">
        <f>VLOOKUP($H61,'[2]2024_11'!$D:$AD,'[2]2024_11'!Z$19,FALSE)</f>
        <v>1</v>
      </c>
      <c r="M61" s="12">
        <f>VLOOKUP($H61,'[2]2024_11'!$D:$AD,'[2]2024_11'!AA$19,FALSE)</f>
        <v>0</v>
      </c>
      <c r="N61" s="12">
        <f>VLOOKUP($H61,'[2]2024_11'!$D:$AD,'[2]2024_11'!AB$19,FALSE)</f>
        <v>0</v>
      </c>
      <c r="O61" s="12">
        <f>VLOOKUP($H61,'[2]2024_11'!$D:$AD,'[2]2024_11'!AC$19,FALSE)</f>
        <v>0</v>
      </c>
      <c r="P61" s="12">
        <f>VLOOKUP($H61,'[2]2024_11'!$D:$AD,'[2]2024_11'!AD$19,FALSE)</f>
        <v>1</v>
      </c>
      <c r="Q61" s="13">
        <f>VLOOKUP(H61,'2024_10'!H:R,11,FALSE)</f>
        <v>3224</v>
      </c>
      <c r="R61" s="14">
        <f>VLOOKUP($H61,'[2]2024_11'!$D:$AD,'[2]2024_11'!J$19,FALSE)</f>
        <v>3312</v>
      </c>
      <c r="S61" s="15">
        <f t="shared" si="1"/>
        <v>88</v>
      </c>
      <c r="T61" s="12">
        <f>VLOOKUP($H61,'[2]2024_11'!$D:$AD,'[2]2024_11'!K$19,FALSE)</f>
        <v>88</v>
      </c>
      <c r="U61" s="16" t="str">
        <f>VLOOKUP($H61,'[2]2024_11'!$D:$AD,'[2]2024_11'!T$19,FALSE)</f>
        <v>LIDO</v>
      </c>
      <c r="V61" s="17" t="str">
        <f>VLOOKUP($H61,'[2]2024_11'!$D:$AD,'[2]2024_11'!U$19,FALSE)</f>
        <v>Alto Consumo</v>
      </c>
      <c r="W61" s="12">
        <f>VLOOKUP($H61,'[2]2024_11'!$D:$AD,'[2]2024_11'!L$19,FALSE)</f>
        <v>1502.43</v>
      </c>
      <c r="X61" s="12">
        <f>VLOOKUP($H61,'[2]2024_11'!$D:$AD,'[2]2024_11'!M$19,FALSE)</f>
        <v>1502.43</v>
      </c>
      <c r="Y61" s="18">
        <f>VLOOKUP($H61,'[2]2024_11'!$D:$AD,'[2]2024_11'!N$19,FALSE)</f>
        <v>-283.95999999999998</v>
      </c>
      <c r="Z61" s="12">
        <f>VLOOKUP($H61,'[2]2024_11'!$D:$AD,'[2]2024_11'!O$19,FALSE)</f>
        <v>0</v>
      </c>
      <c r="AA61" s="12">
        <f>VLOOKUP($H61,'[2]2024_11'!$D:$AD,'[2]2024_11'!P$19,FALSE)</f>
        <v>0</v>
      </c>
      <c r="AB61" s="12">
        <f>VLOOKUP($H61,'[2]2024_11'!$D:$AD,'[2]2024_11'!Q$19,FALSE)</f>
        <v>2720.9</v>
      </c>
      <c r="AC61">
        <f t="shared" si="2"/>
        <v>2720.9</v>
      </c>
      <c r="AD61">
        <f t="shared" si="3"/>
        <v>0</v>
      </c>
    </row>
    <row r="62" spans="1:30" x14ac:dyDescent="0.25">
      <c r="A62" s="10" t="str">
        <f t="shared" si="0"/>
        <v>H082 2024 Novembro</v>
      </c>
      <c r="B62" s="10" t="str">
        <f>VLOOKUP(H62,[1]Auxiliar_referencia!E:F,2,FALSE)</f>
        <v>Medidor faturado pela UFSC</v>
      </c>
      <c r="C62" s="10">
        <v>2024</v>
      </c>
      <c r="D62" s="10" t="s">
        <v>120</v>
      </c>
      <c r="E62" s="10">
        <f>VLOOKUP(H62,[1]Auxiliar_referencia!$B:$X,3,FALSE)</f>
        <v>5716594</v>
      </c>
      <c r="F62" s="10" t="str">
        <f>VLOOKUP(H62,[1]Auxiliar_referencia!$B:$X,11,FALSE)</f>
        <v>CCA - Tapera</v>
      </c>
      <c r="G62" s="10" t="str">
        <f>VLOOKUP(H62,[1]Auxiliar_referencia!$B:$X,16,FALSE)</f>
        <v>C11C010040</v>
      </c>
      <c r="H62" s="11" t="s">
        <v>91</v>
      </c>
      <c r="I62" s="10" t="str">
        <f>VLOOKUP(H62,[1]Auxiliar_referencia!$B:$X,20,FALSE)</f>
        <v>CASAN</v>
      </c>
      <c r="J62" s="10" t="str">
        <f>VLOOKUP(H62,[1]Auxiliar_referencia!$B:$X,10,FALSE)</f>
        <v>Florianópolis - Outros</v>
      </c>
      <c r="K62" s="10" t="str">
        <f>VLOOKUP(H62,[1]Auxiliar_referencia!$B:$X,12,FALSE)</f>
        <v>CCA Tapera - Fazenda Experimental da Ressacada</v>
      </c>
      <c r="L62" s="12">
        <f>VLOOKUP($H62,'[2]2024_11'!$D:$AD,'[2]2024_11'!Z$19,FALSE)</f>
        <v>1</v>
      </c>
      <c r="M62" s="12">
        <f>VLOOKUP($H62,'[2]2024_11'!$D:$AD,'[2]2024_11'!AA$19,FALSE)</f>
        <v>0</v>
      </c>
      <c r="N62" s="12">
        <f>VLOOKUP($H62,'[2]2024_11'!$D:$AD,'[2]2024_11'!AB$19,FALSE)</f>
        <v>0</v>
      </c>
      <c r="O62" s="12">
        <f>VLOOKUP($H62,'[2]2024_11'!$D:$AD,'[2]2024_11'!AC$19,FALSE)</f>
        <v>0</v>
      </c>
      <c r="P62" s="12">
        <f>VLOOKUP($H62,'[2]2024_11'!$D:$AD,'[2]2024_11'!AD$19,FALSE)</f>
        <v>1</v>
      </c>
      <c r="Q62" s="13">
        <f>VLOOKUP(H62,'2024_10'!H:R,11,FALSE)</f>
        <v>30506</v>
      </c>
      <c r="R62" s="14">
        <f>VLOOKUP($H62,'[2]2024_11'!$D:$AD,'[2]2024_11'!J$19,FALSE)</f>
        <v>31009</v>
      </c>
      <c r="S62" s="15">
        <f t="shared" si="1"/>
        <v>503</v>
      </c>
      <c r="T62" s="12">
        <f>VLOOKUP($H62,'[2]2024_11'!$D:$AD,'[2]2024_11'!K$19,FALSE)</f>
        <v>503</v>
      </c>
      <c r="U62" s="16" t="str">
        <f>VLOOKUP($H62,'[2]2024_11'!$D:$AD,'[2]2024_11'!T$19,FALSE)</f>
        <v>LIDO/REVISÃO</v>
      </c>
      <c r="V62" s="17" t="str">
        <f>VLOOKUP($H62,'[2]2024_11'!$D:$AD,'[2]2024_11'!U$19,FALSE)</f>
        <v>CONFIRMACAO LEITURA</v>
      </c>
      <c r="W62" s="12">
        <f>VLOOKUP($H62,'[2]2024_11'!$D:$AD,'[2]2024_11'!L$19,FALSE)</f>
        <v>8926.7800000000007</v>
      </c>
      <c r="X62" s="12">
        <f>VLOOKUP($H62,'[2]2024_11'!$D:$AD,'[2]2024_11'!M$19,FALSE)</f>
        <v>0</v>
      </c>
      <c r="Y62" s="18">
        <f>VLOOKUP($H62,'[2]2024_11'!$D:$AD,'[2]2024_11'!N$19,FALSE)</f>
        <v>-843.58</v>
      </c>
      <c r="Z62" s="12">
        <f>VLOOKUP($H62,'[2]2024_11'!$D:$AD,'[2]2024_11'!O$19,FALSE)</f>
        <v>0</v>
      </c>
      <c r="AA62" s="12">
        <f>VLOOKUP($H62,'[2]2024_11'!$D:$AD,'[2]2024_11'!P$19,FALSE)</f>
        <v>0</v>
      </c>
      <c r="AB62" s="12">
        <f>VLOOKUP($H62,'[2]2024_11'!$D:$AD,'[2]2024_11'!Q$19,FALSE)</f>
        <v>8083.2</v>
      </c>
      <c r="AC62">
        <f t="shared" si="2"/>
        <v>8083.2000000000007</v>
      </c>
      <c r="AD62">
        <f t="shared" si="3"/>
        <v>0</v>
      </c>
    </row>
    <row r="63" spans="1:30" x14ac:dyDescent="0.25">
      <c r="A63" s="10" t="str">
        <f t="shared" si="0"/>
        <v>H083 2024 Novembro</v>
      </c>
      <c r="B63" s="10" t="str">
        <f>VLOOKUP(H63,[1]Auxiliar_referencia!E:F,2,FALSE)</f>
        <v>Medidor faturado pela UFSC</v>
      </c>
      <c r="C63" s="10">
        <v>2024</v>
      </c>
      <c r="D63" s="10" t="s">
        <v>120</v>
      </c>
      <c r="E63" s="10">
        <f>VLOOKUP(H63,[1]Auxiliar_referencia!$B:$X,3,FALSE)</f>
        <v>6997937</v>
      </c>
      <c r="F63" s="10" t="str">
        <f>VLOOKUP(H63,[1]Auxiliar_referencia!$B:$X,11,FALSE)</f>
        <v>Casa da Arte</v>
      </c>
      <c r="G63" s="10" t="str">
        <f>VLOOKUP(H63,[1]Auxiliar_referencia!$B:$X,16,FALSE)</f>
        <v>A16S368708</v>
      </c>
      <c r="H63" s="11" t="s">
        <v>92</v>
      </c>
      <c r="I63" s="10" t="str">
        <f>VLOOKUP(H63,[1]Auxiliar_referencia!$B:$X,20,FALSE)</f>
        <v>CASAN</v>
      </c>
      <c r="J63" s="10" t="str">
        <f>VLOOKUP(H63,[1]Auxiliar_referencia!$B:$X,10,FALSE)</f>
        <v>Florianópolis - Outros</v>
      </c>
      <c r="K63" s="10" t="str">
        <f>VLOOKUP(H63,[1]Auxiliar_referencia!$B:$X,12,FALSE)</f>
        <v>Casa da Arte</v>
      </c>
      <c r="L63" s="12">
        <f>VLOOKUP($H63,'[2]2024_11'!$D:$AD,'[2]2024_11'!Z$19,FALSE)</f>
        <v>0</v>
      </c>
      <c r="M63" s="12">
        <f>VLOOKUP($H63,'[2]2024_11'!$D:$AD,'[2]2024_11'!AA$19,FALSE)</f>
        <v>0</v>
      </c>
      <c r="N63" s="12">
        <f>VLOOKUP($H63,'[2]2024_11'!$D:$AD,'[2]2024_11'!AB$19,FALSE)</f>
        <v>1</v>
      </c>
      <c r="O63" s="12">
        <f>VLOOKUP($H63,'[2]2024_11'!$D:$AD,'[2]2024_11'!AC$19,FALSE)</f>
        <v>0</v>
      </c>
      <c r="P63" s="12">
        <f>VLOOKUP($H63,'[2]2024_11'!$D:$AD,'[2]2024_11'!AD$19,FALSE)</f>
        <v>1</v>
      </c>
      <c r="Q63" s="13">
        <f>VLOOKUP(H63,'2024_10'!H:R,11,FALSE)</f>
        <v>596</v>
      </c>
      <c r="R63" s="14">
        <f>VLOOKUP($H63,'[2]2024_11'!$D:$AD,'[2]2024_11'!J$19,FALSE)</f>
        <v>601</v>
      </c>
      <c r="S63" s="15">
        <f t="shared" si="1"/>
        <v>5</v>
      </c>
      <c r="T63" s="12">
        <f>VLOOKUP($H63,'[2]2024_11'!$D:$AD,'[2]2024_11'!K$19,FALSE)</f>
        <v>5</v>
      </c>
      <c r="U63" s="16" t="str">
        <f>VLOOKUP($H63,'[2]2024_11'!$D:$AD,'[2]2024_11'!T$19,FALSE)</f>
        <v>LIDO</v>
      </c>
      <c r="V63" s="17" t="str">
        <f>VLOOKUP($H63,'[2]2024_11'!$D:$AD,'[2]2024_11'!U$19,FALSE)</f>
        <v>Sem ocorrência</v>
      </c>
      <c r="W63" s="12">
        <f>VLOOKUP($H63,'[2]2024_11'!$D:$AD,'[2]2024_11'!L$19,FALSE)</f>
        <v>75.16</v>
      </c>
      <c r="X63" s="12">
        <f>VLOOKUP($H63,'[2]2024_11'!$D:$AD,'[2]2024_11'!M$19,FALSE)</f>
        <v>75.16</v>
      </c>
      <c r="Y63" s="18">
        <f>VLOOKUP($H63,'[2]2024_11'!$D:$AD,'[2]2024_11'!N$19,FALSE)</f>
        <v>-14.21</v>
      </c>
      <c r="Z63" s="12">
        <f>VLOOKUP($H63,'[2]2024_11'!$D:$AD,'[2]2024_11'!O$19,FALSE)</f>
        <v>0</v>
      </c>
      <c r="AA63" s="12">
        <f>VLOOKUP($H63,'[2]2024_11'!$D:$AD,'[2]2024_11'!P$19,FALSE)</f>
        <v>0</v>
      </c>
      <c r="AB63" s="12">
        <f>VLOOKUP($H63,'[2]2024_11'!$D:$AD,'[2]2024_11'!Q$19,FALSE)</f>
        <v>136.11000000000001</v>
      </c>
      <c r="AC63">
        <f t="shared" si="2"/>
        <v>136.10999999999999</v>
      </c>
      <c r="AD63">
        <f t="shared" si="3"/>
        <v>0</v>
      </c>
    </row>
    <row r="64" spans="1:30" x14ac:dyDescent="0.25">
      <c r="A64" s="10" t="str">
        <f t="shared" si="0"/>
        <v>H084 2024 Novembro</v>
      </c>
      <c r="B64" s="10" t="str">
        <f>VLOOKUP(H64,[1]Auxiliar_referencia!E:F,2,FALSE)</f>
        <v>Medidor faturado pela UFSC</v>
      </c>
      <c r="C64" s="10">
        <v>2024</v>
      </c>
      <c r="D64" s="10" t="s">
        <v>120</v>
      </c>
      <c r="E64" s="10">
        <f>VLOOKUP(H64,[1]Auxiliar_referencia!$B:$X,3,FALSE)</f>
        <v>9197419</v>
      </c>
      <c r="F64" s="10" t="str">
        <f>VLOOKUP(H64,[1]Auxiliar_referencia!$B:$X,11,FALSE)</f>
        <v>CCA - Barra da Lagoa - EMEB-AQI</v>
      </c>
      <c r="G64" s="10" t="str">
        <f>VLOOKUP(H64,[1]Auxiliar_referencia!$B:$X,16,FALSE)</f>
        <v>B11C024230</v>
      </c>
      <c r="H64" s="11" t="s">
        <v>93</v>
      </c>
      <c r="I64" s="10" t="str">
        <f>VLOOKUP(H64,[1]Auxiliar_referencia!$B:$X,20,FALSE)</f>
        <v>CASAN</v>
      </c>
      <c r="J64" s="10" t="str">
        <f>VLOOKUP(H64,[1]Auxiliar_referencia!$B:$X,10,FALSE)</f>
        <v>Florianópolis - Outros</v>
      </c>
      <c r="K64" s="10" t="str">
        <f>VLOOKUP(H64,[1]Auxiliar_referencia!$B:$X,12,FALSE)</f>
        <v>LMM Área de produção</v>
      </c>
      <c r="L64" s="12">
        <f>VLOOKUP($H64,'[2]2024_11'!$D:$AD,'[2]2024_11'!Z$19,FALSE)</f>
        <v>1</v>
      </c>
      <c r="M64" s="12">
        <f>VLOOKUP($H64,'[2]2024_11'!$D:$AD,'[2]2024_11'!AA$19,FALSE)</f>
        <v>0</v>
      </c>
      <c r="N64" s="12">
        <f>VLOOKUP($H64,'[2]2024_11'!$D:$AD,'[2]2024_11'!AB$19,FALSE)</f>
        <v>0</v>
      </c>
      <c r="O64" s="12">
        <f>VLOOKUP($H64,'[2]2024_11'!$D:$AD,'[2]2024_11'!AC$19,FALSE)</f>
        <v>0</v>
      </c>
      <c r="P64" s="12">
        <f>VLOOKUP($H64,'[2]2024_11'!$D:$AD,'[2]2024_11'!AD$19,FALSE)</f>
        <v>1</v>
      </c>
      <c r="Q64" s="13">
        <f>VLOOKUP(H64,'2024_10'!H:R,11,FALSE)</f>
        <v>3689</v>
      </c>
      <c r="R64" s="14">
        <f>VLOOKUP($H64,'[2]2024_11'!$D:$AD,'[2]2024_11'!J$19,FALSE)</f>
        <v>3863</v>
      </c>
      <c r="S64" s="15">
        <f t="shared" si="1"/>
        <v>174</v>
      </c>
      <c r="T64" s="12">
        <f>VLOOKUP($H64,'[2]2024_11'!$D:$AD,'[2]2024_11'!K$19,FALSE)</f>
        <v>174</v>
      </c>
      <c r="U64" s="16" t="str">
        <f>VLOOKUP($H64,'[2]2024_11'!$D:$AD,'[2]2024_11'!T$19,FALSE)</f>
        <v>LIDO/REVISÃO</v>
      </c>
      <c r="V64" s="17" t="str">
        <f>VLOOKUP($H64,'[2]2024_11'!$D:$AD,'[2]2024_11'!U$19,FALSE)</f>
        <v>CONFIRMACAO LEITURA</v>
      </c>
      <c r="W64" s="12">
        <f>VLOOKUP($H64,'[2]2024_11'!$D:$AD,'[2]2024_11'!L$19,FALSE)</f>
        <v>3040.97</v>
      </c>
      <c r="X64" s="12">
        <f>VLOOKUP($H64,'[2]2024_11'!$D:$AD,'[2]2024_11'!M$19,FALSE)</f>
        <v>3040.97</v>
      </c>
      <c r="Y64" s="18">
        <f>VLOOKUP($H64,'[2]2024_11'!$D:$AD,'[2]2024_11'!N$19,FALSE)</f>
        <v>-574.74</v>
      </c>
      <c r="Z64" s="12">
        <f>VLOOKUP($H64,'[2]2024_11'!$D:$AD,'[2]2024_11'!O$19,FALSE)</f>
        <v>0</v>
      </c>
      <c r="AA64" s="12">
        <f>VLOOKUP($H64,'[2]2024_11'!$D:$AD,'[2]2024_11'!P$19,FALSE)</f>
        <v>0</v>
      </c>
      <c r="AB64" s="12">
        <f>VLOOKUP($H64,'[2]2024_11'!$D:$AD,'[2]2024_11'!Q$19,FALSE)</f>
        <v>5507.2</v>
      </c>
      <c r="AC64">
        <f t="shared" si="2"/>
        <v>5507.2</v>
      </c>
      <c r="AD64">
        <f t="shared" si="3"/>
        <v>0</v>
      </c>
    </row>
    <row r="65" spans="1:30" x14ac:dyDescent="0.25">
      <c r="A65" s="10" t="str">
        <f t="shared" si="0"/>
        <v>H085 2024 Novembro</v>
      </c>
      <c r="B65" s="10" t="str">
        <f>VLOOKUP(H65,[1]Auxiliar_referencia!E:F,2,FALSE)</f>
        <v>Medidor faturado pela UFSC</v>
      </c>
      <c r="C65" s="10">
        <v>2024</v>
      </c>
      <c r="D65" s="10" t="s">
        <v>120</v>
      </c>
      <c r="E65" s="10">
        <f>VLOOKUP(H65,[1]Auxiliar_referencia!$B:$X,3,FALSE)</f>
        <v>12791172</v>
      </c>
      <c r="F65" s="10" t="str">
        <f>VLOOKUP(H65,[1]Auxiliar_referencia!$B:$X,11,FALSE)</f>
        <v>SECARTE - Praia do Forte</v>
      </c>
      <c r="G65" s="10" t="str">
        <f>VLOOKUP(H65,[1]Auxiliar_referencia!$B:$X,16,FALSE)</f>
        <v>Y11C048501</v>
      </c>
      <c r="H65" s="11" t="s">
        <v>94</v>
      </c>
      <c r="I65" s="10" t="str">
        <f>VLOOKUP(H65,[1]Auxiliar_referencia!$B:$X,20,FALSE)</f>
        <v>CASAN</v>
      </c>
      <c r="J65" s="10" t="str">
        <f>VLOOKUP(H65,[1]Auxiliar_referencia!$B:$X,10,FALSE)</f>
        <v>Florianópolis - Outros</v>
      </c>
      <c r="K65" s="10" t="str">
        <f>VLOOKUP(H65,[1]Auxiliar_referencia!$B:$X,12,FALSE)</f>
        <v>Fortaleza de São José da Ponta Grossa</v>
      </c>
      <c r="L65" s="12">
        <f>VLOOKUP($H65,'[2]2024_11'!$D:$AD,'[2]2024_11'!Z$19,FALSE)</f>
        <v>1</v>
      </c>
      <c r="M65" s="12">
        <f>VLOOKUP($H65,'[2]2024_11'!$D:$AD,'[2]2024_11'!AA$19,FALSE)</f>
        <v>0</v>
      </c>
      <c r="N65" s="12">
        <f>VLOOKUP($H65,'[2]2024_11'!$D:$AD,'[2]2024_11'!AB$19,FALSE)</f>
        <v>0</v>
      </c>
      <c r="O65" s="12">
        <f>VLOOKUP($H65,'[2]2024_11'!$D:$AD,'[2]2024_11'!AC$19,FALSE)</f>
        <v>0</v>
      </c>
      <c r="P65" s="12">
        <f>VLOOKUP($H65,'[2]2024_11'!$D:$AD,'[2]2024_11'!AD$19,FALSE)</f>
        <v>1</v>
      </c>
      <c r="Q65" s="13">
        <f>VLOOKUP(H65,'2024_10'!H:R,11,FALSE)</f>
        <v>389</v>
      </c>
      <c r="R65" s="14">
        <f>VLOOKUP($H65,'[2]2024_11'!$D:$AD,'[2]2024_11'!J$19,FALSE)</f>
        <v>408</v>
      </c>
      <c r="S65" s="15">
        <f t="shared" si="1"/>
        <v>19</v>
      </c>
      <c r="T65" s="12">
        <f>VLOOKUP($H65,'[2]2024_11'!$D:$AD,'[2]2024_11'!K$19,FALSE)</f>
        <v>19</v>
      </c>
      <c r="U65" s="16" t="str">
        <f>VLOOKUP($H65,'[2]2024_11'!$D:$AD,'[2]2024_11'!T$19,FALSE)</f>
        <v>MÉDIO</v>
      </c>
      <c r="V65" s="17" t="str">
        <f>VLOOKUP($H65,'[2]2024_11'!$D:$AD,'[2]2024_11'!U$19,FALSE)</f>
        <v>Média</v>
      </c>
      <c r="W65" s="12">
        <f>VLOOKUP($H65,'[2]2024_11'!$D:$AD,'[2]2024_11'!L$19,FALSE)</f>
        <v>268.02</v>
      </c>
      <c r="X65" s="12">
        <f>VLOOKUP($H65,'[2]2024_11'!$D:$AD,'[2]2024_11'!M$19,FALSE)</f>
        <v>0</v>
      </c>
      <c r="Y65" s="18">
        <f>VLOOKUP($H65,'[2]2024_11'!$D:$AD,'[2]2024_11'!N$19,FALSE)</f>
        <v>-25.32</v>
      </c>
      <c r="Z65" s="12">
        <f>VLOOKUP($H65,'[2]2024_11'!$D:$AD,'[2]2024_11'!O$19,FALSE)</f>
        <v>0</v>
      </c>
      <c r="AA65" s="12">
        <f>VLOOKUP($H65,'[2]2024_11'!$D:$AD,'[2]2024_11'!P$19,FALSE)</f>
        <v>0</v>
      </c>
      <c r="AB65" s="12">
        <f>VLOOKUP($H65,'[2]2024_11'!$D:$AD,'[2]2024_11'!Q$19,FALSE)</f>
        <v>242.7</v>
      </c>
      <c r="AC65">
        <f t="shared" si="2"/>
        <v>242.7</v>
      </c>
      <c r="AD65">
        <f t="shared" si="3"/>
        <v>0</v>
      </c>
    </row>
    <row r="66" spans="1:30" x14ac:dyDescent="0.25">
      <c r="A66" s="10" t="str">
        <f t="shared" si="0"/>
        <v>H086 2024 Novembro</v>
      </c>
      <c r="B66" s="10" t="str">
        <f>VLOOKUP(H66,[1]Auxiliar_referencia!E:F,2,FALSE)</f>
        <v>Medidor faturado pela UFSC</v>
      </c>
      <c r="C66" s="10">
        <v>2024</v>
      </c>
      <c r="D66" s="10" t="s">
        <v>120</v>
      </c>
      <c r="E66" s="10">
        <f>VLOOKUP(H66,[1]Auxiliar_referencia!$B:$X,3,FALSE)</f>
        <v>12799408</v>
      </c>
      <c r="F66" s="10" t="str">
        <f>VLOOKUP(H66,[1]Auxiliar_referencia!$B:$X,11,FALSE)</f>
        <v>UFSC  Jurerê</v>
      </c>
      <c r="G66" s="10" t="str">
        <f>VLOOKUP(H66,[1]Auxiliar_referencia!$B:$X,16,FALSE)</f>
        <v>Y11C056745</v>
      </c>
      <c r="H66" s="11" t="s">
        <v>95</v>
      </c>
      <c r="I66" s="10" t="str">
        <f>VLOOKUP(H66,[1]Auxiliar_referencia!$B:$X,20,FALSE)</f>
        <v>CASAN</v>
      </c>
      <c r="J66" s="10" t="str">
        <f>VLOOKUP(H66,[1]Auxiliar_referencia!$B:$X,10,FALSE)</f>
        <v>Florianópolis - Outros</v>
      </c>
      <c r="K66" s="10" t="str">
        <f>VLOOKUP(H66,[1]Auxiliar_referencia!$B:$X,12,FALSE)</f>
        <v>UFSC  Jurerê</v>
      </c>
      <c r="L66" s="12">
        <f>VLOOKUP($H66,'[2]2024_11'!$D:$AD,'[2]2024_11'!Z$19,FALSE)</f>
        <v>1</v>
      </c>
      <c r="M66" s="12">
        <f>VLOOKUP($H66,'[2]2024_11'!$D:$AD,'[2]2024_11'!AA$19,FALSE)</f>
        <v>0</v>
      </c>
      <c r="N66" s="12">
        <f>VLOOKUP($H66,'[2]2024_11'!$D:$AD,'[2]2024_11'!AB$19,FALSE)</f>
        <v>0</v>
      </c>
      <c r="O66" s="12">
        <f>VLOOKUP($H66,'[2]2024_11'!$D:$AD,'[2]2024_11'!AC$19,FALSE)</f>
        <v>0</v>
      </c>
      <c r="P66" s="12">
        <f>VLOOKUP($H66,'[2]2024_11'!$D:$AD,'[2]2024_11'!AD$19,FALSE)</f>
        <v>1</v>
      </c>
      <c r="Q66" s="13">
        <f>VLOOKUP(H66,'2024_10'!H:R,11,FALSE)</f>
        <v>521</v>
      </c>
      <c r="R66" s="14">
        <f>VLOOKUP($H66,'[2]2024_11'!$D:$AD,'[2]2024_11'!J$19,FALSE)</f>
        <v>521</v>
      </c>
      <c r="S66" s="15">
        <f t="shared" si="1"/>
        <v>0</v>
      </c>
      <c r="T66" s="12">
        <f>VLOOKUP($H66,'[2]2024_11'!$D:$AD,'[2]2024_11'!K$19,FALSE)</f>
        <v>0</v>
      </c>
      <c r="U66" s="16" t="str">
        <f>VLOOKUP($H66,'[2]2024_11'!$D:$AD,'[2]2024_11'!T$19,FALSE)</f>
        <v>LIDO</v>
      </c>
      <c r="V66" s="17" t="str">
        <f>VLOOKUP($H66,'[2]2024_11'!$D:$AD,'[2]2024_11'!U$19,FALSE)</f>
        <v>HIDRÔMETRO PARADO.</v>
      </c>
      <c r="W66" s="12">
        <f>VLOOKUP($H66,'[2]2024_11'!$D:$AD,'[2]2024_11'!L$19,FALSE)</f>
        <v>43.31</v>
      </c>
      <c r="X66" s="12">
        <f>VLOOKUP($H66,'[2]2024_11'!$D:$AD,'[2]2024_11'!M$19,FALSE)</f>
        <v>0</v>
      </c>
      <c r="Y66" s="18">
        <f>VLOOKUP($H66,'[2]2024_11'!$D:$AD,'[2]2024_11'!N$19,FALSE)</f>
        <v>-4.09</v>
      </c>
      <c r="Z66" s="12">
        <f>VLOOKUP($H66,'[2]2024_11'!$D:$AD,'[2]2024_11'!O$19,FALSE)</f>
        <v>0</v>
      </c>
      <c r="AA66" s="12">
        <f>VLOOKUP($H66,'[2]2024_11'!$D:$AD,'[2]2024_11'!P$19,FALSE)</f>
        <v>0</v>
      </c>
      <c r="AB66" s="12">
        <f>VLOOKUP($H66,'[2]2024_11'!$D:$AD,'[2]2024_11'!Q$19,FALSE)</f>
        <v>39.22</v>
      </c>
      <c r="AC66">
        <f t="shared" si="2"/>
        <v>39.22</v>
      </c>
      <c r="AD66">
        <f t="shared" si="3"/>
        <v>0</v>
      </c>
    </row>
    <row r="67" spans="1:30" x14ac:dyDescent="0.25">
      <c r="A67" s="10" t="str">
        <f t="shared" ref="A67:A75" si="4">H67&amp;" "&amp;C67&amp;" "&amp;D67</f>
        <v>H087 2024 Novembro</v>
      </c>
      <c r="B67" s="10" t="str">
        <f>VLOOKUP(H67,[1]Auxiliar_referencia!E:F,2,FALSE)</f>
        <v>Medidor faturado pela UFSC</v>
      </c>
      <c r="C67" s="10">
        <v>2024</v>
      </c>
      <c r="D67" s="10" t="s">
        <v>120</v>
      </c>
      <c r="E67" s="10">
        <f>VLOOKUP(H67,[1]Auxiliar_referencia!$B:$X,3,FALSE)</f>
        <v>13018540</v>
      </c>
      <c r="F67" s="10" t="str">
        <f>VLOOKUP(H67,[1]Auxiliar_referencia!$B:$X,11,FALSE)</f>
        <v>UFSC  Sambaqui</v>
      </c>
      <c r="G67" s="10" t="str">
        <f>VLOOKUP(H67,[1]Auxiliar_referencia!$B:$X,16,FALSE)</f>
        <v>A06S080329</v>
      </c>
      <c r="H67" s="11" t="s">
        <v>96</v>
      </c>
      <c r="I67" s="10" t="str">
        <f>VLOOKUP(H67,[1]Auxiliar_referencia!$B:$X,20,FALSE)</f>
        <v>CASAN</v>
      </c>
      <c r="J67" s="10" t="str">
        <f>VLOOKUP(H67,[1]Auxiliar_referencia!$B:$X,10,FALSE)</f>
        <v>Florianópolis - Outros</v>
      </c>
      <c r="K67" s="10" t="str">
        <f>VLOOKUP(H67,[1]Auxiliar_referencia!$B:$X,12,FALSE)</f>
        <v>UFSC  Sambaqui</v>
      </c>
      <c r="L67" s="12">
        <f>VLOOKUP($H67,'[2]2024_11'!$D:$AD,'[2]2024_11'!Z$19,FALSE)</f>
        <v>1</v>
      </c>
      <c r="M67" s="12">
        <f>VLOOKUP($H67,'[2]2024_11'!$D:$AD,'[2]2024_11'!AA$19,FALSE)</f>
        <v>0</v>
      </c>
      <c r="N67" s="12">
        <f>VLOOKUP($H67,'[2]2024_11'!$D:$AD,'[2]2024_11'!AB$19,FALSE)</f>
        <v>0</v>
      </c>
      <c r="O67" s="12">
        <f>VLOOKUP($H67,'[2]2024_11'!$D:$AD,'[2]2024_11'!AC$19,FALSE)</f>
        <v>0</v>
      </c>
      <c r="P67" s="12">
        <f>VLOOKUP($H67,'[2]2024_11'!$D:$AD,'[2]2024_11'!AD$19,FALSE)</f>
        <v>1</v>
      </c>
      <c r="Q67" s="13">
        <f>VLOOKUP(H67,'2024_10'!H:R,11,FALSE)</f>
        <v>2399</v>
      </c>
      <c r="R67" s="14">
        <f>VLOOKUP($H67,'[2]2024_11'!$D:$AD,'[2]2024_11'!J$19,FALSE)</f>
        <v>2438</v>
      </c>
      <c r="S67" s="15">
        <f t="shared" ref="S67:S86" si="5">R67-Q67</f>
        <v>39</v>
      </c>
      <c r="T67" s="12">
        <f>VLOOKUP($H67,'[2]2024_11'!$D:$AD,'[2]2024_11'!K$19,FALSE)</f>
        <v>39</v>
      </c>
      <c r="U67" s="16" t="str">
        <f>VLOOKUP($H67,'[2]2024_11'!$D:$AD,'[2]2024_11'!T$19,FALSE)</f>
        <v>LIDO</v>
      </c>
      <c r="V67" s="17" t="str">
        <f>VLOOKUP($H67,'[2]2024_11'!$D:$AD,'[2]2024_11'!U$19,FALSE)</f>
        <v>Sem ocorrência</v>
      </c>
      <c r="W67" s="12">
        <f>VLOOKUP($H67,'[2]2024_11'!$D:$AD,'[2]2024_11'!L$19,FALSE)</f>
        <v>625.82000000000005</v>
      </c>
      <c r="X67" s="12">
        <f>VLOOKUP($H67,'[2]2024_11'!$D:$AD,'[2]2024_11'!M$19,FALSE)</f>
        <v>0</v>
      </c>
      <c r="Y67" s="18">
        <f>VLOOKUP($H67,'[2]2024_11'!$D:$AD,'[2]2024_11'!N$19,FALSE)</f>
        <v>-59.14</v>
      </c>
      <c r="Z67" s="12">
        <f>VLOOKUP($H67,'[2]2024_11'!$D:$AD,'[2]2024_11'!O$19,FALSE)</f>
        <v>0</v>
      </c>
      <c r="AA67" s="12">
        <f>VLOOKUP($H67,'[2]2024_11'!$D:$AD,'[2]2024_11'!P$19,FALSE)</f>
        <v>0</v>
      </c>
      <c r="AB67" s="12">
        <f>VLOOKUP($H67,'[2]2024_11'!$D:$AD,'[2]2024_11'!Q$19,FALSE)</f>
        <v>566.67999999999995</v>
      </c>
      <c r="AC67">
        <f t="shared" ref="AC67:AC86" si="6">W67+X67+Y67+Z67+AA67</f>
        <v>566.68000000000006</v>
      </c>
      <c r="AD67">
        <f t="shared" ref="AD67:AD86" si="7">AB67-AC67</f>
        <v>0</v>
      </c>
    </row>
    <row r="68" spans="1:30" x14ac:dyDescent="0.25">
      <c r="A68" s="10" t="str">
        <f t="shared" si="4"/>
        <v>H088 2024 Novembro</v>
      </c>
      <c r="B68" s="10" t="str">
        <f>VLOOKUP(H68,[1]Auxiliar_referencia!E:F,2,FALSE)</f>
        <v>Medidor faturado pela UFSC</v>
      </c>
      <c r="C68" s="10">
        <v>2024</v>
      </c>
      <c r="D68" s="10" t="s">
        <v>120</v>
      </c>
      <c r="E68" s="10">
        <f>VLOOKUP(H68,[1]Auxiliar_referencia!$B:$X,3,FALSE)</f>
        <v>2294605</v>
      </c>
      <c r="F68" s="10" t="str">
        <f>VLOOKUP(H68,[1]Auxiliar_referencia!$B:$X,11,FALSE)</f>
        <v>Casa Vida e Saúde</v>
      </c>
      <c r="G68" s="10" t="str">
        <f>VLOOKUP(H68,[1]Auxiliar_referencia!$B:$X,16,FALSE)</f>
        <v>Y11C073654</v>
      </c>
      <c r="H68" s="11" t="s">
        <v>97</v>
      </c>
      <c r="I68" s="10" t="str">
        <f>VLOOKUP(H68,[1]Auxiliar_referencia!$B:$X,20,FALSE)</f>
        <v>CASAN</v>
      </c>
      <c r="J68" s="10" t="str">
        <f>VLOOKUP(H68,[1]Auxiliar_referencia!$B:$X,10,FALSE)</f>
        <v>Florianópolis - Outros</v>
      </c>
      <c r="K68" s="10" t="str">
        <f>VLOOKUP(H68,[1]Auxiliar_referencia!$B:$X,12,FALSE)</f>
        <v>Casa Vida e Saúde</v>
      </c>
      <c r="L68" s="12">
        <f>VLOOKUP($H68,'[2]2024_11'!$D:$AD,'[2]2024_11'!Z$19,FALSE)</f>
        <v>1</v>
      </c>
      <c r="M68" s="12">
        <f>VLOOKUP($H68,'[2]2024_11'!$D:$AD,'[2]2024_11'!AA$19,FALSE)</f>
        <v>0</v>
      </c>
      <c r="N68" s="12">
        <f>VLOOKUP($H68,'[2]2024_11'!$D:$AD,'[2]2024_11'!AB$19,FALSE)</f>
        <v>0</v>
      </c>
      <c r="O68" s="12">
        <f>VLOOKUP($H68,'[2]2024_11'!$D:$AD,'[2]2024_11'!AC$19,FALSE)</f>
        <v>0</v>
      </c>
      <c r="P68" s="12">
        <f>VLOOKUP($H68,'[2]2024_11'!$D:$AD,'[2]2024_11'!AD$19,FALSE)</f>
        <v>1</v>
      </c>
      <c r="Q68" s="13">
        <f>VLOOKUP(H68,'2024_10'!H:R,11,FALSE)</f>
        <v>16</v>
      </c>
      <c r="R68" s="14">
        <f>VLOOKUP($H68,'[2]2024_11'!$D:$AD,'[2]2024_11'!J$19,FALSE)</f>
        <v>16</v>
      </c>
      <c r="S68" s="15">
        <f t="shared" si="5"/>
        <v>0</v>
      </c>
      <c r="T68" s="12">
        <f>VLOOKUP($H68,'[2]2024_11'!$D:$AD,'[2]2024_11'!K$19,FALSE)</f>
        <v>0</v>
      </c>
      <c r="U68" s="16" t="str">
        <f>VLOOKUP($H68,'[2]2024_11'!$D:$AD,'[2]2024_11'!T$19,FALSE)</f>
        <v>LIDO</v>
      </c>
      <c r="V68" s="17" t="str">
        <f>VLOOKUP($H68,'[2]2024_11'!$D:$AD,'[2]2024_11'!U$19,FALSE)</f>
        <v>HIDRÔMETRO PARADO.</v>
      </c>
      <c r="W68" s="12">
        <f>VLOOKUP($H68,'[2]2024_11'!$D:$AD,'[2]2024_11'!L$19,FALSE)</f>
        <v>43.31</v>
      </c>
      <c r="X68" s="12">
        <f>VLOOKUP($H68,'[2]2024_11'!$D:$AD,'[2]2024_11'!M$19,FALSE)</f>
        <v>43.31</v>
      </c>
      <c r="Y68" s="18">
        <f>VLOOKUP($H68,'[2]2024_11'!$D:$AD,'[2]2024_11'!N$19,FALSE)</f>
        <v>-8.19</v>
      </c>
      <c r="Z68" s="12">
        <f>VLOOKUP($H68,'[2]2024_11'!$D:$AD,'[2]2024_11'!O$19,FALSE)</f>
        <v>0</v>
      </c>
      <c r="AA68" s="12">
        <f>VLOOKUP($H68,'[2]2024_11'!$D:$AD,'[2]2024_11'!P$19,FALSE)</f>
        <v>0</v>
      </c>
      <c r="AB68" s="12">
        <f>VLOOKUP($H68,'[2]2024_11'!$D:$AD,'[2]2024_11'!Q$19,FALSE)</f>
        <v>78.430000000000007</v>
      </c>
      <c r="AC68">
        <f t="shared" si="6"/>
        <v>78.430000000000007</v>
      </c>
      <c r="AD68">
        <f t="shared" si="7"/>
        <v>0</v>
      </c>
    </row>
    <row r="69" spans="1:30" x14ac:dyDescent="0.25">
      <c r="A69" s="10" t="str">
        <f t="shared" si="4"/>
        <v>H089 2024 Novembro</v>
      </c>
      <c r="B69" s="10" t="str">
        <f>VLOOKUP(H69,[1]Auxiliar_referencia!E:F,2,FALSE)</f>
        <v>Medidor faturado pela UFSC</v>
      </c>
      <c r="C69" s="10">
        <v>2024</v>
      </c>
      <c r="D69" s="10" t="s">
        <v>120</v>
      </c>
      <c r="E69" s="10">
        <f>VLOOKUP(H69,[1]Auxiliar_referencia!$B:$X,3,FALSE)</f>
        <v>2347660</v>
      </c>
      <c r="F69" s="10" t="str">
        <f>VLOOKUP(H69,[1]Auxiliar_referencia!$B:$X,11,FALSE)</f>
        <v>CCA - Barra da Lagoa - EMEB-AQI</v>
      </c>
      <c r="G69" s="10" t="str">
        <f>VLOOKUP(H69,[1]Auxiliar_referencia!$B:$X,16,FALSE)</f>
        <v>B17C007633</v>
      </c>
      <c r="H69" s="11" t="s">
        <v>98</v>
      </c>
      <c r="I69" s="10" t="str">
        <f>VLOOKUP(H69,[1]Auxiliar_referencia!$B:$X,20,FALSE)</f>
        <v>CASAN</v>
      </c>
      <c r="J69" s="10" t="str">
        <f>VLOOKUP(H69,[1]Auxiliar_referencia!$B:$X,10,FALSE)</f>
        <v>Florianópolis - Outros</v>
      </c>
      <c r="K69" s="10" t="str">
        <f>VLOOKUP(H69,[1]Auxiliar_referencia!$B:$X,12,FALSE)</f>
        <v>LAPOM, LAPMAR, LCM, LCA</v>
      </c>
      <c r="L69" s="12">
        <f>VLOOKUP($H69,'[2]2024_11'!$D:$AD,'[2]2024_11'!Z$19,FALSE)</f>
        <v>1</v>
      </c>
      <c r="M69" s="12">
        <f>VLOOKUP($H69,'[2]2024_11'!$D:$AD,'[2]2024_11'!AA$19,FALSE)</f>
        <v>0</v>
      </c>
      <c r="N69" s="12">
        <f>VLOOKUP($H69,'[2]2024_11'!$D:$AD,'[2]2024_11'!AB$19,FALSE)</f>
        <v>0</v>
      </c>
      <c r="O69" s="12">
        <f>VLOOKUP($H69,'[2]2024_11'!$D:$AD,'[2]2024_11'!AC$19,FALSE)</f>
        <v>0</v>
      </c>
      <c r="P69" s="12">
        <f>VLOOKUP($H69,'[2]2024_11'!$D:$AD,'[2]2024_11'!AD$19,FALSE)</f>
        <v>1</v>
      </c>
      <c r="Q69" s="13">
        <f>VLOOKUP(H69,'2024_10'!H:R,11,FALSE)</f>
        <v>3498</v>
      </c>
      <c r="R69" s="14">
        <f>VLOOKUP($H69,'[2]2024_11'!$D:$AD,'[2]2024_11'!J$19,FALSE)</f>
        <v>3560</v>
      </c>
      <c r="S69" s="15">
        <f t="shared" si="5"/>
        <v>62</v>
      </c>
      <c r="T69" s="12">
        <f>VLOOKUP($H69,'[2]2024_11'!$D:$AD,'[2]2024_11'!K$19,FALSE)</f>
        <v>62</v>
      </c>
      <c r="U69" s="16" t="str">
        <f>VLOOKUP($H69,'[2]2024_11'!$D:$AD,'[2]2024_11'!T$19,FALSE)</f>
        <v>LIDO/REVISÃO</v>
      </c>
      <c r="V69" s="17" t="str">
        <f>VLOOKUP($H69,'[2]2024_11'!$D:$AD,'[2]2024_11'!U$19,FALSE)</f>
        <v>CONFIRMACAO LEITURA</v>
      </c>
      <c r="W69" s="12">
        <f>VLOOKUP($H69,'[2]2024_11'!$D:$AD,'[2]2024_11'!L$19,FALSE)</f>
        <v>1037.29</v>
      </c>
      <c r="X69" s="12">
        <f>VLOOKUP($H69,'[2]2024_11'!$D:$AD,'[2]2024_11'!M$19,FALSE)</f>
        <v>1037.29</v>
      </c>
      <c r="Y69" s="18">
        <f>VLOOKUP($H69,'[2]2024_11'!$D:$AD,'[2]2024_11'!N$19,FALSE)</f>
        <v>-196.05</v>
      </c>
      <c r="Z69" s="12">
        <f>VLOOKUP($H69,'[2]2024_11'!$D:$AD,'[2]2024_11'!O$19,FALSE)</f>
        <v>0</v>
      </c>
      <c r="AA69" s="12">
        <f>VLOOKUP($H69,'[2]2024_11'!$D:$AD,'[2]2024_11'!P$19,FALSE)</f>
        <v>0</v>
      </c>
      <c r="AB69" s="12">
        <f>VLOOKUP($H69,'[2]2024_11'!$D:$AD,'[2]2024_11'!Q$19,FALSE)</f>
        <v>1878.53</v>
      </c>
      <c r="AC69">
        <f t="shared" si="6"/>
        <v>1878.53</v>
      </c>
      <c r="AD69">
        <f t="shared" si="7"/>
        <v>0</v>
      </c>
    </row>
    <row r="70" spans="1:30" x14ac:dyDescent="0.25">
      <c r="A70" s="10" t="str">
        <f t="shared" si="4"/>
        <v>H090 2024 Novembro</v>
      </c>
      <c r="B70" s="10" t="str">
        <f>VLOOKUP(H70,[1]Auxiliar_referencia!E:F,2,FALSE)</f>
        <v>Medidor faturado pela UFSC</v>
      </c>
      <c r="C70" s="10">
        <v>2024</v>
      </c>
      <c r="D70" s="10" t="s">
        <v>120</v>
      </c>
      <c r="E70" s="10">
        <f>VLOOKUP(H70,[1]Auxiliar_referencia!$B:$X,3,FALSE)</f>
        <v>2347679</v>
      </c>
      <c r="F70" s="10" t="str">
        <f>VLOOKUP(H70,[1]Auxiliar_referencia!$B:$X,11,FALSE)</f>
        <v>CCA - Barra da Lagoa - EMEB-AQI</v>
      </c>
      <c r="G70" s="10" t="str">
        <f>VLOOKUP(H70,[1]Auxiliar_referencia!$B:$X,16,FALSE)</f>
        <v>A15C030480</v>
      </c>
      <c r="H70" s="11" t="s">
        <v>99</v>
      </c>
      <c r="I70" s="10" t="str">
        <f>VLOOKUP(H70,[1]Auxiliar_referencia!$B:$X,20,FALSE)</f>
        <v>CASAN</v>
      </c>
      <c r="J70" s="10" t="str">
        <f>VLOOKUP(H70,[1]Auxiliar_referencia!$B:$X,10,FALSE)</f>
        <v>Florianópolis - Outros</v>
      </c>
      <c r="K70" s="10" t="str">
        <f>VLOOKUP(H70,[1]Auxiliar_referencia!$B:$X,12,FALSE)</f>
        <v>LMM - Guarita, convivência, oficina e escritórios</v>
      </c>
      <c r="L70" s="12">
        <f>VLOOKUP($H70,'[2]2024_11'!$D:$AD,'[2]2024_11'!Z$19,FALSE)</f>
        <v>1</v>
      </c>
      <c r="M70" s="12">
        <f>VLOOKUP($H70,'[2]2024_11'!$D:$AD,'[2]2024_11'!AA$19,FALSE)</f>
        <v>0</v>
      </c>
      <c r="N70" s="12">
        <f>VLOOKUP($H70,'[2]2024_11'!$D:$AD,'[2]2024_11'!AB$19,FALSE)</f>
        <v>0</v>
      </c>
      <c r="O70" s="12">
        <f>VLOOKUP($H70,'[2]2024_11'!$D:$AD,'[2]2024_11'!AC$19,FALSE)</f>
        <v>0</v>
      </c>
      <c r="P70" s="12">
        <f>VLOOKUP($H70,'[2]2024_11'!$D:$AD,'[2]2024_11'!AD$19,FALSE)</f>
        <v>1</v>
      </c>
      <c r="Q70" s="13">
        <f>VLOOKUP(H70,'2024_10'!H:R,11,FALSE)</f>
        <v>673</v>
      </c>
      <c r="R70" s="14">
        <f>VLOOKUP($H70,'[2]2024_11'!$D:$AD,'[2]2024_11'!J$19,FALSE)</f>
        <v>675</v>
      </c>
      <c r="S70" s="15">
        <f t="shared" si="5"/>
        <v>2</v>
      </c>
      <c r="T70" s="12">
        <f>VLOOKUP($H70,'[2]2024_11'!$D:$AD,'[2]2024_11'!K$19,FALSE)</f>
        <v>2</v>
      </c>
      <c r="U70" s="16" t="str">
        <f>VLOOKUP($H70,'[2]2024_11'!$D:$AD,'[2]2024_11'!T$19,FALSE)</f>
        <v>LIDO/REVISÃO</v>
      </c>
      <c r="V70" s="17" t="str">
        <f>VLOOKUP($H70,'[2]2024_11'!$D:$AD,'[2]2024_11'!U$19,FALSE)</f>
        <v>CONFIRMACAO LEITURA</v>
      </c>
      <c r="W70" s="12">
        <f>VLOOKUP($H70,'[2]2024_11'!$D:$AD,'[2]2024_11'!L$19,FALSE)</f>
        <v>56.05</v>
      </c>
      <c r="X70" s="12">
        <f>VLOOKUP($H70,'[2]2024_11'!$D:$AD,'[2]2024_11'!M$19,FALSE)</f>
        <v>56.05</v>
      </c>
      <c r="Y70" s="18">
        <f>VLOOKUP($H70,'[2]2024_11'!$D:$AD,'[2]2024_11'!N$19,FALSE)</f>
        <v>-10.59</v>
      </c>
      <c r="Z70" s="12">
        <f>VLOOKUP($H70,'[2]2024_11'!$D:$AD,'[2]2024_11'!O$19,FALSE)</f>
        <v>0</v>
      </c>
      <c r="AA70" s="12">
        <f>VLOOKUP($H70,'[2]2024_11'!$D:$AD,'[2]2024_11'!P$19,FALSE)</f>
        <v>0</v>
      </c>
      <c r="AB70" s="12">
        <f>VLOOKUP($H70,'[2]2024_11'!$D:$AD,'[2]2024_11'!Q$19,FALSE)</f>
        <v>101.51</v>
      </c>
      <c r="AC70">
        <f t="shared" si="6"/>
        <v>101.50999999999999</v>
      </c>
      <c r="AD70">
        <f t="shared" si="7"/>
        <v>0</v>
      </c>
    </row>
    <row r="71" spans="1:30" x14ac:dyDescent="0.25">
      <c r="A71" s="10" t="str">
        <f t="shared" si="4"/>
        <v>H106 2024 Novembro</v>
      </c>
      <c r="B71" s="10" t="str">
        <f>VLOOKUP(H71,[1]Auxiliar_referencia!E:F,2,FALSE)</f>
        <v>Medidor faturado pela UFSC</v>
      </c>
      <c r="C71" s="10">
        <v>2024</v>
      </c>
      <c r="D71" s="10" t="s">
        <v>120</v>
      </c>
      <c r="E71" s="10">
        <f>VLOOKUP(H71,[1]Auxiliar_referencia!$B:$X,3,FALSE)</f>
        <v>14948508</v>
      </c>
      <c r="F71" s="10" t="str">
        <f>VLOOKUP(H71,[1]Auxiliar_referencia!$B:$X,11,FALSE)</f>
        <v>CCA - Araquari - Barra do Sul</v>
      </c>
      <c r="G71" s="10" t="str">
        <f>VLOOKUP(H71,[1]Auxiliar_referencia!$B:$X,16,FALSE)</f>
        <v>B11C061116</v>
      </c>
      <c r="H71" s="11" t="s">
        <v>100</v>
      </c>
      <c r="I71" s="10" t="str">
        <f>VLOOKUP(H71,[1]Auxiliar_referencia!$B:$X,20,FALSE)</f>
        <v>CASAN</v>
      </c>
      <c r="J71" s="10" t="str">
        <f>VLOOKUP(H71,[1]Auxiliar_referencia!$B:$X,10,FALSE)</f>
        <v>Araquari</v>
      </c>
      <c r="K71" s="10" t="str">
        <f>VLOOKUP(H71,[1]Auxiliar_referencia!$B:$X,12,FALSE)</f>
        <v>Fazenda UFSC/Yakult - Lab. de Camarões Marinhos</v>
      </c>
      <c r="L71" s="12">
        <f>VLOOKUP($H71,'[2]2024_11'!$D:$AD,'[2]2024_11'!Z$19,FALSE)</f>
        <v>1</v>
      </c>
      <c r="M71" s="12">
        <f>VLOOKUP($H71,'[2]2024_11'!$D:$AD,'[2]2024_11'!AA$19,FALSE)</f>
        <v>0</v>
      </c>
      <c r="N71" s="12">
        <f>VLOOKUP($H71,'[2]2024_11'!$D:$AD,'[2]2024_11'!AB$19,FALSE)</f>
        <v>0</v>
      </c>
      <c r="O71" s="12">
        <f>VLOOKUP($H71,'[2]2024_11'!$D:$AD,'[2]2024_11'!AC$19,FALSE)</f>
        <v>0</v>
      </c>
      <c r="P71" s="12">
        <f>VLOOKUP($H71,'[2]2024_11'!$D:$AD,'[2]2024_11'!AD$19,FALSE)</f>
        <v>1</v>
      </c>
      <c r="Q71" s="13">
        <f>VLOOKUP(H71,'2024_10'!H:R,11,FALSE)</f>
        <v>2</v>
      </c>
      <c r="R71" s="14">
        <f>VLOOKUP($H71,'[2]2024_11'!$D:$AD,'[2]2024_11'!J$19,FALSE)</f>
        <v>5</v>
      </c>
      <c r="S71" s="15">
        <f t="shared" si="5"/>
        <v>3</v>
      </c>
      <c r="T71" s="12">
        <f>VLOOKUP($H71,'[2]2024_11'!$D:$AD,'[2]2024_11'!K$19,FALSE)</f>
        <v>3</v>
      </c>
      <c r="U71" s="16" t="str">
        <f>VLOOKUP($H71,'[2]2024_11'!$D:$AD,'[2]2024_11'!T$19,FALSE)</f>
        <v>LIDO</v>
      </c>
      <c r="V71" s="17" t="str">
        <f>VLOOKUP($H71,'[2]2024_11'!$D:$AD,'[2]2024_11'!U$19,FALSE)</f>
        <v>Sem ocorrência</v>
      </c>
      <c r="W71" s="12">
        <f>VLOOKUP($H71,'[2]2024_11'!$D:$AD,'[2]2024_11'!L$19,FALSE)</f>
        <v>62.42</v>
      </c>
      <c r="X71" s="12">
        <f>VLOOKUP($H71,'[2]2024_11'!$D:$AD,'[2]2024_11'!M$19,FALSE)</f>
        <v>0</v>
      </c>
      <c r="Y71" s="18">
        <f>VLOOKUP($H71,'[2]2024_11'!$D:$AD,'[2]2024_11'!N$19,FALSE)</f>
        <v>-5.9</v>
      </c>
      <c r="Z71" s="12">
        <f>VLOOKUP($H71,'[2]2024_11'!$D:$AD,'[2]2024_11'!O$19,FALSE)</f>
        <v>0</v>
      </c>
      <c r="AA71" s="12">
        <f>VLOOKUP($H71,'[2]2024_11'!$D:$AD,'[2]2024_11'!P$19,FALSE)</f>
        <v>0</v>
      </c>
      <c r="AB71" s="12">
        <f>VLOOKUP($H71,'[2]2024_11'!$D:$AD,'[2]2024_11'!Q$19,FALSE)</f>
        <v>56.52</v>
      </c>
      <c r="AC71">
        <f t="shared" si="6"/>
        <v>56.52</v>
      </c>
      <c r="AD71">
        <f t="shared" si="7"/>
        <v>0</v>
      </c>
    </row>
    <row r="72" spans="1:30" x14ac:dyDescent="0.25">
      <c r="A72" s="10" t="str">
        <f t="shared" si="4"/>
        <v>H108 2024 Novembro</v>
      </c>
      <c r="B72" s="10" t="str">
        <f>VLOOKUP(H72,[1]Auxiliar_referencia!E:F,2,FALSE)</f>
        <v>Medidor faturado pela UFSC</v>
      </c>
      <c r="C72" s="10">
        <v>2024</v>
      </c>
      <c r="D72" s="10" t="s">
        <v>120</v>
      </c>
      <c r="E72" s="10">
        <f>VLOOKUP(H72,[1]Auxiliar_referencia!$B:$X,3,FALSE)</f>
        <v>0</v>
      </c>
      <c r="F72" s="10" t="str">
        <f>VLOOKUP(H72,[1]Auxiliar_referencia!$B:$X,11,FALSE)</f>
        <v>Joinville - Perini B. P.</v>
      </c>
      <c r="G72" s="10" t="str">
        <f>VLOOKUP(H72,[1]Auxiliar_referencia!$B:$X,16,FALSE)</f>
        <v>A15B040774</v>
      </c>
      <c r="H72" s="11" t="s">
        <v>101</v>
      </c>
      <c r="I72" s="10" t="str">
        <f>VLOOKUP(H72,[1]Auxiliar_referencia!$B:$X,20,FALSE)</f>
        <v>Condomínio Perini</v>
      </c>
      <c r="J72" s="10" t="str">
        <f>VLOOKUP(H72,[1]Auxiliar_referencia!$B:$X,10,FALSE)</f>
        <v>Joinville</v>
      </c>
      <c r="K72" s="10" t="str">
        <f>VLOOKUP(H72,[1]Auxiliar_referencia!$B:$X,12,FALSE)</f>
        <v>Bloco U - RU LAV</v>
      </c>
      <c r="L72" s="12">
        <f>VLOOKUP($H72,'[2]2024_11'!$D:$AD,'[2]2024_11'!Z$19,FALSE)</f>
        <v>0</v>
      </c>
      <c r="M72" s="12">
        <f>VLOOKUP($H72,'[2]2024_11'!$D:$AD,'[2]2024_11'!AA$19,FALSE)</f>
        <v>0</v>
      </c>
      <c r="N72" s="12">
        <f>VLOOKUP($H72,'[2]2024_11'!$D:$AD,'[2]2024_11'!AB$19,FALSE)</f>
        <v>1</v>
      </c>
      <c r="O72" s="12">
        <f>VLOOKUP($H72,'[2]2024_11'!$D:$AD,'[2]2024_11'!AC$19,FALSE)</f>
        <v>0</v>
      </c>
      <c r="P72" s="12">
        <f>VLOOKUP($H72,'[2]2024_11'!$D:$AD,'[2]2024_11'!AD$19,FALSE)</f>
        <v>1</v>
      </c>
      <c r="Q72" s="13">
        <f>VLOOKUP(H72,'2024_10'!H:R,11,FALSE)</f>
        <v>4513.49</v>
      </c>
      <c r="R72" s="14">
        <f>VLOOKUP($H72,'[2]2024_11'!$D:$AD,'[2]2024_11'!J$19,FALSE)</f>
        <v>4582.3900000000003</v>
      </c>
      <c r="S72" s="15">
        <f t="shared" si="5"/>
        <v>68.900000000000546</v>
      </c>
      <c r="T72" s="12">
        <f>VLOOKUP($H72,'[2]2024_11'!$D:$AD,'[2]2024_11'!K$19,FALSE)</f>
        <v>68.900000000000006</v>
      </c>
      <c r="U72" s="16">
        <f>VLOOKUP($H72,'[2]2024_11'!$D:$AD,'[2]2024_11'!T$19,FALSE)</f>
        <v>0</v>
      </c>
      <c r="V72" s="17">
        <f>VLOOKUP($H72,'[2]2024_11'!$D:$AD,'[2]2024_11'!U$19,FALSE)</f>
        <v>0</v>
      </c>
      <c r="W72" s="12">
        <f>VLOOKUP($H72,'[2]2024_11'!$D:$AD,'[2]2024_11'!L$19,FALSE)</f>
        <v>819.91</v>
      </c>
      <c r="X72" s="12">
        <f>VLOOKUP($H72,'[2]2024_11'!$D:$AD,'[2]2024_11'!M$19,FALSE)</f>
        <v>655.93</v>
      </c>
      <c r="Y72" s="18">
        <f>VLOOKUP($H72,'[2]2024_11'!$D:$AD,'[2]2024_11'!N$19,FALSE)</f>
        <v>0</v>
      </c>
      <c r="Z72" s="12">
        <f>VLOOKUP($H72,'[2]2024_11'!$D:$AD,'[2]2024_11'!O$19,FALSE)</f>
        <v>0</v>
      </c>
      <c r="AA72" s="12">
        <f>VLOOKUP($H72,'[2]2024_11'!$D:$AD,'[2]2024_11'!P$19,FALSE)</f>
        <v>0</v>
      </c>
      <c r="AB72" s="12">
        <f>VLOOKUP($H72,'[2]2024_11'!$D:$AD,'[2]2024_11'!Q$19,FALSE)</f>
        <v>1475.84</v>
      </c>
      <c r="AC72">
        <f t="shared" si="6"/>
        <v>1475.84</v>
      </c>
      <c r="AD72">
        <f t="shared" si="7"/>
        <v>0</v>
      </c>
    </row>
    <row r="73" spans="1:30" x14ac:dyDescent="0.25">
      <c r="A73" s="10" t="str">
        <f t="shared" si="4"/>
        <v>H109 2024 Novembro</v>
      </c>
      <c r="B73" s="10" t="str">
        <f>VLOOKUP(H73,[1]Auxiliar_referencia!E:F,2,FALSE)</f>
        <v>Medidor faturado pela UFSC</v>
      </c>
      <c r="C73" s="10">
        <v>2024</v>
      </c>
      <c r="D73" s="10" t="s">
        <v>120</v>
      </c>
      <c r="E73" s="10">
        <f>VLOOKUP(H73,[1]Auxiliar_referencia!$B:$X,3,FALSE)</f>
        <v>0</v>
      </c>
      <c r="F73" s="10" t="str">
        <f>VLOOKUP(H73,[1]Auxiliar_referencia!$B:$X,11,FALSE)</f>
        <v>Joinville - Perini B. P.</v>
      </c>
      <c r="G73" s="10" t="str">
        <f>VLOOKUP(H73,[1]Auxiliar_referencia!$B:$X,16,FALSE)</f>
        <v>F17B900021</v>
      </c>
      <c r="H73" s="11" t="s">
        <v>102</v>
      </c>
      <c r="I73" s="10" t="str">
        <f>VLOOKUP(H73,[1]Auxiliar_referencia!$B:$X,20,FALSE)</f>
        <v>Condomínio Perini</v>
      </c>
      <c r="J73" s="10" t="str">
        <f>VLOOKUP(H73,[1]Auxiliar_referencia!$B:$X,10,FALSE)</f>
        <v>Joinville</v>
      </c>
      <c r="K73" s="10" t="str">
        <f>VLOOKUP(H73,[1]Auxiliar_referencia!$B:$X,12,FALSE)</f>
        <v>Bloco O - O1</v>
      </c>
      <c r="L73" s="12">
        <f>VLOOKUP($H73,'[2]2024_11'!$D:$AD,'[2]2024_11'!Z$19,FALSE)</f>
        <v>0</v>
      </c>
      <c r="M73" s="12">
        <f>VLOOKUP($H73,'[2]2024_11'!$D:$AD,'[2]2024_11'!AA$19,FALSE)</f>
        <v>0</v>
      </c>
      <c r="N73" s="12">
        <f>VLOOKUP($H73,'[2]2024_11'!$D:$AD,'[2]2024_11'!AB$19,FALSE)</f>
        <v>1</v>
      </c>
      <c r="O73" s="12">
        <f>VLOOKUP($H73,'[2]2024_11'!$D:$AD,'[2]2024_11'!AC$19,FALSE)</f>
        <v>0</v>
      </c>
      <c r="P73" s="12">
        <f>VLOOKUP($H73,'[2]2024_11'!$D:$AD,'[2]2024_11'!AD$19,FALSE)</f>
        <v>1</v>
      </c>
      <c r="Q73" s="13">
        <f>VLOOKUP(H73,'2024_10'!H:R,11,FALSE)</f>
        <v>2030.9839999999999</v>
      </c>
      <c r="R73" s="14">
        <f>VLOOKUP($H73,'[2]2024_11'!$D:$AD,'[2]2024_11'!J$19,FALSE)</f>
        <v>2072.6729999999998</v>
      </c>
      <c r="S73" s="15">
        <f t="shared" si="5"/>
        <v>41.688999999999851</v>
      </c>
      <c r="T73" s="12">
        <f>VLOOKUP($H73,'[2]2024_11'!$D:$AD,'[2]2024_11'!K$19,FALSE)</f>
        <v>41.689</v>
      </c>
      <c r="U73" s="16">
        <f>VLOOKUP($H73,'[2]2024_11'!$D:$AD,'[2]2024_11'!T$19,FALSE)</f>
        <v>0</v>
      </c>
      <c r="V73" s="17">
        <f>VLOOKUP($H73,'[2]2024_11'!$D:$AD,'[2]2024_11'!U$19,FALSE)</f>
        <v>0</v>
      </c>
      <c r="W73" s="12">
        <f>VLOOKUP($H73,'[2]2024_11'!$D:$AD,'[2]2024_11'!L$19,FALSE)</f>
        <v>496.1</v>
      </c>
      <c r="X73" s="12">
        <f>VLOOKUP($H73,'[2]2024_11'!$D:$AD,'[2]2024_11'!M$19,FALSE)</f>
        <v>396.88</v>
      </c>
      <c r="Y73" s="18">
        <f>VLOOKUP($H73,'[2]2024_11'!$D:$AD,'[2]2024_11'!N$19,FALSE)</f>
        <v>0</v>
      </c>
      <c r="Z73" s="12">
        <f>VLOOKUP($H73,'[2]2024_11'!$D:$AD,'[2]2024_11'!O$19,FALSE)</f>
        <v>0</v>
      </c>
      <c r="AA73" s="12">
        <f>VLOOKUP($H73,'[2]2024_11'!$D:$AD,'[2]2024_11'!P$19,FALSE)</f>
        <v>0</v>
      </c>
      <c r="AB73" s="12">
        <f>VLOOKUP($H73,'[2]2024_11'!$D:$AD,'[2]2024_11'!Q$19,FALSE)</f>
        <v>892.98</v>
      </c>
      <c r="AC73">
        <f t="shared" si="6"/>
        <v>892.98</v>
      </c>
      <c r="AD73">
        <f t="shared" si="7"/>
        <v>0</v>
      </c>
    </row>
    <row r="74" spans="1:30" x14ac:dyDescent="0.25">
      <c r="A74" s="10" t="str">
        <f t="shared" si="4"/>
        <v>H110 2024 Novembro</v>
      </c>
      <c r="B74" s="10" t="str">
        <f>VLOOKUP(H74,[1]Auxiliar_referencia!E:F,2,FALSE)</f>
        <v>Medidor faturado pela UFSC</v>
      </c>
      <c r="C74" s="10">
        <v>2024</v>
      </c>
      <c r="D74" s="10" t="s">
        <v>120</v>
      </c>
      <c r="E74" s="10">
        <f>VLOOKUP(H74,[1]Auxiliar_referencia!$B:$X,3,FALSE)</f>
        <v>0</v>
      </c>
      <c r="F74" s="10" t="str">
        <f>VLOOKUP(H74,[1]Auxiliar_referencia!$B:$X,11,FALSE)</f>
        <v>Joinville - Perini B. P.</v>
      </c>
      <c r="G74" s="10" t="str">
        <f>VLOOKUP(H74,[1]Auxiliar_referencia!$B:$X,16,FALSE)</f>
        <v>F17B900028</v>
      </c>
      <c r="H74" s="11" t="s">
        <v>103</v>
      </c>
      <c r="I74" s="10" t="str">
        <f>VLOOKUP(H74,[1]Auxiliar_referencia!$B:$X,20,FALSE)</f>
        <v>Condomínio Perini</v>
      </c>
      <c r="J74" s="10" t="str">
        <f>VLOOKUP(H74,[1]Auxiliar_referencia!$B:$X,10,FALSE)</f>
        <v>Joinville</v>
      </c>
      <c r="K74" s="10" t="str">
        <f>VLOOKUP(H74,[1]Auxiliar_referencia!$B:$X,12,FALSE)</f>
        <v>Bloco U - RU</v>
      </c>
      <c r="L74" s="12">
        <f>VLOOKUP($H74,'[2]2024_11'!$D:$AD,'[2]2024_11'!Z$19,FALSE)</f>
        <v>0</v>
      </c>
      <c r="M74" s="12">
        <f>VLOOKUP($H74,'[2]2024_11'!$D:$AD,'[2]2024_11'!AA$19,FALSE)</f>
        <v>0</v>
      </c>
      <c r="N74" s="12">
        <f>VLOOKUP($H74,'[2]2024_11'!$D:$AD,'[2]2024_11'!AB$19,FALSE)</f>
        <v>1</v>
      </c>
      <c r="O74" s="12">
        <f>VLOOKUP($H74,'[2]2024_11'!$D:$AD,'[2]2024_11'!AC$19,FALSE)</f>
        <v>0</v>
      </c>
      <c r="P74" s="12">
        <f>VLOOKUP($H74,'[2]2024_11'!$D:$AD,'[2]2024_11'!AD$19,FALSE)</f>
        <v>1</v>
      </c>
      <c r="Q74" s="13">
        <f>VLOOKUP(H74,'2024_10'!H:R,11,FALSE)</f>
        <v>6247.37</v>
      </c>
      <c r="R74" s="14">
        <f>VLOOKUP($H74,'[2]2024_11'!$D:$AD,'[2]2024_11'!J$19,FALSE)</f>
        <v>6392.93</v>
      </c>
      <c r="S74" s="15">
        <f t="shared" si="5"/>
        <v>145.5600000000004</v>
      </c>
      <c r="T74" s="12">
        <f>VLOOKUP($H74,'[2]2024_11'!$D:$AD,'[2]2024_11'!K$19,FALSE)</f>
        <v>145.56</v>
      </c>
      <c r="U74" s="16">
        <f>VLOOKUP($H74,'[2]2024_11'!$D:$AD,'[2]2024_11'!T$19,FALSE)</f>
        <v>0</v>
      </c>
      <c r="V74" s="17">
        <f>VLOOKUP($H74,'[2]2024_11'!$D:$AD,'[2]2024_11'!U$19,FALSE)</f>
        <v>0</v>
      </c>
      <c r="W74" s="12">
        <f>VLOOKUP($H74,'[2]2024_11'!$D:$AD,'[2]2024_11'!L$19,FALSE)</f>
        <v>1732.16</v>
      </c>
      <c r="X74" s="12">
        <f>VLOOKUP($H74,'[2]2024_11'!$D:$AD,'[2]2024_11'!M$19,FALSE)</f>
        <v>1385.73</v>
      </c>
      <c r="Y74" s="18">
        <f>VLOOKUP($H74,'[2]2024_11'!$D:$AD,'[2]2024_11'!N$19,FALSE)</f>
        <v>0</v>
      </c>
      <c r="Z74" s="12">
        <f>VLOOKUP($H74,'[2]2024_11'!$D:$AD,'[2]2024_11'!O$19,FALSE)</f>
        <v>0</v>
      </c>
      <c r="AA74" s="12">
        <f>VLOOKUP($H74,'[2]2024_11'!$D:$AD,'[2]2024_11'!P$19,FALSE)</f>
        <v>0</v>
      </c>
      <c r="AB74" s="12">
        <f>VLOOKUP($H74,'[2]2024_11'!$D:$AD,'[2]2024_11'!Q$19,FALSE)</f>
        <v>3117.8900000000003</v>
      </c>
      <c r="AC74">
        <f t="shared" si="6"/>
        <v>3117.8900000000003</v>
      </c>
      <c r="AD74">
        <f t="shared" si="7"/>
        <v>0</v>
      </c>
    </row>
    <row r="75" spans="1:30" x14ac:dyDescent="0.25">
      <c r="A75" s="10" t="str">
        <f t="shared" si="4"/>
        <v>H111 2024 Novembro</v>
      </c>
      <c r="B75" s="10" t="str">
        <f>VLOOKUP(H75,[1]Auxiliar_referencia!E:F,2,FALSE)</f>
        <v>Medidor faturado pela UFSC</v>
      </c>
      <c r="C75" s="10">
        <v>2024</v>
      </c>
      <c r="D75" s="10" t="s">
        <v>120</v>
      </c>
      <c r="E75" s="10">
        <f>VLOOKUP(H75,[1]Auxiliar_referencia!$B:$X,3,FALSE)</f>
        <v>0</v>
      </c>
      <c r="F75" s="10" t="str">
        <f>VLOOKUP(H75,[1]Auxiliar_referencia!$B:$X,11,FALSE)</f>
        <v>Joinville - Perini B. P.</v>
      </c>
      <c r="G75" s="10" t="str">
        <f>VLOOKUP(H75,[1]Auxiliar_referencia!$B:$X,16,FALSE)</f>
        <v>C16UB020205</v>
      </c>
      <c r="H75" s="11" t="s">
        <v>104</v>
      </c>
      <c r="I75" s="10" t="str">
        <f>VLOOKUP(H75,[1]Auxiliar_referencia!$B:$X,20,FALSE)</f>
        <v>Condomínio Perini</v>
      </c>
      <c r="J75" s="10" t="str">
        <f>VLOOKUP(H75,[1]Auxiliar_referencia!$B:$X,10,FALSE)</f>
        <v>Joinville</v>
      </c>
      <c r="K75" s="10" t="str">
        <f>VLOOKUP(H75,[1]Auxiliar_referencia!$B:$X,12,FALSE)</f>
        <v>Bloco U - U</v>
      </c>
      <c r="L75" s="12">
        <f>VLOOKUP($H75,'[2]2024_11'!$D:$AD,'[2]2024_11'!Z$19,FALSE)</f>
        <v>0</v>
      </c>
      <c r="M75" s="12">
        <f>VLOOKUP($H75,'[2]2024_11'!$D:$AD,'[2]2024_11'!AA$19,FALSE)</f>
        <v>0</v>
      </c>
      <c r="N75" s="12">
        <f>VLOOKUP($H75,'[2]2024_11'!$D:$AD,'[2]2024_11'!AB$19,FALSE)</f>
        <v>1</v>
      </c>
      <c r="O75" s="12">
        <f>VLOOKUP($H75,'[2]2024_11'!$D:$AD,'[2]2024_11'!AC$19,FALSE)</f>
        <v>0</v>
      </c>
      <c r="P75" s="12">
        <f>VLOOKUP($H75,'[2]2024_11'!$D:$AD,'[2]2024_11'!AD$19,FALSE)</f>
        <v>1</v>
      </c>
      <c r="Q75" s="13">
        <f>VLOOKUP(H75,'2024_10'!H:R,11,FALSE)</f>
        <v>5468.1679999999997</v>
      </c>
      <c r="R75" s="14">
        <f>VLOOKUP($H75,'[2]2024_11'!$D:$AD,'[2]2024_11'!J$19,FALSE)</f>
        <v>5890.4620000000004</v>
      </c>
      <c r="S75" s="15">
        <f t="shared" si="5"/>
        <v>422.29400000000078</v>
      </c>
      <c r="T75" s="12">
        <f>VLOOKUP($H75,'[2]2024_11'!$D:$AD,'[2]2024_11'!K$19,FALSE)</f>
        <v>422.29399999999998</v>
      </c>
      <c r="U75" s="16">
        <f>VLOOKUP($H75,'[2]2024_11'!$D:$AD,'[2]2024_11'!T$19,FALSE)</f>
        <v>0</v>
      </c>
      <c r="V75" s="17">
        <f>VLOOKUP($H75,'[2]2024_11'!$D:$AD,'[2]2024_11'!U$19,FALSE)</f>
        <v>0</v>
      </c>
      <c r="W75" s="12">
        <f>VLOOKUP($H75,'[2]2024_11'!$D:$AD,'[2]2024_11'!L$19,FALSE)</f>
        <v>5025.3</v>
      </c>
      <c r="X75" s="12">
        <f>VLOOKUP($H75,'[2]2024_11'!$D:$AD,'[2]2024_11'!M$19,FALSE)</f>
        <v>4020.24</v>
      </c>
      <c r="Y75" s="18">
        <f>VLOOKUP($H75,'[2]2024_11'!$D:$AD,'[2]2024_11'!N$19,FALSE)</f>
        <v>0</v>
      </c>
      <c r="Z75" s="12">
        <f>VLOOKUP($H75,'[2]2024_11'!$D:$AD,'[2]2024_11'!O$19,FALSE)</f>
        <v>0</v>
      </c>
      <c r="AA75" s="12">
        <f>VLOOKUP($H75,'[2]2024_11'!$D:$AD,'[2]2024_11'!P$19,FALSE)</f>
        <v>0</v>
      </c>
      <c r="AB75" s="12">
        <f>VLOOKUP($H75,'[2]2024_11'!$D:$AD,'[2]2024_11'!Q$19,FALSE)</f>
        <v>9045.5400000000009</v>
      </c>
      <c r="AC75">
        <f t="shared" si="6"/>
        <v>9045.5400000000009</v>
      </c>
      <c r="AD75">
        <f t="shared" si="7"/>
        <v>0</v>
      </c>
    </row>
    <row r="76" spans="1:30" x14ac:dyDescent="0.25">
      <c r="A76" s="10" t="str">
        <f>H76&amp;" "&amp;C76&amp;" "&amp;D76</f>
        <v>H112 2024 Novembro</v>
      </c>
      <c r="B76" s="10" t="str">
        <f>VLOOKUP(H76,[1]Auxiliar_referencia!E:F,2,FALSE)</f>
        <v>Medidor faturado pela UFSC</v>
      </c>
      <c r="C76" s="10">
        <v>2024</v>
      </c>
      <c r="D76" s="10" t="s">
        <v>120</v>
      </c>
      <c r="E76" s="10">
        <f>VLOOKUP(H76,[1]Auxiliar_referencia!$B:$X,3,FALSE)</f>
        <v>0</v>
      </c>
      <c r="F76" s="10" t="str">
        <f>VLOOKUP(H76,[1]Auxiliar_referencia!$B:$X,11,FALSE)</f>
        <v>Joinville - Perini B. P.</v>
      </c>
      <c r="G76" s="10" t="str">
        <f>VLOOKUP(H76,[1]Auxiliar_referencia!$B:$X,16,FALSE)</f>
        <v/>
      </c>
      <c r="H76" s="11" t="s">
        <v>105</v>
      </c>
      <c r="I76" s="10" t="str">
        <f>VLOOKUP(H76,[1]Auxiliar_referencia!$B:$X,20,FALSE)</f>
        <v>Condomínio Perini</v>
      </c>
      <c r="J76" s="10" t="str">
        <f>VLOOKUP(H76,[1]Auxiliar_referencia!$B:$X,10,FALSE)</f>
        <v>Joinville</v>
      </c>
      <c r="K76" s="10" t="str">
        <f>VLOOKUP(H76,[1]Auxiliar_referencia!$B:$X,12,FALSE)</f>
        <v>Tunel de Vento - LAB 01</v>
      </c>
      <c r="L76" s="12">
        <f>VLOOKUP($H76,'[2]2024_11'!$D:$AD,'[2]2024_11'!Z$19,FALSE)</f>
        <v>0</v>
      </c>
      <c r="M76" s="12">
        <f>VLOOKUP($H76,'[2]2024_11'!$D:$AD,'[2]2024_11'!AA$19,FALSE)</f>
        <v>0</v>
      </c>
      <c r="N76" s="12">
        <f>VLOOKUP($H76,'[2]2024_11'!$D:$AD,'[2]2024_11'!AB$19,FALSE)</f>
        <v>1</v>
      </c>
      <c r="O76" s="12">
        <f>VLOOKUP($H76,'[2]2024_11'!$D:$AD,'[2]2024_11'!AC$19,FALSE)</f>
        <v>0</v>
      </c>
      <c r="P76" s="12">
        <f>VLOOKUP($H76,'[2]2024_11'!$D:$AD,'[2]2024_11'!AD$19,FALSE)</f>
        <v>1</v>
      </c>
      <c r="Q76" s="13">
        <f>VLOOKUP(H76,'2024_10'!H:R,11,FALSE)</f>
        <v>499.07299999999998</v>
      </c>
      <c r="R76" s="14">
        <f>VLOOKUP($H76,'[2]2024_11'!$D:$AD,'[2]2024_11'!J$19,FALSE)</f>
        <v>512.21400000000006</v>
      </c>
      <c r="S76" s="15">
        <f t="shared" si="5"/>
        <v>13.141000000000076</v>
      </c>
      <c r="T76" s="12">
        <f>VLOOKUP($H76,'[2]2024_11'!$D:$AD,'[2]2024_11'!K$19,FALSE)</f>
        <v>13.141</v>
      </c>
      <c r="U76" s="16">
        <f>VLOOKUP($H76,'[2]2024_11'!$D:$AD,'[2]2024_11'!T$19,FALSE)</f>
        <v>0</v>
      </c>
      <c r="V76" s="17">
        <f>VLOOKUP($H76,'[2]2024_11'!$D:$AD,'[2]2024_11'!U$19,FALSE)</f>
        <v>0</v>
      </c>
      <c r="W76" s="12">
        <f>VLOOKUP($H76,'[2]2024_11'!$D:$AD,'[2]2024_11'!L$19,FALSE)</f>
        <v>156.38</v>
      </c>
      <c r="X76" s="12">
        <f>VLOOKUP($H76,'[2]2024_11'!$D:$AD,'[2]2024_11'!M$19,FALSE)</f>
        <v>125.1</v>
      </c>
      <c r="Y76" s="18">
        <f>VLOOKUP($H76,'[2]2024_11'!$D:$AD,'[2]2024_11'!N$19,FALSE)</f>
        <v>0</v>
      </c>
      <c r="Z76" s="12">
        <f>VLOOKUP($H76,'[2]2024_11'!$D:$AD,'[2]2024_11'!O$19,FALSE)</f>
        <v>0</v>
      </c>
      <c r="AA76" s="12">
        <f>VLOOKUP($H76,'[2]2024_11'!$D:$AD,'[2]2024_11'!P$19,FALSE)</f>
        <v>0</v>
      </c>
      <c r="AB76" s="12">
        <f>VLOOKUP($H76,'[2]2024_11'!$D:$AD,'[2]2024_11'!Q$19,FALSE)</f>
        <v>281.48</v>
      </c>
      <c r="AC76">
        <f t="shared" si="6"/>
        <v>281.48</v>
      </c>
      <c r="AD76">
        <f t="shared" si="7"/>
        <v>0</v>
      </c>
    </row>
    <row r="77" spans="1:30" ht="15" customHeight="1" x14ac:dyDescent="0.25">
      <c r="A77" s="10" t="str">
        <f t="shared" ref="A77" si="8">H77&amp;" "&amp;C77&amp;" "&amp;D77</f>
        <v>H113 2024 Novembro</v>
      </c>
      <c r="B77" s="10" t="str">
        <f>VLOOKUP(H77,[1]Auxiliar_referencia!E:F,2,FALSE)</f>
        <v>Medidor faturado pela UFSC</v>
      </c>
      <c r="C77" s="10">
        <v>2024</v>
      </c>
      <c r="D77" s="10" t="s">
        <v>120</v>
      </c>
      <c r="E77" s="10">
        <f>VLOOKUP(H77,[1]Auxiliar_referencia!$B:$X,3,FALSE)</f>
        <v>0</v>
      </c>
      <c r="F77" s="10" t="str">
        <f>VLOOKUP(H77,[1]Auxiliar_referencia!$B:$X,11,FALSE)</f>
        <v>Joinville - Perini B. P.</v>
      </c>
      <c r="G77" s="10" t="str">
        <f>VLOOKUP(H77,[1]Auxiliar_referencia!$B:$X,16,FALSE)</f>
        <v/>
      </c>
      <c r="H77" s="11" t="s">
        <v>106</v>
      </c>
      <c r="I77" s="10" t="str">
        <f>VLOOKUP(H77,[1]Auxiliar_referencia!$B:$X,20,FALSE)</f>
        <v>Condomínio Perini</v>
      </c>
      <c r="J77" s="10" t="str">
        <f>VLOOKUP(H77,[1]Auxiliar_referencia!$B:$X,10,FALSE)</f>
        <v>Joinville</v>
      </c>
      <c r="K77" s="10" t="str">
        <f>VLOOKUP(H77,[1]Auxiliar_referencia!$B:$X,12,FALSE)</f>
        <v>Bloco U - U LAB</v>
      </c>
      <c r="L77" s="12">
        <f>VLOOKUP($H77,'[2]2025_01'!$D:$AD,'[2]2025_01'!Z$19,FALSE)</f>
        <v>0</v>
      </c>
      <c r="M77" s="12">
        <f>VLOOKUP($H77,'[2]2025_01'!$D:$AD,'[2]2025_01'!AA$19,FALSE)</f>
        <v>0</v>
      </c>
      <c r="N77" s="12">
        <f>VLOOKUP($H77,'[2]2025_01'!$D:$AD,'[2]2025_01'!AB$19,FALSE)</f>
        <v>1</v>
      </c>
      <c r="O77" s="12">
        <f>VLOOKUP($H77,'[2]2025_01'!$D:$AD,'[2]2025_01'!AC$19,FALSE)</f>
        <v>0</v>
      </c>
      <c r="P77" s="12">
        <f>VLOOKUP($H77,'[2]2025_01'!$D:$AD,'[2]2025_01'!AD$19,FALSE)</f>
        <v>1</v>
      </c>
      <c r="Q77" s="13">
        <f>VLOOKUP(H77,'[1]2025_12'!H:R,11,FALSE)</f>
        <v>0</v>
      </c>
      <c r="R77" s="14">
        <f>VLOOKUP($H77,'[2]2025_01'!$D:$AD,'[2]2025_01'!J$19,FALSE)</f>
        <v>6414.2749999999996</v>
      </c>
      <c r="S77" s="15">
        <f t="shared" si="5"/>
        <v>6414.2749999999996</v>
      </c>
      <c r="T77" s="12">
        <f>VLOOKUP($H77,'[2]2025_01'!$D:$AD,'[2]2025_01'!K$19,FALSE)</f>
        <v>243.82300000000001</v>
      </c>
      <c r="U77" s="16" t="str">
        <f>VLOOKUP($H77,'[2]2025_01'!$D:$AD,'[2]2025_01'!T$19,FALSE)</f>
        <v>LIDO</v>
      </c>
      <c r="V77" s="17" t="str">
        <f>VLOOKUP($H77,'[2]2025_01'!$D:$AD,'[2]2025_01'!U$19,FALSE)</f>
        <v>Sem ocorrência</v>
      </c>
      <c r="W77" s="12">
        <f>VLOOKUP($H77,'[2]2025_01'!$D:$AD,'[2]2025_01'!L$19,FALSE)</f>
        <v>2901.49</v>
      </c>
      <c r="X77" s="12">
        <f>VLOOKUP($H77,'[2]2025_01'!$D:$AD,'[2]2025_01'!M$19,FALSE)</f>
        <v>2321.19</v>
      </c>
      <c r="Y77" s="18">
        <f>VLOOKUP($H77,'[2]2025_01'!$D:$AD,'[2]2025_01'!N$19,FALSE)</f>
        <v>0</v>
      </c>
      <c r="Z77" s="12">
        <f>VLOOKUP($H77,'[2]2025_01'!$D:$AD,'[2]2025_01'!O$19,FALSE)</f>
        <v>0</v>
      </c>
      <c r="AA77" s="12">
        <f>VLOOKUP($H77,'[2]2025_01'!$D:$AD,'[2]2025_01'!P$19,FALSE)</f>
        <v>0</v>
      </c>
      <c r="AB77" s="12">
        <f>VLOOKUP($H77,'[2]2025_01'!$D:$AD,'[2]2025_01'!Q$19,FALSE)</f>
        <v>5222.68</v>
      </c>
      <c r="AC77">
        <f t="shared" si="6"/>
        <v>5222.68</v>
      </c>
      <c r="AD77">
        <f t="shared" si="7"/>
        <v>0</v>
      </c>
    </row>
    <row r="78" spans="1:30" x14ac:dyDescent="0.25">
      <c r="A78" s="10" t="str">
        <f>H78&amp;" "&amp;C78&amp;" "&amp;D78</f>
        <v>H130 2024 Novembro</v>
      </c>
      <c r="B78" s="10" t="str">
        <f>VLOOKUP(H78,[1]Auxiliar_referencia!E:F,2,FALSE)</f>
        <v>Medidor faturado pela UFSC</v>
      </c>
      <c r="C78" s="10">
        <v>2024</v>
      </c>
      <c r="D78" s="10" t="s">
        <v>120</v>
      </c>
      <c r="E78" s="10">
        <f>VLOOKUP(H78,[1]Auxiliar_referencia!$B:$X,3,FALSE)</f>
        <v>0</v>
      </c>
      <c r="F78" s="10" t="str">
        <f>VLOOKUP(H78,[1]Auxiliar_referencia!$B:$X,11,FALSE)</f>
        <v>Sapiens Park</v>
      </c>
      <c r="G78" s="10" t="str">
        <f>VLOOKUP(H78,[1]Auxiliar_referencia!$B:$X,16,FALSE)</f>
        <v/>
      </c>
      <c r="H78" s="11" t="s">
        <v>107</v>
      </c>
      <c r="I78" s="10" t="str">
        <f>VLOOKUP(H78,[1]Auxiliar_referencia!$B:$X,20,FALSE)</f>
        <v>Condomínio Sapiens Park</v>
      </c>
      <c r="J78" s="10" t="str">
        <f>VLOOKUP(H78,[1]Auxiliar_referencia!$B:$X,10,FALSE)</f>
        <v>Florianópolis - Outros</v>
      </c>
      <c r="K78" s="10" t="str">
        <f>VLOOKUP(H78,[1]Auxiliar_referencia!$B:$X,12,FALSE)</f>
        <v>Sapiens Park - INPETRO</v>
      </c>
      <c r="L78" s="12">
        <f>VLOOKUP($H78,'[2]2024_11'!$D:$AD,'[2]2024_11'!Z$19,FALSE)</f>
        <v>0</v>
      </c>
      <c r="M78" s="12">
        <f>VLOOKUP($H78,'[2]2024_11'!$D:$AD,'[2]2024_11'!AA$19,FALSE)</f>
        <v>0</v>
      </c>
      <c r="N78" s="12">
        <f>VLOOKUP($H78,'[2]2024_11'!$D:$AD,'[2]2024_11'!AB$19,FALSE)</f>
        <v>1</v>
      </c>
      <c r="O78" s="12">
        <f>VLOOKUP($H78,'[2]2024_11'!$D:$AD,'[2]2024_11'!AC$19,FALSE)</f>
        <v>0</v>
      </c>
      <c r="P78" s="12">
        <f>VLOOKUP($H78,'[2]2024_11'!$D:$AD,'[2]2024_11'!AD$19,FALSE)</f>
        <v>1</v>
      </c>
      <c r="Q78" s="13">
        <f>VLOOKUP(H78,'2024_10'!H:R,11,FALSE)</f>
        <v>0</v>
      </c>
      <c r="R78" s="14">
        <f>VLOOKUP($H78,'[2]2024_11'!$D:$AD,'[2]2024_11'!J$19,FALSE)</f>
        <v>0</v>
      </c>
      <c r="S78" s="15">
        <f t="shared" si="5"/>
        <v>0</v>
      </c>
      <c r="T78" s="12">
        <f>VLOOKUP($H78,'[2]2024_11'!$D:$AD,'[2]2024_11'!K$19,FALSE)</f>
        <v>0</v>
      </c>
      <c r="U78" s="16">
        <f>VLOOKUP($H78,'[2]2024_11'!$D:$AD,'[2]2024_11'!T$19,FALSE)</f>
        <v>0</v>
      </c>
      <c r="V78" s="17">
        <f>VLOOKUP($H78,'[2]2024_11'!$D:$AD,'[2]2024_11'!U$19,FALSE)</f>
        <v>0</v>
      </c>
      <c r="W78" s="12">
        <f>VLOOKUP($H78,'[2]2024_11'!$D:$AD,'[2]2024_11'!L$19,FALSE)</f>
        <v>0</v>
      </c>
      <c r="X78" s="12">
        <f>VLOOKUP($H78,'[2]2024_11'!$D:$AD,'[2]2024_11'!M$19,FALSE)</f>
        <v>0</v>
      </c>
      <c r="Y78" s="18">
        <f>VLOOKUP($H78,'[2]2024_11'!$D:$AD,'[2]2024_11'!N$19,FALSE)</f>
        <v>0</v>
      </c>
      <c r="Z78" s="12">
        <f>VLOOKUP($H78,'[2]2024_11'!$D:$AD,'[2]2024_11'!O$19,FALSE)</f>
        <v>0</v>
      </c>
      <c r="AA78" s="12">
        <f>VLOOKUP($H78,'[2]2024_11'!$D:$AD,'[2]2024_11'!P$19,FALSE)</f>
        <v>0</v>
      </c>
      <c r="AB78" s="12">
        <f>VLOOKUP($H78,'[2]2024_11'!$D:$AD,'[2]2024_11'!Q$19,FALSE)</f>
        <v>0</v>
      </c>
      <c r="AC78">
        <f t="shared" si="6"/>
        <v>0</v>
      </c>
      <c r="AD78">
        <f t="shared" si="7"/>
        <v>0</v>
      </c>
    </row>
    <row r="79" spans="1:30" x14ac:dyDescent="0.25">
      <c r="A79" s="10" t="str">
        <f>H79&amp;" "&amp;C79&amp;" "&amp;D79</f>
        <v>H131 2024 Novembro</v>
      </c>
      <c r="B79" s="10" t="str">
        <f>VLOOKUP(H79,[1]Auxiliar_referencia!E:F,2,FALSE)</f>
        <v>Medidor faturado pela UFSC</v>
      </c>
      <c r="C79" s="10">
        <v>2024</v>
      </c>
      <c r="D79" s="10" t="s">
        <v>120</v>
      </c>
      <c r="E79" s="10">
        <f>VLOOKUP(H79,[1]Auxiliar_referencia!$B:$X,3,FALSE)</f>
        <v>0</v>
      </c>
      <c r="F79" s="10" t="str">
        <f>VLOOKUP(H79,[1]Auxiliar_referencia!$B:$X,11,FALSE)</f>
        <v>Sapiens Park</v>
      </c>
      <c r="G79" s="10" t="str">
        <f>VLOOKUP(H79,[1]Auxiliar_referencia!$B:$X,16,FALSE)</f>
        <v/>
      </c>
      <c r="H79" s="11" t="s">
        <v>108</v>
      </c>
      <c r="I79" s="10" t="str">
        <f>VLOOKUP(H79,[1]Auxiliar_referencia!$B:$X,20,FALSE)</f>
        <v>Condomínio Sapiens Park</v>
      </c>
      <c r="J79" s="10" t="str">
        <f>VLOOKUP(H79,[1]Auxiliar_referencia!$B:$X,10,FALSE)</f>
        <v>Florianópolis - Outros</v>
      </c>
      <c r="K79" s="10" t="str">
        <f>VLOOKUP(H79,[1]Auxiliar_referencia!$B:$X,12,FALSE)</f>
        <v>Sapiens Park - Fotovoltaica</v>
      </c>
      <c r="L79" s="12">
        <f>VLOOKUP($H79,'[2]2024_11'!$D:$AD,'[2]2024_11'!Z$19,FALSE)</f>
        <v>1</v>
      </c>
      <c r="M79" s="12">
        <f>VLOOKUP($H79,'[2]2024_11'!$D:$AD,'[2]2024_11'!AA$19,FALSE)</f>
        <v>0</v>
      </c>
      <c r="N79" s="12">
        <f>VLOOKUP($H79,'[2]2024_11'!$D:$AD,'[2]2024_11'!AB$19,FALSE)</f>
        <v>0</v>
      </c>
      <c r="O79" s="12">
        <f>VLOOKUP($H79,'[2]2024_11'!$D:$AD,'[2]2024_11'!AC$19,FALSE)</f>
        <v>0</v>
      </c>
      <c r="P79" s="12">
        <f>VLOOKUP($H79,'[2]2024_11'!$D:$AD,'[2]2024_11'!AD$19,FALSE)</f>
        <v>1</v>
      </c>
      <c r="Q79" s="13">
        <f>VLOOKUP(H79,'2024_10'!H:R,11,FALSE)</f>
        <v>0</v>
      </c>
      <c r="R79" s="14">
        <f>VLOOKUP($H79,'[2]2024_11'!$D:$AD,'[2]2024_11'!J$19,FALSE)</f>
        <v>0</v>
      </c>
      <c r="S79" s="15">
        <f t="shared" si="5"/>
        <v>0</v>
      </c>
      <c r="T79" s="12">
        <f>VLOOKUP($H79,'[2]2024_11'!$D:$AD,'[2]2024_11'!K$19,FALSE)</f>
        <v>0</v>
      </c>
      <c r="U79" s="16">
        <f>VLOOKUP($H79,'[2]2024_11'!$D:$AD,'[2]2024_11'!T$19,FALSE)</f>
        <v>0</v>
      </c>
      <c r="V79" s="17">
        <f>VLOOKUP($H79,'[2]2024_11'!$D:$AD,'[2]2024_11'!U$19,FALSE)</f>
        <v>0</v>
      </c>
      <c r="W79" s="12">
        <f>VLOOKUP($H79,'[2]2024_11'!$D:$AD,'[2]2024_11'!L$19,FALSE)</f>
        <v>0</v>
      </c>
      <c r="X79" s="12">
        <f>VLOOKUP($H79,'[2]2024_11'!$D:$AD,'[2]2024_11'!M$19,FALSE)</f>
        <v>0</v>
      </c>
      <c r="Y79" s="18">
        <f>VLOOKUP($H79,'[2]2024_11'!$D:$AD,'[2]2024_11'!N$19,FALSE)</f>
        <v>0</v>
      </c>
      <c r="Z79" s="12">
        <f>VLOOKUP($H79,'[2]2024_11'!$D:$AD,'[2]2024_11'!O$19,FALSE)</f>
        <v>0</v>
      </c>
      <c r="AA79" s="12">
        <f>VLOOKUP($H79,'[2]2024_11'!$D:$AD,'[2]2024_11'!P$19,FALSE)</f>
        <v>0</v>
      </c>
      <c r="AB79" s="12">
        <f>VLOOKUP($H79,'[2]2024_11'!$D:$AD,'[2]2024_11'!Q$19,FALSE)</f>
        <v>0</v>
      </c>
      <c r="AC79">
        <f t="shared" si="6"/>
        <v>0</v>
      </c>
      <c r="AD79">
        <f t="shared" si="7"/>
        <v>0</v>
      </c>
    </row>
    <row r="80" spans="1:30" x14ac:dyDescent="0.25">
      <c r="A80" s="10" t="str">
        <f t="shared" ref="A80:A86" si="9">H80&amp;" "&amp;C80&amp;" "&amp;D80</f>
        <v>H200 2024 Novembro</v>
      </c>
      <c r="B80" s="10" t="str">
        <f>VLOOKUP(H80,[1]Auxiliar_referencia!E:F,2,FALSE)</f>
        <v>Medidor faturado pela UFSC</v>
      </c>
      <c r="C80" s="10">
        <v>2024</v>
      </c>
      <c r="D80" s="10" t="s">
        <v>120</v>
      </c>
      <c r="E80" s="10">
        <f>VLOOKUP(H80,[1]Auxiliar_referencia!$B:$X,3,FALSE)</f>
        <v>15431797</v>
      </c>
      <c r="F80" s="10" t="str">
        <f>VLOOKUP(H80,[1]Auxiliar_referencia!$B:$X,11,FALSE)</f>
        <v>Centro</v>
      </c>
      <c r="G80" s="10" t="str">
        <f>VLOOKUP(H80,[1]Auxiliar_referencia!$B:$X,16,FALSE)</f>
        <v>B17C003784</v>
      </c>
      <c r="H80" s="11" t="s">
        <v>109</v>
      </c>
      <c r="I80" s="10" t="str">
        <f>VLOOKUP(H80,[1]Auxiliar_referencia!$B:$X,20,FALSE)</f>
        <v>CASAN</v>
      </c>
      <c r="J80" s="10" t="str">
        <f>VLOOKUP(H80,[1]Auxiliar_referencia!$B:$X,10,FALSE)</f>
        <v>Curitibanos</v>
      </c>
      <c r="K80" s="10" t="str">
        <f>VLOOKUP(H80,[1]Auxiliar_referencia!$B:$X,12,FALSE)</f>
        <v>Curitibanos CEDUP</v>
      </c>
      <c r="L80" s="12">
        <f>VLOOKUP($H80,'[2]2024_11'!$D:$AD,'[2]2024_11'!Z$19,FALSE)</f>
        <v>1</v>
      </c>
      <c r="M80" s="12">
        <f>VLOOKUP($H80,'[2]2024_11'!$D:$AD,'[2]2024_11'!AA$19,FALSE)</f>
        <v>0</v>
      </c>
      <c r="N80" s="12">
        <f>VLOOKUP($H80,'[2]2024_11'!$D:$AD,'[2]2024_11'!AB$19,FALSE)</f>
        <v>0</v>
      </c>
      <c r="O80" s="12">
        <f>VLOOKUP($H80,'[2]2024_11'!$D:$AD,'[2]2024_11'!AC$19,FALSE)</f>
        <v>0</v>
      </c>
      <c r="P80" s="12">
        <f>VLOOKUP($H80,'[2]2024_11'!$D:$AD,'[2]2024_11'!AD$19,FALSE)</f>
        <v>1</v>
      </c>
      <c r="Q80" s="13">
        <f>VLOOKUP(H80,'2024_10'!H:R,11,FALSE)</f>
        <v>3252</v>
      </c>
      <c r="R80" s="14">
        <f>VLOOKUP($H80,'[2]2024_11'!$D:$AD,'[2]2024_11'!J$19,FALSE)</f>
        <v>3352</v>
      </c>
      <c r="S80" s="15">
        <f t="shared" si="5"/>
        <v>100</v>
      </c>
      <c r="T80" s="12">
        <f>VLOOKUP($H80,'[2]2024_11'!$D:$AD,'[2]2024_11'!K$19,FALSE)</f>
        <v>100</v>
      </c>
      <c r="U80" s="16">
        <f>VLOOKUP($H80,'[2]2024_11'!$D:$AD,'[2]2024_11'!T$19,FALSE)</f>
        <v>0</v>
      </c>
      <c r="V80" s="17">
        <f>VLOOKUP($H80,'[2]2024_11'!$D:$AD,'[2]2024_11'!U$19,FALSE)</f>
        <v>0</v>
      </c>
      <c r="W80" s="12">
        <f>VLOOKUP($H80,'[2]2024_11'!$D:$AD,'[2]2024_11'!L$19,FALSE)</f>
        <v>1717.11</v>
      </c>
      <c r="X80" s="12">
        <f>VLOOKUP($H80,'[2]2024_11'!$D:$AD,'[2]2024_11'!M$19,FALSE)</f>
        <v>0</v>
      </c>
      <c r="Y80" s="18">
        <f>VLOOKUP($H80,'[2]2024_11'!$D:$AD,'[2]2024_11'!N$19,FALSE)</f>
        <v>-162.26000000000002</v>
      </c>
      <c r="Z80" s="12">
        <f>VLOOKUP($H80,'[2]2024_11'!$D:$AD,'[2]2024_11'!O$19,FALSE)</f>
        <v>0</v>
      </c>
      <c r="AA80" s="12">
        <f>VLOOKUP($H80,'[2]2024_11'!$D:$AD,'[2]2024_11'!P$19,FALSE)</f>
        <v>0</v>
      </c>
      <c r="AB80" s="12">
        <f>VLOOKUP($H80,'[2]2024_11'!$D:$AD,'[2]2024_11'!Q$19,FALSE)</f>
        <v>1554.85</v>
      </c>
      <c r="AC80">
        <f t="shared" si="6"/>
        <v>1554.85</v>
      </c>
      <c r="AD80">
        <f t="shared" si="7"/>
        <v>0</v>
      </c>
    </row>
    <row r="81" spans="1:30" x14ac:dyDescent="0.25">
      <c r="A81" s="10" t="str">
        <f t="shared" si="9"/>
        <v>H201 2024 Novembro</v>
      </c>
      <c r="B81" s="10" t="str">
        <f>VLOOKUP(H81,[1]Auxiliar_referencia!E:F,2,FALSE)</f>
        <v>Medidor não instalado</v>
      </c>
      <c r="C81" s="10">
        <v>2024</v>
      </c>
      <c r="D81" s="10" t="s">
        <v>120</v>
      </c>
      <c r="E81" s="10">
        <f>VLOOKUP(H81,[1]Auxiliar_referencia!$B:$X,3,FALSE)</f>
        <v>0</v>
      </c>
      <c r="F81" s="10" t="str">
        <f>VLOOKUP(H81,[1]Auxiliar_referencia!$B:$X,11,FALSE)</f>
        <v>Área Sede</v>
      </c>
      <c r="G81" s="10" t="str">
        <f>VLOOKUP(H81,[1]Auxiliar_referencia!$B:$X,16,FALSE)</f>
        <v/>
      </c>
      <c r="H81" s="11" t="s">
        <v>110</v>
      </c>
      <c r="I81" s="10" t="str">
        <f>VLOOKUP(H81,[1]Auxiliar_referencia!$B:$X,20,FALSE)</f>
        <v>Interno</v>
      </c>
      <c r="J81" s="10" t="str">
        <f>VLOOKUP(H81,[1]Auxiliar_referencia!$B:$X,10,FALSE)</f>
        <v>Curitibanos</v>
      </c>
      <c r="K81" s="10" t="str">
        <f>VLOOKUP(H81,[1]Auxiliar_referencia!$B:$X,12,FALSE)</f>
        <v>Curitibanos SEDE - Água Subterrânea</v>
      </c>
      <c r="L81" s="12">
        <f>VLOOKUP($H81,'[2]2024_11'!$D:$AD,'[2]2024_11'!Z$19,FALSE)</f>
        <v>1</v>
      </c>
      <c r="M81" s="12">
        <f>VLOOKUP($H81,'[2]2024_11'!$D:$AD,'[2]2024_11'!AA$19,FALSE)</f>
        <v>0</v>
      </c>
      <c r="N81" s="12">
        <f>VLOOKUP($H81,'[2]2024_11'!$D:$AD,'[2]2024_11'!AB$19,FALSE)</f>
        <v>0</v>
      </c>
      <c r="O81" s="12">
        <f>VLOOKUP($H81,'[2]2024_11'!$D:$AD,'[2]2024_11'!AC$19,FALSE)</f>
        <v>0</v>
      </c>
      <c r="P81" s="12">
        <f>VLOOKUP($H81,'[2]2024_11'!$D:$AD,'[2]2024_11'!AD$19,FALSE)</f>
        <v>1</v>
      </c>
      <c r="Q81" s="13">
        <f>VLOOKUP(H81,'2024_10'!H:R,11,FALSE)</f>
        <v>0</v>
      </c>
      <c r="R81" s="14">
        <f>VLOOKUP($H81,'[2]2024_11'!$D:$AD,'[2]2024_11'!J$19,FALSE)</f>
        <v>0</v>
      </c>
      <c r="S81" s="15">
        <f t="shared" si="5"/>
        <v>0</v>
      </c>
      <c r="T81" s="12">
        <f>VLOOKUP($H81,'[2]2024_11'!$D:$AD,'[2]2024_11'!K$19,FALSE)</f>
        <v>0</v>
      </c>
      <c r="U81" s="16">
        <f>VLOOKUP($H81,'[2]2024_11'!$D:$AD,'[2]2024_11'!T$19,FALSE)</f>
        <v>0</v>
      </c>
      <c r="V81" s="17">
        <f>VLOOKUP($H81,'[2]2024_11'!$D:$AD,'[2]2024_11'!U$19,FALSE)</f>
        <v>0</v>
      </c>
      <c r="W81" s="12">
        <f>VLOOKUP($H81,'[2]2024_11'!$D:$AD,'[2]2024_11'!L$19,FALSE)</f>
        <v>0</v>
      </c>
      <c r="X81" s="12">
        <f>VLOOKUP($H81,'[2]2024_11'!$D:$AD,'[2]2024_11'!M$19,FALSE)</f>
        <v>0</v>
      </c>
      <c r="Y81" s="18">
        <f>VLOOKUP($H81,'[2]2024_11'!$D:$AD,'[2]2024_11'!N$19,FALSE)</f>
        <v>0</v>
      </c>
      <c r="Z81" s="12">
        <f>VLOOKUP($H81,'[2]2024_11'!$D:$AD,'[2]2024_11'!O$19,FALSE)</f>
        <v>0</v>
      </c>
      <c r="AA81" s="12">
        <f>VLOOKUP($H81,'[2]2024_11'!$D:$AD,'[2]2024_11'!P$19,FALSE)</f>
        <v>0</v>
      </c>
      <c r="AB81" s="12">
        <f>VLOOKUP($H81,'[2]2024_11'!$D:$AD,'[2]2024_11'!Q$19,FALSE)</f>
        <v>0</v>
      </c>
      <c r="AC81">
        <f t="shared" si="6"/>
        <v>0</v>
      </c>
      <c r="AD81">
        <f t="shared" si="7"/>
        <v>0</v>
      </c>
    </row>
    <row r="82" spans="1:30" x14ac:dyDescent="0.25">
      <c r="A82" s="10" t="str">
        <f t="shared" si="9"/>
        <v>H202 2024 Novembro</v>
      </c>
      <c r="B82" s="10" t="str">
        <f>VLOOKUP(H82,[1]Auxiliar_referencia!E:F,2,FALSE)</f>
        <v>Medidor não instalado</v>
      </c>
      <c r="C82" s="10">
        <v>2024</v>
      </c>
      <c r="D82" s="10" t="s">
        <v>120</v>
      </c>
      <c r="E82" s="10">
        <f>VLOOKUP(H82,[1]Auxiliar_referencia!$B:$X,3,FALSE)</f>
        <v>0</v>
      </c>
      <c r="F82" s="10" t="str">
        <f>VLOOKUP(H82,[1]Auxiliar_referencia!$B:$X,11,FALSE)</f>
        <v>Área Sede</v>
      </c>
      <c r="G82" s="10" t="str">
        <f>VLOOKUP(H82,[1]Auxiliar_referencia!$B:$X,16,FALSE)</f>
        <v/>
      </c>
      <c r="H82" s="11" t="s">
        <v>111</v>
      </c>
      <c r="I82" s="10" t="str">
        <f>VLOOKUP(H82,[1]Auxiliar_referencia!$B:$X,20,FALSE)</f>
        <v>Interno</v>
      </c>
      <c r="J82" s="10" t="str">
        <f>VLOOKUP(H82,[1]Auxiliar_referencia!$B:$X,10,FALSE)</f>
        <v>Curitibanos</v>
      </c>
      <c r="K82" s="10" t="str">
        <f>VLOOKUP(H82,[1]Auxiliar_referencia!$B:$X,12,FALSE)</f>
        <v>Curitibanos SEDE - ETE</v>
      </c>
      <c r="L82" s="12">
        <f>VLOOKUP($H82,'[2]2024_11'!$D:$AD,'[2]2024_11'!Z$19,FALSE)</f>
        <v>0</v>
      </c>
      <c r="M82" s="12">
        <f>VLOOKUP($H82,'[2]2024_11'!$D:$AD,'[2]2024_11'!AA$19,FALSE)</f>
        <v>0</v>
      </c>
      <c r="N82" s="12">
        <f>VLOOKUP($H82,'[2]2024_11'!$D:$AD,'[2]2024_11'!AB$19,FALSE)</f>
        <v>0</v>
      </c>
      <c r="O82" s="12">
        <f>VLOOKUP($H82,'[2]2024_11'!$D:$AD,'[2]2024_11'!AC$19,FALSE)</f>
        <v>0</v>
      </c>
      <c r="P82" s="12">
        <f>VLOOKUP($H82,'[2]2024_11'!$D:$AD,'[2]2024_11'!AD$19,FALSE)</f>
        <v>0</v>
      </c>
      <c r="Q82" s="13">
        <f>VLOOKUP(H82,'2024_10'!H:R,11,FALSE)</f>
        <v>0</v>
      </c>
      <c r="R82" s="14">
        <f>VLOOKUP($H82,'[2]2024_11'!$D:$AD,'[2]2024_11'!J$19,FALSE)</f>
        <v>0</v>
      </c>
      <c r="S82" s="15">
        <f t="shared" si="5"/>
        <v>0</v>
      </c>
      <c r="T82" s="12">
        <f>VLOOKUP($H82,'[2]2024_11'!$D:$AD,'[2]2024_11'!K$19,FALSE)</f>
        <v>0</v>
      </c>
      <c r="U82" s="16">
        <f>VLOOKUP($H82,'[2]2024_11'!$D:$AD,'[2]2024_11'!T$19,FALSE)</f>
        <v>0</v>
      </c>
      <c r="V82" s="17">
        <f>VLOOKUP($H82,'[2]2024_11'!$D:$AD,'[2]2024_11'!U$19,FALSE)</f>
        <v>0</v>
      </c>
      <c r="W82" s="12">
        <f>VLOOKUP($H82,'[2]2024_11'!$D:$AD,'[2]2024_11'!L$19,FALSE)</f>
        <v>0</v>
      </c>
      <c r="X82" s="12">
        <f>VLOOKUP($H82,'[2]2024_11'!$D:$AD,'[2]2024_11'!M$19,FALSE)</f>
        <v>0</v>
      </c>
      <c r="Y82" s="18">
        <f>VLOOKUP($H82,'[2]2024_11'!$D:$AD,'[2]2024_11'!N$19,FALSE)</f>
        <v>0</v>
      </c>
      <c r="Z82" s="12">
        <f>VLOOKUP($H82,'[2]2024_11'!$D:$AD,'[2]2024_11'!O$19,FALSE)</f>
        <v>0</v>
      </c>
      <c r="AA82" s="12">
        <f>VLOOKUP($H82,'[2]2024_11'!$D:$AD,'[2]2024_11'!P$19,FALSE)</f>
        <v>0</v>
      </c>
      <c r="AB82" s="12">
        <f>VLOOKUP($H82,'[2]2024_11'!$D:$AD,'[2]2024_11'!Q$19,FALSE)</f>
        <v>0</v>
      </c>
      <c r="AC82">
        <f t="shared" si="6"/>
        <v>0</v>
      </c>
      <c r="AD82">
        <f t="shared" si="7"/>
        <v>0</v>
      </c>
    </row>
    <row r="83" spans="1:30" x14ac:dyDescent="0.25">
      <c r="A83" s="10" t="str">
        <f t="shared" si="9"/>
        <v>H300 2024 Novembro</v>
      </c>
      <c r="B83" s="10" t="str">
        <f>VLOOKUP(H83,[1]Auxiliar_referencia!E:F,2,FALSE)</f>
        <v>Medidor faturado pela UFSC</v>
      </c>
      <c r="C83" s="10">
        <v>2024</v>
      </c>
      <c r="D83" s="10" t="s">
        <v>120</v>
      </c>
      <c r="E83" s="10">
        <f>VLOOKUP(H83,[1]Auxiliar_referencia!$B:$X,3,FALSE)</f>
        <v>196916</v>
      </c>
      <c r="F83" s="10" t="str">
        <f>VLOOKUP(H83,[1]Auxiliar_referencia!$B:$X,11,FALSE)</f>
        <v>Araranguá</v>
      </c>
      <c r="G83" s="10" t="str">
        <f>VLOOKUP(H83,[1]Auxiliar_referencia!$B:$X,16,FALSE)</f>
        <v>A15L279126</v>
      </c>
      <c r="H83" s="11" t="s">
        <v>112</v>
      </c>
      <c r="I83" s="10" t="str">
        <f>VLOOKUP(H83,[1]Auxiliar_referencia!$B:$X,20,FALSE)</f>
        <v>SAMAE ARARANGUÁ</v>
      </c>
      <c r="J83" s="10" t="str">
        <f>VLOOKUP(H83,[1]Auxiliar_referencia!$B:$X,10,FALSE)</f>
        <v>Araranguá</v>
      </c>
      <c r="K83" s="10" t="str">
        <f>VLOOKUP(H83,[1]Auxiliar_referencia!$B:$X,12,FALSE)</f>
        <v>SAMAE Araranguá  Mato Alto</v>
      </c>
      <c r="L83" s="12">
        <f>VLOOKUP($H83,'[2]2024_11'!$D:$AD,'[2]2024_11'!Z$19,FALSE)</f>
        <v>1</v>
      </c>
      <c r="M83" s="12">
        <f>VLOOKUP($H83,'[2]2024_11'!$D:$AD,'[2]2024_11'!AA$19,FALSE)</f>
        <v>0</v>
      </c>
      <c r="N83" s="12">
        <f>VLOOKUP($H83,'[2]2024_11'!$D:$AD,'[2]2024_11'!AB$19,FALSE)</f>
        <v>0</v>
      </c>
      <c r="O83" s="12">
        <f>VLOOKUP($H83,'[2]2024_11'!$D:$AD,'[2]2024_11'!AC$19,FALSE)</f>
        <v>0</v>
      </c>
      <c r="P83" s="12">
        <f>VLOOKUP($H83,'[2]2024_11'!$D:$AD,'[2]2024_11'!AD$19,FALSE)</f>
        <v>1</v>
      </c>
      <c r="Q83" s="13">
        <f>VLOOKUP(H83,'2024_10'!H:R,11,FALSE)</f>
        <v>4261</v>
      </c>
      <c r="R83" s="14">
        <f>VLOOKUP($H83,'[2]2024_11'!$D:$AD,'[2]2024_11'!J$19,FALSE)</f>
        <v>4289</v>
      </c>
      <c r="S83" s="15">
        <f t="shared" si="5"/>
        <v>28</v>
      </c>
      <c r="T83" s="12">
        <f>VLOOKUP($H83,'[2]2024_11'!$D:$AD,'[2]2024_11'!K$19,FALSE)</f>
        <v>28</v>
      </c>
      <c r="U83" s="16">
        <f>VLOOKUP($H83,'[2]2024_11'!$D:$AD,'[2]2024_11'!T$19,FALSE)</f>
        <v>0</v>
      </c>
      <c r="V83" s="17">
        <f>VLOOKUP($H83,'[2]2024_11'!$D:$AD,'[2]2024_11'!U$19,FALSE)</f>
        <v>0</v>
      </c>
      <c r="W83" s="12">
        <f>VLOOKUP($H83,'[2]2024_11'!$D:$AD,'[2]2024_11'!L$19,FALSE)</f>
        <v>332.51</v>
      </c>
      <c r="X83" s="12">
        <f>VLOOKUP($H83,'[2]2024_11'!$D:$AD,'[2]2024_11'!M$19,FALSE)</f>
        <v>0</v>
      </c>
      <c r="Y83" s="18">
        <f>VLOOKUP($H83,'[2]2024_11'!$D:$AD,'[2]2024_11'!N$19,FALSE)</f>
        <v>0</v>
      </c>
      <c r="Z83" s="12">
        <f>VLOOKUP($H83,'[2]2024_11'!$D:$AD,'[2]2024_11'!O$19,FALSE)</f>
        <v>0</v>
      </c>
      <c r="AA83" s="12">
        <f>VLOOKUP($H83,'[2]2024_11'!$D:$AD,'[2]2024_11'!P$19,FALSE)</f>
        <v>0</v>
      </c>
      <c r="AB83" s="12">
        <f>VLOOKUP($H83,'[2]2024_11'!$D:$AD,'[2]2024_11'!Q$19,FALSE)</f>
        <v>332.51</v>
      </c>
      <c r="AC83">
        <f t="shared" si="6"/>
        <v>332.51</v>
      </c>
      <c r="AD83">
        <f t="shared" si="7"/>
        <v>0</v>
      </c>
    </row>
    <row r="84" spans="1:30" x14ac:dyDescent="0.25">
      <c r="A84" s="10" t="str">
        <f t="shared" si="9"/>
        <v>H302 2024 Novembro</v>
      </c>
      <c r="B84" s="10" t="str">
        <f>VLOOKUP(H84,[1]Auxiliar_referencia!E:F,2,FALSE)</f>
        <v>Medidor faturado pela UFSC</v>
      </c>
      <c r="C84" s="10">
        <v>2024</v>
      </c>
      <c r="D84" s="10" t="s">
        <v>120</v>
      </c>
      <c r="E84" s="10">
        <f>VLOOKUP(H84,[1]Auxiliar_referencia!$B:$X,3,FALSE)</f>
        <v>107568</v>
      </c>
      <c r="F84" s="10" t="str">
        <f>VLOOKUP(H84,[1]Auxiliar_referencia!$B:$X,11,FALSE)</f>
        <v>Araranguá</v>
      </c>
      <c r="G84" s="10" t="str">
        <f>VLOOKUP(H84,[1]Auxiliar_referencia!$B:$X,16,FALSE)</f>
        <v>A22LN0055338</v>
      </c>
      <c r="H84" s="11" t="s">
        <v>113</v>
      </c>
      <c r="I84" s="10" t="str">
        <f>VLOOKUP(H84,[1]Auxiliar_referencia!$B:$X,20,FALSE)</f>
        <v>SAMAE ARARANGUÁ</v>
      </c>
      <c r="J84" s="10" t="str">
        <f>VLOOKUP(H84,[1]Auxiliar_referencia!$B:$X,10,FALSE)</f>
        <v>Araranguá</v>
      </c>
      <c r="K84" s="10" t="str">
        <f>VLOOKUP(H84,[1]Auxiliar_referencia!$B:$X,12,FALSE)</f>
        <v>SAMAE Araranguá  R. Pedro M. Pacheco (Medicina)</v>
      </c>
      <c r="L84" s="12">
        <f>VLOOKUP($H84,'[2]2024_11'!$D:$AD,'[2]2024_11'!Z$19,FALSE)</f>
        <v>1</v>
      </c>
      <c r="M84" s="12">
        <f>VLOOKUP($H84,'[2]2024_11'!$D:$AD,'[2]2024_11'!AA$19,FALSE)</f>
        <v>0</v>
      </c>
      <c r="N84" s="12">
        <f>VLOOKUP($H84,'[2]2024_11'!$D:$AD,'[2]2024_11'!AB$19,FALSE)</f>
        <v>0</v>
      </c>
      <c r="O84" s="12">
        <f>VLOOKUP($H84,'[2]2024_11'!$D:$AD,'[2]2024_11'!AC$19,FALSE)</f>
        <v>0</v>
      </c>
      <c r="P84" s="12">
        <f>VLOOKUP($H84,'[2]2024_11'!$D:$AD,'[2]2024_11'!AD$19,FALSE)</f>
        <v>1</v>
      </c>
      <c r="Q84" s="13">
        <f>VLOOKUP(H84,'2024_10'!H:R,11,FALSE)</f>
        <v>181</v>
      </c>
      <c r="R84" s="14">
        <f>VLOOKUP($H84,'[2]2024_11'!$D:$AD,'[2]2024_11'!J$19,FALSE)</f>
        <v>187</v>
      </c>
      <c r="S84" s="15">
        <f t="shared" si="5"/>
        <v>6</v>
      </c>
      <c r="T84" s="12">
        <f>VLOOKUP($H84,'[2]2024_11'!$D:$AD,'[2]2024_11'!K$19,FALSE)</f>
        <v>10</v>
      </c>
      <c r="U84" s="16">
        <f>VLOOKUP($H84,'[2]2024_11'!$D:$AD,'[2]2024_11'!T$19,FALSE)</f>
        <v>0</v>
      </c>
      <c r="V84" s="17">
        <f>VLOOKUP($H84,'[2]2024_11'!$D:$AD,'[2]2024_11'!U$19,FALSE)</f>
        <v>0</v>
      </c>
      <c r="W84" s="12">
        <f>VLOOKUP($H84,'[2]2024_11'!$D:$AD,'[2]2024_11'!L$19,FALSE)</f>
        <v>96.81</v>
      </c>
      <c r="X84" s="12">
        <f>VLOOKUP($H84,'[2]2024_11'!$D:$AD,'[2]2024_11'!M$19,FALSE)</f>
        <v>71.06</v>
      </c>
      <c r="Y84" s="18">
        <f>VLOOKUP($H84,'[2]2024_11'!$D:$AD,'[2]2024_11'!N$19,FALSE)</f>
        <v>0</v>
      </c>
      <c r="Z84" s="12">
        <f>VLOOKUP($H84,'[2]2024_11'!$D:$AD,'[2]2024_11'!O$19,FALSE)</f>
        <v>0</v>
      </c>
      <c r="AA84" s="12">
        <f>VLOOKUP($H84,'[2]2024_11'!$D:$AD,'[2]2024_11'!P$19,FALSE)</f>
        <v>0</v>
      </c>
      <c r="AB84" s="12">
        <f>VLOOKUP($H84,'[2]2024_11'!$D:$AD,'[2]2024_11'!Q$19,FALSE)</f>
        <v>167.87</v>
      </c>
      <c r="AC84">
        <f t="shared" si="6"/>
        <v>167.87</v>
      </c>
      <c r="AD84">
        <f t="shared" si="7"/>
        <v>0</v>
      </c>
    </row>
    <row r="85" spans="1:30" x14ac:dyDescent="0.25">
      <c r="A85" s="10" t="str">
        <f t="shared" si="9"/>
        <v>H401 2024 Novembro</v>
      </c>
      <c r="B85" s="10" t="str">
        <f>VLOOKUP(H85,[1]Auxiliar_referencia!E:F,2,FALSE)</f>
        <v>Medidor faturado pela UFSC</v>
      </c>
      <c r="C85" s="10">
        <v>2024</v>
      </c>
      <c r="D85" s="10" t="s">
        <v>120</v>
      </c>
      <c r="E85" s="10">
        <f>VLOOKUP(H85,[1]Auxiliar_referencia!$B:$X,3,FALSE)</f>
        <v>38988</v>
      </c>
      <c r="F85" s="10" t="str">
        <f>VLOOKUP(H85,[1]Auxiliar_referencia!$B:$X,11,FALSE)</f>
        <v>Blumenau</v>
      </c>
      <c r="G85" s="10" t="str">
        <f>VLOOKUP(H85,[1]Auxiliar_referencia!$B:$X,16,FALSE)</f>
        <v>A12S141289</v>
      </c>
      <c r="H85" s="11" t="s">
        <v>114</v>
      </c>
      <c r="I85" s="10" t="str">
        <f>VLOOKUP(H85,[1]Auxiliar_referencia!$B:$X,20,FALSE)</f>
        <v>SAMAE BLUMENAU</v>
      </c>
      <c r="J85" s="10" t="str">
        <f>VLOOKUP(H85,[1]Auxiliar_referencia!$B:$X,10,FALSE)</f>
        <v>Blumenau</v>
      </c>
      <c r="K85" s="10" t="str">
        <f>VLOOKUP(H85,[1]Auxiliar_referencia!$B:$X,12,FALSE)</f>
        <v>SAMAE Blumenau  Rua João Pessoa, 2750</v>
      </c>
      <c r="L85" s="12">
        <f>VLOOKUP($H85,'[2]2024_11'!$D:$AD,'[2]2024_11'!Z$19,FALSE)</f>
        <v>1</v>
      </c>
      <c r="M85" s="12">
        <f>VLOOKUP($H85,'[2]2024_11'!$D:$AD,'[2]2024_11'!AA$19,FALSE)</f>
        <v>0</v>
      </c>
      <c r="N85" s="12">
        <f>VLOOKUP($H85,'[2]2024_11'!$D:$AD,'[2]2024_11'!AB$19,FALSE)</f>
        <v>0</v>
      </c>
      <c r="O85" s="12">
        <f>VLOOKUP($H85,'[2]2024_11'!$D:$AD,'[2]2024_11'!AC$19,FALSE)</f>
        <v>0</v>
      </c>
      <c r="P85" s="12">
        <f>VLOOKUP($H85,'[2]2024_11'!$D:$AD,'[2]2024_11'!AD$19,FALSE)</f>
        <v>1</v>
      </c>
      <c r="Q85" s="13">
        <f>VLOOKUP(H85,'2024_10'!H:R,11,FALSE)</f>
        <v>3581</v>
      </c>
      <c r="R85" s="14">
        <f>VLOOKUP($H85,'[2]2024_11'!$D:$AD,'[2]2024_11'!J$19,FALSE)</f>
        <v>3694</v>
      </c>
      <c r="S85" s="15">
        <f t="shared" si="5"/>
        <v>113</v>
      </c>
      <c r="T85" s="12">
        <f>VLOOKUP($H85,'[2]2024_11'!$D:$AD,'[2]2024_11'!K$19,FALSE)</f>
        <v>113</v>
      </c>
      <c r="U85" s="16">
        <f>VLOOKUP($H85,'[2]2024_11'!$D:$AD,'[2]2024_11'!T$19,FALSE)</f>
        <v>0</v>
      </c>
      <c r="V85" s="17">
        <f>VLOOKUP($H85,'[2]2024_11'!$D:$AD,'[2]2024_11'!U$19,FALSE)</f>
        <v>0</v>
      </c>
      <c r="W85" s="12">
        <f>VLOOKUP($H85,'[2]2024_11'!$D:$AD,'[2]2024_11'!L$19,FALSE)</f>
        <v>874.14</v>
      </c>
      <c r="X85" s="12">
        <f>VLOOKUP($H85,'[2]2024_11'!$D:$AD,'[2]2024_11'!M$19,FALSE)</f>
        <v>1014.34</v>
      </c>
      <c r="Y85" s="18">
        <f>VLOOKUP($H85,'[2]2024_11'!$D:$AD,'[2]2024_11'!N$19,FALSE)</f>
        <v>-95.86</v>
      </c>
      <c r="Z85" s="12">
        <f>VLOOKUP($H85,'[2]2024_11'!$D:$AD,'[2]2024_11'!O$19,FALSE)</f>
        <v>0</v>
      </c>
      <c r="AA85" s="12">
        <f>VLOOKUP($H85,'[2]2024_11'!$D:$AD,'[2]2024_11'!P$19,FALSE)</f>
        <v>0</v>
      </c>
      <c r="AB85" s="12">
        <f>VLOOKUP($H85,'[2]2024_11'!$D:$AD,'[2]2024_11'!Q$19,FALSE)</f>
        <v>1792.62</v>
      </c>
      <c r="AC85">
        <f t="shared" si="6"/>
        <v>1792.6200000000001</v>
      </c>
      <c r="AD85">
        <f t="shared" si="7"/>
        <v>0</v>
      </c>
    </row>
    <row r="86" spans="1:30" x14ac:dyDescent="0.25">
      <c r="A86" s="10" t="str">
        <f t="shared" si="9"/>
        <v>H402 2024 Novembro</v>
      </c>
      <c r="B86" s="10" t="str">
        <f>VLOOKUP(H86,[1]Auxiliar_referencia!E:F,2,FALSE)</f>
        <v>Medidor faturado pela UFSC</v>
      </c>
      <c r="C86" s="10">
        <v>2024</v>
      </c>
      <c r="D86" s="10" t="s">
        <v>120</v>
      </c>
      <c r="E86" s="10">
        <f>VLOOKUP(H86,[1]Auxiliar_referencia!$B:$X,3,FALSE)</f>
        <v>55308</v>
      </c>
      <c r="F86" s="10" t="str">
        <f>VLOOKUP(H86,[1]Auxiliar_referencia!$B:$X,11,FALSE)</f>
        <v>Blumenau</v>
      </c>
      <c r="G86" s="10" t="str">
        <f>VLOOKUP(H86,[1]Auxiliar_referencia!$B:$X,16,FALSE)</f>
        <v>Y17AA00025980</v>
      </c>
      <c r="H86" s="11" t="s">
        <v>115</v>
      </c>
      <c r="I86" s="10" t="str">
        <f>VLOOKUP(H86,[1]Auxiliar_referencia!$B:$X,20,FALSE)</f>
        <v>SAMAE BLUMENAU</v>
      </c>
      <c r="J86" s="10" t="str">
        <f>VLOOKUP(H86,[1]Auxiliar_referencia!$B:$X,10,FALSE)</f>
        <v>Blumenau</v>
      </c>
      <c r="K86" s="10" t="str">
        <f>VLOOKUP(H86,[1]Auxiliar_referencia!$B:$X,12,FALSE)</f>
        <v>SAMAE Blumenau  Rua João Pessoa, 2514</v>
      </c>
      <c r="L86" s="12">
        <f>VLOOKUP($H86,'[2]2024_11'!$D:$AD,'[2]2024_11'!Z$19,FALSE)</f>
        <v>1</v>
      </c>
      <c r="M86" s="12">
        <f>VLOOKUP($H86,'[2]2024_11'!$D:$AD,'[2]2024_11'!AA$19,FALSE)</f>
        <v>0</v>
      </c>
      <c r="N86" s="12">
        <f>VLOOKUP($H86,'[2]2024_11'!$D:$AD,'[2]2024_11'!AB$19,FALSE)</f>
        <v>0</v>
      </c>
      <c r="O86" s="12">
        <f>VLOOKUP($H86,'[2]2024_11'!$D:$AD,'[2]2024_11'!AC$19,FALSE)</f>
        <v>0</v>
      </c>
      <c r="P86" s="12">
        <f>VLOOKUP($H86,'[2]2024_11'!$D:$AD,'[2]2024_11'!AD$19,FALSE)</f>
        <v>1</v>
      </c>
      <c r="Q86" s="13">
        <f>VLOOKUP(H86,'2024_10'!H:R,11,FALSE)</f>
        <v>0</v>
      </c>
      <c r="R86" s="14">
        <f>VLOOKUP($H86,'[2]2024_11'!$D:$AD,'[2]2024_11'!J$19,FALSE)</f>
        <v>2206</v>
      </c>
      <c r="S86" s="15">
        <f t="shared" si="5"/>
        <v>2206</v>
      </c>
      <c r="T86" s="12">
        <f>VLOOKUP($H86,'[2]2024_11'!$D:$AD,'[2]2024_11'!K$19,FALSE)</f>
        <v>1</v>
      </c>
      <c r="U86" s="16">
        <f>VLOOKUP($H86,'[2]2024_11'!$D:$AD,'[2]2024_11'!T$19,FALSE)</f>
        <v>0</v>
      </c>
      <c r="V86" s="17">
        <f>VLOOKUP($H86,'[2]2024_11'!$D:$AD,'[2]2024_11'!U$19,FALSE)</f>
        <v>0</v>
      </c>
      <c r="W86" s="12">
        <f>VLOOKUP($H86,'[2]2024_11'!$D:$AD,'[2]2024_11'!L$19,FALSE)</f>
        <v>63.5</v>
      </c>
      <c r="X86" s="12">
        <f>VLOOKUP($H86,'[2]2024_11'!$D:$AD,'[2]2024_11'!M$19,FALSE)</f>
        <v>73.45</v>
      </c>
      <c r="Y86" s="18">
        <f>VLOOKUP($H86,'[2]2024_11'!$D:$AD,'[2]2024_11'!N$19,FALSE)</f>
        <v>-6.94</v>
      </c>
      <c r="Z86" s="12">
        <f>VLOOKUP($H86,'[2]2024_11'!$D:$AD,'[2]2024_11'!O$19,FALSE)</f>
        <v>0</v>
      </c>
      <c r="AA86" s="12">
        <f>VLOOKUP($H86,'[2]2024_11'!$D:$AD,'[2]2024_11'!P$19,FALSE)</f>
        <v>0</v>
      </c>
      <c r="AB86" s="12">
        <f>VLOOKUP($H86,'[2]2024_11'!$D:$AD,'[2]2024_11'!Q$19,FALSE)</f>
        <v>130.01</v>
      </c>
      <c r="AC86">
        <f t="shared" si="6"/>
        <v>130.01</v>
      </c>
      <c r="AD86">
        <f t="shared" si="7"/>
        <v>0</v>
      </c>
    </row>
    <row r="140" spans="1:29" customForma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27"/>
    </row>
  </sheetData>
  <autoFilter ref="A1:AD1" xr:uid="{00000000-0009-0000-0000-00001C000000}">
    <sortState xmlns:xlrd2="http://schemas.microsoft.com/office/spreadsheetml/2017/richdata2" ref="A2:AC75">
      <sortCondition ref="B1"/>
    </sortState>
  </autoFilter>
  <conditionalFormatting sqref="U1 U87:U1048576">
    <cfRule type="cellIs" dxfId="18" priority="9" operator="equal">
      <formula>"Média"</formula>
    </cfRule>
    <cfRule type="cellIs" dxfId="17" priority="10" operator="equal">
      <formula>"Mínimo"</formula>
    </cfRule>
  </conditionalFormatting>
  <conditionalFormatting sqref="U1:U1048576">
    <cfRule type="cellIs" dxfId="16" priority="3" operator="equal">
      <formula>"Informado"</formula>
    </cfRule>
  </conditionalFormatting>
  <conditionalFormatting sqref="U2:U86">
    <cfRule type="cellIs" dxfId="15" priority="1" operator="equal">
      <formula>"Média"</formula>
    </cfRule>
    <cfRule type="cellIs" dxfId="14" priority="2" operator="equal">
      <formula>"Mínimo"</formula>
    </cfRule>
    <cfRule type="cellIs" dxfId="13" priority="4" operator="equal">
      <formula>"Lido"</formula>
    </cfRule>
  </conditionalFormatting>
  <conditionalFormatting sqref="V1 V87:V1048576">
    <cfRule type="containsText" dxfId="12" priority="6" operator="containsText" text="fatura emitida pela média">
      <formula>NOT(ISERROR(SEARCH("fatura emitida pela média",V1)))</formula>
    </cfRule>
    <cfRule type="containsText" dxfId="11" priority="7" operator="containsText" text="ALTO CONSUMO">
      <formula>NOT(ISERROR(SEARCH("ALTO CONSUMO",V1)))</formula>
    </cfRule>
  </conditionalFormatting>
  <conditionalFormatting sqref="AD2:AD86">
    <cfRule type="cellIs" dxfId="10" priority="5" operator="notEqual">
      <formula>0</formula>
    </cfRule>
  </conditionalFormatting>
  <conditionalFormatting sqref="AD88:AD140">
    <cfRule type="cellIs" dxfId="9" priority="11" operator="not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96A4-BA3F-4C72-8C5B-A36E4AD022F4}">
  <dimension ref="A1:AD138"/>
  <sheetViews>
    <sheetView topLeftCell="A72" zoomScale="75" zoomScaleNormal="75" workbookViewId="0">
      <selection activeCell="A87" sqref="A87:XFD99"/>
    </sheetView>
  </sheetViews>
  <sheetFormatPr defaultColWidth="14.42578125" defaultRowHeight="15" x14ac:dyDescent="0.25"/>
  <cols>
    <col min="1" max="1" width="25.140625" style="9" customWidth="1"/>
    <col min="2" max="2" width="15.42578125" style="9" customWidth="1"/>
    <col min="3" max="3" width="9.28515625" style="9" customWidth="1"/>
    <col min="4" max="4" width="11.7109375" style="9" customWidth="1"/>
    <col min="5" max="5" width="11.5703125" style="9" customWidth="1"/>
    <col min="6" max="6" width="11.85546875" style="9" customWidth="1"/>
    <col min="7" max="7" width="15.140625" style="9" customWidth="1"/>
    <col min="8" max="8" width="13.42578125" style="9" customWidth="1"/>
    <col min="9" max="9" width="17" style="9" customWidth="1"/>
    <col min="10" max="10" width="15.42578125" style="9" customWidth="1"/>
    <col min="11" max="11" width="41.28515625" style="9" customWidth="1"/>
    <col min="12" max="15" width="15.42578125" style="9" customWidth="1"/>
    <col min="16" max="18" width="15.85546875" style="9" customWidth="1"/>
    <col min="19" max="19" width="20" style="9" customWidth="1"/>
    <col min="20" max="20" width="13.140625" style="9" customWidth="1"/>
    <col min="21" max="21" width="15.42578125" style="9" customWidth="1"/>
    <col min="22" max="22" width="43.5703125" style="9" customWidth="1"/>
    <col min="23" max="24" width="15.42578125" style="9" customWidth="1"/>
    <col min="25" max="25" width="17.7109375" style="9" customWidth="1"/>
    <col min="26" max="26" width="15.42578125" style="9" customWidth="1"/>
    <col min="27" max="27" width="14" style="9" customWidth="1"/>
    <col min="28" max="28" width="15.42578125" style="9" customWidth="1"/>
    <col min="31" max="16384" width="14.42578125" style="9"/>
  </cols>
  <sheetData>
    <row r="1" spans="1:30" ht="60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5" t="s">
        <v>17</v>
      </c>
      <c r="S1" s="6" t="s">
        <v>18</v>
      </c>
      <c r="T1" s="28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8" t="s">
        <v>28</v>
      </c>
      <c r="AD1" s="8" t="s">
        <v>29</v>
      </c>
    </row>
    <row r="2" spans="1:30" ht="15" customHeight="1" x14ac:dyDescent="0.25">
      <c r="A2" s="10" t="str">
        <f t="shared" ref="A2:A66" si="0">H2&amp;" "&amp;C2&amp;" "&amp;D2</f>
        <v>H001 2024 Outubro</v>
      </c>
      <c r="B2" s="10" t="str">
        <f>VLOOKUP(H2,[1]Auxiliar_referencia!E:F,2,FALSE)</f>
        <v>Medidor faturado pela UFSC</v>
      </c>
      <c r="C2" s="10">
        <v>2024</v>
      </c>
      <c r="D2" s="10" t="s">
        <v>121</v>
      </c>
      <c r="E2" s="10">
        <f>VLOOKUP(H2,[1]Auxiliar_referencia!$B:$X,3,FALSE)</f>
        <v>2297094</v>
      </c>
      <c r="F2" s="10" t="str">
        <f>VLOOKUP(H2,[1]Auxiliar_referencia!$B:$X,11,FALSE)</f>
        <v>Trindade</v>
      </c>
      <c r="G2" s="10" t="str">
        <f>VLOOKUP(H2,[1]Auxiliar_referencia!$B:$X,16,FALSE)</f>
        <v>A16S366817</v>
      </c>
      <c r="H2" s="11" t="s">
        <v>31</v>
      </c>
      <c r="I2" s="10" t="str">
        <f>VLOOKUP(H2,[1]Auxiliar_referencia!$B:$X,20,FALSE)</f>
        <v>CASAN</v>
      </c>
      <c r="J2" s="10" t="str">
        <f>VLOOKUP(H2,[1]Auxiliar_referencia!$B:$X,10,FALSE)</f>
        <v>Florianópolis - Trindade</v>
      </c>
      <c r="K2" s="10" t="str">
        <f>VLOOKUP(H2,[1]Auxiliar_referencia!$B:$X,12,FALSE)</f>
        <v>Almoxarifado e Transportes (PU 11 e 06)</v>
      </c>
      <c r="L2" s="12">
        <f>VLOOKUP($H2,'[2]2024_10'!$D:$AD,'[2]2024_10'!Z$19,FALSE)</f>
        <v>1</v>
      </c>
      <c r="M2" s="12">
        <f>VLOOKUP($H2,'[2]2024_10'!$D:$AD,'[2]2024_10'!AA$19,FALSE)</f>
        <v>0</v>
      </c>
      <c r="N2" s="12">
        <f>VLOOKUP($H2,'[2]2024_10'!$D:$AD,'[2]2024_10'!AB$19,FALSE)</f>
        <v>0</v>
      </c>
      <c r="O2" s="12">
        <f>VLOOKUP($H2,'[2]2024_10'!$D:$AD,'[2]2024_10'!AC$19,FALSE)</f>
        <v>0</v>
      </c>
      <c r="P2" s="12">
        <f>VLOOKUP($H2,'[2]2024_10'!$D:$AD,'[2]2024_10'!AD$19,FALSE)</f>
        <v>1</v>
      </c>
      <c r="Q2" s="13">
        <f>VLOOKUP(H2,'[1]2024_09'!H:R,11,FALSE)</f>
        <v>1376</v>
      </c>
      <c r="R2" s="14">
        <f>VLOOKUP($H2,'[2]2024_10'!$D:$AD,'[2]2024_10'!J$19,FALSE)</f>
        <v>1404</v>
      </c>
      <c r="S2" s="15">
        <f t="shared" ref="S2:S66" si="1">R2-Q2</f>
        <v>28</v>
      </c>
      <c r="T2" s="12">
        <f>VLOOKUP($H2,'[2]2024_10'!$D:$AD,'[2]2024_10'!K$19,FALSE)</f>
        <v>28</v>
      </c>
      <c r="U2" s="16" t="str">
        <f>VLOOKUP($H2,'[2]2024_10'!$D:$AD,'[2]2024_10'!T$19,FALSE)</f>
        <v>LIDO</v>
      </c>
      <c r="V2" s="17" t="str">
        <f>VLOOKUP($H2,'[2]2024_10'!$D:$AD,'[2]2024_10'!U$19,FALSE)</f>
        <v>Sem ocorrência</v>
      </c>
      <c r="W2" s="12">
        <f>VLOOKUP($H2,'[2]2024_10'!$D:$AD,'[2]2024_10'!L$19,FALSE)</f>
        <v>429.03</v>
      </c>
      <c r="X2" s="12">
        <f>VLOOKUP($H2,'[2]2024_10'!$D:$AD,'[2]2024_10'!M$19,FALSE)</f>
        <v>429.03</v>
      </c>
      <c r="Y2" s="18">
        <f>VLOOKUP($H2,'[2]2024_10'!$D:$AD,'[2]2024_10'!N$19,FALSE)</f>
        <v>-84.08</v>
      </c>
      <c r="Z2" s="12">
        <f>VLOOKUP($H2,'[2]2024_10'!$D:$AD,'[2]2024_10'!O$19,FALSE)</f>
        <v>0</v>
      </c>
      <c r="AA2" s="12">
        <f>VLOOKUP($H2,'[2]2024_10'!$D:$AD,'[2]2024_10'!P$19,FALSE)</f>
        <v>31.74</v>
      </c>
      <c r="AB2" s="12">
        <f>VLOOKUP($H2,'[2]2024_10'!$D:$AD,'[2]2024_10'!Q$19,FALSE)</f>
        <v>805.72</v>
      </c>
      <c r="AC2">
        <f t="shared" ref="AC2:AC66" si="2">W2+X2+Y2+Z2+AA2</f>
        <v>805.71999999999991</v>
      </c>
      <c r="AD2">
        <f t="shared" ref="AD2:AD66" si="3">AB2-AC2</f>
        <v>0</v>
      </c>
    </row>
    <row r="3" spans="1:30" ht="15" customHeight="1" x14ac:dyDescent="0.25">
      <c r="A3" s="10" t="str">
        <f t="shared" si="0"/>
        <v>H002 2024 Outubro</v>
      </c>
      <c r="B3" s="10" t="str">
        <f>VLOOKUP(H3,[1]Auxiliar_referencia!E:F,2,FALSE)</f>
        <v>Medidor faturado pela UFSC</v>
      </c>
      <c r="C3" s="10">
        <v>2024</v>
      </c>
      <c r="D3" s="10" t="s">
        <v>121</v>
      </c>
      <c r="E3" s="10">
        <f>VLOOKUP(H3,[1]Auxiliar_referencia!$B:$X,3,FALSE)</f>
        <v>2297116</v>
      </c>
      <c r="F3" s="10" t="str">
        <f>VLOOKUP(H3,[1]Auxiliar_referencia!$B:$X,11,FALSE)</f>
        <v>Trindade</v>
      </c>
      <c r="G3" s="10" t="str">
        <f>VLOOKUP(H3,[1]Auxiliar_referencia!$B:$X,16,FALSE)</f>
        <v>A04S381708</v>
      </c>
      <c r="H3" s="11" t="s">
        <v>32</v>
      </c>
      <c r="I3" s="10" t="str">
        <f>VLOOKUP(H3,[1]Auxiliar_referencia!$B:$X,20,FALSE)</f>
        <v>CASAN</v>
      </c>
      <c r="J3" s="10" t="str">
        <f>VLOOKUP(H3,[1]Auxiliar_referencia!$B:$X,10,FALSE)</f>
        <v>Florianópolis - Trindade</v>
      </c>
      <c r="K3" s="10" t="str">
        <f>VLOOKUP(H3,[1]Auxiliar_referencia!$B:$X,12,FALSE)</f>
        <v>Patrimônio e Digitalização (DAG08 e 06), LAMAQ (CCB20)</v>
      </c>
      <c r="L3" s="12">
        <f>VLOOKUP($H3,'[2]2024_10'!$D:$AD,'[2]2024_10'!Z$19,FALSE)</f>
        <v>2</v>
      </c>
      <c r="M3" s="12">
        <f>VLOOKUP($H3,'[2]2024_10'!$D:$AD,'[2]2024_10'!AA$19,FALSE)</f>
        <v>0</v>
      </c>
      <c r="N3" s="12">
        <f>VLOOKUP($H3,'[2]2024_10'!$D:$AD,'[2]2024_10'!AB$19,FALSE)</f>
        <v>0</v>
      </c>
      <c r="O3" s="12">
        <f>VLOOKUP($H3,'[2]2024_10'!$D:$AD,'[2]2024_10'!AC$19,FALSE)</f>
        <v>0</v>
      </c>
      <c r="P3" s="12">
        <f>VLOOKUP($H3,'[2]2024_10'!$D:$AD,'[2]2024_10'!AD$19,FALSE)</f>
        <v>2</v>
      </c>
      <c r="Q3" s="13">
        <f>VLOOKUP(H3,'[1]2024_09'!H:R,11,FALSE)</f>
        <v>3062</v>
      </c>
      <c r="R3" s="14">
        <f>VLOOKUP($H3,'[2]2024_10'!$D:$AD,'[2]2024_10'!J$19,FALSE)</f>
        <v>3116</v>
      </c>
      <c r="S3" s="15">
        <f t="shared" si="1"/>
        <v>54</v>
      </c>
      <c r="T3" s="12">
        <f>VLOOKUP($H3,'[2]2024_10'!$D:$AD,'[2]2024_10'!K$19,FALSE)</f>
        <v>54</v>
      </c>
      <c r="U3" s="16" t="str">
        <f>VLOOKUP($H3,'[2]2024_10'!$D:$AD,'[2]2024_10'!T$19,FALSE)</f>
        <v>LIDO</v>
      </c>
      <c r="V3" s="17" t="str">
        <f>VLOOKUP($H3,'[2]2024_10'!$D:$AD,'[2]2024_10'!U$19,FALSE)</f>
        <v>Sem ocorrência</v>
      </c>
      <c r="W3" s="12">
        <f>VLOOKUP($H3,'[2]2024_10'!$D:$AD,'[2]2024_10'!L$19,FALSE)</f>
        <v>822.28</v>
      </c>
      <c r="X3" s="12">
        <f>VLOOKUP($H3,'[2]2024_10'!$D:$AD,'[2]2024_10'!M$19,FALSE)</f>
        <v>822.28</v>
      </c>
      <c r="Y3" s="18">
        <f>VLOOKUP($H3,'[2]2024_10'!$D:$AD,'[2]2024_10'!N$19,FALSE)</f>
        <v>-157.69</v>
      </c>
      <c r="Z3" s="12">
        <f>VLOOKUP($H3,'[2]2024_10'!$D:$AD,'[2]2024_10'!O$19,FALSE)</f>
        <v>0</v>
      </c>
      <c r="AA3" s="12">
        <f>VLOOKUP($H3,'[2]2024_10'!$D:$AD,'[2]2024_10'!P$19,FALSE)</f>
        <v>23.95</v>
      </c>
      <c r="AB3" s="12">
        <f>VLOOKUP($H3,'[2]2024_10'!$D:$AD,'[2]2024_10'!Q$19,FALSE)</f>
        <v>1510.82</v>
      </c>
      <c r="AC3">
        <f t="shared" si="2"/>
        <v>1510.82</v>
      </c>
      <c r="AD3">
        <f t="shared" si="3"/>
        <v>0</v>
      </c>
    </row>
    <row r="4" spans="1:30" ht="15" customHeight="1" x14ac:dyDescent="0.25">
      <c r="A4" s="10" t="str">
        <f t="shared" si="0"/>
        <v>H003 2024 Outubro</v>
      </c>
      <c r="B4" s="10" t="str">
        <f>VLOOKUP(H4,[1]Auxiliar_referencia!E:F,2,FALSE)</f>
        <v>Medidor faturado pela UFSC</v>
      </c>
      <c r="C4" s="10">
        <v>2024</v>
      </c>
      <c r="D4" s="10" t="s">
        <v>121</v>
      </c>
      <c r="E4" s="10">
        <f>VLOOKUP(H4,[1]Auxiliar_referencia!$B:$X,3,FALSE)</f>
        <v>2297124</v>
      </c>
      <c r="F4" s="10" t="str">
        <f>VLOOKUP(H4,[1]Auxiliar_referencia!$B:$X,11,FALSE)</f>
        <v>Trindade</v>
      </c>
      <c r="G4" s="10" t="str">
        <f>VLOOKUP(H4,[1]Auxiliar_referencia!$B:$X,16,FALSE)</f>
        <v>C11C010369</v>
      </c>
      <c r="H4" s="11" t="s">
        <v>33</v>
      </c>
      <c r="I4" s="10" t="str">
        <f>VLOOKUP(H4,[1]Auxiliar_referencia!$B:$X,20,FALSE)</f>
        <v>CASAN</v>
      </c>
      <c r="J4" s="10" t="str">
        <f>VLOOKUP(H4,[1]Auxiliar_referencia!$B:$X,10,FALSE)</f>
        <v>Florianópolis - Trindade</v>
      </c>
      <c r="K4" s="10" t="str">
        <f>VLOOKUP(H4,[1]Auxiliar_referencia!$B:$X,12,FALSE)</f>
        <v>Biotério Central (BIC 01 a 10)</v>
      </c>
      <c r="L4" s="12">
        <f>VLOOKUP($H4,'[2]2024_10'!$D:$AD,'[2]2024_10'!Z$19,FALSE)</f>
        <v>1</v>
      </c>
      <c r="M4" s="12">
        <f>VLOOKUP($H4,'[2]2024_10'!$D:$AD,'[2]2024_10'!AA$19,FALSE)</f>
        <v>0</v>
      </c>
      <c r="N4" s="12">
        <f>VLOOKUP($H4,'[2]2024_10'!$D:$AD,'[2]2024_10'!AB$19,FALSE)</f>
        <v>0</v>
      </c>
      <c r="O4" s="12">
        <f>VLOOKUP($H4,'[2]2024_10'!$D:$AD,'[2]2024_10'!AC$19,FALSE)</f>
        <v>0</v>
      </c>
      <c r="P4" s="12">
        <f>VLOOKUP($H4,'[2]2024_10'!$D:$AD,'[2]2024_10'!AD$19,FALSE)</f>
        <v>1</v>
      </c>
      <c r="Q4" s="13">
        <f>VLOOKUP(H4,'[1]2024_09'!H:R,11,FALSE)</f>
        <v>10922</v>
      </c>
      <c r="R4" s="14">
        <f>VLOOKUP($H4,'[2]2024_10'!$D:$AD,'[2]2024_10'!J$19,FALSE)</f>
        <v>11197</v>
      </c>
      <c r="S4" s="15">
        <f t="shared" si="1"/>
        <v>275</v>
      </c>
      <c r="T4" s="12">
        <f>VLOOKUP($H4,'[2]2024_10'!$D:$AD,'[2]2024_10'!K$19,FALSE)</f>
        <v>275</v>
      </c>
      <c r="U4" s="16" t="str">
        <f>VLOOKUP($H4,'[2]2024_10'!$D:$AD,'[2]2024_10'!T$19,FALSE)</f>
        <v>LIDO/REVISÃO</v>
      </c>
      <c r="V4" s="17" t="str">
        <f>VLOOKUP($H4,'[2]2024_10'!$D:$AD,'[2]2024_10'!U$19,FALSE)</f>
        <v>CONFIRMACAO LEITURA</v>
      </c>
      <c r="W4" s="12">
        <f>VLOOKUP($H4,'[2]2024_10'!$D:$AD,'[2]2024_10'!L$19,FALSE)</f>
        <v>4847.8599999999997</v>
      </c>
      <c r="X4" s="12">
        <f>VLOOKUP($H4,'[2]2024_10'!$D:$AD,'[2]2024_10'!M$19,FALSE)</f>
        <v>4847.8599999999997</v>
      </c>
      <c r="Y4" s="18">
        <f>VLOOKUP($H4,'[2]2024_10'!$D:$AD,'[2]2024_10'!N$19,FALSE)</f>
        <v>-949.13</v>
      </c>
      <c r="Z4" s="12">
        <f>VLOOKUP($H4,'[2]2024_10'!$D:$AD,'[2]2024_10'!O$19,FALSE)</f>
        <v>0</v>
      </c>
      <c r="AA4" s="12">
        <f>VLOOKUP($H4,'[2]2024_10'!$D:$AD,'[2]2024_10'!P$19,FALSE)</f>
        <v>347.95</v>
      </c>
      <c r="AB4" s="12">
        <f>VLOOKUP($H4,'[2]2024_10'!$D:$AD,'[2]2024_10'!Q$19,FALSE)</f>
        <v>9094.5400000000009</v>
      </c>
      <c r="AC4">
        <f t="shared" si="2"/>
        <v>9094.5400000000009</v>
      </c>
      <c r="AD4">
        <f t="shared" si="3"/>
        <v>0</v>
      </c>
    </row>
    <row r="5" spans="1:30" ht="15" customHeight="1" x14ac:dyDescent="0.25">
      <c r="A5" s="10" t="str">
        <f t="shared" si="0"/>
        <v>H004 2024 Outubro</v>
      </c>
      <c r="B5" s="10" t="str">
        <f>VLOOKUP(H5,[1]Auxiliar_referencia!E:F,2,FALSE)</f>
        <v>Medidor faturado pela UFSC</v>
      </c>
      <c r="C5" s="10">
        <v>2024</v>
      </c>
      <c r="D5" s="10" t="s">
        <v>121</v>
      </c>
      <c r="E5" s="10">
        <f>VLOOKUP(H5,[1]Auxiliar_referencia!$B:$X,3,FALSE)</f>
        <v>2297086</v>
      </c>
      <c r="F5" s="10" t="str">
        <f>VLOOKUP(H5,[1]Auxiliar_referencia!$B:$X,11,FALSE)</f>
        <v>Trindade</v>
      </c>
      <c r="G5" s="10" t="str">
        <f>VLOOKUP(H5,[1]Auxiliar_referencia!$B:$X,16,FALSE)</f>
        <v>B17C002619</v>
      </c>
      <c r="H5" s="11" t="s">
        <v>34</v>
      </c>
      <c r="I5" s="10" t="str">
        <f>VLOOKUP(H5,[1]Auxiliar_referencia!$B:$X,20,FALSE)</f>
        <v>CASAN</v>
      </c>
      <c r="J5" s="10" t="str">
        <f>VLOOKUP(H5,[1]Auxiliar_referencia!$B:$X,10,FALSE)</f>
        <v>Florianópolis - Trindade</v>
      </c>
      <c r="K5" s="10" t="str">
        <f>VLOOKUP(H5,[1]Auxiliar_referencia!$B:$X,12,FALSE)</f>
        <v>PU - Carpintaria e Serralheria (DAG01, 02 e 03)</v>
      </c>
      <c r="L5" s="12">
        <f>VLOOKUP($H5,'[2]2024_10'!$D:$AD,'[2]2024_10'!Z$19,FALSE)</f>
        <v>1</v>
      </c>
      <c r="M5" s="12">
        <f>VLOOKUP($H5,'[2]2024_10'!$D:$AD,'[2]2024_10'!AA$19,FALSE)</f>
        <v>0</v>
      </c>
      <c r="N5" s="12">
        <f>VLOOKUP($H5,'[2]2024_10'!$D:$AD,'[2]2024_10'!AB$19,FALSE)</f>
        <v>0</v>
      </c>
      <c r="O5" s="12">
        <f>VLOOKUP($H5,'[2]2024_10'!$D:$AD,'[2]2024_10'!AC$19,FALSE)</f>
        <v>0</v>
      </c>
      <c r="P5" s="12">
        <f>VLOOKUP($H5,'[2]2024_10'!$D:$AD,'[2]2024_10'!AD$19,FALSE)</f>
        <v>1</v>
      </c>
      <c r="Q5" s="13">
        <f>VLOOKUP(H5,'[1]2024_09'!H:R,11,FALSE)</f>
        <v>2312</v>
      </c>
      <c r="R5" s="14">
        <f>VLOOKUP($H5,'[2]2024_10'!$D:$AD,'[2]2024_10'!J$19,FALSE)</f>
        <v>2502</v>
      </c>
      <c r="S5" s="15">
        <f t="shared" si="1"/>
        <v>190</v>
      </c>
      <c r="T5" s="12">
        <f>VLOOKUP($H5,'[2]2024_10'!$D:$AD,'[2]2024_10'!K$19,FALSE)</f>
        <v>190</v>
      </c>
      <c r="U5" s="16" t="str">
        <f>VLOOKUP($H5,'[2]2024_10'!$D:$AD,'[2]2024_10'!T$19,FALSE)</f>
        <v>LIDO</v>
      </c>
      <c r="V5" s="17" t="str">
        <f>VLOOKUP($H5,'[2]2024_10'!$D:$AD,'[2]2024_10'!U$19,FALSE)</f>
        <v>Sem ocorrência</v>
      </c>
      <c r="W5" s="12">
        <f>VLOOKUP($H5,'[2]2024_10'!$D:$AD,'[2]2024_10'!L$19,FALSE)</f>
        <v>3327.21</v>
      </c>
      <c r="X5" s="12">
        <f>VLOOKUP($H5,'[2]2024_10'!$D:$AD,'[2]2024_10'!M$19,FALSE)</f>
        <v>3327.21</v>
      </c>
      <c r="Y5" s="18">
        <f>VLOOKUP($H5,'[2]2024_10'!$D:$AD,'[2]2024_10'!N$19,FALSE)</f>
        <v>-639</v>
      </c>
      <c r="Z5" s="12">
        <f>VLOOKUP($H5,'[2]2024_10'!$D:$AD,'[2]2024_10'!O$19,FALSE)</f>
        <v>0</v>
      </c>
      <c r="AA5" s="12">
        <f>VLOOKUP($H5,'[2]2024_10'!$D:$AD,'[2]2024_10'!P$19,FALSE)</f>
        <v>107.55</v>
      </c>
      <c r="AB5" s="12">
        <f>VLOOKUP($H5,'[2]2024_10'!$D:$AD,'[2]2024_10'!Q$19,FALSE)</f>
        <v>6122.97</v>
      </c>
      <c r="AC5">
        <f t="shared" si="2"/>
        <v>6122.97</v>
      </c>
      <c r="AD5">
        <f t="shared" si="3"/>
        <v>0</v>
      </c>
    </row>
    <row r="6" spans="1:30" ht="15" customHeight="1" x14ac:dyDescent="0.25">
      <c r="A6" s="10" t="str">
        <f t="shared" si="0"/>
        <v>H005 2024 Outubro</v>
      </c>
      <c r="B6" s="10" t="str">
        <f>VLOOKUP(H6,[1]Auxiliar_referencia!E:F,2,FALSE)</f>
        <v>Medidor faturado pela UFSC</v>
      </c>
      <c r="C6" s="10">
        <v>2024</v>
      </c>
      <c r="D6" s="10" t="s">
        <v>121</v>
      </c>
      <c r="E6" s="10">
        <f>VLOOKUP(H6,[1]Auxiliar_referencia!$B:$X,3,FALSE)</f>
        <v>2297078</v>
      </c>
      <c r="F6" s="10" t="str">
        <f>VLOOKUP(H6,[1]Auxiliar_referencia!$B:$X,11,FALSE)</f>
        <v>Trindade</v>
      </c>
      <c r="G6" s="10" t="str">
        <f>VLOOKUP(H6,[1]Auxiliar_referencia!$B:$X,16,FALSE)</f>
        <v>B10C010667</v>
      </c>
      <c r="H6" s="11" t="s">
        <v>35</v>
      </c>
      <c r="I6" s="10" t="str">
        <f>VLOOKUP(H6,[1]Auxiliar_referencia!$B:$X,20,FALSE)</f>
        <v>CASAN</v>
      </c>
      <c r="J6" s="10" t="str">
        <f>VLOOKUP(H6,[1]Auxiliar_referencia!$B:$X,10,FALSE)</f>
        <v>Florianópolis - Trindade</v>
      </c>
      <c r="K6" s="10" t="str">
        <f>VLOOKUP(H6,[1]Auxiliar_referencia!$B:$X,12,FALSE)</f>
        <v>Engenharia Química - (CTC 19, 20, 21, 24 e 46)</v>
      </c>
      <c r="L6" s="12">
        <f>VLOOKUP($H6,'[2]2024_10'!$D:$AD,'[2]2024_10'!Z$19,FALSE)</f>
        <v>1</v>
      </c>
      <c r="M6" s="12">
        <f>VLOOKUP($H6,'[2]2024_10'!$D:$AD,'[2]2024_10'!AA$19,FALSE)</f>
        <v>0</v>
      </c>
      <c r="N6" s="12">
        <f>VLOOKUP($H6,'[2]2024_10'!$D:$AD,'[2]2024_10'!AB$19,FALSE)</f>
        <v>0</v>
      </c>
      <c r="O6" s="12">
        <f>VLOOKUP($H6,'[2]2024_10'!$D:$AD,'[2]2024_10'!AC$19,FALSE)</f>
        <v>0</v>
      </c>
      <c r="P6" s="12">
        <f>VLOOKUP($H6,'[2]2024_10'!$D:$AD,'[2]2024_10'!AD$19,FALSE)</f>
        <v>1</v>
      </c>
      <c r="Q6" s="13">
        <f>VLOOKUP(H6,'[1]2024_09'!H:R,11,FALSE)</f>
        <v>944</v>
      </c>
      <c r="R6" s="14">
        <f>VLOOKUP($H6,'[2]2024_10'!$D:$AD,'[2]2024_10'!J$19,FALSE)</f>
        <v>1096</v>
      </c>
      <c r="S6" s="15">
        <f t="shared" si="1"/>
        <v>152</v>
      </c>
      <c r="T6" s="12">
        <f>VLOOKUP($H6,'[2]2024_10'!$D:$AD,'[2]2024_10'!K$19,FALSE)</f>
        <v>152</v>
      </c>
      <c r="U6" s="16" t="str">
        <f>VLOOKUP($H6,'[2]2024_10'!$D:$AD,'[2]2024_10'!T$19,FALSE)</f>
        <v>LIDO</v>
      </c>
      <c r="V6" s="17" t="str">
        <f>VLOOKUP($H6,'[2]2024_10'!$D:$AD,'[2]2024_10'!U$19,FALSE)</f>
        <v>Alto Consumo</v>
      </c>
      <c r="W6" s="12">
        <f>VLOOKUP($H6,'[2]2024_10'!$D:$AD,'[2]2024_10'!L$19,FALSE)</f>
        <v>2647.39</v>
      </c>
      <c r="X6" s="12">
        <f>VLOOKUP($H6,'[2]2024_10'!$D:$AD,'[2]2024_10'!M$19,FALSE)</f>
        <v>2647.39</v>
      </c>
      <c r="Y6" s="18">
        <f>VLOOKUP($H6,'[2]2024_10'!$D:$AD,'[2]2024_10'!N$19,FALSE)</f>
        <v>-504.34</v>
      </c>
      <c r="Z6" s="12">
        <f>VLOOKUP($H6,'[2]2024_10'!$D:$AD,'[2]2024_10'!O$19,FALSE)</f>
        <v>0</v>
      </c>
      <c r="AA6" s="12">
        <f>VLOOKUP($H6,'[2]2024_10'!$D:$AD,'[2]2024_10'!P$19,FALSE)</f>
        <v>42.11</v>
      </c>
      <c r="AB6" s="12">
        <f>VLOOKUP($H6,'[2]2024_10'!$D:$AD,'[2]2024_10'!Q$19,FALSE)</f>
        <v>4832.55</v>
      </c>
      <c r="AC6">
        <f t="shared" si="2"/>
        <v>4832.5499999999993</v>
      </c>
      <c r="AD6">
        <f t="shared" si="3"/>
        <v>0</v>
      </c>
    </row>
    <row r="7" spans="1:30" ht="15" customHeight="1" x14ac:dyDescent="0.25">
      <c r="A7" s="10" t="str">
        <f t="shared" si="0"/>
        <v>H006 2024 Outubro</v>
      </c>
      <c r="B7" s="10" t="str">
        <f>VLOOKUP(H7,[1]Auxiliar_referencia!E:F,2,FALSE)</f>
        <v>Medidor faturado pela UFSC</v>
      </c>
      <c r="C7" s="10">
        <v>2024</v>
      </c>
      <c r="D7" s="10" t="s">
        <v>121</v>
      </c>
      <c r="E7" s="10">
        <f>VLOOKUP(H7,[1]Auxiliar_referencia!$B:$X,3,FALSE)</f>
        <v>9185569</v>
      </c>
      <c r="F7" s="10" t="str">
        <f>VLOOKUP(H7,[1]Auxiliar_referencia!$B:$X,11,FALSE)</f>
        <v>Trindade</v>
      </c>
      <c r="G7" s="10" t="str">
        <f>VLOOKUP(H7,[1]Auxiliar_referencia!$B:$X,16,FALSE)</f>
        <v>A11C032611</v>
      </c>
      <c r="H7" s="11" t="s">
        <v>36</v>
      </c>
      <c r="I7" s="10" t="str">
        <f>VLOOKUP(H7,[1]Auxiliar_referencia!$B:$X,20,FALSE)</f>
        <v>CASAN</v>
      </c>
      <c r="J7" s="10" t="str">
        <f>VLOOKUP(H7,[1]Auxiliar_referencia!$B:$X,10,FALSE)</f>
        <v>Florianópolis - Trindade</v>
      </c>
      <c r="K7" s="10" t="str">
        <f>VLOOKUP(H7,[1]Auxiliar_referencia!$B:$X,12,FALSE)</f>
        <v>Eng. Civil Bloco D</v>
      </c>
      <c r="L7" s="12">
        <f>VLOOKUP($H7,'[2]2024_10'!$D:$AD,'[2]2024_10'!Z$19,FALSE)</f>
        <v>1</v>
      </c>
      <c r="M7" s="12">
        <f>VLOOKUP($H7,'[2]2024_10'!$D:$AD,'[2]2024_10'!AA$19,FALSE)</f>
        <v>0</v>
      </c>
      <c r="N7" s="12">
        <f>VLOOKUP($H7,'[2]2024_10'!$D:$AD,'[2]2024_10'!AB$19,FALSE)</f>
        <v>0</v>
      </c>
      <c r="O7" s="12">
        <f>VLOOKUP($H7,'[2]2024_10'!$D:$AD,'[2]2024_10'!AC$19,FALSE)</f>
        <v>0</v>
      </c>
      <c r="P7" s="12">
        <f>VLOOKUP($H7,'[2]2024_10'!$D:$AD,'[2]2024_10'!AD$19,FALSE)</f>
        <v>1</v>
      </c>
      <c r="Q7" s="13">
        <f>VLOOKUP(H7,'[1]2024_09'!H:R,11,FALSE)</f>
        <v>249</v>
      </c>
      <c r="R7" s="14">
        <f>VLOOKUP($H7,'[2]2024_10'!$D:$AD,'[2]2024_10'!J$19,FALSE)</f>
        <v>262</v>
      </c>
      <c r="S7" s="15">
        <f t="shared" si="1"/>
        <v>13</v>
      </c>
      <c r="T7" s="12">
        <f>VLOOKUP($H7,'[2]2024_10'!$D:$AD,'[2]2024_10'!K$19,FALSE)</f>
        <v>13</v>
      </c>
      <c r="U7" s="16" t="str">
        <f>VLOOKUP($H7,'[2]2024_10'!$D:$AD,'[2]2024_10'!T$19,FALSE)</f>
        <v>LIDO</v>
      </c>
      <c r="V7" s="17" t="str">
        <f>VLOOKUP($H7,'[2]2024_10'!$D:$AD,'[2]2024_10'!U$19,FALSE)</f>
        <v>Alto Consumo</v>
      </c>
      <c r="W7" s="12">
        <f>VLOOKUP($H7,'[2]2024_10'!$D:$AD,'[2]2024_10'!L$19,FALSE)</f>
        <v>160.68</v>
      </c>
      <c r="X7" s="12">
        <f>VLOOKUP($H7,'[2]2024_10'!$D:$AD,'[2]2024_10'!M$19,FALSE)</f>
        <v>160.68</v>
      </c>
      <c r="Y7" s="18">
        <f>VLOOKUP($H7,'[2]2024_10'!$D:$AD,'[2]2024_10'!N$19,FALSE)</f>
        <v>-30.63</v>
      </c>
      <c r="Z7" s="12">
        <f>VLOOKUP($H7,'[2]2024_10'!$D:$AD,'[2]2024_10'!O$19,FALSE)</f>
        <v>0</v>
      </c>
      <c r="AA7" s="12">
        <f>VLOOKUP($H7,'[2]2024_10'!$D:$AD,'[2]2024_10'!P$19,FALSE)</f>
        <v>2.72</v>
      </c>
      <c r="AB7" s="12">
        <f>VLOOKUP($H7,'[2]2024_10'!$D:$AD,'[2]2024_10'!Q$19,FALSE)</f>
        <v>293.45</v>
      </c>
      <c r="AC7">
        <f t="shared" si="2"/>
        <v>293.45000000000005</v>
      </c>
      <c r="AD7">
        <f t="shared" si="3"/>
        <v>0</v>
      </c>
    </row>
    <row r="8" spans="1:30" ht="15" customHeight="1" x14ac:dyDescent="0.25">
      <c r="A8" s="10" t="str">
        <f t="shared" si="0"/>
        <v>H007 2024 Outubro</v>
      </c>
      <c r="B8" s="10" t="str">
        <f>VLOOKUP(H8,[1]Auxiliar_referencia!E:F,2,FALSE)</f>
        <v>Medidor faturado pela UFSC</v>
      </c>
      <c r="C8" s="10">
        <v>2024</v>
      </c>
      <c r="D8" s="10" t="s">
        <v>121</v>
      </c>
      <c r="E8" s="10">
        <f>VLOOKUP(H8,[1]Auxiliar_referencia!$B:$X,3,FALSE)</f>
        <v>9185550</v>
      </c>
      <c r="F8" s="10" t="str">
        <f>VLOOKUP(H8,[1]Auxiliar_referencia!$B:$X,11,FALSE)</f>
        <v>Trindade</v>
      </c>
      <c r="G8" s="10" t="str">
        <f>VLOOKUP(H8,[1]Auxiliar_referencia!$B:$X,16,FALSE)</f>
        <v>A11C047521</v>
      </c>
      <c r="H8" s="11" t="s">
        <v>37</v>
      </c>
      <c r="I8" s="10" t="str">
        <f>VLOOKUP(H8,[1]Auxiliar_referencia!$B:$X,20,FALSE)</f>
        <v>CASAN</v>
      </c>
      <c r="J8" s="10" t="str">
        <f>VLOOKUP(H8,[1]Auxiliar_referencia!$B:$X,10,FALSE)</f>
        <v>Florianópolis - Trindade</v>
      </c>
      <c r="K8" s="10" t="str">
        <f>VLOOKUP(H8,[1]Auxiliar_referencia!$B:$X,12,FALSE)</f>
        <v>Eng. Civil Bloco A, B e C</v>
      </c>
      <c r="L8" s="12">
        <f>VLOOKUP($H8,'[2]2024_10'!$D:$AD,'[2]2024_10'!Z$19,FALSE)</f>
        <v>1</v>
      </c>
      <c r="M8" s="12">
        <f>VLOOKUP($H8,'[2]2024_10'!$D:$AD,'[2]2024_10'!AA$19,FALSE)</f>
        <v>0</v>
      </c>
      <c r="N8" s="12">
        <f>VLOOKUP($H8,'[2]2024_10'!$D:$AD,'[2]2024_10'!AB$19,FALSE)</f>
        <v>0</v>
      </c>
      <c r="O8" s="12">
        <f>VLOOKUP($H8,'[2]2024_10'!$D:$AD,'[2]2024_10'!AC$19,FALSE)</f>
        <v>0</v>
      </c>
      <c r="P8" s="12">
        <f>VLOOKUP($H8,'[2]2024_10'!$D:$AD,'[2]2024_10'!AD$19,FALSE)</f>
        <v>1</v>
      </c>
      <c r="Q8" s="13">
        <f>VLOOKUP(H8,'[1]2024_09'!H:R,11,FALSE)</f>
        <v>7002</v>
      </c>
      <c r="R8" s="14">
        <f>VLOOKUP($H8,'[2]2024_10'!$D:$AD,'[2]2024_10'!J$19,FALSE)</f>
        <v>7094</v>
      </c>
      <c r="S8" s="15">
        <f t="shared" si="1"/>
        <v>92</v>
      </c>
      <c r="T8" s="12">
        <f>VLOOKUP($H8,'[2]2024_10'!$D:$AD,'[2]2024_10'!K$19,FALSE)</f>
        <v>92</v>
      </c>
      <c r="U8" s="16" t="str">
        <f>VLOOKUP($H8,'[2]2024_10'!$D:$AD,'[2]2024_10'!T$19,FALSE)</f>
        <v>LIDO/REVISÃO</v>
      </c>
      <c r="V8" s="17" t="str">
        <f>VLOOKUP($H8,'[2]2024_10'!$D:$AD,'[2]2024_10'!U$19,FALSE)</f>
        <v>CONFIRMACAO LEITURA</v>
      </c>
      <c r="W8" s="12">
        <f>VLOOKUP($H8,'[2]2024_10'!$D:$AD,'[2]2024_10'!L$19,FALSE)</f>
        <v>1573.99</v>
      </c>
      <c r="X8" s="12">
        <f>VLOOKUP($H8,'[2]2024_10'!$D:$AD,'[2]2024_10'!M$19,FALSE)</f>
        <v>1573.99</v>
      </c>
      <c r="Y8" s="18">
        <f>VLOOKUP($H8,'[2]2024_10'!$D:$AD,'[2]2024_10'!N$19,FALSE)</f>
        <v>-300.79000000000002</v>
      </c>
      <c r="Z8" s="12">
        <f>VLOOKUP($H8,'[2]2024_10'!$D:$AD,'[2]2024_10'!O$19,FALSE)</f>
        <v>0</v>
      </c>
      <c r="AA8" s="12">
        <f>VLOOKUP($H8,'[2]2024_10'!$D:$AD,'[2]2024_10'!P$19,FALSE)</f>
        <v>34.979999999999997</v>
      </c>
      <c r="AB8" s="12">
        <f>VLOOKUP($H8,'[2]2024_10'!$D:$AD,'[2]2024_10'!Q$19,FALSE)</f>
        <v>2882.17</v>
      </c>
      <c r="AC8">
        <f t="shared" si="2"/>
        <v>2882.17</v>
      </c>
      <c r="AD8">
        <f t="shared" si="3"/>
        <v>0</v>
      </c>
    </row>
    <row r="9" spans="1:30" ht="15" customHeight="1" x14ac:dyDescent="0.25">
      <c r="A9" s="10" t="str">
        <f t="shared" si="0"/>
        <v>H008 2024 Outubro</v>
      </c>
      <c r="B9" s="10" t="str">
        <f>VLOOKUP(H9,[1]Auxiliar_referencia!E:F,2,FALSE)</f>
        <v>Medidor faturado pela UFSC</v>
      </c>
      <c r="C9" s="10">
        <v>2024</v>
      </c>
      <c r="D9" s="10" t="s">
        <v>121</v>
      </c>
      <c r="E9" s="10">
        <f>VLOOKUP(H9,[1]Auxiliar_referencia!$B:$X,3,FALSE)</f>
        <v>2297159</v>
      </c>
      <c r="F9" s="10" t="str">
        <f>VLOOKUP(H9,[1]Auxiliar_referencia!$B:$X,11,FALSE)</f>
        <v>Trindade</v>
      </c>
      <c r="G9" s="10" t="str">
        <f>VLOOKUP(H9,[1]Auxiliar_referencia!$B:$X,16,FALSE)</f>
        <v>C11C010187</v>
      </c>
      <c r="H9" s="11" t="s">
        <v>38</v>
      </c>
      <c r="I9" s="10" t="str">
        <f>VLOOKUP(H9,[1]Auxiliar_referencia!$B:$X,20,FALSE)</f>
        <v>CASAN</v>
      </c>
      <c r="J9" s="10" t="str">
        <f>VLOOKUP(H9,[1]Auxiliar_referencia!$B:$X,10,FALSE)</f>
        <v>Florianópolis - Trindade</v>
      </c>
      <c r="K9" s="10" t="str">
        <f>VLOOKUP(H9,[1]Auxiliar_referencia!$B:$X,12,FALSE)</f>
        <v>PU - Prefeitura Universitária (Hid., Elé., Vidra.) e Redondo</v>
      </c>
      <c r="L9" s="12">
        <f>VLOOKUP($H9,'[2]2024_10'!$D:$AD,'[2]2024_10'!Z$19,FALSE)</f>
        <v>1</v>
      </c>
      <c r="M9" s="12">
        <f>VLOOKUP($H9,'[2]2024_10'!$D:$AD,'[2]2024_10'!AA$19,FALSE)</f>
        <v>0</v>
      </c>
      <c r="N9" s="12">
        <f>VLOOKUP($H9,'[2]2024_10'!$D:$AD,'[2]2024_10'!AB$19,FALSE)</f>
        <v>0</v>
      </c>
      <c r="O9" s="12">
        <f>VLOOKUP($H9,'[2]2024_10'!$D:$AD,'[2]2024_10'!AC$19,FALSE)</f>
        <v>0</v>
      </c>
      <c r="P9" s="12">
        <f>VLOOKUP($H9,'[2]2024_10'!$D:$AD,'[2]2024_10'!AD$19,FALSE)</f>
        <v>1</v>
      </c>
      <c r="Q9" s="13">
        <f>VLOOKUP(H9,'[1]2024_09'!H:R,11,FALSE)</f>
        <v>3031</v>
      </c>
      <c r="R9" s="14">
        <f>VLOOKUP($H9,'[2]2024_10'!$D:$AD,'[2]2024_10'!J$19,FALSE)</f>
        <v>3376</v>
      </c>
      <c r="S9" s="15">
        <f t="shared" si="1"/>
        <v>345</v>
      </c>
      <c r="T9" s="12">
        <f>VLOOKUP($H9,'[2]2024_10'!$D:$AD,'[2]2024_10'!K$19,FALSE)</f>
        <v>345</v>
      </c>
      <c r="U9" s="16" t="str">
        <f>VLOOKUP($H9,'[2]2024_10'!$D:$AD,'[2]2024_10'!T$19,FALSE)</f>
        <v>LIDO</v>
      </c>
      <c r="V9" s="17" t="str">
        <f>VLOOKUP($H9,'[2]2024_10'!$D:$AD,'[2]2024_10'!U$19,FALSE)</f>
        <v>Sem ocorrência</v>
      </c>
      <c r="W9" s="12">
        <f>VLOOKUP($H9,'[2]2024_10'!$D:$AD,'[2]2024_10'!L$19,FALSE)</f>
        <v>6100.16</v>
      </c>
      <c r="X9" s="12">
        <f>VLOOKUP($H9,'[2]2024_10'!$D:$AD,'[2]2024_10'!M$19,FALSE)</f>
        <v>6100.16</v>
      </c>
      <c r="Y9" s="18">
        <f>VLOOKUP($H9,'[2]2024_10'!$D:$AD,'[2]2024_10'!N$19,FALSE)</f>
        <v>-1166.52</v>
      </c>
      <c r="Z9" s="12">
        <f>VLOOKUP($H9,'[2]2024_10'!$D:$AD,'[2]2024_10'!O$19,FALSE)</f>
        <v>0</v>
      </c>
      <c r="AA9" s="12">
        <f>VLOOKUP($H9,'[2]2024_10'!$D:$AD,'[2]2024_10'!P$19,FALSE)</f>
        <v>143.84</v>
      </c>
      <c r="AB9" s="12">
        <f>VLOOKUP($H9,'[2]2024_10'!$D:$AD,'[2]2024_10'!Q$19,FALSE)</f>
        <v>11177.64</v>
      </c>
      <c r="AC9">
        <f t="shared" si="2"/>
        <v>11177.64</v>
      </c>
      <c r="AD9">
        <f t="shared" si="3"/>
        <v>0</v>
      </c>
    </row>
    <row r="10" spans="1:30" ht="15" customHeight="1" x14ac:dyDescent="0.25">
      <c r="A10" s="10" t="str">
        <f t="shared" si="0"/>
        <v>H009 2024 Outubro</v>
      </c>
      <c r="B10" s="10" t="str">
        <f>VLOOKUP(H10,[1]Auxiliar_referencia!E:F,2,FALSE)</f>
        <v>Medidor faturado pela UFSC</v>
      </c>
      <c r="C10" s="10">
        <v>2024</v>
      </c>
      <c r="D10" s="10" t="s">
        <v>121</v>
      </c>
      <c r="E10" s="10">
        <f>VLOOKUP(H10,[1]Auxiliar_referencia!$B:$X,3,FALSE)</f>
        <v>2297140</v>
      </c>
      <c r="F10" s="10" t="str">
        <f>VLOOKUP(H10,[1]Auxiliar_referencia!$B:$X,11,FALSE)</f>
        <v>Trindade</v>
      </c>
      <c r="G10" s="10" t="str">
        <f>VLOOKUP(H10,[1]Auxiliar_referencia!$B:$X,16,FALSE)</f>
        <v>Y11C052787</v>
      </c>
      <c r="H10" s="11" t="s">
        <v>39</v>
      </c>
      <c r="I10" s="10" t="str">
        <f>VLOOKUP(H10,[1]Auxiliar_referencia!$B:$X,20,FALSE)</f>
        <v>CASAN</v>
      </c>
      <c r="J10" s="10" t="str">
        <f>VLOOKUP(H10,[1]Auxiliar_referencia!$B:$X,10,FALSE)</f>
        <v>Florianópolis - Trindade</v>
      </c>
      <c r="K10" s="10" t="str">
        <f>VLOOKUP(H10,[1]Auxiliar_referencia!$B:$X,12,FALSE)</f>
        <v>PU - Prefeitura Universitária (Edificação antiga da PU)</v>
      </c>
      <c r="L10" s="12">
        <f>VLOOKUP($H10,'[2]2024_10'!$D:$AD,'[2]2024_10'!Z$19,FALSE)</f>
        <v>1</v>
      </c>
      <c r="M10" s="12">
        <f>VLOOKUP($H10,'[2]2024_10'!$D:$AD,'[2]2024_10'!AA$19,FALSE)</f>
        <v>0</v>
      </c>
      <c r="N10" s="12">
        <f>VLOOKUP($H10,'[2]2024_10'!$D:$AD,'[2]2024_10'!AB$19,FALSE)</f>
        <v>0</v>
      </c>
      <c r="O10" s="12">
        <f>VLOOKUP($H10,'[2]2024_10'!$D:$AD,'[2]2024_10'!AC$19,FALSE)</f>
        <v>0</v>
      </c>
      <c r="P10" s="12">
        <f>VLOOKUP($H10,'[2]2024_10'!$D:$AD,'[2]2024_10'!AD$19,FALSE)</f>
        <v>1</v>
      </c>
      <c r="Q10" s="13">
        <f>VLOOKUP(H10,'[1]2024_09'!H:R,11,FALSE)</f>
        <v>27</v>
      </c>
      <c r="R10" s="14">
        <f>VLOOKUP($H10,'[2]2024_10'!$D:$AD,'[2]2024_10'!J$19,FALSE)</f>
        <v>28</v>
      </c>
      <c r="S10" s="15">
        <f t="shared" si="1"/>
        <v>1</v>
      </c>
      <c r="T10" s="12">
        <f>VLOOKUP($H10,'[2]2024_10'!$D:$AD,'[2]2024_10'!K$19,FALSE)</f>
        <v>1</v>
      </c>
      <c r="U10" s="16" t="str">
        <f>VLOOKUP($H10,'[2]2024_10'!$D:$AD,'[2]2024_10'!T$19,FALSE)</f>
        <v>LIDO</v>
      </c>
      <c r="V10" s="17" t="str">
        <f>VLOOKUP($H10,'[2]2024_10'!$D:$AD,'[2]2024_10'!U$19,FALSE)</f>
        <v>Alto Consumo</v>
      </c>
      <c r="W10" s="12">
        <f>VLOOKUP($H10,'[2]2024_10'!$D:$AD,'[2]2024_10'!L$19,FALSE)</f>
        <v>49.68</v>
      </c>
      <c r="X10" s="12">
        <f>VLOOKUP($H10,'[2]2024_10'!$D:$AD,'[2]2024_10'!M$19,FALSE)</f>
        <v>49.68</v>
      </c>
      <c r="Y10" s="18">
        <f>VLOOKUP($H10,'[2]2024_10'!$D:$AD,'[2]2024_10'!N$19,FALSE)</f>
        <v>-9.5399999999999991</v>
      </c>
      <c r="Z10" s="12">
        <f>VLOOKUP($H10,'[2]2024_10'!$D:$AD,'[2]2024_10'!O$19,FALSE)</f>
        <v>0</v>
      </c>
      <c r="AA10" s="12">
        <f>VLOOKUP($H10,'[2]2024_10'!$D:$AD,'[2]2024_10'!P$19,FALSE)</f>
        <v>1.57</v>
      </c>
      <c r="AB10" s="12">
        <f>VLOOKUP($H10,'[2]2024_10'!$D:$AD,'[2]2024_10'!Q$19,FALSE)</f>
        <v>91.39</v>
      </c>
      <c r="AC10">
        <f t="shared" si="2"/>
        <v>91.389999999999986</v>
      </c>
      <c r="AD10">
        <f t="shared" si="3"/>
        <v>0</v>
      </c>
    </row>
    <row r="11" spans="1:30" ht="15" customHeight="1" x14ac:dyDescent="0.25">
      <c r="A11" s="10" t="str">
        <f t="shared" si="0"/>
        <v>H010 2024 Outubro</v>
      </c>
      <c r="B11" s="10" t="str">
        <f>VLOOKUP(H11,[1]Auxiliar_referencia!E:F,2,FALSE)</f>
        <v>Medidor faturado pela UFSC</v>
      </c>
      <c r="C11" s="10">
        <v>2024</v>
      </c>
      <c r="D11" s="10" t="s">
        <v>121</v>
      </c>
      <c r="E11" s="10">
        <f>VLOOKUP(H11,[1]Auxiliar_referencia!$B:$X,3,FALSE)</f>
        <v>2297132</v>
      </c>
      <c r="F11" s="10" t="str">
        <f>VLOOKUP(H11,[1]Auxiliar_referencia!$B:$X,11,FALSE)</f>
        <v>Trindade</v>
      </c>
      <c r="G11" s="10" t="str">
        <f>VLOOKUP(H11,[1]Auxiliar_referencia!$B:$X,16,FALSE)</f>
        <v>C11C010472</v>
      </c>
      <c r="H11" s="11" t="s">
        <v>40</v>
      </c>
      <c r="I11" s="10" t="str">
        <f>VLOOKUP(H11,[1]Auxiliar_referencia!$B:$X,20,FALSE)</f>
        <v>CASAN</v>
      </c>
      <c r="J11" s="10" t="str">
        <f>VLOOKUP(H11,[1]Auxiliar_referencia!$B:$X,10,FALSE)</f>
        <v>Florianópolis - Trindade</v>
      </c>
      <c r="K11" s="10" t="str">
        <f>VLOOKUP(H11,[1]Auxiliar_referencia!$B:$X,12,FALSE)</f>
        <v>PU - Prefeitura Universitária (DPAE, DFO, DMPI)</v>
      </c>
      <c r="L11" s="12">
        <f>VLOOKUP($H11,'[2]2024_10'!$D:$AD,'[2]2024_10'!Z$19,FALSE)</f>
        <v>1</v>
      </c>
      <c r="M11" s="12">
        <f>VLOOKUP($H11,'[2]2024_10'!$D:$AD,'[2]2024_10'!AA$19,FALSE)</f>
        <v>0</v>
      </c>
      <c r="N11" s="12">
        <f>VLOOKUP($H11,'[2]2024_10'!$D:$AD,'[2]2024_10'!AB$19,FALSE)</f>
        <v>0</v>
      </c>
      <c r="O11" s="12">
        <f>VLOOKUP($H11,'[2]2024_10'!$D:$AD,'[2]2024_10'!AC$19,FALSE)</f>
        <v>0</v>
      </c>
      <c r="P11" s="12">
        <f>VLOOKUP($H11,'[2]2024_10'!$D:$AD,'[2]2024_10'!AD$19,FALSE)</f>
        <v>1</v>
      </c>
      <c r="Q11" s="13">
        <f>VLOOKUP(H11,'[1]2024_09'!H:R,11,FALSE)</f>
        <v>2708</v>
      </c>
      <c r="R11" s="14">
        <f>VLOOKUP($H11,'[2]2024_10'!$D:$AD,'[2]2024_10'!J$19,FALSE)</f>
        <v>2734</v>
      </c>
      <c r="S11" s="15">
        <f t="shared" si="1"/>
        <v>26</v>
      </c>
      <c r="T11" s="12">
        <f>VLOOKUP($H11,'[2]2024_10'!$D:$AD,'[2]2024_10'!K$19,FALSE)</f>
        <v>26</v>
      </c>
      <c r="U11" s="16" t="str">
        <f>VLOOKUP($H11,'[2]2024_10'!$D:$AD,'[2]2024_10'!T$19,FALSE)</f>
        <v>LIDO/REVISÃO</v>
      </c>
      <c r="V11" s="17" t="str">
        <f>VLOOKUP($H11,'[2]2024_10'!$D:$AD,'[2]2024_10'!U$19,FALSE)</f>
        <v>Média</v>
      </c>
      <c r="W11" s="12">
        <f>VLOOKUP($H11,'[2]2024_10'!$D:$AD,'[2]2024_10'!L$19,FALSE)</f>
        <v>393.25</v>
      </c>
      <c r="X11" s="12">
        <f>VLOOKUP($H11,'[2]2024_10'!$D:$AD,'[2]2024_10'!M$19,FALSE)</f>
        <v>393.25</v>
      </c>
      <c r="Y11" s="18">
        <f>VLOOKUP($H11,'[2]2024_10'!$D:$AD,'[2]2024_10'!N$19,FALSE)</f>
        <v>-75.540000000000006</v>
      </c>
      <c r="Z11" s="12">
        <f>VLOOKUP($H11,'[2]2024_10'!$D:$AD,'[2]2024_10'!O$19,FALSE)</f>
        <v>0</v>
      </c>
      <c r="AA11" s="12">
        <f>VLOOKUP($H11,'[2]2024_10'!$D:$AD,'[2]2024_10'!P$19,FALSE)</f>
        <v>12.95</v>
      </c>
      <c r="AB11" s="12">
        <f>VLOOKUP($H11,'[2]2024_10'!$D:$AD,'[2]2024_10'!Q$19,FALSE)</f>
        <v>723.91</v>
      </c>
      <c r="AC11">
        <f t="shared" si="2"/>
        <v>723.91000000000008</v>
      </c>
      <c r="AD11">
        <f t="shared" si="3"/>
        <v>0</v>
      </c>
    </row>
    <row r="12" spans="1:30" ht="15" customHeight="1" x14ac:dyDescent="0.25">
      <c r="A12" s="10" t="str">
        <f t="shared" si="0"/>
        <v>H011 2024 Outubro</v>
      </c>
      <c r="B12" s="10" t="str">
        <f>VLOOKUP(H12,[1]Auxiliar_referencia!E:F,2,FALSE)</f>
        <v>Medidor faturado pela UFSC</v>
      </c>
      <c r="C12" s="10">
        <v>2024</v>
      </c>
      <c r="D12" s="10" t="s">
        <v>121</v>
      </c>
      <c r="E12" s="10">
        <f>VLOOKUP(H12,[1]Auxiliar_referencia!$B:$X,3,FALSE)</f>
        <v>8149615</v>
      </c>
      <c r="F12" s="10" t="str">
        <f>VLOOKUP(H12,[1]Auxiliar_referencia!$B:$X,11,FALSE)</f>
        <v>Trindade</v>
      </c>
      <c r="G12" s="10" t="str">
        <f>VLOOKUP(H12,[1]Auxiliar_referencia!$B:$X,16,FALSE)</f>
        <v>C11C005249</v>
      </c>
      <c r="H12" s="11" t="s">
        <v>41</v>
      </c>
      <c r="I12" s="10" t="str">
        <f>VLOOKUP(H12,[1]Auxiliar_referencia!$B:$X,20,FALSE)</f>
        <v>CASAN</v>
      </c>
      <c r="J12" s="10" t="str">
        <f>VLOOKUP(H12,[1]Auxiliar_referencia!$B:$X,10,FALSE)</f>
        <v>Florianópolis - Trindade</v>
      </c>
      <c r="K12" s="10" t="str">
        <f>VLOOKUP(H12,[1]Auxiliar_referencia!$B:$X,12,FALSE)</f>
        <v>CCB - Blocos A, B, C e D - 1 - Córrego Grande</v>
      </c>
      <c r="L12" s="12">
        <f>VLOOKUP($H12,'[2]2024_10'!$D:$AD,'[2]2024_10'!Z$19,FALSE)</f>
        <v>1</v>
      </c>
      <c r="M12" s="12">
        <f>VLOOKUP($H12,'[2]2024_10'!$D:$AD,'[2]2024_10'!AA$19,FALSE)</f>
        <v>0</v>
      </c>
      <c r="N12" s="12">
        <f>VLOOKUP($H12,'[2]2024_10'!$D:$AD,'[2]2024_10'!AB$19,FALSE)</f>
        <v>0</v>
      </c>
      <c r="O12" s="12">
        <f>VLOOKUP($H12,'[2]2024_10'!$D:$AD,'[2]2024_10'!AC$19,FALSE)</f>
        <v>0</v>
      </c>
      <c r="P12" s="12">
        <f>VLOOKUP($H12,'[2]2024_10'!$D:$AD,'[2]2024_10'!AD$19,FALSE)</f>
        <v>1</v>
      </c>
      <c r="Q12" s="13">
        <f>VLOOKUP(H12,'[1]2024_09'!H:R,11,FALSE)</f>
        <v>46220</v>
      </c>
      <c r="R12" s="14">
        <f>VLOOKUP($H12,'[2]2024_10'!$D:$AD,'[2]2024_10'!J$19,FALSE)</f>
        <v>46266</v>
      </c>
      <c r="S12" s="15">
        <f t="shared" si="1"/>
        <v>46</v>
      </c>
      <c r="T12" s="12">
        <f>VLOOKUP($H12,'[2]2024_10'!$D:$AD,'[2]2024_10'!K$19,FALSE)</f>
        <v>46</v>
      </c>
      <c r="U12" s="16" t="str">
        <f>VLOOKUP($H12,'[2]2024_10'!$D:$AD,'[2]2024_10'!T$19,FALSE)</f>
        <v>LIDO/REVISÃO</v>
      </c>
      <c r="V12" s="17" t="str">
        <f>VLOOKUP($H12,'[2]2024_10'!$D:$AD,'[2]2024_10'!U$19,FALSE)</f>
        <v>CONFIRMACAO LEITURA</v>
      </c>
      <c r="W12" s="12">
        <f>VLOOKUP($H12,'[2]2024_10'!$D:$AD,'[2]2024_10'!L$19,FALSE)</f>
        <v>751.05</v>
      </c>
      <c r="X12" s="12">
        <f>VLOOKUP($H12,'[2]2024_10'!$D:$AD,'[2]2024_10'!M$19,FALSE)</f>
        <v>751.05</v>
      </c>
      <c r="Y12" s="18">
        <f>VLOOKUP($H12,'[2]2024_10'!$D:$AD,'[2]2024_10'!N$19,FALSE)</f>
        <v>-144.38999999999999</v>
      </c>
      <c r="Z12" s="12">
        <f>VLOOKUP($H12,'[2]2024_10'!$D:$AD,'[2]2024_10'!O$19,FALSE)</f>
        <v>0</v>
      </c>
      <c r="AA12" s="12">
        <f>VLOOKUP($H12,'[2]2024_10'!$D:$AD,'[2]2024_10'!P$19,FALSE)</f>
        <v>25.91</v>
      </c>
      <c r="AB12" s="12">
        <f>VLOOKUP($H12,'[2]2024_10'!$D:$AD,'[2]2024_10'!Q$19,FALSE)</f>
        <v>1383.62</v>
      </c>
      <c r="AC12">
        <f t="shared" si="2"/>
        <v>1383.6200000000001</v>
      </c>
      <c r="AD12">
        <f t="shared" si="3"/>
        <v>0</v>
      </c>
    </row>
    <row r="13" spans="1:30" ht="15" customHeight="1" x14ac:dyDescent="0.25">
      <c r="A13" s="10" t="str">
        <f t="shared" si="0"/>
        <v>H014 2024 Outubro</v>
      </c>
      <c r="B13" s="10" t="str">
        <f>VLOOKUP(H13,[1]Auxiliar_referencia!E:F,2,FALSE)</f>
        <v>Medidor não faturado pela UFSC</v>
      </c>
      <c r="C13" s="10">
        <v>2024</v>
      </c>
      <c r="D13" s="10" t="s">
        <v>121</v>
      </c>
      <c r="E13" s="10">
        <f>VLOOKUP(H13,[1]Auxiliar_referencia!$B:$X,3,FALSE)</f>
        <v>2296969</v>
      </c>
      <c r="F13" s="10" t="str">
        <f>VLOOKUP(H13,[1]Auxiliar_referencia!$B:$X,11,FALSE)</f>
        <v>Trindade</v>
      </c>
      <c r="G13" s="10" t="str">
        <f>VLOOKUP(H13,[1]Auxiliar_referencia!$B:$X,16,FALSE)</f>
        <v>J15AA00002</v>
      </c>
      <c r="H13" s="11" t="s">
        <v>42</v>
      </c>
      <c r="I13" s="10" t="str">
        <f>VLOOKUP(H13,[1]Auxiliar_referencia!$B:$X,20,FALSE)</f>
        <v>CASAN</v>
      </c>
      <c r="J13" s="10" t="str">
        <f>VLOOKUP(H13,[1]Auxiliar_referencia!$B:$X,10,FALSE)</f>
        <v>Florianópolis  HU</v>
      </c>
      <c r="K13" s="10" t="str">
        <f>VLOOKUP(H13,[1]Auxiliar_referencia!$B:$X,12,FALSE)</f>
        <v>Hospital Universitário - EBSERH</v>
      </c>
      <c r="L13" s="12">
        <f>VLOOKUP($H13,'[2]2024_10'!$D:$AD,'[2]2024_10'!Z$19,FALSE)</f>
        <v>51</v>
      </c>
      <c r="M13" s="12">
        <f>VLOOKUP($H13,'[2]2024_10'!$D:$AD,'[2]2024_10'!AA$19,FALSE)</f>
        <v>0</v>
      </c>
      <c r="N13" s="12">
        <f>VLOOKUP($H13,'[2]2024_10'!$D:$AD,'[2]2024_10'!AB$19,FALSE)</f>
        <v>9</v>
      </c>
      <c r="O13" s="12">
        <f>VLOOKUP($H13,'[2]2024_10'!$D:$AD,'[2]2024_10'!AC$19,FALSE)</f>
        <v>1</v>
      </c>
      <c r="P13" s="12">
        <f>VLOOKUP($H13,'[2]2024_10'!$D:$AD,'[2]2024_10'!AD$19,FALSE)</f>
        <v>61</v>
      </c>
      <c r="Q13" s="13">
        <f>VLOOKUP(H13,'[1]2024_09'!H:R,11,FALSE)</f>
        <v>223485</v>
      </c>
      <c r="R13" s="14">
        <f>VLOOKUP($H13,'[2]2024_10'!$D:$AD,'[2]2024_10'!J$19,FALSE)</f>
        <v>229657</v>
      </c>
      <c r="S13" s="15">
        <f t="shared" si="1"/>
        <v>6172</v>
      </c>
      <c r="T13" s="12">
        <f>VLOOKUP($H13,'[2]2024_10'!$D:$AD,'[2]2024_10'!K$19,FALSE)</f>
        <v>6172</v>
      </c>
      <c r="U13" s="16">
        <f>VLOOKUP($H13,'[2]2024_10'!$D:$AD,'[2]2024_10'!T$19,FALSE)</f>
        <v>0</v>
      </c>
      <c r="V13" s="17">
        <f>VLOOKUP($H13,'[2]2024_10'!$D:$AD,'[2]2024_10'!U$19,FALSE)</f>
        <v>0</v>
      </c>
      <c r="W13" s="12">
        <f>VLOOKUP($H13,'[2]2024_10'!$D:$AD,'[2]2024_10'!L$19,FALSE)</f>
        <v>108159.87000000001</v>
      </c>
      <c r="X13" s="12">
        <f>VLOOKUP($H13,'[2]2024_10'!$D:$AD,'[2]2024_10'!M$19,FALSE)</f>
        <v>108159.87000000001</v>
      </c>
      <c r="Y13" s="18">
        <f>VLOOKUP($H13,'[2]2024_10'!$D:$AD,'[2]2024_10'!N$19,FALSE)</f>
        <v>-20442.22</v>
      </c>
      <c r="Z13" s="12">
        <f>VLOOKUP($H13,'[2]2024_10'!$D:$AD,'[2]2024_10'!O$19,FALSE)</f>
        <v>0</v>
      </c>
      <c r="AA13" s="12">
        <f>VLOOKUP($H13,'[2]2024_10'!$D:$AD,'[2]2024_10'!P$19,FALSE)</f>
        <v>0</v>
      </c>
      <c r="AB13" s="12">
        <f>VLOOKUP($H13,'[2]2024_10'!$D:$AD,'[2]2024_10'!Q$19,FALSE)</f>
        <v>195877.52</v>
      </c>
      <c r="AC13">
        <f t="shared" si="2"/>
        <v>195877.52000000002</v>
      </c>
      <c r="AD13">
        <f t="shared" si="3"/>
        <v>0</v>
      </c>
    </row>
    <row r="14" spans="1:30" ht="15" customHeight="1" x14ac:dyDescent="0.25">
      <c r="A14" s="10" t="str">
        <f t="shared" si="0"/>
        <v>H015 2024 Outubro</v>
      </c>
      <c r="B14" s="10" t="str">
        <f>VLOOKUP(H14,[1]Auxiliar_referencia!E:F,2,FALSE)</f>
        <v>Medidor faturado pela UFSC</v>
      </c>
      <c r="C14" s="10">
        <v>2024</v>
      </c>
      <c r="D14" s="10" t="s">
        <v>121</v>
      </c>
      <c r="E14" s="10">
        <f>VLOOKUP(H14,[1]Auxiliar_referencia!$B:$X,3,FALSE)</f>
        <v>2296918</v>
      </c>
      <c r="F14" s="10" t="str">
        <f>VLOOKUP(H14,[1]Auxiliar_referencia!$B:$X,11,FALSE)</f>
        <v>Trindade</v>
      </c>
      <c r="G14" s="10" t="str">
        <f>VLOOKUP(H14,[1]Auxiliar_referencia!$B:$X,16,FALSE)</f>
        <v>B10C013878</v>
      </c>
      <c r="H14" s="11" t="s">
        <v>43</v>
      </c>
      <c r="I14" s="10" t="str">
        <f>VLOOKUP(H14,[1]Auxiliar_referencia!$B:$X,20,FALSE)</f>
        <v>CASAN</v>
      </c>
      <c r="J14" s="10" t="str">
        <f>VLOOKUP(H14,[1]Auxiliar_referencia!$B:$X,10,FALSE)</f>
        <v>Florianópolis - Trindade</v>
      </c>
      <c r="K14" s="10" t="str">
        <f>VLOOKUP(H14,[1]Auxiliar_referencia!$B:$X,12,FALSE)</f>
        <v>Moradia Estudantil - Casa</v>
      </c>
      <c r="L14" s="12">
        <f>VLOOKUP($H14,'[2]2024_10'!$D:$AD,'[2]2024_10'!Z$19,FALSE)</f>
        <v>1</v>
      </c>
      <c r="M14" s="12">
        <f>VLOOKUP($H14,'[2]2024_10'!$D:$AD,'[2]2024_10'!AA$19,FALSE)</f>
        <v>0</v>
      </c>
      <c r="N14" s="12">
        <f>VLOOKUP($H14,'[2]2024_10'!$D:$AD,'[2]2024_10'!AB$19,FALSE)</f>
        <v>0</v>
      </c>
      <c r="O14" s="12">
        <f>VLOOKUP($H14,'[2]2024_10'!$D:$AD,'[2]2024_10'!AC$19,FALSE)</f>
        <v>0</v>
      </c>
      <c r="P14" s="12">
        <f>VLOOKUP($H14,'[2]2024_10'!$D:$AD,'[2]2024_10'!AD$19,FALSE)</f>
        <v>1</v>
      </c>
      <c r="Q14" s="13">
        <f>VLOOKUP(H14,'[1]2024_09'!H:R,11,FALSE)</f>
        <v>212</v>
      </c>
      <c r="R14" s="14">
        <f>VLOOKUP($H14,'[2]2024_10'!$D:$AD,'[2]2024_10'!J$19,FALSE)</f>
        <v>212</v>
      </c>
      <c r="S14" s="15">
        <f t="shared" si="1"/>
        <v>0</v>
      </c>
      <c r="T14" s="12">
        <f>VLOOKUP($H14,'[2]2024_10'!$D:$AD,'[2]2024_10'!K$19,FALSE)</f>
        <v>0</v>
      </c>
      <c r="U14" s="16" t="str">
        <f>VLOOKUP($H14,'[2]2024_10'!$D:$AD,'[2]2024_10'!T$19,FALSE)</f>
        <v>MÉDIO</v>
      </c>
      <c r="V14" s="17" t="str">
        <f>VLOOKUP($H14,'[2]2024_10'!$D:$AD,'[2]2024_10'!U$19,FALSE)</f>
        <v>VIDRO DO HIDROMETRO SUADO</v>
      </c>
      <c r="W14" s="12">
        <f>VLOOKUP($H14,'[2]2024_10'!$D:$AD,'[2]2024_10'!L$19,FALSE)</f>
        <v>43.31</v>
      </c>
      <c r="X14" s="12">
        <f>VLOOKUP($H14,'[2]2024_10'!$D:$AD,'[2]2024_10'!M$19,FALSE)</f>
        <v>43.31</v>
      </c>
      <c r="Y14" s="18">
        <f>VLOOKUP($H14,'[2]2024_10'!$D:$AD,'[2]2024_10'!N$19,FALSE)</f>
        <v>-8.33</v>
      </c>
      <c r="Z14" s="12">
        <f>VLOOKUP($H14,'[2]2024_10'!$D:$AD,'[2]2024_10'!O$19,FALSE)</f>
        <v>0</v>
      </c>
      <c r="AA14" s="12">
        <f>VLOOKUP($H14,'[2]2024_10'!$D:$AD,'[2]2024_10'!P$19,FALSE)</f>
        <v>1.57</v>
      </c>
      <c r="AB14" s="12">
        <f>VLOOKUP($H14,'[2]2024_10'!$D:$AD,'[2]2024_10'!Q$19,FALSE)</f>
        <v>79.86</v>
      </c>
      <c r="AC14">
        <f t="shared" si="2"/>
        <v>79.86</v>
      </c>
      <c r="AD14">
        <f t="shared" si="3"/>
        <v>0</v>
      </c>
    </row>
    <row r="15" spans="1:30" ht="15" customHeight="1" x14ac:dyDescent="0.25">
      <c r="A15" s="10" t="str">
        <f t="shared" si="0"/>
        <v>H017 2024 Outubro</v>
      </c>
      <c r="B15" s="10" t="str">
        <f>VLOOKUP(H15,[1]Auxiliar_referencia!E:F,2,FALSE)</f>
        <v>Medidor faturado pela UFSC</v>
      </c>
      <c r="C15" s="10">
        <v>2024</v>
      </c>
      <c r="D15" s="10" t="s">
        <v>121</v>
      </c>
      <c r="E15" s="10">
        <f>VLOOKUP(H15,[1]Auxiliar_referencia!$B:$X,3,FALSE)</f>
        <v>2296950</v>
      </c>
      <c r="F15" s="10" t="str">
        <f>VLOOKUP(H15,[1]Auxiliar_referencia!$B:$X,11,FALSE)</f>
        <v>Trindade</v>
      </c>
      <c r="G15" s="10" t="str">
        <f>VLOOKUP(H15,[1]Auxiliar_referencia!$B:$X,16,FALSE)</f>
        <v>C11C001906</v>
      </c>
      <c r="H15" s="11" t="s">
        <v>44</v>
      </c>
      <c r="I15" s="10" t="str">
        <f>VLOOKUP(H15,[1]Auxiliar_referencia!$B:$X,20,FALSE)</f>
        <v>CASAN</v>
      </c>
      <c r="J15" s="10" t="str">
        <f>VLOOKUP(H15,[1]Auxiliar_referencia!$B:$X,10,FALSE)</f>
        <v>Florianópolis - Trindade</v>
      </c>
      <c r="K15" s="10" t="str">
        <f>VLOOKUP(H15,[1]Auxiliar_referencia!$B:$X,12,FALSE)</f>
        <v>CCS - Centro de Ciências da Saúde</v>
      </c>
      <c r="L15" s="12">
        <f>VLOOKUP($H15,'[2]2024_10'!$D:$AD,'[2]2024_10'!Z$19,FALSE)</f>
        <v>1</v>
      </c>
      <c r="M15" s="12">
        <f>VLOOKUP($H15,'[2]2024_10'!$D:$AD,'[2]2024_10'!AA$19,FALSE)</f>
        <v>0</v>
      </c>
      <c r="N15" s="12">
        <f>VLOOKUP($H15,'[2]2024_10'!$D:$AD,'[2]2024_10'!AB$19,FALSE)</f>
        <v>1</v>
      </c>
      <c r="O15" s="12">
        <f>VLOOKUP($H15,'[2]2024_10'!$D:$AD,'[2]2024_10'!AC$19,FALSE)</f>
        <v>0</v>
      </c>
      <c r="P15" s="12">
        <f>VLOOKUP($H15,'[2]2024_10'!$D:$AD,'[2]2024_10'!AD$19,FALSE)</f>
        <v>2</v>
      </c>
      <c r="Q15" s="13">
        <f>VLOOKUP(H15,'[1]2024_09'!H:R,11,FALSE)</f>
        <v>9255</v>
      </c>
      <c r="R15" s="14">
        <f>VLOOKUP($H15,'[2]2024_10'!$D:$AD,'[2]2024_10'!J$19,FALSE)</f>
        <v>9772</v>
      </c>
      <c r="S15" s="15">
        <f t="shared" si="1"/>
        <v>517</v>
      </c>
      <c r="T15" s="12">
        <f>VLOOKUP($H15,'[2]2024_10'!$D:$AD,'[2]2024_10'!K$19,FALSE)</f>
        <v>517</v>
      </c>
      <c r="U15" s="16" t="str">
        <f>VLOOKUP($H15,'[2]2024_10'!$D:$AD,'[2]2024_10'!T$19,FALSE)</f>
        <v>LIDO/REVISÃO</v>
      </c>
      <c r="V15" s="17" t="str">
        <f>VLOOKUP($H15,'[2]2024_10'!$D:$AD,'[2]2024_10'!U$19,FALSE)</f>
        <v>CONFIRMACAO LEITURA</v>
      </c>
      <c r="W15" s="12">
        <f>VLOOKUP($H15,'[2]2024_10'!$D:$AD,'[2]2024_10'!L$19,FALSE)</f>
        <v>10068.629999999999</v>
      </c>
      <c r="X15" s="12">
        <f>VLOOKUP($H15,'[2]2024_10'!$D:$AD,'[2]2024_10'!M$19,FALSE)</f>
        <v>10068.629999999999</v>
      </c>
      <c r="Y15" s="18">
        <f>VLOOKUP($H15,'[2]2024_10'!$D:$AD,'[2]2024_10'!N$19,FALSE)</f>
        <v>-1931.42</v>
      </c>
      <c r="Z15" s="12">
        <f>VLOOKUP($H15,'[2]2024_10'!$D:$AD,'[2]2024_10'!O$19,FALSE)</f>
        <v>0</v>
      </c>
      <c r="AA15" s="12">
        <f>VLOOKUP($H15,'[2]2024_10'!$D:$AD,'[2]2024_10'!P$19,FALSE)</f>
        <v>301.02999999999997</v>
      </c>
      <c r="AB15" s="12">
        <f>VLOOKUP($H15,'[2]2024_10'!$D:$AD,'[2]2024_10'!Q$19,FALSE)</f>
        <v>18506.87</v>
      </c>
      <c r="AC15">
        <f t="shared" si="2"/>
        <v>18506.869999999995</v>
      </c>
      <c r="AD15">
        <f t="shared" si="3"/>
        <v>0</v>
      </c>
    </row>
    <row r="16" spans="1:30" ht="15" customHeight="1" x14ac:dyDescent="0.25">
      <c r="A16" s="10" t="str">
        <f t="shared" si="0"/>
        <v>H018 2024 Outubro</v>
      </c>
      <c r="B16" s="10" t="str">
        <f>VLOOKUP(H16,[1]Auxiliar_referencia!E:F,2,FALSE)</f>
        <v>Medidor faturado pela UFSC</v>
      </c>
      <c r="C16" s="10">
        <v>2024</v>
      </c>
      <c r="D16" s="10" t="s">
        <v>121</v>
      </c>
      <c r="E16" s="10">
        <f>VLOOKUP(H16,[1]Auxiliar_referencia!$B:$X,3,FALSE)</f>
        <v>2296640</v>
      </c>
      <c r="F16" s="10" t="str">
        <f>VLOOKUP(H16,[1]Auxiliar_referencia!$B:$X,11,FALSE)</f>
        <v>Trindade</v>
      </c>
      <c r="G16" s="10" t="str">
        <f>VLOOKUP(H16,[1]Auxiliar_referencia!$B:$X,16,FALSE)</f>
        <v>A13C043935</v>
      </c>
      <c r="H16" s="11" t="s">
        <v>45</v>
      </c>
      <c r="I16" s="10" t="str">
        <f>VLOOKUP(H16,[1]Auxiliar_referencia!$B:$X,20,FALSE)</f>
        <v>CASAN</v>
      </c>
      <c r="J16" s="10" t="str">
        <f>VLOOKUP(H16,[1]Auxiliar_referencia!$B:$X,10,FALSE)</f>
        <v>Florianópolis - Trindade</v>
      </c>
      <c r="K16" s="10" t="str">
        <f>VLOOKUP(H16,[1]Auxiliar_referencia!$B:$X,12,FALSE)</f>
        <v>SSI - Secretaria de Assuntos Institucionais</v>
      </c>
      <c r="L16" s="12">
        <f>VLOOKUP($H16,'[2]2024_10'!$D:$AD,'[2]2024_10'!Z$19,FALSE)</f>
        <v>1</v>
      </c>
      <c r="M16" s="12">
        <f>VLOOKUP($H16,'[2]2024_10'!$D:$AD,'[2]2024_10'!AA$19,FALSE)</f>
        <v>0</v>
      </c>
      <c r="N16" s="12">
        <f>VLOOKUP($H16,'[2]2024_10'!$D:$AD,'[2]2024_10'!AB$19,FALSE)</f>
        <v>0</v>
      </c>
      <c r="O16" s="12">
        <f>VLOOKUP($H16,'[2]2024_10'!$D:$AD,'[2]2024_10'!AC$19,FALSE)</f>
        <v>0</v>
      </c>
      <c r="P16" s="12">
        <f>VLOOKUP($H16,'[2]2024_10'!$D:$AD,'[2]2024_10'!AD$19,FALSE)</f>
        <v>1</v>
      </c>
      <c r="Q16" s="13">
        <f>VLOOKUP(H16,'[1]2024_09'!H:R,11,FALSE)</f>
        <v>333</v>
      </c>
      <c r="R16" s="14">
        <f>VLOOKUP($H16,'[2]2024_10'!$D:$AD,'[2]2024_10'!J$19,FALSE)</f>
        <v>362</v>
      </c>
      <c r="S16" s="15">
        <f t="shared" si="1"/>
        <v>29</v>
      </c>
      <c r="T16" s="12">
        <f>VLOOKUP($H16,'[2]2024_10'!$D:$AD,'[2]2024_10'!K$19,FALSE)</f>
        <v>29</v>
      </c>
      <c r="U16" s="16" t="str">
        <f>VLOOKUP($H16,'[2]2024_10'!$D:$AD,'[2]2024_10'!T$19,FALSE)</f>
        <v>LIDO</v>
      </c>
      <c r="V16" s="17" t="str">
        <f>VLOOKUP($H16,'[2]2024_10'!$D:$AD,'[2]2024_10'!U$19,FALSE)</f>
        <v>Sem ocorrência</v>
      </c>
      <c r="W16" s="12">
        <f>VLOOKUP($H16,'[2]2024_10'!$D:$AD,'[2]2024_10'!L$19,FALSE)</f>
        <v>446.92</v>
      </c>
      <c r="X16" s="12">
        <f>VLOOKUP($H16,'[2]2024_10'!$D:$AD,'[2]2024_10'!M$19,FALSE)</f>
        <v>446.92</v>
      </c>
      <c r="Y16" s="18">
        <f>VLOOKUP($H16,'[2]2024_10'!$D:$AD,'[2]2024_10'!N$19,FALSE)</f>
        <v>-86.79</v>
      </c>
      <c r="Z16" s="12">
        <f>VLOOKUP($H16,'[2]2024_10'!$D:$AD,'[2]2024_10'!O$19,FALSE)</f>
        <v>0</v>
      </c>
      <c r="AA16" s="12">
        <f>VLOOKUP($H16,'[2]2024_10'!$D:$AD,'[2]2024_10'!P$19,FALSE)</f>
        <v>24.61</v>
      </c>
      <c r="AB16" s="12">
        <f>VLOOKUP($H16,'[2]2024_10'!$D:$AD,'[2]2024_10'!Q$19,FALSE)</f>
        <v>831.66</v>
      </c>
      <c r="AC16">
        <f t="shared" si="2"/>
        <v>831.66000000000008</v>
      </c>
      <c r="AD16">
        <f t="shared" si="3"/>
        <v>0</v>
      </c>
    </row>
    <row r="17" spans="1:30" ht="15" customHeight="1" x14ac:dyDescent="0.25">
      <c r="A17" s="10" t="str">
        <f t="shared" si="0"/>
        <v>H019 2024 Outubro</v>
      </c>
      <c r="B17" s="10" t="str">
        <f>VLOOKUP(H17,[1]Auxiliar_referencia!E:F,2,FALSE)</f>
        <v>Medidor faturado pela UFSC</v>
      </c>
      <c r="C17" s="10">
        <v>2024</v>
      </c>
      <c r="D17" s="10" t="s">
        <v>121</v>
      </c>
      <c r="E17" s="10">
        <f>VLOOKUP(H17,[1]Auxiliar_referencia!$B:$X,3,FALSE)</f>
        <v>9097821</v>
      </c>
      <c r="F17" s="10" t="str">
        <f>VLOOKUP(H17,[1]Auxiliar_referencia!$B:$X,11,FALSE)</f>
        <v>Trindade</v>
      </c>
      <c r="G17" s="10" t="str">
        <f>VLOOKUP(H17,[1]Auxiliar_referencia!$B:$X,16,FALSE)</f>
        <v>C11C005250</v>
      </c>
      <c r="H17" s="11" t="s">
        <v>46</v>
      </c>
      <c r="I17" s="10" t="str">
        <f>VLOOKUP(H17,[1]Auxiliar_referencia!$B:$X,20,FALSE)</f>
        <v>CASAN</v>
      </c>
      <c r="J17" s="10" t="str">
        <f>VLOOKUP(H17,[1]Auxiliar_referencia!$B:$X,10,FALSE)</f>
        <v>Florianópolis - Trindade</v>
      </c>
      <c r="K17" s="10" t="str">
        <f>VLOOKUP(H17,[1]Auxiliar_referencia!$B:$X,12,FALSE)</f>
        <v>CSE 2 - CSE 9 e 10 (Bl F e G)</v>
      </c>
      <c r="L17" s="12">
        <f>VLOOKUP($H17,'[2]2024_10'!$D:$AD,'[2]2024_10'!Z$19,FALSE)</f>
        <v>1</v>
      </c>
      <c r="M17" s="12">
        <f>VLOOKUP($H17,'[2]2024_10'!$D:$AD,'[2]2024_10'!AA$19,FALSE)</f>
        <v>0</v>
      </c>
      <c r="N17" s="12">
        <f>VLOOKUP($H17,'[2]2024_10'!$D:$AD,'[2]2024_10'!AB$19,FALSE)</f>
        <v>1</v>
      </c>
      <c r="O17" s="12">
        <f>VLOOKUP($H17,'[2]2024_10'!$D:$AD,'[2]2024_10'!AC$19,FALSE)</f>
        <v>1</v>
      </c>
      <c r="P17" s="12">
        <f>VLOOKUP($H17,'[2]2024_10'!$D:$AD,'[2]2024_10'!AD$19,FALSE)</f>
        <v>3</v>
      </c>
      <c r="Q17" s="13">
        <f>VLOOKUP(H17,'[1]2024_09'!H:R,11,FALSE)</f>
        <v>13797</v>
      </c>
      <c r="R17" s="14">
        <f>VLOOKUP($H17,'[2]2024_10'!$D:$AD,'[2]2024_10'!J$19,FALSE)</f>
        <v>14232</v>
      </c>
      <c r="S17" s="15">
        <f t="shared" si="1"/>
        <v>435</v>
      </c>
      <c r="T17" s="12">
        <f>VLOOKUP($H17,'[2]2024_10'!$D:$AD,'[2]2024_10'!K$19,FALSE)</f>
        <v>435</v>
      </c>
      <c r="U17" s="16" t="str">
        <f>VLOOKUP($H17,'[2]2024_10'!$D:$AD,'[2]2024_10'!T$19,FALSE)</f>
        <v>LIDO/REVISÃO</v>
      </c>
      <c r="V17" s="17" t="str">
        <f>VLOOKUP($H17,'[2]2024_10'!$D:$AD,'[2]2024_10'!U$19,FALSE)</f>
        <v>Alto Consumo</v>
      </c>
      <c r="W17" s="12">
        <f>VLOOKUP($H17,'[2]2024_10'!$D:$AD,'[2]2024_10'!L$19,FALSE)</f>
        <v>8005.38</v>
      </c>
      <c r="X17" s="12">
        <f>VLOOKUP($H17,'[2]2024_10'!$D:$AD,'[2]2024_10'!M$19,FALSE)</f>
        <v>8005.38</v>
      </c>
      <c r="Y17" s="18">
        <f>VLOOKUP($H17,'[2]2024_10'!$D:$AD,'[2]2024_10'!N$19,FALSE)</f>
        <v>-1518.22</v>
      </c>
      <c r="Z17" s="12">
        <f>VLOOKUP($H17,'[2]2024_10'!$D:$AD,'[2]2024_10'!O$19,FALSE)</f>
        <v>0</v>
      </c>
      <c r="AA17" s="12">
        <f>VLOOKUP($H17,'[2]2024_10'!$D:$AD,'[2]2024_10'!P$19,FALSE)</f>
        <v>55.04</v>
      </c>
      <c r="AB17" s="12">
        <f>VLOOKUP($H17,'[2]2024_10'!$D:$AD,'[2]2024_10'!Q$19,FALSE)</f>
        <v>14547.58</v>
      </c>
      <c r="AC17">
        <f t="shared" si="2"/>
        <v>14547.580000000002</v>
      </c>
      <c r="AD17">
        <f t="shared" si="3"/>
        <v>0</v>
      </c>
    </row>
    <row r="18" spans="1:30" ht="15" customHeight="1" x14ac:dyDescent="0.25">
      <c r="A18" s="10" t="str">
        <f t="shared" si="0"/>
        <v>H020 2024 Outubro</v>
      </c>
      <c r="B18" s="10" t="str">
        <f>VLOOKUP(H18,[1]Auxiliar_referencia!E:F,2,FALSE)</f>
        <v>Medidor faturado pela UFSC</v>
      </c>
      <c r="C18" s="10">
        <v>2024</v>
      </c>
      <c r="D18" s="10" t="s">
        <v>121</v>
      </c>
      <c r="E18" s="10">
        <f>VLOOKUP(H18,[1]Auxiliar_referencia!$B:$X,3,FALSE)</f>
        <v>2296829</v>
      </c>
      <c r="F18" s="10" t="str">
        <f>VLOOKUP(H18,[1]Auxiliar_referencia!$B:$X,11,FALSE)</f>
        <v>Trindade</v>
      </c>
      <c r="G18" s="10" t="str">
        <f>VLOOKUP(H18,[1]Auxiliar_referencia!$B:$X,16,FALSE)</f>
        <v>C11C009540</v>
      </c>
      <c r="H18" s="11" t="s">
        <v>47</v>
      </c>
      <c r="I18" s="10" t="str">
        <f>VLOOKUP(H18,[1]Auxiliar_referencia!$B:$X,20,FALSE)</f>
        <v>CASAN</v>
      </c>
      <c r="J18" s="10" t="str">
        <f>VLOOKUP(H18,[1]Auxiliar_referencia!$B:$X,10,FALSE)</f>
        <v>Florianópolis - Trindade</v>
      </c>
      <c r="K18" s="10" t="str">
        <f>VLOOKUP(H18,[1]Auxiliar_referencia!$B:$X,12,FALSE)</f>
        <v>CSE 1 - CSE 1 ao 4 (Bl A, B, C e D) e CCJ 1 e 2 (Bl E e F)</v>
      </c>
      <c r="L18" s="12">
        <f>VLOOKUP($H18,'[2]2024_10'!$D:$AD,'[2]2024_10'!Z$19,FALSE)</f>
        <v>1</v>
      </c>
      <c r="M18" s="12">
        <f>VLOOKUP($H18,'[2]2024_10'!$D:$AD,'[2]2024_10'!AA$19,FALSE)</f>
        <v>0</v>
      </c>
      <c r="N18" s="12">
        <f>VLOOKUP($H18,'[2]2024_10'!$D:$AD,'[2]2024_10'!AB$19,FALSE)</f>
        <v>0</v>
      </c>
      <c r="O18" s="12">
        <f>VLOOKUP($H18,'[2]2024_10'!$D:$AD,'[2]2024_10'!AC$19,FALSE)</f>
        <v>0</v>
      </c>
      <c r="P18" s="12">
        <f>VLOOKUP($H18,'[2]2024_10'!$D:$AD,'[2]2024_10'!AD$19,FALSE)</f>
        <v>1</v>
      </c>
      <c r="Q18" s="13">
        <f>VLOOKUP(H18,'[1]2024_09'!H:R,11,FALSE)</f>
        <v>2312</v>
      </c>
      <c r="R18" s="14">
        <f>VLOOKUP($H18,'[2]2024_10'!$D:$AD,'[2]2024_10'!J$19,FALSE)</f>
        <v>2313</v>
      </c>
      <c r="S18" s="15">
        <f t="shared" si="1"/>
        <v>1</v>
      </c>
      <c r="T18" s="12">
        <f>VLOOKUP($H18,'[2]2024_10'!$D:$AD,'[2]2024_10'!K$19,FALSE)</f>
        <v>1</v>
      </c>
      <c r="U18" s="16" t="str">
        <f>VLOOKUP($H18,'[2]2024_10'!$D:$AD,'[2]2024_10'!T$19,FALSE)</f>
        <v>LIDO/REVISÃO</v>
      </c>
      <c r="V18" s="17" t="str">
        <f>VLOOKUP($H18,'[2]2024_10'!$D:$AD,'[2]2024_10'!U$19,FALSE)</f>
        <v>CONFIRMACAO LEITURA</v>
      </c>
      <c r="W18" s="12">
        <f>VLOOKUP($H18,'[2]2024_10'!$D:$AD,'[2]2024_10'!L$19,FALSE)</f>
        <v>49.68</v>
      </c>
      <c r="X18" s="12">
        <f>VLOOKUP($H18,'[2]2024_10'!$D:$AD,'[2]2024_10'!M$19,FALSE)</f>
        <v>49.68</v>
      </c>
      <c r="Y18" s="18">
        <f>VLOOKUP($H18,'[2]2024_10'!$D:$AD,'[2]2024_10'!N$19,FALSE)</f>
        <v>-9.39</v>
      </c>
      <c r="Z18" s="12">
        <f>VLOOKUP($H18,'[2]2024_10'!$D:$AD,'[2]2024_10'!O$19,FALSE)</f>
        <v>-89.97</v>
      </c>
      <c r="AA18" s="12">
        <f>VLOOKUP($H18,'[2]2024_10'!$D:$AD,'[2]2024_10'!P$19,FALSE)</f>
        <v>0</v>
      </c>
      <c r="AB18" s="12">
        <f>VLOOKUP($H18,'[2]2024_10'!$D:$AD,'[2]2024_10'!Q$19,FALSE)</f>
        <v>0</v>
      </c>
      <c r="AC18">
        <f t="shared" si="2"/>
        <v>0</v>
      </c>
      <c r="AD18">
        <f t="shared" si="3"/>
        <v>0</v>
      </c>
    </row>
    <row r="19" spans="1:30" ht="15" customHeight="1" x14ac:dyDescent="0.25">
      <c r="A19" s="10" t="str">
        <f t="shared" si="0"/>
        <v>H021 2024 Outubro</v>
      </c>
      <c r="B19" s="10" t="str">
        <f>VLOOKUP(H19,[1]Auxiliar_referencia!E:F,2,FALSE)</f>
        <v>Medidor faturado pela UFSC</v>
      </c>
      <c r="C19" s="10">
        <v>2024</v>
      </c>
      <c r="D19" s="10" t="s">
        <v>121</v>
      </c>
      <c r="E19" s="10">
        <f>VLOOKUP(H19,[1]Auxiliar_referencia!$B:$X,3,FALSE)</f>
        <v>2296632</v>
      </c>
      <c r="F19" s="10" t="str">
        <f>VLOOKUP(H19,[1]Auxiliar_referencia!$B:$X,11,FALSE)</f>
        <v>Trindade</v>
      </c>
      <c r="G19" s="10" t="str">
        <f>VLOOKUP(H19,[1]Auxiliar_referencia!$B:$X,16,FALSE)</f>
        <v>B10C001813</v>
      </c>
      <c r="H19" s="11" t="s">
        <v>48</v>
      </c>
      <c r="I19" s="10" t="str">
        <f>VLOOKUP(H19,[1]Auxiliar_referencia!$B:$X,20,FALSE)</f>
        <v>CASAN</v>
      </c>
      <c r="J19" s="10" t="str">
        <f>VLOOKUP(H19,[1]Auxiliar_referencia!$B:$X,10,FALSE)</f>
        <v>Florianópolis - Trindade</v>
      </c>
      <c r="K19" s="10" t="str">
        <f>VLOOKUP(H19,[1]Auxiliar_referencia!$B:$X,12,FALSE)</f>
        <v>Igrejinha UFSC (DAC 01 a 03 e DEX01)</v>
      </c>
      <c r="L19" s="12">
        <f>VLOOKUP($H19,'[2]2024_10'!$D:$AD,'[2]2024_10'!Z$19,FALSE)</f>
        <v>2</v>
      </c>
      <c r="M19" s="12">
        <f>VLOOKUP($H19,'[2]2024_10'!$D:$AD,'[2]2024_10'!AA$19,FALSE)</f>
        <v>0</v>
      </c>
      <c r="N19" s="12">
        <f>VLOOKUP($H19,'[2]2024_10'!$D:$AD,'[2]2024_10'!AB$19,FALSE)</f>
        <v>0</v>
      </c>
      <c r="O19" s="12">
        <f>VLOOKUP($H19,'[2]2024_10'!$D:$AD,'[2]2024_10'!AC$19,FALSE)</f>
        <v>0</v>
      </c>
      <c r="P19" s="12">
        <f>VLOOKUP($H19,'[2]2024_10'!$D:$AD,'[2]2024_10'!AD$19,FALSE)</f>
        <v>2</v>
      </c>
      <c r="Q19" s="13">
        <f>VLOOKUP(H19,'[1]2024_09'!H:R,11,FALSE)</f>
        <v>807</v>
      </c>
      <c r="R19" s="14">
        <f>VLOOKUP($H19,'[2]2024_10'!$D:$AD,'[2]2024_10'!J$19,FALSE)</f>
        <v>1035</v>
      </c>
      <c r="S19" s="15">
        <f t="shared" si="1"/>
        <v>228</v>
      </c>
      <c r="T19" s="12">
        <f>VLOOKUP($H19,'[2]2024_10'!$D:$AD,'[2]2024_10'!K$19,FALSE)</f>
        <v>228</v>
      </c>
      <c r="U19" s="16" t="str">
        <f>VLOOKUP($H19,'[2]2024_10'!$D:$AD,'[2]2024_10'!T$19,FALSE)</f>
        <v>LIDO/REVISÃO</v>
      </c>
      <c r="V19" s="17" t="str">
        <f>VLOOKUP($H19,'[2]2024_10'!$D:$AD,'[2]2024_10'!U$19,FALSE)</f>
        <v>Alto Consumo</v>
      </c>
      <c r="W19" s="12">
        <f>VLOOKUP($H19,'[2]2024_10'!$D:$AD,'[2]2024_10'!L$19,FALSE)</f>
        <v>3935.14</v>
      </c>
      <c r="X19" s="12">
        <f>VLOOKUP($H19,'[2]2024_10'!$D:$AD,'[2]2024_10'!M$19,FALSE)</f>
        <v>3935.14</v>
      </c>
      <c r="Y19" s="18">
        <f>VLOOKUP($H19,'[2]2024_10'!$D:$AD,'[2]2024_10'!N$19,FALSE)</f>
        <v>-747.71</v>
      </c>
      <c r="Z19" s="12">
        <f>VLOOKUP($H19,'[2]2024_10'!$D:$AD,'[2]2024_10'!O$19,FALSE)</f>
        <v>0</v>
      </c>
      <c r="AA19" s="12">
        <f>VLOOKUP($H19,'[2]2024_10'!$D:$AD,'[2]2024_10'!P$19,FALSE)</f>
        <v>42.09</v>
      </c>
      <c r="AB19" s="12">
        <f>VLOOKUP($H19,'[2]2024_10'!$D:$AD,'[2]2024_10'!Q$19,FALSE)</f>
        <v>7164.66</v>
      </c>
      <c r="AC19">
        <f t="shared" si="2"/>
        <v>7164.66</v>
      </c>
      <c r="AD19">
        <f t="shared" si="3"/>
        <v>0</v>
      </c>
    </row>
    <row r="20" spans="1:30" ht="15" customHeight="1" x14ac:dyDescent="0.25">
      <c r="A20" s="10" t="str">
        <f t="shared" si="0"/>
        <v>H023 2024 Outubro</v>
      </c>
      <c r="B20" s="10" t="str">
        <f>VLOOKUP(H20,[1]Auxiliar_referencia!E:F,2,FALSE)</f>
        <v>Medidor faturado pela UFSC</v>
      </c>
      <c r="C20" s="10">
        <v>2024</v>
      </c>
      <c r="D20" s="10" t="s">
        <v>121</v>
      </c>
      <c r="E20" s="10">
        <f>VLOOKUP(H20,[1]Auxiliar_referencia!$B:$X,3,FALSE)</f>
        <v>2296934</v>
      </c>
      <c r="F20" s="10" t="str">
        <f>VLOOKUP(H20,[1]Auxiliar_referencia!$B:$X,11,FALSE)</f>
        <v>Trindade</v>
      </c>
      <c r="G20" s="10" t="str">
        <f>VLOOKUP(H20,[1]Auxiliar_referencia!$B:$X,16,FALSE)</f>
        <v>B10C010114</v>
      </c>
      <c r="H20" s="11" t="s">
        <v>49</v>
      </c>
      <c r="I20" s="10" t="str">
        <f>VLOOKUP(H20,[1]Auxiliar_referencia!$B:$X,20,FALSE)</f>
        <v>CASAN</v>
      </c>
      <c r="J20" s="10" t="str">
        <f>VLOOKUP(H20,[1]Auxiliar_referencia!$B:$X,10,FALSE)</f>
        <v>Florianópolis - Trindade</v>
      </c>
      <c r="K20" s="10" t="str">
        <f>VLOOKUP(H20,[1]Auxiliar_referencia!$B:$X,12,FALSE)</f>
        <v>Associação Volantes 1</v>
      </c>
      <c r="L20" s="12">
        <f>VLOOKUP($H20,'[2]2024_10'!$D:$AD,'[2]2024_10'!Z$19,FALSE)</f>
        <v>1</v>
      </c>
      <c r="M20" s="12">
        <f>VLOOKUP($H20,'[2]2024_10'!$D:$AD,'[2]2024_10'!AA$19,FALSE)</f>
        <v>0</v>
      </c>
      <c r="N20" s="12">
        <f>VLOOKUP($H20,'[2]2024_10'!$D:$AD,'[2]2024_10'!AB$19,FALSE)</f>
        <v>1</v>
      </c>
      <c r="O20" s="12">
        <f>VLOOKUP($H20,'[2]2024_10'!$D:$AD,'[2]2024_10'!AC$19,FALSE)</f>
        <v>0</v>
      </c>
      <c r="P20" s="12">
        <f>VLOOKUP($H20,'[2]2024_10'!$D:$AD,'[2]2024_10'!AD$19,FALSE)</f>
        <v>2</v>
      </c>
      <c r="Q20" s="13">
        <f>VLOOKUP(H20,'[1]2024_09'!H:R,11,FALSE)</f>
        <v>16904</v>
      </c>
      <c r="R20" s="14">
        <f>VLOOKUP($H20,'[2]2024_10'!$D:$AD,'[2]2024_10'!J$19,FALSE)</f>
        <v>17057</v>
      </c>
      <c r="S20" s="15">
        <f t="shared" si="1"/>
        <v>153</v>
      </c>
      <c r="T20" s="12">
        <f>VLOOKUP($H20,'[2]2024_10'!$D:$AD,'[2]2024_10'!K$19,FALSE)</f>
        <v>153</v>
      </c>
      <c r="U20" s="16" t="str">
        <f>VLOOKUP($H20,'[2]2024_10'!$D:$AD,'[2]2024_10'!T$19,FALSE)</f>
        <v>LIDO</v>
      </c>
      <c r="V20" s="17" t="str">
        <f>VLOOKUP($H20,'[2]2024_10'!$D:$AD,'[2]2024_10'!U$19,FALSE)</f>
        <v>Alto Consumo</v>
      </c>
      <c r="W20" s="12">
        <f>VLOOKUP($H20,'[2]2024_10'!$D:$AD,'[2]2024_10'!L$19,FALSE)</f>
        <v>2715.83</v>
      </c>
      <c r="X20" s="12">
        <f>VLOOKUP($H20,'[2]2024_10'!$D:$AD,'[2]2024_10'!M$19,FALSE)</f>
        <v>2715.83</v>
      </c>
      <c r="Y20" s="18">
        <f>VLOOKUP($H20,'[2]2024_10'!$D:$AD,'[2]2024_10'!N$19,FALSE)</f>
        <v>-517.32000000000005</v>
      </c>
      <c r="Z20" s="12">
        <f>VLOOKUP($H20,'[2]2024_10'!$D:$AD,'[2]2024_10'!O$19,FALSE)</f>
        <v>0</v>
      </c>
      <c r="AA20" s="12">
        <f>VLOOKUP($H20,'[2]2024_10'!$D:$AD,'[2]2024_10'!P$19,FALSE)</f>
        <v>42.74</v>
      </c>
      <c r="AB20" s="12">
        <f>VLOOKUP($H20,'[2]2024_10'!$D:$AD,'[2]2024_10'!Q$19,FALSE)</f>
        <v>4957.08</v>
      </c>
      <c r="AC20">
        <f t="shared" si="2"/>
        <v>4957.08</v>
      </c>
      <c r="AD20">
        <f t="shared" si="3"/>
        <v>0</v>
      </c>
    </row>
    <row r="21" spans="1:30" ht="15" customHeight="1" x14ac:dyDescent="0.25">
      <c r="A21" s="10" t="str">
        <f t="shared" si="0"/>
        <v>H024 2024 Outubro</v>
      </c>
      <c r="B21" s="10" t="str">
        <f>VLOOKUP(H21,[1]Auxiliar_referencia!E:F,2,FALSE)</f>
        <v>Medidor faturado pela UFSC</v>
      </c>
      <c r="C21" s="10">
        <v>2024</v>
      </c>
      <c r="D21" s="10" t="s">
        <v>121</v>
      </c>
      <c r="E21" s="10">
        <f>VLOOKUP(H21,[1]Auxiliar_referencia!$B:$X,3,FALSE)</f>
        <v>2296926</v>
      </c>
      <c r="F21" s="10" t="str">
        <f>VLOOKUP(H21,[1]Auxiliar_referencia!$B:$X,11,FALSE)</f>
        <v>Trindade</v>
      </c>
      <c r="G21" s="10" t="str">
        <f>VLOOKUP(H21,[1]Auxiliar_referencia!$B:$X,16,FALSE)</f>
        <v>A96C161864</v>
      </c>
      <c r="H21" s="11" t="s">
        <v>50</v>
      </c>
      <c r="I21" s="10" t="str">
        <f>VLOOKUP(H21,[1]Auxiliar_referencia!$B:$X,20,FALSE)</f>
        <v>CASAN</v>
      </c>
      <c r="J21" s="10" t="str">
        <f>VLOOKUP(H21,[1]Auxiliar_referencia!$B:$X,10,FALSE)</f>
        <v>Florianópolis - Trindade</v>
      </c>
      <c r="K21" s="10" t="str">
        <f>VLOOKUP(H21,[1]Auxiliar_referencia!$B:$X,12,FALSE)</f>
        <v>Associação Volantes 2</v>
      </c>
      <c r="L21" s="12">
        <f>VLOOKUP($H21,'[2]2024_10'!$D:$AD,'[2]2024_10'!Z$19,FALSE)</f>
        <v>1</v>
      </c>
      <c r="M21" s="12">
        <f>VLOOKUP($H21,'[2]2024_10'!$D:$AD,'[2]2024_10'!AA$19,FALSE)</f>
        <v>0</v>
      </c>
      <c r="N21" s="12">
        <f>VLOOKUP($H21,'[2]2024_10'!$D:$AD,'[2]2024_10'!AB$19,FALSE)</f>
        <v>2</v>
      </c>
      <c r="O21" s="12">
        <f>VLOOKUP($H21,'[2]2024_10'!$D:$AD,'[2]2024_10'!AC$19,FALSE)</f>
        <v>0</v>
      </c>
      <c r="P21" s="12">
        <f>VLOOKUP($H21,'[2]2024_10'!$D:$AD,'[2]2024_10'!AD$19,FALSE)</f>
        <v>3</v>
      </c>
      <c r="Q21" s="13">
        <f>VLOOKUP(H21,'[1]2024_09'!H:R,11,FALSE)</f>
        <v>25</v>
      </c>
      <c r="R21" s="14">
        <f>VLOOKUP($H21,'[2]2024_10'!$D:$AD,'[2]2024_10'!J$19,FALSE)</f>
        <v>25</v>
      </c>
      <c r="S21" s="15">
        <f t="shared" si="1"/>
        <v>0</v>
      </c>
      <c r="T21" s="12">
        <f>VLOOKUP($H21,'[2]2024_10'!$D:$AD,'[2]2024_10'!K$19,FALSE)</f>
        <v>0</v>
      </c>
      <c r="U21" s="16" t="str">
        <f>VLOOKUP($H21,'[2]2024_10'!$D:$AD,'[2]2024_10'!T$19,FALSE)</f>
        <v>LIDO</v>
      </c>
      <c r="V21" s="17" t="str">
        <f>VLOOKUP($H21,'[2]2024_10'!$D:$AD,'[2]2024_10'!U$19,FALSE)</f>
        <v>HIDRÔMETRO PARADO.</v>
      </c>
      <c r="W21" s="12">
        <f>VLOOKUP($H21,'[2]2024_10'!$D:$AD,'[2]2024_10'!L$19,FALSE)</f>
        <v>129.93</v>
      </c>
      <c r="X21" s="12">
        <f>VLOOKUP($H21,'[2]2024_10'!$D:$AD,'[2]2024_10'!M$19,FALSE)</f>
        <v>129.93</v>
      </c>
      <c r="Y21" s="18">
        <f>VLOOKUP($H21,'[2]2024_10'!$D:$AD,'[2]2024_10'!N$19,FALSE)</f>
        <v>-25.01</v>
      </c>
      <c r="Z21" s="12">
        <f>VLOOKUP($H21,'[2]2024_10'!$D:$AD,'[2]2024_10'!O$19,FALSE)</f>
        <v>0</v>
      </c>
      <c r="AA21" s="12">
        <f>VLOOKUP($H21,'[2]2024_10'!$D:$AD,'[2]2024_10'!P$19,FALSE)</f>
        <v>4.71</v>
      </c>
      <c r="AB21" s="12">
        <f>VLOOKUP($H21,'[2]2024_10'!$D:$AD,'[2]2024_10'!Q$19,FALSE)</f>
        <v>239.56</v>
      </c>
      <c r="AC21">
        <f t="shared" si="2"/>
        <v>239.56000000000003</v>
      </c>
      <c r="AD21">
        <f t="shared" si="3"/>
        <v>0</v>
      </c>
    </row>
    <row r="22" spans="1:30" ht="15" customHeight="1" x14ac:dyDescent="0.25">
      <c r="A22" s="10" t="str">
        <f t="shared" si="0"/>
        <v>H025 2024 Outubro</v>
      </c>
      <c r="B22" s="10" t="str">
        <f>VLOOKUP(H22,[1]Auxiliar_referencia!E:F,2,FALSE)</f>
        <v>Medidor faturado pela UFSC</v>
      </c>
      <c r="C22" s="10">
        <v>2024</v>
      </c>
      <c r="D22" s="10" t="s">
        <v>121</v>
      </c>
      <c r="E22" s="10">
        <f>VLOOKUP(H22,[1]Auxiliar_referencia!$B:$X,3,FALSE)</f>
        <v>2296900</v>
      </c>
      <c r="F22" s="10" t="str">
        <f>VLOOKUP(H22,[1]Auxiliar_referencia!$B:$X,11,FALSE)</f>
        <v>Trindade</v>
      </c>
      <c r="G22" s="10" t="str">
        <f>VLOOKUP(H22,[1]Auxiliar_referencia!$B:$X,16,FALSE)</f>
        <v>C11C001273</v>
      </c>
      <c r="H22" s="11" t="s">
        <v>51</v>
      </c>
      <c r="I22" s="10" t="str">
        <f>VLOOKUP(H22,[1]Auxiliar_referencia!$B:$X,20,FALSE)</f>
        <v>CASAN</v>
      </c>
      <c r="J22" s="10" t="str">
        <f>VLOOKUP(H22,[1]Auxiliar_referencia!$B:$X,10,FALSE)</f>
        <v>Florianópolis - Trindade</v>
      </c>
      <c r="K22" s="10" t="str">
        <f>VLOOKUP(H22,[1]Auxiliar_referencia!$B:$X,12,FALSE)</f>
        <v>CFM  Bloco A</v>
      </c>
      <c r="L22" s="12">
        <f>VLOOKUP($H22,'[2]2024_10'!$D:$AD,'[2]2024_10'!Z$19,FALSE)</f>
        <v>1</v>
      </c>
      <c r="M22" s="12">
        <f>VLOOKUP($H22,'[2]2024_10'!$D:$AD,'[2]2024_10'!AA$19,FALSE)</f>
        <v>0</v>
      </c>
      <c r="N22" s="12">
        <f>VLOOKUP($H22,'[2]2024_10'!$D:$AD,'[2]2024_10'!AB$19,FALSE)</f>
        <v>0</v>
      </c>
      <c r="O22" s="12">
        <f>VLOOKUP($H22,'[2]2024_10'!$D:$AD,'[2]2024_10'!AC$19,FALSE)</f>
        <v>0</v>
      </c>
      <c r="P22" s="12">
        <f>VLOOKUP($H22,'[2]2024_10'!$D:$AD,'[2]2024_10'!AD$19,FALSE)</f>
        <v>1</v>
      </c>
      <c r="Q22" s="13">
        <f>VLOOKUP(H22,'[1]2024_09'!H:R,11,FALSE)</f>
        <v>26210</v>
      </c>
      <c r="R22" s="14">
        <f>VLOOKUP($H22,'[2]2024_10'!$D:$AD,'[2]2024_10'!J$19,FALSE)</f>
        <v>26341</v>
      </c>
      <c r="S22" s="15">
        <f t="shared" si="1"/>
        <v>131</v>
      </c>
      <c r="T22" s="12">
        <f>VLOOKUP($H22,'[2]2024_10'!$D:$AD,'[2]2024_10'!K$19,FALSE)</f>
        <v>131</v>
      </c>
      <c r="U22" s="16" t="str">
        <f>VLOOKUP($H22,'[2]2024_10'!$D:$AD,'[2]2024_10'!T$19,FALSE)</f>
        <v>LIDO/REVISÃO</v>
      </c>
      <c r="V22" s="17" t="str">
        <f>VLOOKUP($H22,'[2]2024_10'!$D:$AD,'[2]2024_10'!U$19,FALSE)</f>
        <v>CONFIRMACAO LEITURA</v>
      </c>
      <c r="W22" s="12">
        <f>VLOOKUP($H22,'[2]2024_10'!$D:$AD,'[2]2024_10'!L$19,FALSE)</f>
        <v>2271.6999999999998</v>
      </c>
      <c r="X22" s="12">
        <f>VLOOKUP($H22,'[2]2024_10'!$D:$AD,'[2]2024_10'!M$19,FALSE)</f>
        <v>2271.6999999999998</v>
      </c>
      <c r="Y22" s="18">
        <f>VLOOKUP($H22,'[2]2024_10'!$D:$AD,'[2]2024_10'!N$19,FALSE)</f>
        <v>-467.13</v>
      </c>
      <c r="Z22" s="12">
        <f>VLOOKUP($H22,'[2]2024_10'!$D:$AD,'[2]2024_10'!O$19,FALSE)</f>
        <v>0</v>
      </c>
      <c r="AA22" s="12">
        <f>VLOOKUP($H22,'[2]2024_10'!$D:$AD,'[2]2024_10'!P$19,FALSE)</f>
        <v>399.79</v>
      </c>
      <c r="AB22" s="12">
        <f>VLOOKUP($H22,'[2]2024_10'!$D:$AD,'[2]2024_10'!Q$19,FALSE)</f>
        <v>4476.0600000000004</v>
      </c>
      <c r="AC22">
        <f t="shared" si="2"/>
        <v>4476.0599999999995</v>
      </c>
      <c r="AD22">
        <f t="shared" si="3"/>
        <v>0</v>
      </c>
    </row>
    <row r="23" spans="1:30" ht="15" customHeight="1" x14ac:dyDescent="0.25">
      <c r="A23" s="10" t="str">
        <f t="shared" si="0"/>
        <v>H026 2024 Outubro</v>
      </c>
      <c r="B23" s="10" t="str">
        <f>VLOOKUP(H23,[1]Auxiliar_referencia!E:F,2,FALSE)</f>
        <v>Medidor faturado pela UFSC</v>
      </c>
      <c r="C23" s="10">
        <v>2024</v>
      </c>
      <c r="D23" s="10" t="s">
        <v>121</v>
      </c>
      <c r="E23" s="10">
        <f>VLOOKUP(H23,[1]Auxiliar_referencia!$B:$X,3,FALSE)</f>
        <v>9912770</v>
      </c>
      <c r="F23" s="10" t="str">
        <f>VLOOKUP(H23,[1]Auxiliar_referencia!$B:$X,11,FALSE)</f>
        <v>Trindade</v>
      </c>
      <c r="G23" s="10" t="str">
        <f>VLOOKUP(H23,[1]Auxiliar_referencia!$B:$X,16,FALSE)</f>
        <v>A10C023447</v>
      </c>
      <c r="H23" s="11" t="s">
        <v>52</v>
      </c>
      <c r="I23" s="10" t="str">
        <f>VLOOKUP(H23,[1]Auxiliar_referencia!$B:$X,20,FALSE)</f>
        <v>CASAN</v>
      </c>
      <c r="J23" s="10" t="str">
        <f>VLOOKUP(H23,[1]Auxiliar_referencia!$B:$X,10,FALSE)</f>
        <v>Florianópolis - Trindade</v>
      </c>
      <c r="K23" s="10" t="str">
        <f>VLOOKUP(H23,[1]Auxiliar_referencia!$B:$X,12,FALSE)</f>
        <v>CFM  Bloco B</v>
      </c>
      <c r="L23" s="12">
        <f>VLOOKUP($H23,'[2]2024_10'!$D:$AD,'[2]2024_10'!Z$19,FALSE)</f>
        <v>1</v>
      </c>
      <c r="M23" s="12">
        <f>VLOOKUP($H23,'[2]2024_10'!$D:$AD,'[2]2024_10'!AA$19,FALSE)</f>
        <v>0</v>
      </c>
      <c r="N23" s="12">
        <f>VLOOKUP($H23,'[2]2024_10'!$D:$AD,'[2]2024_10'!AB$19,FALSE)</f>
        <v>0</v>
      </c>
      <c r="O23" s="12">
        <f>VLOOKUP($H23,'[2]2024_10'!$D:$AD,'[2]2024_10'!AC$19,FALSE)</f>
        <v>0</v>
      </c>
      <c r="P23" s="12">
        <f>VLOOKUP($H23,'[2]2024_10'!$D:$AD,'[2]2024_10'!AD$19,FALSE)</f>
        <v>1</v>
      </c>
      <c r="Q23" s="13">
        <f>VLOOKUP(H23,'[1]2024_09'!H:R,11,FALSE)</f>
        <v>3335</v>
      </c>
      <c r="R23" s="14">
        <f>VLOOKUP($H23,'[2]2024_10'!$D:$AD,'[2]2024_10'!J$19,FALSE)</f>
        <v>3538</v>
      </c>
      <c r="S23" s="15">
        <f t="shared" si="1"/>
        <v>203</v>
      </c>
      <c r="T23" s="12">
        <f>VLOOKUP($H23,'[2]2024_10'!$D:$AD,'[2]2024_10'!K$19,FALSE)</f>
        <v>203</v>
      </c>
      <c r="U23" s="16" t="str">
        <f>VLOOKUP($H23,'[2]2024_10'!$D:$AD,'[2]2024_10'!T$19,FALSE)</f>
        <v>LIDO/REVISÃO</v>
      </c>
      <c r="V23" s="17" t="str">
        <f>VLOOKUP($H23,'[2]2024_10'!$D:$AD,'[2]2024_10'!U$19,FALSE)</f>
        <v>Alto Consumo</v>
      </c>
      <c r="W23" s="12">
        <f>VLOOKUP($H23,'[2]2024_10'!$D:$AD,'[2]2024_10'!L$19,FALSE)</f>
        <v>3559.78</v>
      </c>
      <c r="X23" s="12">
        <f>VLOOKUP($H23,'[2]2024_10'!$D:$AD,'[2]2024_10'!M$19,FALSE)</f>
        <v>3559.78</v>
      </c>
      <c r="Y23" s="18">
        <f>VLOOKUP($H23,'[2]2024_10'!$D:$AD,'[2]2024_10'!N$19,FALSE)</f>
        <v>-674.63</v>
      </c>
      <c r="Z23" s="12">
        <f>VLOOKUP($H23,'[2]2024_10'!$D:$AD,'[2]2024_10'!O$19,FALSE)</f>
        <v>0</v>
      </c>
      <c r="AA23" s="12">
        <f>VLOOKUP($H23,'[2]2024_10'!$D:$AD,'[2]2024_10'!P$19,FALSE)</f>
        <v>19.43</v>
      </c>
      <c r="AB23" s="12">
        <f>VLOOKUP($H23,'[2]2024_10'!$D:$AD,'[2]2024_10'!Q$19,FALSE)</f>
        <v>6464.36</v>
      </c>
      <c r="AC23">
        <f t="shared" si="2"/>
        <v>6464.3600000000006</v>
      </c>
      <c r="AD23">
        <f t="shared" si="3"/>
        <v>0</v>
      </c>
    </row>
    <row r="24" spans="1:30" ht="15" customHeight="1" x14ac:dyDescent="0.25">
      <c r="A24" s="10" t="str">
        <f t="shared" si="0"/>
        <v>H027 2024 Outubro</v>
      </c>
      <c r="B24" s="10" t="str">
        <f>VLOOKUP(H24,[1]Auxiliar_referencia!E:F,2,FALSE)</f>
        <v>Medidor faturado pela UFSC</v>
      </c>
      <c r="C24" s="10">
        <v>2024</v>
      </c>
      <c r="D24" s="10" t="s">
        <v>121</v>
      </c>
      <c r="E24" s="10">
        <f>VLOOKUP(H24,[1]Auxiliar_referencia!$B:$X,3,FALSE)</f>
        <v>16701186</v>
      </c>
      <c r="F24" s="10" t="str">
        <f>VLOOKUP(H24,[1]Auxiliar_referencia!$B:$X,11,FALSE)</f>
        <v>Trindade</v>
      </c>
      <c r="G24" s="10" t="str">
        <f>VLOOKUP(H24,[1]Auxiliar_referencia!$B:$X,16,FALSE)</f>
        <v>C11C009484</v>
      </c>
      <c r="H24" s="11" t="s">
        <v>53</v>
      </c>
      <c r="I24" s="10" t="str">
        <f>VLOOKUP(H24,[1]Auxiliar_referencia!$B:$X,20,FALSE)</f>
        <v>CASAN</v>
      </c>
      <c r="J24" s="10" t="str">
        <f>VLOOKUP(H24,[1]Auxiliar_referencia!$B:$X,10,FALSE)</f>
        <v>Florianópolis - Trindade</v>
      </c>
      <c r="K24" s="10" t="str">
        <f>VLOOKUP(H24,[1]Auxiliar_referencia!$B:$X,12,FALSE)</f>
        <v>Colégio de Aplicação</v>
      </c>
      <c r="L24" s="12">
        <f>VLOOKUP($H24,'[2]2024_10'!$D:$AD,'[2]2024_10'!Z$19,FALSE)</f>
        <v>1</v>
      </c>
      <c r="M24" s="12">
        <f>VLOOKUP($H24,'[2]2024_10'!$D:$AD,'[2]2024_10'!AA$19,FALSE)</f>
        <v>0</v>
      </c>
      <c r="N24" s="12">
        <f>VLOOKUP($H24,'[2]2024_10'!$D:$AD,'[2]2024_10'!AB$19,FALSE)</f>
        <v>0</v>
      </c>
      <c r="O24" s="12">
        <f>VLOOKUP($H24,'[2]2024_10'!$D:$AD,'[2]2024_10'!AC$19,FALSE)</f>
        <v>0</v>
      </c>
      <c r="P24" s="12">
        <f>VLOOKUP($H24,'[2]2024_10'!$D:$AD,'[2]2024_10'!AD$19,FALSE)</f>
        <v>1</v>
      </c>
      <c r="Q24" s="13">
        <f>VLOOKUP(H24,'[1]2024_09'!H:R,11,FALSE)</f>
        <v>68540</v>
      </c>
      <c r="R24" s="14">
        <f>VLOOKUP($H24,'[2]2024_10'!$D:$AD,'[2]2024_10'!J$19,FALSE)</f>
        <v>68776</v>
      </c>
      <c r="S24" s="15">
        <f t="shared" si="1"/>
        <v>236</v>
      </c>
      <c r="T24" s="12">
        <f>VLOOKUP($H24,'[2]2024_10'!$D:$AD,'[2]2024_10'!K$19,FALSE)</f>
        <v>236</v>
      </c>
      <c r="U24" s="16" t="str">
        <f>VLOOKUP($H24,'[2]2024_10'!$D:$AD,'[2]2024_10'!T$19,FALSE)</f>
        <v>LIDO</v>
      </c>
      <c r="V24" s="17" t="str">
        <f>VLOOKUP($H24,'[2]2024_10'!$D:$AD,'[2]2024_10'!U$19,FALSE)</f>
        <v>Sem ocorrência</v>
      </c>
      <c r="W24" s="12">
        <f>VLOOKUP($H24,'[2]2024_10'!$D:$AD,'[2]2024_10'!L$19,FALSE)</f>
        <v>4150.1499999999996</v>
      </c>
      <c r="X24" s="12">
        <f>VLOOKUP($H24,'[2]2024_10'!$D:$AD,'[2]2024_10'!M$19,FALSE)</f>
        <v>4150.1499999999996</v>
      </c>
      <c r="Y24" s="18">
        <f>VLOOKUP($H24,'[2]2024_10'!$D:$AD,'[2]2024_10'!N$19,FALSE)</f>
        <v>-796.14</v>
      </c>
      <c r="Z24" s="12">
        <f>VLOOKUP($H24,'[2]2024_10'!$D:$AD,'[2]2024_10'!O$19,FALSE)</f>
        <v>0</v>
      </c>
      <c r="AA24" s="12">
        <f>VLOOKUP($H24,'[2]2024_10'!$D:$AD,'[2]2024_10'!P$19,FALSE)</f>
        <v>124.4</v>
      </c>
      <c r="AB24" s="12">
        <f>VLOOKUP($H24,'[2]2024_10'!$D:$AD,'[2]2024_10'!Q$19,FALSE)</f>
        <v>7628.56</v>
      </c>
      <c r="AC24">
        <f t="shared" si="2"/>
        <v>7628.5599999999986</v>
      </c>
      <c r="AD24">
        <f t="shared" si="3"/>
        <v>0</v>
      </c>
    </row>
    <row r="25" spans="1:30" ht="15" customHeight="1" x14ac:dyDescent="0.25">
      <c r="A25" s="10" t="str">
        <f t="shared" si="0"/>
        <v>H028 2024 Outubro</v>
      </c>
      <c r="B25" s="10" t="str">
        <f>VLOOKUP(H25,[1]Auxiliar_referencia!E:F,2,FALSE)</f>
        <v>Medidor faturado pela UFSC</v>
      </c>
      <c r="C25" s="10">
        <v>2024</v>
      </c>
      <c r="D25" s="10" t="s">
        <v>121</v>
      </c>
      <c r="E25" s="10">
        <f>VLOOKUP(H25,[1]Auxiliar_referencia!$B:$X,3,FALSE)</f>
        <v>6205615</v>
      </c>
      <c r="F25" s="10" t="str">
        <f>VLOOKUP(H25,[1]Auxiliar_referencia!$B:$X,11,FALSE)</f>
        <v>Trindade</v>
      </c>
      <c r="G25" s="10" t="str">
        <f>VLOOKUP(H25,[1]Auxiliar_referencia!$B:$X,16,FALSE)</f>
        <v>B10C017964</v>
      </c>
      <c r="H25" s="11" t="s">
        <v>54</v>
      </c>
      <c r="I25" s="10" t="str">
        <f>VLOOKUP(H25,[1]Auxiliar_referencia!$B:$X,20,FALSE)</f>
        <v>CASAN</v>
      </c>
      <c r="J25" s="10" t="str">
        <f>VLOOKUP(H25,[1]Auxiliar_referencia!$B:$X,10,FALSE)</f>
        <v>Florianópolis - Trindade</v>
      </c>
      <c r="K25" s="10" t="str">
        <f>VLOOKUP(H25,[1]Auxiliar_referencia!$B:$X,12,FALSE)</f>
        <v>Nativas do Horto Botânico</v>
      </c>
      <c r="L25" s="12">
        <f>VLOOKUP($H25,'[2]2024_10'!$D:$AD,'[2]2024_10'!Z$19,FALSE)</f>
        <v>1</v>
      </c>
      <c r="M25" s="12">
        <f>VLOOKUP($H25,'[2]2024_10'!$D:$AD,'[2]2024_10'!AA$19,FALSE)</f>
        <v>0</v>
      </c>
      <c r="N25" s="12">
        <f>VLOOKUP($H25,'[2]2024_10'!$D:$AD,'[2]2024_10'!AB$19,FALSE)</f>
        <v>0</v>
      </c>
      <c r="O25" s="12">
        <f>VLOOKUP($H25,'[2]2024_10'!$D:$AD,'[2]2024_10'!AC$19,FALSE)</f>
        <v>0</v>
      </c>
      <c r="P25" s="12">
        <f>VLOOKUP($H25,'[2]2024_10'!$D:$AD,'[2]2024_10'!AD$19,FALSE)</f>
        <v>1</v>
      </c>
      <c r="Q25" s="13">
        <f>VLOOKUP(H25,'[1]2024_09'!H:R,11,FALSE)</f>
        <v>2073</v>
      </c>
      <c r="R25" s="14">
        <f>VLOOKUP($H25,'[2]2024_10'!$D:$AD,'[2]2024_10'!J$19,FALSE)</f>
        <v>2107</v>
      </c>
      <c r="S25" s="15">
        <f t="shared" si="1"/>
        <v>34</v>
      </c>
      <c r="T25" s="12">
        <f>VLOOKUP($H25,'[2]2024_10'!$D:$AD,'[2]2024_10'!K$19,FALSE)</f>
        <v>34</v>
      </c>
      <c r="U25" s="16" t="str">
        <f>VLOOKUP($H25,'[2]2024_10'!$D:$AD,'[2]2024_10'!T$19,FALSE)</f>
        <v>LIDO/REVISÃO</v>
      </c>
      <c r="V25" s="17" t="str">
        <f>VLOOKUP($H25,'[2]2024_10'!$D:$AD,'[2]2024_10'!U$19,FALSE)</f>
        <v>HIDRÔMETRO RETIRADO.</v>
      </c>
      <c r="W25" s="12">
        <f>VLOOKUP($H25,'[2]2024_10'!$D:$AD,'[2]2024_10'!L$19,FALSE)</f>
        <v>536.37</v>
      </c>
      <c r="X25" s="12">
        <f>VLOOKUP($H25,'[2]2024_10'!$D:$AD,'[2]2024_10'!M$19,FALSE)</f>
        <v>536.37</v>
      </c>
      <c r="Y25" s="18">
        <f>VLOOKUP($H25,'[2]2024_10'!$D:$AD,'[2]2024_10'!N$19,FALSE)</f>
        <v>-103.21</v>
      </c>
      <c r="Z25" s="12">
        <f>VLOOKUP($H25,'[2]2024_10'!$D:$AD,'[2]2024_10'!O$19,FALSE)</f>
        <v>0</v>
      </c>
      <c r="AA25" s="12">
        <f>VLOOKUP($H25,'[2]2024_10'!$D:$AD,'[2]2024_10'!P$19,FALSE)</f>
        <v>19.43</v>
      </c>
      <c r="AB25" s="12">
        <f>VLOOKUP($H25,'[2]2024_10'!$D:$AD,'[2]2024_10'!Q$19,FALSE)</f>
        <v>988.96</v>
      </c>
      <c r="AC25">
        <f t="shared" si="2"/>
        <v>988.95999999999992</v>
      </c>
      <c r="AD25">
        <f t="shared" si="3"/>
        <v>0</v>
      </c>
    </row>
    <row r="26" spans="1:30" ht="15" customHeight="1" x14ac:dyDescent="0.25">
      <c r="A26" s="10" t="str">
        <f t="shared" si="0"/>
        <v>H029 2024 Outubro</v>
      </c>
      <c r="B26" s="10" t="str">
        <f>VLOOKUP(H26,[1]Auxiliar_referencia!E:F,2,FALSE)</f>
        <v>Medidor faturado pela UFSC</v>
      </c>
      <c r="C26" s="10">
        <v>2024</v>
      </c>
      <c r="D26" s="10" t="s">
        <v>121</v>
      </c>
      <c r="E26" s="10">
        <f>VLOOKUP(H26,[1]Auxiliar_referencia!$B:$X,3,FALSE)</f>
        <v>7297220</v>
      </c>
      <c r="F26" s="10" t="str">
        <f>VLOOKUP(H26,[1]Auxiliar_referencia!$B:$X,11,FALSE)</f>
        <v>Trindade</v>
      </c>
      <c r="G26" s="10" t="str">
        <f>VLOOKUP(H26,[1]Auxiliar_referencia!$B:$X,16,FALSE)</f>
        <v>A08X051927</v>
      </c>
      <c r="H26" s="11" t="s">
        <v>55</v>
      </c>
      <c r="I26" s="10" t="str">
        <f>VLOOKUP(H26,[1]Auxiliar_referencia!$B:$X,20,FALSE)</f>
        <v>CASAN</v>
      </c>
      <c r="J26" s="10" t="str">
        <f>VLOOKUP(H26,[1]Auxiliar_referencia!$B:$X,10,FALSE)</f>
        <v>Florianópolis - Trindade</v>
      </c>
      <c r="K26" s="10" t="str">
        <f>VLOOKUP(H26,[1]Auxiliar_referencia!$B:$X,12,FALSE)</f>
        <v>Moradia Estudantil - Portaria</v>
      </c>
      <c r="L26" s="12">
        <f>VLOOKUP($H26,'[2]2024_10'!$D:$AD,'[2]2024_10'!Z$19,FALSE)</f>
        <v>1</v>
      </c>
      <c r="M26" s="12">
        <f>VLOOKUP($H26,'[2]2024_10'!$D:$AD,'[2]2024_10'!AA$19,FALSE)</f>
        <v>0</v>
      </c>
      <c r="N26" s="12">
        <f>VLOOKUP($H26,'[2]2024_10'!$D:$AD,'[2]2024_10'!AB$19,FALSE)</f>
        <v>0</v>
      </c>
      <c r="O26" s="12">
        <f>VLOOKUP($H26,'[2]2024_10'!$D:$AD,'[2]2024_10'!AC$19,FALSE)</f>
        <v>0</v>
      </c>
      <c r="P26" s="12">
        <f>VLOOKUP($H26,'[2]2024_10'!$D:$AD,'[2]2024_10'!AD$19,FALSE)</f>
        <v>1</v>
      </c>
      <c r="Q26" s="13">
        <f>VLOOKUP(H26,'[1]2024_09'!H:R,11,FALSE)</f>
        <v>313</v>
      </c>
      <c r="R26" s="14">
        <f>VLOOKUP($H26,'[2]2024_10'!$D:$AD,'[2]2024_10'!J$19,FALSE)</f>
        <v>317</v>
      </c>
      <c r="S26" s="15">
        <f t="shared" si="1"/>
        <v>4</v>
      </c>
      <c r="T26" s="12">
        <f>VLOOKUP($H26,'[2]2024_10'!$D:$AD,'[2]2024_10'!K$19,FALSE)</f>
        <v>4</v>
      </c>
      <c r="U26" s="16" t="str">
        <f>VLOOKUP($H26,'[2]2024_10'!$D:$AD,'[2]2024_10'!T$19,FALSE)</f>
        <v>LIDO</v>
      </c>
      <c r="V26" s="17" t="str">
        <f>VLOOKUP($H26,'[2]2024_10'!$D:$AD,'[2]2024_10'!U$19,FALSE)</f>
        <v>Sem ocorrência</v>
      </c>
      <c r="W26" s="12">
        <f>VLOOKUP($H26,'[2]2024_10'!$D:$AD,'[2]2024_10'!L$19,FALSE)</f>
        <v>68.790000000000006</v>
      </c>
      <c r="X26" s="12">
        <f>VLOOKUP($H26,'[2]2024_10'!$D:$AD,'[2]2024_10'!M$19,FALSE)</f>
        <v>68.790000000000006</v>
      </c>
      <c r="Y26" s="18">
        <f>VLOOKUP($H26,'[2]2024_10'!$D:$AD,'[2]2024_10'!N$19,FALSE)</f>
        <v>-13.25</v>
      </c>
      <c r="Z26" s="12">
        <f>VLOOKUP($H26,'[2]2024_10'!$D:$AD,'[2]2024_10'!O$19,FALSE)</f>
        <v>0</v>
      </c>
      <c r="AA26" s="12">
        <f>VLOOKUP($H26,'[2]2024_10'!$D:$AD,'[2]2024_10'!P$19,FALSE)</f>
        <v>2.72</v>
      </c>
      <c r="AB26" s="12">
        <f>VLOOKUP($H26,'[2]2024_10'!$D:$AD,'[2]2024_10'!Q$19,FALSE)</f>
        <v>127.05</v>
      </c>
      <c r="AC26">
        <f t="shared" si="2"/>
        <v>127.05000000000001</v>
      </c>
      <c r="AD26">
        <f t="shared" si="3"/>
        <v>0</v>
      </c>
    </row>
    <row r="27" spans="1:30" ht="15" customHeight="1" x14ac:dyDescent="0.25">
      <c r="A27" s="10" t="str">
        <f t="shared" si="0"/>
        <v>H030 2024 Outubro</v>
      </c>
      <c r="B27" s="10" t="str">
        <f>VLOOKUP(H27,[1]Auxiliar_referencia!E:F,2,FALSE)</f>
        <v>Medidor faturado pela UFSC</v>
      </c>
      <c r="C27" s="10">
        <v>2024</v>
      </c>
      <c r="D27" s="10" t="s">
        <v>121</v>
      </c>
      <c r="E27" s="10">
        <f>VLOOKUP(H27,[1]Auxiliar_referencia!$B:$X,3,FALSE)</f>
        <v>2296276</v>
      </c>
      <c r="F27" s="10" t="str">
        <f>VLOOKUP(H27,[1]Auxiliar_referencia!$B:$X,11,FALSE)</f>
        <v>Trindade</v>
      </c>
      <c r="G27" s="10" t="str">
        <f>VLOOKUP(H27,[1]Auxiliar_referencia!$B:$X,16,FALSE)</f>
        <v>E11C000101</v>
      </c>
      <c r="H27" s="11" t="s">
        <v>56</v>
      </c>
      <c r="I27" s="10" t="str">
        <f>VLOOKUP(H27,[1]Auxiliar_referencia!$B:$X,20,FALSE)</f>
        <v>CASAN</v>
      </c>
      <c r="J27" s="10" t="str">
        <f>VLOOKUP(H27,[1]Auxiliar_referencia!$B:$X,10,FALSE)</f>
        <v>Florianópolis - Trindade</v>
      </c>
      <c r="K27" s="10" t="str">
        <f>VLOOKUP(H27,[1]Auxiliar_referencia!$B:$X,12,FALSE)</f>
        <v>Moradia Estudantil</v>
      </c>
      <c r="L27" s="12">
        <f>VLOOKUP($H27,'[2]2024_10'!$D:$AD,'[2]2024_10'!Z$19,FALSE)</f>
        <v>0</v>
      </c>
      <c r="M27" s="12">
        <f>VLOOKUP($H27,'[2]2024_10'!$D:$AD,'[2]2024_10'!AA$19,FALSE)</f>
        <v>30</v>
      </c>
      <c r="N27" s="12">
        <f>VLOOKUP($H27,'[2]2024_10'!$D:$AD,'[2]2024_10'!AB$19,FALSE)</f>
        <v>0</v>
      </c>
      <c r="O27" s="12">
        <f>VLOOKUP($H27,'[2]2024_10'!$D:$AD,'[2]2024_10'!AC$19,FALSE)</f>
        <v>0</v>
      </c>
      <c r="P27" s="12">
        <f>VLOOKUP($H27,'[2]2024_10'!$D:$AD,'[2]2024_10'!AD$19,FALSE)</f>
        <v>30</v>
      </c>
      <c r="Q27" s="13">
        <f>VLOOKUP(H27,'[1]2024_09'!H:R,11,FALSE)</f>
        <v>8362</v>
      </c>
      <c r="R27" s="14">
        <f>VLOOKUP($H27,'[2]2024_10'!$D:$AD,'[2]2024_10'!J$19,FALSE)</f>
        <v>10014</v>
      </c>
      <c r="S27" s="15">
        <f t="shared" si="1"/>
        <v>1652</v>
      </c>
      <c r="T27" s="12">
        <f>VLOOKUP($H27,'[2]2024_10'!$D:$AD,'[2]2024_10'!K$19,FALSE)</f>
        <v>1652</v>
      </c>
      <c r="U27" s="16" t="str">
        <f>VLOOKUP($H27,'[2]2024_10'!$D:$AD,'[2]2024_10'!T$19,FALSE)</f>
        <v>MÉDIO</v>
      </c>
      <c r="V27" s="17" t="str">
        <f>VLOOKUP($H27,'[2]2024_10'!$D:$AD,'[2]2024_10'!U$19,FALSE)</f>
        <v>VIDRO DO HIDROMETRO SUADO</v>
      </c>
      <c r="W27" s="12">
        <f>VLOOKUP($H27,'[2]2024_10'!$D:$AD,'[2]2024_10'!L$19,FALSE)</f>
        <v>25023.32</v>
      </c>
      <c r="X27" s="12">
        <f>VLOOKUP($H27,'[2]2024_10'!$D:$AD,'[2]2024_10'!M$19,FALSE)</f>
        <v>25023.32</v>
      </c>
      <c r="Y27" s="18">
        <f>VLOOKUP($H27,'[2]2024_10'!$D:$AD,'[2]2024_10'!N$19,FALSE)</f>
        <v>-4839.41</v>
      </c>
      <c r="Z27" s="12">
        <f>VLOOKUP($H27,'[2]2024_10'!$D:$AD,'[2]2024_10'!O$19,FALSE)</f>
        <v>0</v>
      </c>
      <c r="AA27" s="12">
        <f>VLOOKUP($H27,'[2]2024_10'!$D:$AD,'[2]2024_10'!P$19,FALSE)</f>
        <v>1163.98</v>
      </c>
      <c r="AB27" s="12">
        <f>VLOOKUP($H27,'[2]2024_10'!$D:$AD,'[2]2024_10'!Q$19,FALSE)</f>
        <v>46371.21</v>
      </c>
      <c r="AC27">
        <f t="shared" si="2"/>
        <v>46371.21</v>
      </c>
      <c r="AD27">
        <f t="shared" si="3"/>
        <v>0</v>
      </c>
    </row>
    <row r="28" spans="1:30" ht="15" customHeight="1" x14ac:dyDescent="0.25">
      <c r="A28" s="10" t="str">
        <f t="shared" si="0"/>
        <v>H032 2024 Outubro</v>
      </c>
      <c r="B28" s="10" t="str">
        <f>VLOOKUP(H28,[1]Auxiliar_referencia!E:F,2,FALSE)</f>
        <v>Medidor faturado pela UFSC</v>
      </c>
      <c r="C28" s="10">
        <v>2024</v>
      </c>
      <c r="D28" s="10" t="s">
        <v>121</v>
      </c>
      <c r="E28" s="10">
        <f>VLOOKUP(H28,[1]Auxiliar_referencia!$B:$X,3,FALSE)</f>
        <v>2296659</v>
      </c>
      <c r="F28" s="10" t="str">
        <f>VLOOKUP(H28,[1]Auxiliar_referencia!$B:$X,11,FALSE)</f>
        <v>Trindade</v>
      </c>
      <c r="G28" s="10" t="str">
        <f>VLOOKUP(H28,[1]Auxiliar_referencia!$B:$X,16,FALSE)</f>
        <v>C11C001576</v>
      </c>
      <c r="H28" s="11" t="s">
        <v>57</v>
      </c>
      <c r="I28" s="10" t="str">
        <f>VLOOKUP(H28,[1]Auxiliar_referencia!$B:$X,20,FALSE)</f>
        <v>CASAN</v>
      </c>
      <c r="J28" s="10" t="str">
        <f>VLOOKUP(H28,[1]Auxiliar_referencia!$B:$X,10,FALSE)</f>
        <v>Florianópolis - Trindade</v>
      </c>
      <c r="K28" s="10" t="str">
        <f>VLOOKUP(H28,[1]Auxiliar_referencia!$B:$X,12,FALSE)</f>
        <v>Biblioteca Central</v>
      </c>
      <c r="L28" s="12">
        <f>VLOOKUP($H28,'[2]2024_10'!$D:$AD,'[2]2024_10'!Z$19,FALSE)</f>
        <v>1</v>
      </c>
      <c r="M28" s="12">
        <f>VLOOKUP($H28,'[2]2024_10'!$D:$AD,'[2]2024_10'!AA$19,FALSE)</f>
        <v>0</v>
      </c>
      <c r="N28" s="12">
        <f>VLOOKUP($H28,'[2]2024_10'!$D:$AD,'[2]2024_10'!AB$19,FALSE)</f>
        <v>0</v>
      </c>
      <c r="O28" s="12">
        <f>VLOOKUP($H28,'[2]2024_10'!$D:$AD,'[2]2024_10'!AC$19,FALSE)</f>
        <v>0</v>
      </c>
      <c r="P28" s="12">
        <f>VLOOKUP($H28,'[2]2024_10'!$D:$AD,'[2]2024_10'!AD$19,FALSE)</f>
        <v>1</v>
      </c>
      <c r="Q28" s="13">
        <f>VLOOKUP(H28,'[1]2024_09'!H:R,11,FALSE)</f>
        <v>1999</v>
      </c>
      <c r="R28" s="14">
        <f>VLOOKUP($H28,'[2]2024_10'!$D:$AD,'[2]2024_10'!J$19,FALSE)</f>
        <v>2204</v>
      </c>
      <c r="S28" s="15">
        <f t="shared" si="1"/>
        <v>205</v>
      </c>
      <c r="T28" s="12">
        <f>VLOOKUP($H28,'[2]2024_10'!$D:$AD,'[2]2024_10'!K$19,FALSE)</f>
        <v>205</v>
      </c>
      <c r="U28" s="16" t="str">
        <f>VLOOKUP($H28,'[2]2024_10'!$D:$AD,'[2]2024_10'!T$19,FALSE)</f>
        <v>MÉDIO</v>
      </c>
      <c r="V28" s="17" t="str">
        <f>VLOOKUP($H28,'[2]2024_10'!$D:$AD,'[2]2024_10'!U$19,FALSE)</f>
        <v>VIDRO DO HIDROMETRO SUADO</v>
      </c>
      <c r="W28" s="12">
        <f>VLOOKUP($H28,'[2]2024_10'!$D:$AD,'[2]2024_10'!L$19,FALSE)</f>
        <v>3595.56</v>
      </c>
      <c r="X28" s="12">
        <f>VLOOKUP($H28,'[2]2024_10'!$D:$AD,'[2]2024_10'!M$19,FALSE)</f>
        <v>3595.56</v>
      </c>
      <c r="Y28" s="18">
        <f>VLOOKUP($H28,'[2]2024_10'!$D:$AD,'[2]2024_10'!N$19,FALSE)</f>
        <v>-696.27</v>
      </c>
      <c r="Z28" s="12">
        <f>VLOOKUP($H28,'[2]2024_10'!$D:$AD,'[2]2024_10'!O$19,FALSE)</f>
        <v>0</v>
      </c>
      <c r="AA28" s="12">
        <f>VLOOKUP($H28,'[2]2024_10'!$D:$AD,'[2]2024_10'!P$19,FALSE)</f>
        <v>176.89</v>
      </c>
      <c r="AB28" s="12">
        <f>VLOOKUP($H28,'[2]2024_10'!$D:$AD,'[2]2024_10'!Q$19,FALSE)</f>
        <v>6671.74</v>
      </c>
      <c r="AC28">
        <f t="shared" si="2"/>
        <v>6671.7400000000007</v>
      </c>
      <c r="AD28">
        <f t="shared" si="3"/>
        <v>0</v>
      </c>
    </row>
    <row r="29" spans="1:30" ht="15" customHeight="1" x14ac:dyDescent="0.25">
      <c r="A29" s="10" t="str">
        <f t="shared" si="0"/>
        <v>H033 2024 Outubro</v>
      </c>
      <c r="B29" s="10" t="str">
        <f>VLOOKUP(H29,[1]Auxiliar_referencia!E:F,2,FALSE)</f>
        <v>Medidor faturado pela UFSC</v>
      </c>
      <c r="C29" s="10">
        <v>2024</v>
      </c>
      <c r="D29" s="10" t="s">
        <v>121</v>
      </c>
      <c r="E29" s="10">
        <f>VLOOKUP(H29,[1]Auxiliar_referencia!$B:$X,3,FALSE)</f>
        <v>2296667</v>
      </c>
      <c r="F29" s="10" t="str">
        <f>VLOOKUP(H29,[1]Auxiliar_referencia!$B:$X,11,FALSE)</f>
        <v>Trindade</v>
      </c>
      <c r="G29" s="10" t="str">
        <f>VLOOKUP(H29,[1]Auxiliar_referencia!$B:$X,16,FALSE)</f>
        <v>B10C014063</v>
      </c>
      <c r="H29" s="11" t="s">
        <v>58</v>
      </c>
      <c r="I29" s="10" t="str">
        <f>VLOOKUP(H29,[1]Auxiliar_referencia!$B:$X,20,FALSE)</f>
        <v>CASAN</v>
      </c>
      <c r="J29" s="10" t="str">
        <f>VLOOKUP(H29,[1]Auxiliar_referencia!$B:$X,10,FALSE)</f>
        <v>Florianópolis - Trindade</v>
      </c>
      <c r="K29" s="10" t="str">
        <f>VLOOKUP(H29,[1]Auxiliar_referencia!$B:$X,12,FALSE)</f>
        <v xml:space="preserve">CTC - Salas de Aula, Eng. Elétrica, Produção - CTC 1 ao 5, </v>
      </c>
      <c r="L29" s="12">
        <f>VLOOKUP($H29,'[2]2024_10'!$D:$AD,'[2]2024_10'!Z$19,FALSE)</f>
        <v>1</v>
      </c>
      <c r="M29" s="12">
        <f>VLOOKUP($H29,'[2]2024_10'!$D:$AD,'[2]2024_10'!AA$19,FALSE)</f>
        <v>0</v>
      </c>
      <c r="N29" s="12">
        <f>VLOOKUP($H29,'[2]2024_10'!$D:$AD,'[2]2024_10'!AB$19,FALSE)</f>
        <v>1</v>
      </c>
      <c r="O29" s="12">
        <f>VLOOKUP($H29,'[2]2024_10'!$D:$AD,'[2]2024_10'!AC$19,FALSE)</f>
        <v>0</v>
      </c>
      <c r="P29" s="12">
        <f>VLOOKUP($H29,'[2]2024_10'!$D:$AD,'[2]2024_10'!AD$19,FALSE)</f>
        <v>2</v>
      </c>
      <c r="Q29" s="13">
        <f>VLOOKUP(H29,'[1]2024_09'!H:R,11,FALSE)</f>
        <v>4882</v>
      </c>
      <c r="R29" s="14">
        <f>VLOOKUP($H29,'[2]2024_10'!$D:$AD,'[2]2024_10'!J$19,FALSE)</f>
        <v>5055</v>
      </c>
      <c r="S29" s="15">
        <f t="shared" si="1"/>
        <v>173</v>
      </c>
      <c r="T29" s="12">
        <f>VLOOKUP($H29,'[2]2024_10'!$D:$AD,'[2]2024_10'!K$19,FALSE)</f>
        <v>173</v>
      </c>
      <c r="U29" s="16" t="str">
        <f>VLOOKUP($H29,'[2]2024_10'!$D:$AD,'[2]2024_10'!T$19,FALSE)</f>
        <v>MÉDIO</v>
      </c>
      <c r="V29" s="17" t="str">
        <f>VLOOKUP($H29,'[2]2024_10'!$D:$AD,'[2]2024_10'!U$19,FALSE)</f>
        <v>Média</v>
      </c>
      <c r="W29" s="12">
        <f>VLOOKUP($H29,'[2]2024_10'!$D:$AD,'[2]2024_10'!L$19,FALSE)</f>
        <v>3119.83</v>
      </c>
      <c r="X29" s="12">
        <f>VLOOKUP($H29,'[2]2024_10'!$D:$AD,'[2]2024_10'!M$19,FALSE)</f>
        <v>3119.83</v>
      </c>
      <c r="Y29" s="18">
        <f>VLOOKUP($H29,'[2]2024_10'!$D:$AD,'[2]2024_10'!N$19,FALSE)</f>
        <v>-595.28</v>
      </c>
      <c r="Z29" s="12">
        <f>VLOOKUP($H29,'[2]2024_10'!$D:$AD,'[2]2024_10'!O$19,FALSE)</f>
        <v>0</v>
      </c>
      <c r="AA29" s="12">
        <f>VLOOKUP($H29,'[2]2024_10'!$D:$AD,'[2]2024_10'!P$19,FALSE)</f>
        <v>59.59</v>
      </c>
      <c r="AB29" s="12">
        <f>VLOOKUP($H29,'[2]2024_10'!$D:$AD,'[2]2024_10'!Q$19,FALSE)</f>
        <v>5703.97</v>
      </c>
      <c r="AC29">
        <f t="shared" si="2"/>
        <v>5703.97</v>
      </c>
      <c r="AD29">
        <f t="shared" si="3"/>
        <v>0</v>
      </c>
    </row>
    <row r="30" spans="1:30" ht="15" customHeight="1" x14ac:dyDescent="0.25">
      <c r="A30" s="10" t="str">
        <f t="shared" si="0"/>
        <v>H034 2024 Outubro</v>
      </c>
      <c r="B30" s="10" t="str">
        <f>VLOOKUP(H30,[1]Auxiliar_referencia!E:F,2,FALSE)</f>
        <v>Medidor faturado pela UFSC</v>
      </c>
      <c r="C30" s="10">
        <v>2024</v>
      </c>
      <c r="D30" s="10" t="s">
        <v>121</v>
      </c>
      <c r="E30" s="10">
        <f>VLOOKUP(H30,[1]Auxiliar_referencia!$B:$X,3,FALSE)</f>
        <v>8416621</v>
      </c>
      <c r="F30" s="10" t="str">
        <f>VLOOKUP(H30,[1]Auxiliar_referencia!$B:$X,11,FALSE)</f>
        <v>Trindade</v>
      </c>
      <c r="G30" s="10" t="str">
        <f>VLOOKUP(H30,[1]Auxiliar_referencia!$B:$X,16,FALSE)</f>
        <v>B10C014069</v>
      </c>
      <c r="H30" s="11" t="s">
        <v>59</v>
      </c>
      <c r="I30" s="10" t="str">
        <f>VLOOKUP(H30,[1]Auxiliar_referencia!$B:$X,20,FALSE)</f>
        <v>CASAN</v>
      </c>
      <c r="J30" s="10" t="str">
        <f>VLOOKUP(H30,[1]Auxiliar_referencia!$B:$X,10,FALSE)</f>
        <v>Florianópolis - Trindade</v>
      </c>
      <c r="K30" s="10" t="str">
        <f>VLOOKUP(H30,[1]Auxiliar_referencia!$B:$X,12,FALSE)</f>
        <v>CTC - Eng. Sanitária e Amb. - CTC 12 e 37</v>
      </c>
      <c r="L30" s="12">
        <f>VLOOKUP($H30,'[2]2024_10'!$D:$AD,'[2]2024_10'!Z$19,FALSE)</f>
        <v>1</v>
      </c>
      <c r="M30" s="12">
        <f>VLOOKUP($H30,'[2]2024_10'!$D:$AD,'[2]2024_10'!AA$19,FALSE)</f>
        <v>0</v>
      </c>
      <c r="N30" s="12">
        <f>VLOOKUP($H30,'[2]2024_10'!$D:$AD,'[2]2024_10'!AB$19,FALSE)</f>
        <v>0</v>
      </c>
      <c r="O30" s="12">
        <f>VLOOKUP($H30,'[2]2024_10'!$D:$AD,'[2]2024_10'!AC$19,FALSE)</f>
        <v>0</v>
      </c>
      <c r="P30" s="12">
        <f>VLOOKUP($H30,'[2]2024_10'!$D:$AD,'[2]2024_10'!AD$19,FALSE)</f>
        <v>1</v>
      </c>
      <c r="Q30" s="13">
        <f>VLOOKUP(H30,'[1]2024_09'!H:R,11,FALSE)</f>
        <v>6140</v>
      </c>
      <c r="R30" s="14">
        <f>VLOOKUP($H30,'[2]2024_10'!$D:$AD,'[2]2024_10'!J$19,FALSE)</f>
        <v>6327</v>
      </c>
      <c r="S30" s="15">
        <f t="shared" si="1"/>
        <v>187</v>
      </c>
      <c r="T30" s="12">
        <f>VLOOKUP($H30,'[2]2024_10'!$D:$AD,'[2]2024_10'!K$19,FALSE)</f>
        <v>187</v>
      </c>
      <c r="U30" s="16" t="str">
        <f>VLOOKUP($H30,'[2]2024_10'!$D:$AD,'[2]2024_10'!T$19,FALSE)</f>
        <v>MÉDIO</v>
      </c>
      <c r="V30" s="17" t="str">
        <f>VLOOKUP($H30,'[2]2024_10'!$D:$AD,'[2]2024_10'!U$19,FALSE)</f>
        <v>Média</v>
      </c>
      <c r="W30" s="12">
        <f>VLOOKUP($H30,'[2]2024_10'!$D:$AD,'[2]2024_10'!L$19,FALSE)</f>
        <v>3273.54</v>
      </c>
      <c r="X30" s="12">
        <f>VLOOKUP($H30,'[2]2024_10'!$D:$AD,'[2]2024_10'!M$19,FALSE)</f>
        <v>3273.54</v>
      </c>
      <c r="Y30" s="18">
        <f>VLOOKUP($H30,'[2]2024_10'!$D:$AD,'[2]2024_10'!N$19,FALSE)</f>
        <v>-623.66999999999996</v>
      </c>
      <c r="Z30" s="12">
        <f>VLOOKUP($H30,'[2]2024_10'!$D:$AD,'[2]2024_10'!O$19,FALSE)</f>
        <v>0</v>
      </c>
      <c r="AA30" s="12">
        <f>VLOOKUP($H30,'[2]2024_10'!$D:$AD,'[2]2024_10'!P$19,FALSE)</f>
        <v>52.47</v>
      </c>
      <c r="AB30" s="12">
        <f>VLOOKUP($H30,'[2]2024_10'!$D:$AD,'[2]2024_10'!Q$19,FALSE)</f>
        <v>5975.88</v>
      </c>
      <c r="AC30">
        <f t="shared" si="2"/>
        <v>5975.88</v>
      </c>
      <c r="AD30">
        <f t="shared" si="3"/>
        <v>0</v>
      </c>
    </row>
    <row r="31" spans="1:30" ht="15" customHeight="1" x14ac:dyDescent="0.25">
      <c r="A31" s="10" t="str">
        <f t="shared" si="0"/>
        <v>H035 2024 Outubro</v>
      </c>
      <c r="B31" s="10" t="str">
        <f>VLOOKUP(H31,[1]Auxiliar_referencia!E:F,2,FALSE)</f>
        <v>Medidor faturado pela UFSC</v>
      </c>
      <c r="C31" s="10">
        <v>2024</v>
      </c>
      <c r="D31" s="10" t="s">
        <v>121</v>
      </c>
      <c r="E31" s="10">
        <f>VLOOKUP(H31,[1]Auxiliar_referencia!$B:$X,3,FALSE)</f>
        <v>2296845</v>
      </c>
      <c r="F31" s="10" t="str">
        <f>VLOOKUP(H31,[1]Auxiliar_referencia!$B:$X,11,FALSE)</f>
        <v>Trindade</v>
      </c>
      <c r="G31" s="10" t="str">
        <f>VLOOKUP(H31,[1]Auxiliar_referencia!$B:$X,16,FALSE)</f>
        <v>B10C022164</v>
      </c>
      <c r="H31" s="11" t="s">
        <v>60</v>
      </c>
      <c r="I31" s="10" t="str">
        <f>VLOOKUP(H31,[1]Auxiliar_referencia!$B:$X,20,FALSE)</f>
        <v>CASAN</v>
      </c>
      <c r="J31" s="10" t="str">
        <f>VLOOKUP(H31,[1]Auxiliar_referencia!$B:$X,10,FALSE)</f>
        <v>Florianópolis - Trindade</v>
      </c>
      <c r="K31" s="10" t="str">
        <f>VLOOKUP(H31,[1]Auxiliar_referencia!$B:$X,12,FALSE)</f>
        <v>CTC - Eng. Elétrica INEP - CTC 06</v>
      </c>
      <c r="L31" s="12">
        <f>VLOOKUP($H31,'[2]2024_10'!$D:$AD,'[2]2024_10'!Z$19,FALSE)</f>
        <v>1</v>
      </c>
      <c r="M31" s="12">
        <f>VLOOKUP($H31,'[2]2024_10'!$D:$AD,'[2]2024_10'!AA$19,FALSE)</f>
        <v>0</v>
      </c>
      <c r="N31" s="12">
        <f>VLOOKUP($H31,'[2]2024_10'!$D:$AD,'[2]2024_10'!AB$19,FALSE)</f>
        <v>0</v>
      </c>
      <c r="O31" s="12">
        <f>VLOOKUP($H31,'[2]2024_10'!$D:$AD,'[2]2024_10'!AC$19,FALSE)</f>
        <v>0</v>
      </c>
      <c r="P31" s="12">
        <f>VLOOKUP($H31,'[2]2024_10'!$D:$AD,'[2]2024_10'!AD$19,FALSE)</f>
        <v>1</v>
      </c>
      <c r="Q31" s="13">
        <f>VLOOKUP(H31,'[1]2024_09'!H:R,11,FALSE)</f>
        <v>633</v>
      </c>
      <c r="R31" s="14">
        <f>VLOOKUP($H31,'[2]2024_10'!$D:$AD,'[2]2024_10'!J$19,FALSE)</f>
        <v>645</v>
      </c>
      <c r="S31" s="15">
        <f t="shared" si="1"/>
        <v>12</v>
      </c>
      <c r="T31" s="12">
        <f>VLOOKUP($H31,'[2]2024_10'!$D:$AD,'[2]2024_10'!K$19,FALSE)</f>
        <v>12</v>
      </c>
      <c r="U31" s="16" t="str">
        <f>VLOOKUP($H31,'[2]2024_10'!$D:$AD,'[2]2024_10'!T$19,FALSE)</f>
        <v>MÉDIO</v>
      </c>
      <c r="V31" s="17" t="str">
        <f>VLOOKUP($H31,'[2]2024_10'!$D:$AD,'[2]2024_10'!U$19,FALSE)</f>
        <v>Média</v>
      </c>
      <c r="W31" s="12">
        <f>VLOOKUP($H31,'[2]2024_10'!$D:$AD,'[2]2024_10'!L$19,FALSE)</f>
        <v>142.79</v>
      </c>
      <c r="X31" s="12">
        <f>VLOOKUP($H31,'[2]2024_10'!$D:$AD,'[2]2024_10'!M$19,FALSE)</f>
        <v>142.79</v>
      </c>
      <c r="Y31" s="18">
        <f>VLOOKUP($H31,'[2]2024_10'!$D:$AD,'[2]2024_10'!N$19,FALSE)</f>
        <v>-27.85</v>
      </c>
      <c r="Z31" s="12">
        <f>VLOOKUP($H31,'[2]2024_10'!$D:$AD,'[2]2024_10'!O$19,FALSE)</f>
        <v>0</v>
      </c>
      <c r="AA31" s="12">
        <f>VLOOKUP($H31,'[2]2024_10'!$D:$AD,'[2]2024_10'!P$19,FALSE)</f>
        <v>9.06</v>
      </c>
      <c r="AB31" s="12">
        <f>VLOOKUP($H31,'[2]2024_10'!$D:$AD,'[2]2024_10'!Q$19,FALSE)</f>
        <v>266.79000000000002</v>
      </c>
      <c r="AC31">
        <f t="shared" si="2"/>
        <v>266.78999999999996</v>
      </c>
      <c r="AD31">
        <f t="shared" si="3"/>
        <v>0</v>
      </c>
    </row>
    <row r="32" spans="1:30" ht="15" customHeight="1" x14ac:dyDescent="0.25">
      <c r="A32" s="10" t="str">
        <f t="shared" si="0"/>
        <v>H037 2024 Outubro</v>
      </c>
      <c r="B32" s="10" t="str">
        <f>VLOOKUP(H32,[1]Auxiliar_referencia!E:F,2,FALSE)</f>
        <v>Medidor faturado pela UFSC</v>
      </c>
      <c r="C32" s="10">
        <v>2024</v>
      </c>
      <c r="D32" s="10" t="s">
        <v>121</v>
      </c>
      <c r="E32" s="10">
        <f>VLOOKUP(H32,[1]Auxiliar_referencia!$B:$X,3,FALSE)</f>
        <v>6435548</v>
      </c>
      <c r="F32" s="10" t="str">
        <f>VLOOKUP(H32,[1]Auxiliar_referencia!$B:$X,11,FALSE)</f>
        <v>Trindade</v>
      </c>
      <c r="G32" s="10" t="str">
        <f>VLOOKUP(H32,[1]Auxiliar_referencia!$B:$X,16,FALSE)</f>
        <v>Y13F347112</v>
      </c>
      <c r="H32" s="11" t="s">
        <v>61</v>
      </c>
      <c r="I32" s="10" t="str">
        <f>VLOOKUP(H32,[1]Auxiliar_referencia!$B:$X,20,FALSE)</f>
        <v>CASAN</v>
      </c>
      <c r="J32" s="10" t="str">
        <f>VLOOKUP(H32,[1]Auxiliar_referencia!$B:$X,10,FALSE)</f>
        <v>Florianópolis - Trindade</v>
      </c>
      <c r="K32" s="10" t="str">
        <f>VLOOKUP(H32,[1]Auxiliar_referencia!$B:$X,12,FALSE)</f>
        <v>CTC - Eng. Mecânica - CTC 9, 10 e 37</v>
      </c>
      <c r="L32" s="12">
        <f>VLOOKUP($H32,'[2]2024_10'!$D:$AD,'[2]2024_10'!Z$19,FALSE)</f>
        <v>1</v>
      </c>
      <c r="M32" s="12">
        <f>VLOOKUP($H32,'[2]2024_10'!$D:$AD,'[2]2024_10'!AA$19,FALSE)</f>
        <v>0</v>
      </c>
      <c r="N32" s="12">
        <f>VLOOKUP($H32,'[2]2024_10'!$D:$AD,'[2]2024_10'!AB$19,FALSE)</f>
        <v>0</v>
      </c>
      <c r="O32" s="12">
        <f>VLOOKUP($H32,'[2]2024_10'!$D:$AD,'[2]2024_10'!AC$19,FALSE)</f>
        <v>0</v>
      </c>
      <c r="P32" s="12">
        <f>VLOOKUP($H32,'[2]2024_10'!$D:$AD,'[2]2024_10'!AD$19,FALSE)</f>
        <v>1</v>
      </c>
      <c r="Q32" s="13">
        <f>VLOOKUP(H32,'[1]2024_09'!H:R,11,FALSE)</f>
        <v>4171</v>
      </c>
      <c r="R32" s="14">
        <f>VLOOKUP($H32,'[2]2024_10'!$D:$AD,'[2]2024_10'!J$19,FALSE)</f>
        <v>4436</v>
      </c>
      <c r="S32" s="15">
        <f t="shared" si="1"/>
        <v>265</v>
      </c>
      <c r="T32" s="12">
        <f>VLOOKUP($H32,'[2]2024_10'!$D:$AD,'[2]2024_10'!K$19,FALSE)</f>
        <v>265</v>
      </c>
      <c r="U32" s="16" t="str">
        <f>VLOOKUP($H32,'[2]2024_10'!$D:$AD,'[2]2024_10'!T$19,FALSE)</f>
        <v>LIDO/REVISÃO</v>
      </c>
      <c r="V32" s="17" t="str">
        <f>VLOOKUP($H32,'[2]2024_10'!$D:$AD,'[2]2024_10'!U$19,FALSE)</f>
        <v>CONFIRMACAO LEITURA</v>
      </c>
      <c r="W32" s="12">
        <f>VLOOKUP($H32,'[2]2024_10'!$D:$AD,'[2]2024_10'!L$19,FALSE)</f>
        <v>4668.96</v>
      </c>
      <c r="X32" s="12">
        <f>VLOOKUP($H32,'[2]2024_10'!$D:$AD,'[2]2024_10'!M$19,FALSE)</f>
        <v>4668.96</v>
      </c>
      <c r="Y32" s="18">
        <f>VLOOKUP($H32,'[2]2024_10'!$D:$AD,'[2]2024_10'!N$19,FALSE)</f>
        <v>-892.05</v>
      </c>
      <c r="Z32" s="12">
        <f>VLOOKUP($H32,'[2]2024_10'!$D:$AD,'[2]2024_10'!O$19,FALSE)</f>
        <v>0</v>
      </c>
      <c r="AA32" s="12">
        <f>VLOOKUP($H32,'[2]2024_10'!$D:$AD,'[2]2024_10'!P$19,FALSE)</f>
        <v>101.72</v>
      </c>
      <c r="AB32" s="12">
        <f>VLOOKUP($H32,'[2]2024_10'!$D:$AD,'[2]2024_10'!Q$19,FALSE)</f>
        <v>8547.59</v>
      </c>
      <c r="AC32">
        <f t="shared" si="2"/>
        <v>8547.59</v>
      </c>
      <c r="AD32">
        <f t="shared" si="3"/>
        <v>0</v>
      </c>
    </row>
    <row r="33" spans="1:30" x14ac:dyDescent="0.25">
      <c r="A33" s="10" t="str">
        <f t="shared" si="0"/>
        <v>H038 2024 Outubro</v>
      </c>
      <c r="B33" s="10" t="str">
        <f>VLOOKUP(H33,[1]Auxiliar_referencia!E:F,2,FALSE)</f>
        <v>Medidor faturado pela UFSC</v>
      </c>
      <c r="C33" s="10">
        <v>2024</v>
      </c>
      <c r="D33" s="10" t="s">
        <v>121</v>
      </c>
      <c r="E33" s="10">
        <f>VLOOKUP(H33,[1]Auxiliar_referencia!$B:$X,3,FALSE)</f>
        <v>2296683</v>
      </c>
      <c r="F33" s="10" t="str">
        <f>VLOOKUP(H33,[1]Auxiliar_referencia!$B:$X,11,FALSE)</f>
        <v>Trindade</v>
      </c>
      <c r="G33" s="10" t="str">
        <f>VLOOKUP(H33,[1]Auxiliar_referencia!$B:$X,16,FALSE)</f>
        <v>B10C014806</v>
      </c>
      <c r="H33" s="11" t="s">
        <v>62</v>
      </c>
      <c r="I33" s="10" t="str">
        <f>VLOOKUP(H33,[1]Auxiliar_referencia!$B:$X,20,FALSE)</f>
        <v>CASAN</v>
      </c>
      <c r="J33" s="10" t="str">
        <f>VLOOKUP(H33,[1]Auxiliar_referencia!$B:$X,10,FALSE)</f>
        <v>Florianópolis - Trindade</v>
      </c>
      <c r="K33" s="10" t="str">
        <f>VLOOKUP(H33,[1]Auxiliar_referencia!$B:$X,12,FALSE)</f>
        <v>CTC - Eng. Mecânica CTC 11 Bloco B (Pavilhão) e CTC 31 INE</v>
      </c>
      <c r="L33" s="12">
        <f>VLOOKUP($H33,'[2]2024_10'!$D:$AD,'[2]2024_10'!Z$19,FALSE)</f>
        <v>1</v>
      </c>
      <c r="M33" s="12">
        <f>VLOOKUP($H33,'[2]2024_10'!$D:$AD,'[2]2024_10'!AA$19,FALSE)</f>
        <v>0</v>
      </c>
      <c r="N33" s="12">
        <f>VLOOKUP($H33,'[2]2024_10'!$D:$AD,'[2]2024_10'!AB$19,FALSE)</f>
        <v>0</v>
      </c>
      <c r="O33" s="12">
        <f>VLOOKUP($H33,'[2]2024_10'!$D:$AD,'[2]2024_10'!AC$19,FALSE)</f>
        <v>0</v>
      </c>
      <c r="P33" s="12">
        <f>VLOOKUP($H33,'[2]2024_10'!$D:$AD,'[2]2024_10'!AD$19,FALSE)</f>
        <v>1</v>
      </c>
      <c r="Q33" s="13">
        <f>VLOOKUP(H33,'[1]2024_09'!H:R,11,FALSE)</f>
        <v>183</v>
      </c>
      <c r="R33" s="14">
        <f>VLOOKUP($H33,'[2]2024_10'!$D:$AD,'[2]2024_10'!J$19,FALSE)</f>
        <v>353</v>
      </c>
      <c r="S33" s="15">
        <f t="shared" si="1"/>
        <v>170</v>
      </c>
      <c r="T33" s="12">
        <f>VLOOKUP($H33,'[2]2024_10'!$D:$AD,'[2]2024_10'!K$19,FALSE)</f>
        <v>170</v>
      </c>
      <c r="U33" s="16" t="str">
        <f>VLOOKUP($H33,'[2]2024_10'!$D:$AD,'[2]2024_10'!T$19,FALSE)</f>
        <v>LIDO</v>
      </c>
      <c r="V33" s="17" t="str">
        <f>VLOOKUP($H33,'[2]2024_10'!$D:$AD,'[2]2024_10'!U$19,FALSE)</f>
        <v>Sem ocorrência</v>
      </c>
      <c r="W33" s="12">
        <f>VLOOKUP($H33,'[2]2024_10'!$D:$AD,'[2]2024_10'!L$19,FALSE)</f>
        <v>2969.41</v>
      </c>
      <c r="X33" s="12">
        <f>VLOOKUP($H33,'[2]2024_10'!$D:$AD,'[2]2024_10'!M$19,FALSE)</f>
        <v>2969.41</v>
      </c>
      <c r="Y33" s="18">
        <f>VLOOKUP($H33,'[2]2024_10'!$D:$AD,'[2]2024_10'!N$19,FALSE)</f>
        <v>-573.22</v>
      </c>
      <c r="Z33" s="12">
        <f>VLOOKUP($H33,'[2]2024_10'!$D:$AD,'[2]2024_10'!O$19,FALSE)</f>
        <v>0</v>
      </c>
      <c r="AA33" s="12">
        <f>VLOOKUP($H33,'[2]2024_10'!$D:$AD,'[2]2024_10'!P$19,FALSE)</f>
        <v>126.99</v>
      </c>
      <c r="AB33" s="12">
        <f>VLOOKUP($H33,'[2]2024_10'!$D:$AD,'[2]2024_10'!Q$19,FALSE)</f>
        <v>5492.59</v>
      </c>
      <c r="AC33">
        <f t="shared" si="2"/>
        <v>5492.5899999999992</v>
      </c>
      <c r="AD33">
        <f t="shared" si="3"/>
        <v>0</v>
      </c>
    </row>
    <row r="34" spans="1:30" x14ac:dyDescent="0.25">
      <c r="A34" s="10" t="str">
        <f t="shared" si="0"/>
        <v>H040 2024 Outubro</v>
      </c>
      <c r="B34" s="10" t="str">
        <f>VLOOKUP(H34,[1]Auxiliar_referencia!E:F,2,FALSE)</f>
        <v>Medidor faturado pela UFSC</v>
      </c>
      <c r="C34" s="10">
        <v>2024</v>
      </c>
      <c r="D34" s="10" t="s">
        <v>121</v>
      </c>
      <c r="E34" s="10">
        <f>VLOOKUP(H34,[1]Auxiliar_referencia!$B:$X,3,FALSE)</f>
        <v>2296691</v>
      </c>
      <c r="F34" s="10" t="str">
        <f>VLOOKUP(H34,[1]Auxiliar_referencia!$B:$X,11,FALSE)</f>
        <v>Trindade</v>
      </c>
      <c r="G34" s="10" t="str">
        <f>VLOOKUP(H34,[1]Auxiliar_referencia!$B:$X,16,FALSE)</f>
        <v>C11C000642</v>
      </c>
      <c r="H34" s="11" t="s">
        <v>63</v>
      </c>
      <c r="I34" s="10" t="str">
        <f>VLOOKUP(H34,[1]Auxiliar_referencia!$B:$X,20,FALSE)</f>
        <v>CASAN</v>
      </c>
      <c r="J34" s="10" t="str">
        <f>VLOOKUP(H34,[1]Auxiliar_referencia!$B:$X,10,FALSE)</f>
        <v>Florianópolis - Trindade</v>
      </c>
      <c r="K34" s="10" t="str">
        <f>VLOOKUP(H34,[1]Auxiliar_referencia!$B:$X,12,FALSE)</f>
        <v>Reitoria I</v>
      </c>
      <c r="L34" s="12">
        <f>VLOOKUP($H34,'[2]2024_10'!$D:$AD,'[2]2024_10'!Z$19,FALSE)</f>
        <v>1</v>
      </c>
      <c r="M34" s="12">
        <f>VLOOKUP($H34,'[2]2024_10'!$D:$AD,'[2]2024_10'!AA$19,FALSE)</f>
        <v>0</v>
      </c>
      <c r="N34" s="12">
        <f>VLOOKUP($H34,'[2]2024_10'!$D:$AD,'[2]2024_10'!AB$19,FALSE)</f>
        <v>0</v>
      </c>
      <c r="O34" s="12">
        <f>VLOOKUP($H34,'[2]2024_10'!$D:$AD,'[2]2024_10'!AC$19,FALSE)</f>
        <v>1</v>
      </c>
      <c r="P34" s="12">
        <f>VLOOKUP($H34,'[2]2024_10'!$D:$AD,'[2]2024_10'!AD$19,FALSE)</f>
        <v>2</v>
      </c>
      <c r="Q34" s="13">
        <f>VLOOKUP(H34,'[1]2024_09'!H:R,11,FALSE)</f>
        <v>49541</v>
      </c>
      <c r="R34" s="14">
        <f>VLOOKUP($H34,'[2]2024_10'!$D:$AD,'[2]2024_10'!J$19,FALSE)</f>
        <v>49949</v>
      </c>
      <c r="S34" s="15">
        <f t="shared" si="1"/>
        <v>408</v>
      </c>
      <c r="T34" s="12">
        <f>VLOOKUP($H34,'[2]2024_10'!$D:$AD,'[2]2024_10'!K$19,FALSE)</f>
        <v>408</v>
      </c>
      <c r="U34" s="16" t="str">
        <f>VLOOKUP($H34,'[2]2024_10'!$D:$AD,'[2]2024_10'!T$19,FALSE)</f>
        <v>LIDO/REVISÃO</v>
      </c>
      <c r="V34" s="17" t="str">
        <f>VLOOKUP($H34,'[2]2024_10'!$D:$AD,'[2]2024_10'!U$19,FALSE)</f>
        <v>Alto Consumo</v>
      </c>
      <c r="W34" s="12">
        <f>VLOOKUP($H34,'[2]2024_10'!$D:$AD,'[2]2024_10'!L$19,FALSE)</f>
        <v>7155.34</v>
      </c>
      <c r="X34" s="12">
        <f>VLOOKUP($H34,'[2]2024_10'!$D:$AD,'[2]2024_10'!M$19,FALSE)</f>
        <v>7155.34</v>
      </c>
      <c r="Y34" s="18">
        <f>VLOOKUP($H34,'[2]2024_10'!$D:$AD,'[2]2024_10'!N$19,FALSE)</f>
        <v>-1357.87</v>
      </c>
      <c r="Z34" s="12">
        <f>VLOOKUP($H34,'[2]2024_10'!$D:$AD,'[2]2024_10'!O$19,FALSE)</f>
        <v>0</v>
      </c>
      <c r="AA34" s="12">
        <f>VLOOKUP($H34,'[2]2024_10'!$D:$AD,'[2]2024_10'!P$19,FALSE)</f>
        <v>58.29</v>
      </c>
      <c r="AB34" s="12">
        <f>VLOOKUP($H34,'[2]2024_10'!$D:$AD,'[2]2024_10'!Q$19,FALSE)</f>
        <v>13011.1</v>
      </c>
      <c r="AC34">
        <f t="shared" si="2"/>
        <v>13011.100000000002</v>
      </c>
      <c r="AD34">
        <f t="shared" si="3"/>
        <v>0</v>
      </c>
    </row>
    <row r="35" spans="1:30" x14ac:dyDescent="0.25">
      <c r="A35" s="10" t="str">
        <f t="shared" si="0"/>
        <v>H041 2024 Outubro</v>
      </c>
      <c r="B35" s="10" t="str">
        <f>VLOOKUP(H35,[1]Auxiliar_referencia!E:F,2,FALSE)</f>
        <v>Medidor faturado pela UFSC</v>
      </c>
      <c r="C35" s="10">
        <v>2024</v>
      </c>
      <c r="D35" s="10" t="s">
        <v>121</v>
      </c>
      <c r="E35" s="10">
        <f>VLOOKUP(H35,[1]Auxiliar_referencia!$B:$X,3,FALSE)</f>
        <v>2296810</v>
      </c>
      <c r="F35" s="10" t="str">
        <f>VLOOKUP(H35,[1]Auxiliar_referencia!$B:$X,11,FALSE)</f>
        <v>Trindade</v>
      </c>
      <c r="G35" s="10" t="str">
        <f>VLOOKUP(H35,[1]Auxiliar_referencia!$B:$X,16,FALSE)</f>
        <v>C11C010608</v>
      </c>
      <c r="H35" s="11" t="s">
        <v>64</v>
      </c>
      <c r="I35" s="10" t="str">
        <f>VLOOKUP(H35,[1]Auxiliar_referencia!$B:$X,20,FALSE)</f>
        <v>CASAN</v>
      </c>
      <c r="J35" s="10" t="str">
        <f>VLOOKUP(H35,[1]Auxiliar_referencia!$B:$X,10,FALSE)</f>
        <v>Florianópolis - Trindade</v>
      </c>
      <c r="K35" s="10" t="str">
        <f>VLOOKUP(H35,[1]Auxiliar_referencia!$B:$X,12,FALSE)</f>
        <v>CCE 1  Básico</v>
      </c>
      <c r="L35" s="12">
        <f>VLOOKUP($H35,'[2]2024_10'!$D:$AD,'[2]2024_10'!Z$19,FALSE)</f>
        <v>1</v>
      </c>
      <c r="M35" s="12">
        <f>VLOOKUP($H35,'[2]2024_10'!$D:$AD,'[2]2024_10'!AA$19,FALSE)</f>
        <v>0</v>
      </c>
      <c r="N35" s="12">
        <f>VLOOKUP($H35,'[2]2024_10'!$D:$AD,'[2]2024_10'!AB$19,FALSE)</f>
        <v>1</v>
      </c>
      <c r="O35" s="12">
        <f>VLOOKUP($H35,'[2]2024_10'!$D:$AD,'[2]2024_10'!AC$19,FALSE)</f>
        <v>0</v>
      </c>
      <c r="P35" s="12">
        <f>VLOOKUP($H35,'[2]2024_10'!$D:$AD,'[2]2024_10'!AD$19,FALSE)</f>
        <v>2</v>
      </c>
      <c r="Q35" s="13">
        <f>VLOOKUP(H35,'[1]2024_09'!H:R,11,FALSE)</f>
        <v>5119</v>
      </c>
      <c r="R35" s="14">
        <f>VLOOKUP($H35,'[2]2024_10'!$D:$AD,'[2]2024_10'!J$19,FALSE)</f>
        <v>5526</v>
      </c>
      <c r="S35" s="15">
        <f t="shared" si="1"/>
        <v>407</v>
      </c>
      <c r="T35" s="12">
        <f>VLOOKUP($H35,'[2]2024_10'!$D:$AD,'[2]2024_10'!K$19,FALSE)</f>
        <v>407</v>
      </c>
      <c r="U35" s="16" t="str">
        <f>VLOOKUP($H35,'[2]2024_10'!$D:$AD,'[2]2024_10'!T$19,FALSE)</f>
        <v>LIDO</v>
      </c>
      <c r="V35" s="17" t="str">
        <f>VLOOKUP($H35,'[2]2024_10'!$D:$AD,'[2]2024_10'!U$19,FALSE)</f>
        <v>Alto Consumo</v>
      </c>
      <c r="W35" s="12">
        <f>VLOOKUP($H35,'[2]2024_10'!$D:$AD,'[2]2024_10'!L$19,FALSE)</f>
        <v>7846.63</v>
      </c>
      <c r="X35" s="12">
        <f>VLOOKUP($H35,'[2]2024_10'!$D:$AD,'[2]2024_10'!M$19,FALSE)</f>
        <v>7846.63</v>
      </c>
      <c r="Y35" s="18">
        <f>VLOOKUP($H35,'[2]2024_10'!$D:$AD,'[2]2024_10'!N$19,FALSE)</f>
        <v>-1486.45</v>
      </c>
      <c r="Z35" s="12">
        <f>VLOOKUP($H35,'[2]2024_10'!$D:$AD,'[2]2024_10'!O$19,FALSE)</f>
        <v>0</v>
      </c>
      <c r="AA35" s="12">
        <f>VLOOKUP($H35,'[2]2024_10'!$D:$AD,'[2]2024_10'!P$19,FALSE)</f>
        <v>36.26</v>
      </c>
      <c r="AB35" s="12">
        <f>VLOOKUP($H35,'[2]2024_10'!$D:$AD,'[2]2024_10'!Q$19,FALSE)</f>
        <v>14243.07</v>
      </c>
      <c r="AC35">
        <f t="shared" si="2"/>
        <v>14243.07</v>
      </c>
      <c r="AD35">
        <f t="shared" si="3"/>
        <v>0</v>
      </c>
    </row>
    <row r="36" spans="1:30" x14ac:dyDescent="0.25">
      <c r="A36" s="10" t="str">
        <f t="shared" si="0"/>
        <v>H042 2024 Outubro</v>
      </c>
      <c r="B36" s="10" t="str">
        <f>VLOOKUP(H36,[1]Auxiliar_referencia!E:F,2,FALSE)</f>
        <v>Medidor faturado pela UFSC</v>
      </c>
      <c r="C36" s="10">
        <v>2024</v>
      </c>
      <c r="D36" s="10" t="s">
        <v>121</v>
      </c>
      <c r="E36" s="10">
        <f>VLOOKUP(H36,[1]Auxiliar_referencia!$B:$X,3,FALSE)</f>
        <v>2296802</v>
      </c>
      <c r="F36" s="10" t="str">
        <f>VLOOKUP(H36,[1]Auxiliar_referencia!$B:$X,11,FALSE)</f>
        <v>Trindade</v>
      </c>
      <c r="G36" s="10" t="str">
        <f>VLOOKUP(H36,[1]Auxiliar_referencia!$B:$X,16,FALSE)</f>
        <v>C11C001909</v>
      </c>
      <c r="H36" s="11" t="s">
        <v>65</v>
      </c>
      <c r="I36" s="10" t="str">
        <f>VLOOKUP(H36,[1]Auxiliar_referencia!$B:$X,20,FALSE)</f>
        <v>CASAN</v>
      </c>
      <c r="J36" s="10" t="str">
        <f>VLOOKUP(H36,[1]Auxiliar_referencia!$B:$X,10,FALSE)</f>
        <v>Florianópolis - Trindade</v>
      </c>
      <c r="K36" s="10" t="str">
        <f>VLOOKUP(H36,[1]Auxiliar_referencia!$B:$X,12,FALSE)</f>
        <v>CCE 2  R. Eng. Andrey C. Ferreira</v>
      </c>
      <c r="L36" s="12">
        <f>VLOOKUP($H36,'[2]2024_10'!$D:$AD,'[2]2024_10'!Z$19,FALSE)</f>
        <v>1</v>
      </c>
      <c r="M36" s="12">
        <f>VLOOKUP($H36,'[2]2024_10'!$D:$AD,'[2]2024_10'!AA$19,FALSE)</f>
        <v>0</v>
      </c>
      <c r="N36" s="12">
        <f>VLOOKUP($H36,'[2]2024_10'!$D:$AD,'[2]2024_10'!AB$19,FALSE)</f>
        <v>0</v>
      </c>
      <c r="O36" s="12">
        <f>VLOOKUP($H36,'[2]2024_10'!$D:$AD,'[2]2024_10'!AC$19,FALSE)</f>
        <v>0</v>
      </c>
      <c r="P36" s="12">
        <f>VLOOKUP($H36,'[2]2024_10'!$D:$AD,'[2]2024_10'!AD$19,FALSE)</f>
        <v>1</v>
      </c>
      <c r="Q36" s="13">
        <f>VLOOKUP(H36,'[1]2024_09'!H:R,11,FALSE)</f>
        <v>3355</v>
      </c>
      <c r="R36" s="14">
        <f>VLOOKUP($H36,'[2]2024_10'!$D:$AD,'[2]2024_10'!J$19,FALSE)</f>
        <v>4188</v>
      </c>
      <c r="S36" s="15">
        <f t="shared" si="1"/>
        <v>833</v>
      </c>
      <c r="T36" s="12">
        <f>VLOOKUP($H36,'[2]2024_10'!$D:$AD,'[2]2024_10'!K$19,FALSE)</f>
        <v>833</v>
      </c>
      <c r="U36" s="16" t="str">
        <f>VLOOKUP($H36,'[2]2024_10'!$D:$AD,'[2]2024_10'!T$19,FALSE)</f>
        <v>LIDO/REVISÃO</v>
      </c>
      <c r="V36" s="17" t="str">
        <f>VLOOKUP($H36,'[2]2024_10'!$D:$AD,'[2]2024_10'!U$19,FALSE)</f>
        <v>Alto Consumo</v>
      </c>
      <c r="W36" s="12">
        <f>VLOOKUP($H36,'[2]2024_10'!$D:$AD,'[2]2024_10'!L$19,FALSE)</f>
        <v>14830.48</v>
      </c>
      <c r="X36" s="12">
        <f>VLOOKUP($H36,'[2]2024_10'!$D:$AD,'[2]2024_10'!M$19,FALSE)</f>
        <v>14830.48</v>
      </c>
      <c r="Y36" s="18">
        <f>VLOOKUP($H36,'[2]2024_10'!$D:$AD,'[2]2024_10'!N$19,FALSE)</f>
        <v>-2869.4</v>
      </c>
      <c r="Z36" s="12">
        <f>VLOOKUP($H36,'[2]2024_10'!$D:$AD,'[2]2024_10'!O$19,FALSE)</f>
        <v>0</v>
      </c>
      <c r="AA36" s="12">
        <f>VLOOKUP($H36,'[2]2024_10'!$D:$AD,'[2]2024_10'!P$19,FALSE)</f>
        <v>703.04</v>
      </c>
      <c r="AB36" s="12">
        <f>VLOOKUP($H36,'[2]2024_10'!$D:$AD,'[2]2024_10'!Q$19,FALSE)</f>
        <v>27494.6</v>
      </c>
      <c r="AC36">
        <f t="shared" si="2"/>
        <v>27494.6</v>
      </c>
      <c r="AD36">
        <f t="shared" si="3"/>
        <v>0</v>
      </c>
    </row>
    <row r="37" spans="1:30" x14ac:dyDescent="0.25">
      <c r="A37" s="10" t="str">
        <f t="shared" si="0"/>
        <v>H043 2024 Outubro</v>
      </c>
      <c r="B37" s="10" t="str">
        <f>VLOOKUP(H37,[1]Auxiliar_referencia!E:F,2,FALSE)</f>
        <v>Medidor faturado pela UFSC</v>
      </c>
      <c r="C37" s="10">
        <v>2024</v>
      </c>
      <c r="D37" s="10" t="s">
        <v>121</v>
      </c>
      <c r="E37" s="10">
        <f>VLOOKUP(H37,[1]Auxiliar_referencia!$B:$X,3,FALSE)</f>
        <v>6816860</v>
      </c>
      <c r="F37" s="10" t="str">
        <f>VLOOKUP(H37,[1]Auxiliar_referencia!$B:$X,11,FALSE)</f>
        <v>Trindade</v>
      </c>
      <c r="G37" s="10" t="str">
        <f>VLOOKUP(H37,[1]Auxiliar_referencia!$B:$X,16,FALSE)</f>
        <v>A94S171408</v>
      </c>
      <c r="H37" s="11" t="s">
        <v>66</v>
      </c>
      <c r="I37" s="10" t="str">
        <f>VLOOKUP(H37,[1]Auxiliar_referencia!$B:$X,20,FALSE)</f>
        <v>CASAN</v>
      </c>
      <c r="J37" s="10" t="str">
        <f>VLOOKUP(H37,[1]Auxiliar_referencia!$B:$X,10,FALSE)</f>
        <v>Florianópolis - Trindade</v>
      </c>
      <c r="K37" s="10" t="str">
        <f>VLOOKUP(H37,[1]Auxiliar_referencia!$B:$X,12,FALSE)</f>
        <v>Casa de Veg.  Depto. de Microbiologia</v>
      </c>
      <c r="L37" s="12">
        <f>VLOOKUP($H37,'[2]2024_10'!$D:$AD,'[2]2024_10'!Z$19,FALSE)</f>
        <v>1</v>
      </c>
      <c r="M37" s="12">
        <f>VLOOKUP($H37,'[2]2024_10'!$D:$AD,'[2]2024_10'!AA$19,FALSE)</f>
        <v>0</v>
      </c>
      <c r="N37" s="12">
        <f>VLOOKUP($H37,'[2]2024_10'!$D:$AD,'[2]2024_10'!AB$19,FALSE)</f>
        <v>0</v>
      </c>
      <c r="O37" s="12">
        <f>VLOOKUP($H37,'[2]2024_10'!$D:$AD,'[2]2024_10'!AC$19,FALSE)</f>
        <v>0</v>
      </c>
      <c r="P37" s="12">
        <f>VLOOKUP($H37,'[2]2024_10'!$D:$AD,'[2]2024_10'!AD$19,FALSE)</f>
        <v>1</v>
      </c>
      <c r="Q37" s="13">
        <f>VLOOKUP(H37,'[1]2024_09'!H:R,11,FALSE)</f>
        <v>109</v>
      </c>
      <c r="R37" s="14">
        <f>VLOOKUP($H37,'[2]2024_10'!$D:$AD,'[2]2024_10'!J$19,FALSE)</f>
        <v>111</v>
      </c>
      <c r="S37" s="15">
        <f t="shared" si="1"/>
        <v>2</v>
      </c>
      <c r="T37" s="12">
        <f>VLOOKUP($H37,'[2]2024_10'!$D:$AD,'[2]2024_10'!K$19,FALSE)</f>
        <v>2</v>
      </c>
      <c r="U37" s="16" t="str">
        <f>VLOOKUP($H37,'[2]2024_10'!$D:$AD,'[2]2024_10'!T$19,FALSE)</f>
        <v>LIDO</v>
      </c>
      <c r="V37" s="17" t="str">
        <f>VLOOKUP($H37,'[2]2024_10'!$D:$AD,'[2]2024_10'!U$19,FALSE)</f>
        <v>Sem ocorrência</v>
      </c>
      <c r="W37" s="12">
        <f>VLOOKUP($H37,'[2]2024_10'!$D:$AD,'[2]2024_10'!L$19,FALSE)</f>
        <v>56.05</v>
      </c>
      <c r="X37" s="12">
        <f>VLOOKUP($H37,'[2]2024_10'!$D:$AD,'[2]2024_10'!M$19,FALSE)</f>
        <v>56.05</v>
      </c>
      <c r="Y37" s="18">
        <f>VLOOKUP($H37,'[2]2024_10'!$D:$AD,'[2]2024_10'!N$19,FALSE)</f>
        <v>-10.87</v>
      </c>
      <c r="Z37" s="12">
        <f>VLOOKUP($H37,'[2]2024_10'!$D:$AD,'[2]2024_10'!O$19,FALSE)</f>
        <v>0</v>
      </c>
      <c r="AA37" s="12">
        <f>VLOOKUP($H37,'[2]2024_10'!$D:$AD,'[2]2024_10'!P$19,FALSE)</f>
        <v>2.95</v>
      </c>
      <c r="AB37" s="12">
        <f>VLOOKUP($H37,'[2]2024_10'!$D:$AD,'[2]2024_10'!Q$19,FALSE)</f>
        <v>104.18</v>
      </c>
      <c r="AC37">
        <f t="shared" si="2"/>
        <v>104.17999999999999</v>
      </c>
      <c r="AD37">
        <f t="shared" si="3"/>
        <v>0</v>
      </c>
    </row>
    <row r="38" spans="1:30" x14ac:dyDescent="0.25">
      <c r="A38" s="10" t="str">
        <f t="shared" si="0"/>
        <v>H044 2024 Outubro</v>
      </c>
      <c r="B38" s="10" t="str">
        <f>VLOOKUP(H38,[1]Auxiliar_referencia!E:F,2,FALSE)</f>
        <v>Medidor faturado pela UFSC</v>
      </c>
      <c r="C38" s="10">
        <v>2024</v>
      </c>
      <c r="D38" s="10" t="s">
        <v>121</v>
      </c>
      <c r="E38" s="10">
        <f>VLOOKUP(H38,[1]Auxiliar_referencia!$B:$X,3,FALSE)</f>
        <v>2296896</v>
      </c>
      <c r="F38" s="10" t="str">
        <f>VLOOKUP(H38,[1]Auxiliar_referencia!$B:$X,11,FALSE)</f>
        <v>Trindade</v>
      </c>
      <c r="G38" s="10" t="str">
        <f>VLOOKUP(H38,[1]Auxiliar_referencia!$B:$X,16,FALSE)</f>
        <v>C11C001908</v>
      </c>
      <c r="H38" s="11" t="s">
        <v>67</v>
      </c>
      <c r="I38" s="10" t="str">
        <f>VLOOKUP(H38,[1]Auxiliar_referencia!$B:$X,20,FALSE)</f>
        <v>CASAN</v>
      </c>
      <c r="J38" s="10" t="str">
        <f>VLOOKUP(H38,[1]Auxiliar_referencia!$B:$X,10,FALSE)</f>
        <v>Florianópolis - Trindade</v>
      </c>
      <c r="K38" s="10" t="str">
        <f>VLOOKUP(H38,[1]Auxiliar_referencia!$B:$X,12,FALSE)</f>
        <v>CFM Oceanografia e entorno</v>
      </c>
      <c r="L38" s="12">
        <f>VLOOKUP($H38,'[2]2024_10'!$D:$AD,'[2]2024_10'!Z$19,FALSE)</f>
        <v>1</v>
      </c>
      <c r="M38" s="12">
        <f>VLOOKUP($H38,'[2]2024_10'!$D:$AD,'[2]2024_10'!AA$19,FALSE)</f>
        <v>0</v>
      </c>
      <c r="N38" s="12">
        <f>VLOOKUP($H38,'[2]2024_10'!$D:$AD,'[2]2024_10'!AB$19,FALSE)</f>
        <v>0</v>
      </c>
      <c r="O38" s="12">
        <f>VLOOKUP($H38,'[2]2024_10'!$D:$AD,'[2]2024_10'!AC$19,FALSE)</f>
        <v>0</v>
      </c>
      <c r="P38" s="12">
        <f>VLOOKUP($H38,'[2]2024_10'!$D:$AD,'[2]2024_10'!AD$19,FALSE)</f>
        <v>1</v>
      </c>
      <c r="Q38" s="13">
        <f>VLOOKUP(H38,'[1]2024_09'!H:R,11,FALSE)</f>
        <v>1089</v>
      </c>
      <c r="R38" s="14">
        <f>VLOOKUP($H38,'[2]2024_10'!$D:$AD,'[2]2024_10'!J$19,FALSE)</f>
        <v>1209</v>
      </c>
      <c r="S38" s="15">
        <f t="shared" si="1"/>
        <v>120</v>
      </c>
      <c r="T38" s="12">
        <f>VLOOKUP($H38,'[2]2024_10'!$D:$AD,'[2]2024_10'!K$19,FALSE)</f>
        <v>120</v>
      </c>
      <c r="U38" s="16" t="str">
        <f>VLOOKUP($H38,'[2]2024_10'!$D:$AD,'[2]2024_10'!T$19,FALSE)</f>
        <v>LIDO</v>
      </c>
      <c r="V38" s="17" t="str">
        <f>VLOOKUP($H38,'[2]2024_10'!$D:$AD,'[2]2024_10'!U$19,FALSE)</f>
        <v>Alto Consumo</v>
      </c>
      <c r="W38" s="12">
        <f>VLOOKUP($H38,'[2]2024_10'!$D:$AD,'[2]2024_10'!L$19,FALSE)</f>
        <v>2074.91</v>
      </c>
      <c r="X38" s="12">
        <f>VLOOKUP($H38,'[2]2024_10'!$D:$AD,'[2]2024_10'!M$19,FALSE)</f>
        <v>2074.91</v>
      </c>
      <c r="Y38" s="18">
        <f>VLOOKUP($H38,'[2]2024_10'!$D:$AD,'[2]2024_10'!N$19,FALSE)</f>
        <v>-394.25</v>
      </c>
      <c r="Z38" s="12">
        <f>VLOOKUP($H38,'[2]2024_10'!$D:$AD,'[2]2024_10'!O$19,FALSE)</f>
        <v>0</v>
      </c>
      <c r="AA38" s="12">
        <f>VLOOKUP($H38,'[2]2024_10'!$D:$AD,'[2]2024_10'!P$19,FALSE)</f>
        <v>22.02</v>
      </c>
      <c r="AB38" s="12">
        <f>VLOOKUP($H38,'[2]2024_10'!$D:$AD,'[2]2024_10'!Q$19,FALSE)</f>
        <v>3777.59</v>
      </c>
      <c r="AC38">
        <f t="shared" si="2"/>
        <v>3777.5899999999997</v>
      </c>
      <c r="AD38">
        <f t="shared" si="3"/>
        <v>0</v>
      </c>
    </row>
    <row r="39" spans="1:30" x14ac:dyDescent="0.25">
      <c r="A39" s="10" t="str">
        <f t="shared" si="0"/>
        <v>H045 2024 Outubro</v>
      </c>
      <c r="B39" s="10" t="str">
        <f>VLOOKUP(H39,[1]Auxiliar_referencia!E:F,2,FALSE)</f>
        <v>Medidor faturado pela UFSC</v>
      </c>
      <c r="C39" s="10">
        <v>2024</v>
      </c>
      <c r="D39" s="10" t="s">
        <v>121</v>
      </c>
      <c r="E39" s="10">
        <f>VLOOKUP(H39,[1]Auxiliar_referencia!$B:$X,3,FALSE)</f>
        <v>2296772</v>
      </c>
      <c r="F39" s="10" t="str">
        <f>VLOOKUP(H39,[1]Auxiliar_referencia!$B:$X,11,FALSE)</f>
        <v>Trindade</v>
      </c>
      <c r="G39" s="10" t="str">
        <f>VLOOKUP(H39,[1]Auxiliar_referencia!$B:$X,16,FALSE)</f>
        <v/>
      </c>
      <c r="H39" s="11" t="s">
        <v>68</v>
      </c>
      <c r="I39" s="10" t="str">
        <f>VLOOKUP(H39,[1]Auxiliar_referencia!$B:$X,20,FALSE)</f>
        <v>CASAN</v>
      </c>
      <c r="J39" s="10" t="str">
        <f>VLOOKUP(H39,[1]Auxiliar_referencia!$B:$X,10,FALSE)</f>
        <v>Florianópolis - Trindade</v>
      </c>
      <c r="K39" s="10" t="str">
        <f>VLOOKUP(H39,[1]Auxiliar_referencia!$B:$X,12,FALSE)</f>
        <v>Museologia e MArquE (MU01, MU10 e CFH09)</v>
      </c>
      <c r="L39" s="12">
        <f>VLOOKUP($H39,'[2]2024_10'!$D:$AD,'[2]2024_10'!Z$19,FALSE)</f>
        <v>1</v>
      </c>
      <c r="M39" s="12">
        <f>VLOOKUP($H39,'[2]2024_10'!$D:$AD,'[2]2024_10'!AA$19,FALSE)</f>
        <v>0</v>
      </c>
      <c r="N39" s="12">
        <f>VLOOKUP($H39,'[2]2024_10'!$D:$AD,'[2]2024_10'!AB$19,FALSE)</f>
        <v>0</v>
      </c>
      <c r="O39" s="12">
        <f>VLOOKUP($H39,'[2]2024_10'!$D:$AD,'[2]2024_10'!AC$19,FALSE)</f>
        <v>0</v>
      </c>
      <c r="P39" s="12">
        <f>VLOOKUP($H39,'[2]2024_10'!$D:$AD,'[2]2024_10'!AD$19,FALSE)</f>
        <v>1</v>
      </c>
      <c r="Q39" s="13">
        <f>VLOOKUP(H39,'[1]2024_09'!H:R,11,FALSE)</f>
        <v>5456</v>
      </c>
      <c r="R39" s="14">
        <f>VLOOKUP($H39,'[2]2024_10'!$D:$AD,'[2]2024_10'!J$19,FALSE)</f>
        <v>5693</v>
      </c>
      <c r="S39" s="15">
        <f t="shared" si="1"/>
        <v>237</v>
      </c>
      <c r="T39" s="12">
        <f>VLOOKUP($H39,'[2]2024_10'!$D:$AD,'[2]2024_10'!K$19,FALSE)</f>
        <v>237</v>
      </c>
      <c r="U39" s="16" t="str">
        <f>VLOOKUP($H39,'[2]2024_10'!$D:$AD,'[2]2024_10'!T$19,FALSE)</f>
        <v>LIDO</v>
      </c>
      <c r="V39" s="17" t="str">
        <f>VLOOKUP($H39,'[2]2024_10'!$D:$AD,'[2]2024_10'!U$19,FALSE)</f>
        <v>Sem ocorrência</v>
      </c>
      <c r="W39" s="12">
        <f>VLOOKUP($H39,'[2]2024_10'!$D:$AD,'[2]2024_10'!L$19,FALSE)</f>
        <v>4168.04</v>
      </c>
      <c r="X39" s="12">
        <f>VLOOKUP($H39,'[2]2024_10'!$D:$AD,'[2]2024_10'!M$19,FALSE)</f>
        <v>4168.04</v>
      </c>
      <c r="Y39" s="18">
        <f>VLOOKUP($H39,'[2]2024_10'!$D:$AD,'[2]2024_10'!N$19,FALSE)</f>
        <v>-801.77</v>
      </c>
      <c r="Z39" s="12">
        <f>VLOOKUP($H39,'[2]2024_10'!$D:$AD,'[2]2024_10'!O$19,FALSE)</f>
        <v>0</v>
      </c>
      <c r="AA39" s="12">
        <f>VLOOKUP($H39,'[2]2024_10'!$D:$AD,'[2]2024_10'!P$19,FALSE)</f>
        <v>148.37</v>
      </c>
      <c r="AB39" s="12">
        <f>VLOOKUP($H39,'[2]2024_10'!$D:$AD,'[2]2024_10'!Q$19,FALSE)</f>
        <v>7682.68</v>
      </c>
      <c r="AC39">
        <f t="shared" si="2"/>
        <v>7682.6799999999994</v>
      </c>
      <c r="AD39">
        <f t="shared" si="3"/>
        <v>0</v>
      </c>
    </row>
    <row r="40" spans="1:30" x14ac:dyDescent="0.25">
      <c r="A40" s="10" t="str">
        <f t="shared" si="0"/>
        <v>H046 2024 Outubro</v>
      </c>
      <c r="B40" s="10" t="str">
        <f>VLOOKUP(H40,[1]Auxiliar_referencia!E:F,2,FALSE)</f>
        <v>Medidor faturado pela UFSC</v>
      </c>
      <c r="C40" s="10">
        <v>2024</v>
      </c>
      <c r="D40" s="10" t="s">
        <v>121</v>
      </c>
      <c r="E40" s="10">
        <f>VLOOKUP(H40,[1]Auxiliar_referencia!$B:$X,3,FALSE)</f>
        <v>2296780</v>
      </c>
      <c r="F40" s="10" t="str">
        <f>VLOOKUP(H40,[1]Auxiliar_referencia!$B:$X,11,FALSE)</f>
        <v>Trindade</v>
      </c>
      <c r="G40" s="10" t="str">
        <f>VLOOKUP(H40,[1]Auxiliar_referencia!$B:$X,16,FALSE)</f>
        <v>B10C017966</v>
      </c>
      <c r="H40" s="11" t="s">
        <v>69</v>
      </c>
      <c r="I40" s="10" t="str">
        <f>VLOOKUP(H40,[1]Auxiliar_referencia!$B:$X,20,FALSE)</f>
        <v>CASAN</v>
      </c>
      <c r="J40" s="10" t="str">
        <f>VLOOKUP(H40,[1]Auxiliar_referencia!$B:$X,10,FALSE)</f>
        <v>Florianópolis - Trindade</v>
      </c>
      <c r="K40" s="10" t="str">
        <f>VLOOKUP(H40,[1]Auxiliar_referencia!$B:$X,12,FALSE)</f>
        <v>CCB Botânica</v>
      </c>
      <c r="L40" s="12">
        <f>VLOOKUP($H40,'[2]2024_10'!$D:$AD,'[2]2024_10'!Z$19,FALSE)</f>
        <v>1</v>
      </c>
      <c r="M40" s="12">
        <f>VLOOKUP($H40,'[2]2024_10'!$D:$AD,'[2]2024_10'!AA$19,FALSE)</f>
        <v>0</v>
      </c>
      <c r="N40" s="12">
        <f>VLOOKUP($H40,'[2]2024_10'!$D:$AD,'[2]2024_10'!AB$19,FALSE)</f>
        <v>0</v>
      </c>
      <c r="O40" s="12">
        <f>VLOOKUP($H40,'[2]2024_10'!$D:$AD,'[2]2024_10'!AC$19,FALSE)</f>
        <v>0</v>
      </c>
      <c r="P40" s="12">
        <f>VLOOKUP($H40,'[2]2024_10'!$D:$AD,'[2]2024_10'!AD$19,FALSE)</f>
        <v>1</v>
      </c>
      <c r="Q40" s="13">
        <f>VLOOKUP(H40,'[1]2024_09'!H:R,11,FALSE)</f>
        <v>2631</v>
      </c>
      <c r="R40" s="14">
        <f>VLOOKUP($H40,'[2]2024_10'!$D:$AD,'[2]2024_10'!J$19,FALSE)</f>
        <v>2729</v>
      </c>
      <c r="S40" s="15">
        <f t="shared" si="1"/>
        <v>98</v>
      </c>
      <c r="T40" s="12">
        <f>VLOOKUP($H40,'[2]2024_10'!$D:$AD,'[2]2024_10'!K$19,FALSE)</f>
        <v>98</v>
      </c>
      <c r="U40" s="16" t="str">
        <f>VLOOKUP($H40,'[2]2024_10'!$D:$AD,'[2]2024_10'!T$19,FALSE)</f>
        <v>LIDO</v>
      </c>
      <c r="V40" s="17" t="str">
        <f>VLOOKUP($H40,'[2]2024_10'!$D:$AD,'[2]2024_10'!U$19,FALSE)</f>
        <v>Sem ocorrência</v>
      </c>
      <c r="W40" s="12">
        <f>VLOOKUP($H40,'[2]2024_10'!$D:$AD,'[2]2024_10'!L$19,FALSE)</f>
        <v>1681.33</v>
      </c>
      <c r="X40" s="12">
        <f>VLOOKUP($H40,'[2]2024_10'!$D:$AD,'[2]2024_10'!M$19,FALSE)</f>
        <v>1681.33</v>
      </c>
      <c r="Y40" s="18">
        <f>VLOOKUP($H40,'[2]2024_10'!$D:$AD,'[2]2024_10'!N$19,FALSE)</f>
        <v>-329.27</v>
      </c>
      <c r="Z40" s="12">
        <f>VLOOKUP($H40,'[2]2024_10'!$D:$AD,'[2]2024_10'!O$19,FALSE)</f>
        <v>0</v>
      </c>
      <c r="AA40" s="12">
        <f>VLOOKUP($H40,'[2]2024_10'!$D:$AD,'[2]2024_10'!P$19,FALSE)</f>
        <v>121.81</v>
      </c>
      <c r="AB40" s="12">
        <f>VLOOKUP($H40,'[2]2024_10'!$D:$AD,'[2]2024_10'!Q$19,FALSE)</f>
        <v>3155.2</v>
      </c>
      <c r="AC40">
        <f t="shared" si="2"/>
        <v>3155.2</v>
      </c>
      <c r="AD40">
        <f t="shared" si="3"/>
        <v>0</v>
      </c>
    </row>
    <row r="41" spans="1:30" x14ac:dyDescent="0.25">
      <c r="A41" s="10" t="str">
        <f t="shared" si="0"/>
        <v>H047 2024 Outubro</v>
      </c>
      <c r="B41" s="10" t="str">
        <f>VLOOKUP(H41,[1]Auxiliar_referencia!E:F,2,FALSE)</f>
        <v>Medidor faturado pela UFSC</v>
      </c>
      <c r="C41" s="10">
        <v>2024</v>
      </c>
      <c r="D41" s="10" t="s">
        <v>121</v>
      </c>
      <c r="E41" s="10">
        <f>VLOOKUP(H41,[1]Auxiliar_referencia!$B:$X,3,FALSE)</f>
        <v>2296837</v>
      </c>
      <c r="F41" s="10" t="str">
        <f>VLOOKUP(H41,[1]Auxiliar_referencia!$B:$X,11,FALSE)</f>
        <v>Trindade</v>
      </c>
      <c r="G41" s="10" t="str">
        <f>VLOOKUP(H41,[1]Auxiliar_referencia!$B:$X,16,FALSE)</f>
        <v>C11C009598</v>
      </c>
      <c r="H41" s="11" t="s">
        <v>70</v>
      </c>
      <c r="I41" s="10" t="str">
        <f>VLOOKUP(H41,[1]Auxiliar_referencia!$B:$X,20,FALSE)</f>
        <v>CASAN</v>
      </c>
      <c r="J41" s="10" t="str">
        <f>VLOOKUP(H41,[1]Auxiliar_referencia!$B:$X,10,FALSE)</f>
        <v>Florianópolis - Trindade</v>
      </c>
      <c r="K41" s="10" t="str">
        <f>VLOOKUP(H41,[1]Auxiliar_referencia!$B:$X,12,FALSE)</f>
        <v>NDI e MArquE</v>
      </c>
      <c r="L41" s="12">
        <f>VLOOKUP($H41,'[2]2024_10'!$D:$AD,'[2]2024_10'!Z$19,FALSE)</f>
        <v>1</v>
      </c>
      <c r="M41" s="12">
        <f>VLOOKUP($H41,'[2]2024_10'!$D:$AD,'[2]2024_10'!AA$19,FALSE)</f>
        <v>0</v>
      </c>
      <c r="N41" s="12">
        <f>VLOOKUP($H41,'[2]2024_10'!$D:$AD,'[2]2024_10'!AB$19,FALSE)</f>
        <v>0</v>
      </c>
      <c r="O41" s="12">
        <f>VLOOKUP($H41,'[2]2024_10'!$D:$AD,'[2]2024_10'!AC$19,FALSE)</f>
        <v>0</v>
      </c>
      <c r="P41" s="12">
        <f>VLOOKUP($H41,'[2]2024_10'!$D:$AD,'[2]2024_10'!AD$19,FALSE)</f>
        <v>1</v>
      </c>
      <c r="Q41" s="13">
        <f>VLOOKUP(H41,'[1]2024_09'!H:R,11,FALSE)</f>
        <v>17567</v>
      </c>
      <c r="R41" s="14">
        <f>VLOOKUP($H41,'[2]2024_10'!$D:$AD,'[2]2024_10'!J$19,FALSE)</f>
        <v>18050</v>
      </c>
      <c r="S41" s="15">
        <f t="shared" si="1"/>
        <v>483</v>
      </c>
      <c r="T41" s="12">
        <f>VLOOKUP($H41,'[2]2024_10'!$D:$AD,'[2]2024_10'!K$19,FALSE)</f>
        <v>483</v>
      </c>
      <c r="U41" s="16" t="str">
        <f>VLOOKUP($H41,'[2]2024_10'!$D:$AD,'[2]2024_10'!T$19,FALSE)</f>
        <v>LIDO/REVISÃO</v>
      </c>
      <c r="V41" s="17" t="str">
        <f>VLOOKUP($H41,'[2]2024_10'!$D:$AD,'[2]2024_10'!U$19,FALSE)</f>
        <v>Alto Consumo</v>
      </c>
      <c r="W41" s="12">
        <f>VLOOKUP($H41,'[2]2024_10'!$D:$AD,'[2]2024_10'!L$19,FALSE)</f>
        <v>8568.98</v>
      </c>
      <c r="X41" s="12">
        <f>VLOOKUP($H41,'[2]2024_10'!$D:$AD,'[2]2024_10'!M$19,FALSE)</f>
        <v>8568.98</v>
      </c>
      <c r="Y41" s="18">
        <f>VLOOKUP($H41,'[2]2024_10'!$D:$AD,'[2]2024_10'!N$19,FALSE)</f>
        <v>-1625.48</v>
      </c>
      <c r="Z41" s="12">
        <f>VLOOKUP($H41,'[2]2024_10'!$D:$AD,'[2]2024_10'!O$19,FALSE)</f>
        <v>0</v>
      </c>
      <c r="AA41" s="12">
        <f>VLOOKUP($H41,'[2]2024_10'!$D:$AD,'[2]2024_10'!P$19,FALSE)</f>
        <v>62.84</v>
      </c>
      <c r="AB41" s="12">
        <f>VLOOKUP($H41,'[2]2024_10'!$D:$AD,'[2]2024_10'!Q$19,FALSE)</f>
        <v>15575.32</v>
      </c>
      <c r="AC41">
        <f t="shared" si="2"/>
        <v>15575.32</v>
      </c>
      <c r="AD41">
        <f t="shared" si="3"/>
        <v>0</v>
      </c>
    </row>
    <row r="42" spans="1:30" x14ac:dyDescent="0.25">
      <c r="A42" s="10" t="str">
        <f t="shared" si="0"/>
        <v>H048 2024 Outubro</v>
      </c>
      <c r="B42" s="10" t="str">
        <f>VLOOKUP(H42,[1]Auxiliar_referencia!E:F,2,FALSE)</f>
        <v>Medidor faturado pela UFSC</v>
      </c>
      <c r="C42" s="10">
        <v>2024</v>
      </c>
      <c r="D42" s="10" t="s">
        <v>121</v>
      </c>
      <c r="E42" s="10">
        <f>VLOOKUP(H42,[1]Auxiliar_referencia!$B:$X,3,FALSE)</f>
        <v>2296764</v>
      </c>
      <c r="F42" s="10" t="str">
        <f>VLOOKUP(H42,[1]Auxiliar_referencia!$B:$X,11,FALSE)</f>
        <v>Trindade</v>
      </c>
      <c r="G42" s="10" t="str">
        <f>VLOOKUP(H42,[1]Auxiliar_referencia!$B:$X,16,FALSE)</f>
        <v>C11C001910</v>
      </c>
      <c r="H42" s="11" t="s">
        <v>71</v>
      </c>
      <c r="I42" s="10" t="str">
        <f>VLOOKUP(H42,[1]Auxiliar_referencia!$B:$X,20,FALSE)</f>
        <v>CASAN</v>
      </c>
      <c r="J42" s="10" t="str">
        <f>VLOOKUP(H42,[1]Auxiliar_referencia!$B:$X,10,FALSE)</f>
        <v>Florianópolis - Trindade</v>
      </c>
      <c r="K42" s="10" t="str">
        <f>VLOOKUP(H42,[1]Auxiliar_referencia!$B:$X,12,FALSE)</f>
        <v>Centro de Filosofia e Humanas 1</v>
      </c>
      <c r="L42" s="12">
        <f>VLOOKUP($H42,'[2]2024_10'!$D:$AD,'[2]2024_10'!Z$19,FALSE)</f>
        <v>1</v>
      </c>
      <c r="M42" s="12">
        <f>VLOOKUP($H42,'[2]2024_10'!$D:$AD,'[2]2024_10'!AA$19,FALSE)</f>
        <v>0</v>
      </c>
      <c r="N42" s="12">
        <f>VLOOKUP($H42,'[2]2024_10'!$D:$AD,'[2]2024_10'!AB$19,FALSE)</f>
        <v>0</v>
      </c>
      <c r="O42" s="12">
        <f>VLOOKUP($H42,'[2]2024_10'!$D:$AD,'[2]2024_10'!AC$19,FALSE)</f>
        <v>0</v>
      </c>
      <c r="P42" s="12">
        <f>VLOOKUP($H42,'[2]2024_10'!$D:$AD,'[2]2024_10'!AD$19,FALSE)</f>
        <v>1</v>
      </c>
      <c r="Q42" s="13">
        <f>VLOOKUP(H42,'[1]2024_09'!H:R,11,FALSE)</f>
        <v>41095</v>
      </c>
      <c r="R42" s="14">
        <f>VLOOKUP($H42,'[2]2024_10'!$D:$AD,'[2]2024_10'!J$19,FALSE)</f>
        <v>42083</v>
      </c>
      <c r="S42" s="15">
        <f t="shared" si="1"/>
        <v>988</v>
      </c>
      <c r="T42" s="12">
        <f>VLOOKUP($H42,'[2]2024_10'!$D:$AD,'[2]2024_10'!K$19,FALSE)</f>
        <v>988</v>
      </c>
      <c r="U42" s="16" t="str">
        <f>VLOOKUP($H42,'[2]2024_10'!$D:$AD,'[2]2024_10'!T$19,FALSE)</f>
        <v>LIDO/REVISÃO</v>
      </c>
      <c r="V42" s="17" t="str">
        <f>VLOOKUP($H42,'[2]2024_10'!$D:$AD,'[2]2024_10'!U$19,FALSE)</f>
        <v>Alto Consumo</v>
      </c>
      <c r="W42" s="12">
        <f>VLOOKUP($H42,'[2]2024_10'!$D:$AD,'[2]2024_10'!L$19,FALSE)</f>
        <v>17603.43</v>
      </c>
      <c r="X42" s="12">
        <f>VLOOKUP($H42,'[2]2024_10'!$D:$AD,'[2]2024_10'!M$19,FALSE)</f>
        <v>17603.43</v>
      </c>
      <c r="Y42" s="18">
        <f>VLOOKUP($H42,'[2]2024_10'!$D:$AD,'[2]2024_10'!N$19,FALSE)</f>
        <v>-3363.85</v>
      </c>
      <c r="Z42" s="12">
        <f>VLOOKUP($H42,'[2]2024_10'!$D:$AD,'[2]2024_10'!O$19,FALSE)</f>
        <v>0</v>
      </c>
      <c r="AA42" s="12">
        <f>VLOOKUP($H42,'[2]2024_10'!$D:$AD,'[2]2024_10'!P$19,FALSE)</f>
        <v>389.42</v>
      </c>
      <c r="AB42" s="12">
        <f>VLOOKUP($H42,'[2]2024_10'!$D:$AD,'[2]2024_10'!Q$19,FALSE)</f>
        <v>32232.43</v>
      </c>
      <c r="AC42">
        <f t="shared" si="2"/>
        <v>32232.43</v>
      </c>
      <c r="AD42">
        <f t="shared" si="3"/>
        <v>0</v>
      </c>
    </row>
    <row r="43" spans="1:30" x14ac:dyDescent="0.25">
      <c r="A43" s="10" t="str">
        <f t="shared" si="0"/>
        <v>H049 2024 Outubro</v>
      </c>
      <c r="B43" s="10" t="str">
        <f>VLOOKUP(H43,[1]Auxiliar_referencia!E:F,2,FALSE)</f>
        <v>Medidor faturado pela UFSC</v>
      </c>
      <c r="C43" s="10">
        <v>2024</v>
      </c>
      <c r="D43" s="10" t="s">
        <v>121</v>
      </c>
      <c r="E43" s="10">
        <f>VLOOKUP(H43,[1]Auxiliar_referencia!$B:$X,3,FALSE)</f>
        <v>9197478</v>
      </c>
      <c r="F43" s="10" t="str">
        <f>VLOOKUP(H43,[1]Auxiliar_referencia!$B:$X,11,FALSE)</f>
        <v>Trindade</v>
      </c>
      <c r="G43" s="10" t="str">
        <f>VLOOKUP(H43,[1]Auxiliar_referencia!$B:$X,16,FALSE)</f>
        <v>B10C019220</v>
      </c>
      <c r="H43" s="11" t="s">
        <v>72</v>
      </c>
      <c r="I43" s="10" t="str">
        <f>VLOOKUP(H43,[1]Auxiliar_referencia!$B:$X,20,FALSE)</f>
        <v>CASAN</v>
      </c>
      <c r="J43" s="10" t="str">
        <f>VLOOKUP(H43,[1]Auxiliar_referencia!$B:$X,10,FALSE)</f>
        <v>Florianópolis - Trindade</v>
      </c>
      <c r="K43" s="10" t="str">
        <f>VLOOKUP(H43,[1]Auxiliar_referencia!$B:$X,12,FALSE)</f>
        <v>Centro de Educação 1</v>
      </c>
      <c r="L43" s="12">
        <f>VLOOKUP($H43,'[2]2024_10'!$D:$AD,'[2]2024_10'!Z$19,FALSE)</f>
        <v>1</v>
      </c>
      <c r="M43" s="12">
        <f>VLOOKUP($H43,'[2]2024_10'!$D:$AD,'[2]2024_10'!AA$19,FALSE)</f>
        <v>0</v>
      </c>
      <c r="N43" s="12">
        <f>VLOOKUP($H43,'[2]2024_10'!$D:$AD,'[2]2024_10'!AB$19,FALSE)</f>
        <v>0</v>
      </c>
      <c r="O43" s="12">
        <f>VLOOKUP($H43,'[2]2024_10'!$D:$AD,'[2]2024_10'!AC$19,FALSE)</f>
        <v>0</v>
      </c>
      <c r="P43" s="12">
        <f>VLOOKUP($H43,'[2]2024_10'!$D:$AD,'[2]2024_10'!AD$19,FALSE)</f>
        <v>1</v>
      </c>
      <c r="Q43" s="13">
        <f>VLOOKUP(H43,'[1]2024_09'!H:R,11,FALSE)</f>
        <v>3148</v>
      </c>
      <c r="R43" s="14">
        <f>VLOOKUP($H43,'[2]2024_10'!$D:$AD,'[2]2024_10'!J$19,FALSE)</f>
        <v>3232</v>
      </c>
      <c r="S43" s="15">
        <f t="shared" si="1"/>
        <v>84</v>
      </c>
      <c r="T43" s="12">
        <f>VLOOKUP($H43,'[2]2024_10'!$D:$AD,'[2]2024_10'!K$19,FALSE)</f>
        <v>84</v>
      </c>
      <c r="U43" s="16" t="str">
        <f>VLOOKUP($H43,'[2]2024_10'!$D:$AD,'[2]2024_10'!T$19,FALSE)</f>
        <v>MÉDIO</v>
      </c>
      <c r="V43" s="17" t="str">
        <f>VLOOKUP($H43,'[2]2024_10'!$D:$AD,'[2]2024_10'!U$19,FALSE)</f>
        <v>Média</v>
      </c>
      <c r="W43" s="12">
        <f>VLOOKUP($H43,'[2]2024_10'!$D:$AD,'[2]2024_10'!L$19,FALSE)</f>
        <v>1430.87</v>
      </c>
      <c r="X43" s="12">
        <f>VLOOKUP($H43,'[2]2024_10'!$D:$AD,'[2]2024_10'!M$19,FALSE)</f>
        <v>1430.87</v>
      </c>
      <c r="Y43" s="18">
        <f>VLOOKUP($H43,'[2]2024_10'!$D:$AD,'[2]2024_10'!N$19,FALSE)</f>
        <v>-275.94</v>
      </c>
      <c r="Z43" s="12">
        <f>VLOOKUP($H43,'[2]2024_10'!$D:$AD,'[2]2024_10'!O$19,FALSE)</f>
        <v>0</v>
      </c>
      <c r="AA43" s="12">
        <f>VLOOKUP($H43,'[2]2024_10'!$D:$AD,'[2]2024_10'!P$19,FALSE)</f>
        <v>58.31</v>
      </c>
      <c r="AB43" s="12">
        <f>VLOOKUP($H43,'[2]2024_10'!$D:$AD,'[2]2024_10'!Q$19,FALSE)</f>
        <v>2644.11</v>
      </c>
      <c r="AC43">
        <f t="shared" si="2"/>
        <v>2644.1099999999997</v>
      </c>
      <c r="AD43">
        <f t="shared" si="3"/>
        <v>0</v>
      </c>
    </row>
    <row r="44" spans="1:30" x14ac:dyDescent="0.25">
      <c r="A44" s="10" t="str">
        <f t="shared" si="0"/>
        <v>H050 2024 Outubro</v>
      </c>
      <c r="B44" s="10" t="str">
        <f>VLOOKUP(H44,[1]Auxiliar_referencia!E:F,2,FALSE)</f>
        <v>Medidor faturado pela UFSC</v>
      </c>
      <c r="C44" s="10">
        <v>2024</v>
      </c>
      <c r="D44" s="10" t="s">
        <v>121</v>
      </c>
      <c r="E44" s="10">
        <f>VLOOKUP(H44,[1]Auxiliar_referencia!$B:$X,3,FALSE)</f>
        <v>2296748</v>
      </c>
      <c r="F44" s="10" t="str">
        <f>VLOOKUP(H44,[1]Auxiliar_referencia!$B:$X,11,FALSE)</f>
        <v>Trindade</v>
      </c>
      <c r="G44" s="10" t="str">
        <f>VLOOKUP(H44,[1]Auxiliar_referencia!$B:$X,16,FALSE)</f>
        <v>A13C020929</v>
      </c>
      <c r="H44" s="11" t="s">
        <v>73</v>
      </c>
      <c r="I44" s="10" t="str">
        <f>VLOOKUP(H44,[1]Auxiliar_referencia!$B:$X,20,FALSE)</f>
        <v>CASAN</v>
      </c>
      <c r="J44" s="10" t="str">
        <f>VLOOKUP(H44,[1]Auxiliar_referencia!$B:$X,10,FALSE)</f>
        <v>Florianópolis - Trindade</v>
      </c>
      <c r="K44" s="10" t="str">
        <f>VLOOKUP(H44,[1]Auxiliar_referencia!$B:$X,12,FALSE)</f>
        <v>Centro de Educação 2</v>
      </c>
      <c r="L44" s="12">
        <f>VLOOKUP($H44,'[2]2024_10'!$D:$AD,'[2]2024_10'!Z$19,FALSE)</f>
        <v>1</v>
      </c>
      <c r="M44" s="12">
        <f>VLOOKUP($H44,'[2]2024_10'!$D:$AD,'[2]2024_10'!AA$19,FALSE)</f>
        <v>0</v>
      </c>
      <c r="N44" s="12">
        <f>VLOOKUP($H44,'[2]2024_10'!$D:$AD,'[2]2024_10'!AB$19,FALSE)</f>
        <v>0</v>
      </c>
      <c r="O44" s="12">
        <f>VLOOKUP($H44,'[2]2024_10'!$D:$AD,'[2]2024_10'!AC$19,FALSE)</f>
        <v>0</v>
      </c>
      <c r="P44" s="12">
        <f>VLOOKUP($H44,'[2]2024_10'!$D:$AD,'[2]2024_10'!AD$19,FALSE)</f>
        <v>1</v>
      </c>
      <c r="Q44" s="13">
        <f>VLOOKUP(H44,'[1]2024_09'!H:R,11,FALSE)</f>
        <v>7960</v>
      </c>
      <c r="R44" s="14">
        <f>VLOOKUP($H44,'[2]2024_10'!$D:$AD,'[2]2024_10'!J$19,FALSE)</f>
        <v>8245</v>
      </c>
      <c r="S44" s="15">
        <f t="shared" si="1"/>
        <v>285</v>
      </c>
      <c r="T44" s="12">
        <f>VLOOKUP($H44,'[2]2024_10'!$D:$AD,'[2]2024_10'!K$19,FALSE)</f>
        <v>285</v>
      </c>
      <c r="U44" s="16" t="str">
        <f>VLOOKUP($H44,'[2]2024_10'!$D:$AD,'[2]2024_10'!T$19,FALSE)</f>
        <v>MÉDIO</v>
      </c>
      <c r="V44" s="17" t="str">
        <f>VLOOKUP($H44,'[2]2024_10'!$D:$AD,'[2]2024_10'!U$19,FALSE)</f>
        <v>Média</v>
      </c>
      <c r="W44" s="12">
        <f>VLOOKUP($H44,'[2]2024_10'!$D:$AD,'[2]2024_10'!L$19,FALSE)</f>
        <v>5026.76</v>
      </c>
      <c r="X44" s="12">
        <f>VLOOKUP($H44,'[2]2024_10'!$D:$AD,'[2]2024_10'!M$19,FALSE)</f>
        <v>5026.76</v>
      </c>
      <c r="Y44" s="18">
        <f>VLOOKUP($H44,'[2]2024_10'!$D:$AD,'[2]2024_10'!N$19,FALSE)</f>
        <v>-964.32</v>
      </c>
      <c r="Z44" s="12">
        <f>VLOOKUP($H44,'[2]2024_10'!$D:$AD,'[2]2024_10'!O$19,FALSE)</f>
        <v>0</v>
      </c>
      <c r="AA44" s="12">
        <f>VLOOKUP($H44,'[2]2024_10'!$D:$AD,'[2]2024_10'!P$19,FALSE)</f>
        <v>150.97</v>
      </c>
      <c r="AB44" s="12">
        <f>VLOOKUP($H44,'[2]2024_10'!$D:$AD,'[2]2024_10'!Q$19,FALSE)</f>
        <v>9240.17</v>
      </c>
      <c r="AC44">
        <f t="shared" si="2"/>
        <v>9240.17</v>
      </c>
      <c r="AD44">
        <f t="shared" si="3"/>
        <v>0</v>
      </c>
    </row>
    <row r="45" spans="1:30" x14ac:dyDescent="0.25">
      <c r="A45" s="10" t="str">
        <f t="shared" si="0"/>
        <v>H051 2024 Outubro</v>
      </c>
      <c r="B45" s="10" t="str">
        <f>VLOOKUP(H45,[1]Auxiliar_referencia!E:F,2,FALSE)</f>
        <v>Medidor faturado pela UFSC</v>
      </c>
      <c r="C45" s="10">
        <v>2024</v>
      </c>
      <c r="D45" s="10" t="s">
        <v>121</v>
      </c>
      <c r="E45" s="10">
        <f>VLOOKUP(H45,[1]Auxiliar_referencia!$B:$X,3,FALSE)</f>
        <v>2296756</v>
      </c>
      <c r="F45" s="10" t="str">
        <f>VLOOKUP(H45,[1]Auxiliar_referencia!$B:$X,11,FALSE)</f>
        <v>Trindade</v>
      </c>
      <c r="G45" s="10" t="str">
        <f>VLOOKUP(H45,[1]Auxiliar_referencia!$B:$X,16,FALSE)</f>
        <v>A13C043944</v>
      </c>
      <c r="H45" s="11" t="s">
        <v>74</v>
      </c>
      <c r="I45" s="10" t="str">
        <f>VLOOKUP(H45,[1]Auxiliar_referencia!$B:$X,20,FALSE)</f>
        <v>CASAN</v>
      </c>
      <c r="J45" s="10" t="str">
        <f>VLOOKUP(H45,[1]Auxiliar_referencia!$B:$X,10,FALSE)</f>
        <v>Florianópolis - Trindade</v>
      </c>
      <c r="K45" s="10" t="str">
        <f>VLOOKUP(H45,[1]Auxiliar_referencia!$B:$X,12,FALSE)</f>
        <v>Centro de Convivência</v>
      </c>
      <c r="L45" s="12">
        <f>VLOOKUP($H45,'[2]2024_10'!$D:$AD,'[2]2024_10'!Z$19,FALSE)</f>
        <v>4</v>
      </c>
      <c r="M45" s="12">
        <f>VLOOKUP($H45,'[2]2024_10'!$D:$AD,'[2]2024_10'!AA$19,FALSE)</f>
        <v>0</v>
      </c>
      <c r="N45" s="12">
        <f>VLOOKUP($H45,'[2]2024_10'!$D:$AD,'[2]2024_10'!AB$19,FALSE)</f>
        <v>1</v>
      </c>
      <c r="O45" s="12">
        <f>VLOOKUP($H45,'[2]2024_10'!$D:$AD,'[2]2024_10'!AC$19,FALSE)</f>
        <v>0</v>
      </c>
      <c r="P45" s="12">
        <f>VLOOKUP($H45,'[2]2024_10'!$D:$AD,'[2]2024_10'!AD$19,FALSE)</f>
        <v>5</v>
      </c>
      <c r="Q45" s="13">
        <f>VLOOKUP(H45,'[1]2024_09'!H:R,11,FALSE)</f>
        <v>730</v>
      </c>
      <c r="R45" s="14">
        <f>VLOOKUP($H45,'[2]2024_10'!$D:$AD,'[2]2024_10'!J$19,FALSE)</f>
        <v>730</v>
      </c>
      <c r="S45" s="15">
        <f t="shared" si="1"/>
        <v>0</v>
      </c>
      <c r="T45" s="12">
        <f>VLOOKUP($H45,'[2]2024_10'!$D:$AD,'[2]2024_10'!K$19,FALSE)</f>
        <v>0</v>
      </c>
      <c r="U45" s="16" t="str">
        <f>VLOOKUP($H45,'[2]2024_10'!$D:$AD,'[2]2024_10'!T$19,FALSE)</f>
        <v>LIDO</v>
      </c>
      <c r="V45" s="17" t="str">
        <f>VLOOKUP($H45,'[2]2024_10'!$D:$AD,'[2]2024_10'!U$19,FALSE)</f>
        <v>HIDRÔMETRO PARADO.</v>
      </c>
      <c r="W45" s="12">
        <f>VLOOKUP($H45,'[2]2024_10'!$D:$AD,'[2]2024_10'!L$19,FALSE)</f>
        <v>216.55</v>
      </c>
      <c r="X45" s="12">
        <f>VLOOKUP($H45,'[2]2024_10'!$D:$AD,'[2]2024_10'!M$19,FALSE)</f>
        <v>216.55</v>
      </c>
      <c r="Y45" s="18">
        <f>VLOOKUP($H45,'[2]2024_10'!$D:$AD,'[2]2024_10'!N$19,FALSE)</f>
        <v>-41.68</v>
      </c>
      <c r="Z45" s="12">
        <f>VLOOKUP($H45,'[2]2024_10'!$D:$AD,'[2]2024_10'!O$19,FALSE)</f>
        <v>0</v>
      </c>
      <c r="AA45" s="12">
        <f>VLOOKUP($H45,'[2]2024_10'!$D:$AD,'[2]2024_10'!P$19,FALSE)</f>
        <v>7.84</v>
      </c>
      <c r="AB45" s="12">
        <f>VLOOKUP($H45,'[2]2024_10'!$D:$AD,'[2]2024_10'!Q$19,FALSE)</f>
        <v>399.26</v>
      </c>
      <c r="AC45">
        <f t="shared" si="2"/>
        <v>399.26</v>
      </c>
      <c r="AD45">
        <f t="shared" si="3"/>
        <v>0</v>
      </c>
    </row>
    <row r="46" spans="1:30" x14ac:dyDescent="0.25">
      <c r="A46" s="10" t="str">
        <f t="shared" si="0"/>
        <v>H053 2024 Outubro</v>
      </c>
      <c r="B46" s="10" t="str">
        <f>VLOOKUP(H46,[1]Auxiliar_referencia!E:F,2,FALSE)</f>
        <v>Medidor faturado pela UFSC</v>
      </c>
      <c r="C46" s="10">
        <v>2024</v>
      </c>
      <c r="D46" s="10" t="s">
        <v>121</v>
      </c>
      <c r="E46" s="10">
        <f>VLOOKUP(H46,[1]Auxiliar_referencia!$B:$X,3,FALSE)</f>
        <v>2296713</v>
      </c>
      <c r="F46" s="10" t="str">
        <f>VLOOKUP(H46,[1]Auxiliar_referencia!$B:$X,11,FALSE)</f>
        <v>Trindade</v>
      </c>
      <c r="G46" s="10" t="str">
        <f>VLOOKUP(H46,[1]Auxiliar_referencia!$B:$X,16,FALSE)</f>
        <v>C11C010440</v>
      </c>
      <c r="H46" s="11" t="s">
        <v>75</v>
      </c>
      <c r="I46" s="10" t="str">
        <f>VLOOKUP(H46,[1]Auxiliar_referencia!$B:$X,20,FALSE)</f>
        <v>CASAN</v>
      </c>
      <c r="J46" s="10" t="str">
        <f>VLOOKUP(H46,[1]Auxiliar_referencia!$B:$X,10,FALSE)</f>
        <v>Florianópolis - Trindade</v>
      </c>
      <c r="K46" s="10" t="str">
        <f>VLOOKUP(H46,[1]Auxiliar_referencia!$B:$X,12,FALSE)</f>
        <v>Centro de Eventos, NUMA, Editora UFSC, EGC</v>
      </c>
      <c r="L46" s="12">
        <f>VLOOKUP($H46,'[2]2024_10'!$D:$AD,'[2]2024_10'!Z$19,FALSE)</f>
        <v>1</v>
      </c>
      <c r="M46" s="12">
        <f>VLOOKUP($H46,'[2]2024_10'!$D:$AD,'[2]2024_10'!AA$19,FALSE)</f>
        <v>0</v>
      </c>
      <c r="N46" s="12">
        <f>VLOOKUP($H46,'[2]2024_10'!$D:$AD,'[2]2024_10'!AB$19,FALSE)</f>
        <v>0</v>
      </c>
      <c r="O46" s="12">
        <f>VLOOKUP($H46,'[2]2024_10'!$D:$AD,'[2]2024_10'!AC$19,FALSE)</f>
        <v>0</v>
      </c>
      <c r="P46" s="12">
        <f>VLOOKUP($H46,'[2]2024_10'!$D:$AD,'[2]2024_10'!AD$19,FALSE)</f>
        <v>1</v>
      </c>
      <c r="Q46" s="13">
        <f>VLOOKUP(H46,'[1]2024_09'!H:R,11,FALSE)</f>
        <v>33494</v>
      </c>
      <c r="R46" s="14">
        <f>VLOOKUP($H46,'[2]2024_10'!$D:$AD,'[2]2024_10'!J$19,FALSE)</f>
        <v>33807</v>
      </c>
      <c r="S46" s="15">
        <f t="shared" si="1"/>
        <v>313</v>
      </c>
      <c r="T46" s="12">
        <f>VLOOKUP($H46,'[2]2024_10'!$D:$AD,'[2]2024_10'!K$19,FALSE)</f>
        <v>313</v>
      </c>
      <c r="U46" s="16" t="str">
        <f>VLOOKUP($H46,'[2]2024_10'!$D:$AD,'[2]2024_10'!T$19,FALSE)</f>
        <v>MÉDIO</v>
      </c>
      <c r="V46" s="17" t="str">
        <f>VLOOKUP($H46,'[2]2024_10'!$D:$AD,'[2]2024_10'!U$19,FALSE)</f>
        <v>Média</v>
      </c>
      <c r="W46" s="12">
        <f>VLOOKUP($H46,'[2]2024_10'!$D:$AD,'[2]2024_10'!L$19,FALSE)</f>
        <v>5527.68</v>
      </c>
      <c r="X46" s="12">
        <f>VLOOKUP($H46,'[2]2024_10'!$D:$AD,'[2]2024_10'!M$19,FALSE)</f>
        <v>5527.68</v>
      </c>
      <c r="Y46" s="18">
        <f>VLOOKUP($H46,'[2]2024_10'!$D:$AD,'[2]2024_10'!N$19,FALSE)</f>
        <v>-1059.31</v>
      </c>
      <c r="Z46" s="12">
        <f>VLOOKUP($H46,'[2]2024_10'!$D:$AD,'[2]2024_10'!O$19,FALSE)</f>
        <v>0</v>
      </c>
      <c r="AA46" s="12">
        <f>VLOOKUP($H46,'[2]2024_10'!$D:$AD,'[2]2024_10'!P$19,FALSE)</f>
        <v>154.21</v>
      </c>
      <c r="AB46" s="12">
        <f>VLOOKUP($H46,'[2]2024_10'!$D:$AD,'[2]2024_10'!Q$19,FALSE)</f>
        <v>10150.26</v>
      </c>
      <c r="AC46">
        <f t="shared" si="2"/>
        <v>10150.26</v>
      </c>
      <c r="AD46">
        <f t="shared" si="3"/>
        <v>0</v>
      </c>
    </row>
    <row r="47" spans="1:30" x14ac:dyDescent="0.25">
      <c r="A47" s="10" t="str">
        <f t="shared" si="0"/>
        <v>H054 2024 Outubro</v>
      </c>
      <c r="B47" s="10" t="str">
        <f>VLOOKUP(H47,[1]Auxiliar_referencia!E:F,2,FALSE)</f>
        <v>Medidor faturado pela UFSC</v>
      </c>
      <c r="C47" s="10">
        <v>2024</v>
      </c>
      <c r="D47" s="10" t="s">
        <v>121</v>
      </c>
      <c r="E47" s="10">
        <f>VLOOKUP(H47,[1]Auxiliar_referencia!$B:$X,3,FALSE)</f>
        <v>6923020</v>
      </c>
      <c r="F47" s="10" t="str">
        <f>VLOOKUP(H47,[1]Auxiliar_referencia!$B:$X,11,FALSE)</f>
        <v>Trindade</v>
      </c>
      <c r="G47" s="10" t="str">
        <f>VLOOKUP(H47,[1]Auxiliar_referencia!$B:$X,16,FALSE)</f>
        <v>B17C002561</v>
      </c>
      <c r="H47" s="11" t="s">
        <v>76</v>
      </c>
      <c r="I47" s="10" t="str">
        <f>VLOOKUP(H47,[1]Auxiliar_referencia!$B:$X,20,FALSE)</f>
        <v>CASAN</v>
      </c>
      <c r="J47" s="10" t="str">
        <f>VLOOKUP(H47,[1]Auxiliar_referencia!$B:$X,10,FALSE)</f>
        <v>Florianópolis - Trindade</v>
      </c>
      <c r="K47" s="10" t="str">
        <f>VLOOKUP(H47,[1]Auxiliar_referencia!$B:$X,12,FALSE)</f>
        <v>Arquitetura e Urbanismo</v>
      </c>
      <c r="L47" s="12">
        <f>VLOOKUP($H47,'[2]2024_10'!$D:$AD,'[2]2024_10'!Z$19,FALSE)</f>
        <v>1</v>
      </c>
      <c r="M47" s="12">
        <f>VLOOKUP($H47,'[2]2024_10'!$D:$AD,'[2]2024_10'!AA$19,FALSE)</f>
        <v>0</v>
      </c>
      <c r="N47" s="12">
        <f>VLOOKUP($H47,'[2]2024_10'!$D:$AD,'[2]2024_10'!AB$19,FALSE)</f>
        <v>0</v>
      </c>
      <c r="O47" s="12">
        <f>VLOOKUP($H47,'[2]2024_10'!$D:$AD,'[2]2024_10'!AC$19,FALSE)</f>
        <v>0</v>
      </c>
      <c r="P47" s="12">
        <f>VLOOKUP($H47,'[2]2024_10'!$D:$AD,'[2]2024_10'!AD$19,FALSE)</f>
        <v>1</v>
      </c>
      <c r="Q47" s="13">
        <f>VLOOKUP(H47,'[1]2024_09'!H:R,11,FALSE)</f>
        <v>7480</v>
      </c>
      <c r="R47" s="14">
        <f>VLOOKUP($H47,'[2]2024_10'!$D:$AD,'[2]2024_10'!J$19,FALSE)</f>
        <v>7731</v>
      </c>
      <c r="S47" s="15">
        <f t="shared" si="1"/>
        <v>251</v>
      </c>
      <c r="T47" s="12">
        <f>VLOOKUP($H47,'[2]2024_10'!$D:$AD,'[2]2024_10'!K$19,FALSE)</f>
        <v>251</v>
      </c>
      <c r="U47" s="16" t="str">
        <f>VLOOKUP($H47,'[2]2024_10'!$D:$AD,'[2]2024_10'!T$19,FALSE)</f>
        <v>MÉDIO</v>
      </c>
      <c r="V47" s="17" t="str">
        <f>VLOOKUP($H47,'[2]2024_10'!$D:$AD,'[2]2024_10'!U$19,FALSE)</f>
        <v>Média</v>
      </c>
      <c r="W47" s="12">
        <f>VLOOKUP($H47,'[2]2024_10'!$D:$AD,'[2]2024_10'!L$19,FALSE)</f>
        <v>4418.5</v>
      </c>
      <c r="X47" s="12">
        <f>VLOOKUP($H47,'[2]2024_10'!$D:$AD,'[2]2024_10'!M$19,FALSE)</f>
        <v>4418.5</v>
      </c>
      <c r="Y47" s="18">
        <f>VLOOKUP($H47,'[2]2024_10'!$D:$AD,'[2]2024_10'!N$19,FALSE)</f>
        <v>-840.74</v>
      </c>
      <c r="Z47" s="12">
        <f>VLOOKUP($H47,'[2]2024_10'!$D:$AD,'[2]2024_10'!O$19,FALSE)</f>
        <v>0</v>
      </c>
      <c r="AA47" s="12">
        <f>VLOOKUP($H47,'[2]2024_10'!$D:$AD,'[2]2024_10'!P$19,FALSE)</f>
        <v>59.6</v>
      </c>
      <c r="AB47" s="12">
        <f>VLOOKUP($H47,'[2]2024_10'!$D:$AD,'[2]2024_10'!Q$19,FALSE)</f>
        <v>8055.86</v>
      </c>
      <c r="AC47">
        <f t="shared" si="2"/>
        <v>8055.8600000000006</v>
      </c>
      <c r="AD47">
        <f t="shared" si="3"/>
        <v>0</v>
      </c>
    </row>
    <row r="48" spans="1:30" x14ac:dyDescent="0.25">
      <c r="A48" s="10" t="str">
        <f t="shared" si="0"/>
        <v>H055 2024 Outubro</v>
      </c>
      <c r="B48" s="10" t="str">
        <f>VLOOKUP(H48,[1]Auxiliar_referencia!E:F,2,FALSE)</f>
        <v>Medidor faturado pela UFSC</v>
      </c>
      <c r="C48" s="10">
        <v>2024</v>
      </c>
      <c r="D48" s="10" t="s">
        <v>121</v>
      </c>
      <c r="E48" s="10">
        <f>VLOOKUP(H48,[1]Auxiliar_referencia!$B:$X,3,FALSE)</f>
        <v>2296705</v>
      </c>
      <c r="F48" s="10" t="str">
        <f>VLOOKUP(H48,[1]Auxiliar_referencia!$B:$X,11,FALSE)</f>
        <v>Trindade</v>
      </c>
      <c r="G48" s="10" t="str">
        <f>VLOOKUP(H48,[1]Auxiliar_referencia!$B:$X,16,FALSE)</f>
        <v>G15AA00021</v>
      </c>
      <c r="H48" s="11" t="s">
        <v>77</v>
      </c>
      <c r="I48" s="10" t="str">
        <f>VLOOKUP(H48,[1]Auxiliar_referencia!$B:$X,20,FALSE)</f>
        <v>CASAN</v>
      </c>
      <c r="J48" s="10" t="str">
        <f>VLOOKUP(H48,[1]Auxiliar_referencia!$B:$X,10,FALSE)</f>
        <v>Florianópolis - Trindade</v>
      </c>
      <c r="K48" s="10" t="str">
        <f>VLOOKUP(H48,[1]Auxiliar_referencia!$B:$X,12,FALSE)</f>
        <v>Centro de Desportos</v>
      </c>
      <c r="L48" s="12">
        <f>VLOOKUP($H48,'[2]2024_10'!$D:$AD,'[2]2024_10'!Z$19,FALSE)</f>
        <v>1</v>
      </c>
      <c r="M48" s="12">
        <f>VLOOKUP($H48,'[2]2024_10'!$D:$AD,'[2]2024_10'!AA$19,FALSE)</f>
        <v>0</v>
      </c>
      <c r="N48" s="12">
        <f>VLOOKUP($H48,'[2]2024_10'!$D:$AD,'[2]2024_10'!AB$19,FALSE)</f>
        <v>1</v>
      </c>
      <c r="O48" s="12">
        <f>VLOOKUP($H48,'[2]2024_10'!$D:$AD,'[2]2024_10'!AC$19,FALSE)</f>
        <v>0</v>
      </c>
      <c r="P48" s="12">
        <f>VLOOKUP($H48,'[2]2024_10'!$D:$AD,'[2]2024_10'!AD$19,FALSE)</f>
        <v>2</v>
      </c>
      <c r="Q48" s="13">
        <f>VLOOKUP(H48,'[1]2024_09'!H:R,11,FALSE)</f>
        <v>52574</v>
      </c>
      <c r="R48" s="14">
        <f>VLOOKUP($H48,'[2]2024_10'!$D:$AD,'[2]2024_10'!J$19,FALSE)</f>
        <v>54100</v>
      </c>
      <c r="S48" s="15">
        <f t="shared" si="1"/>
        <v>1526</v>
      </c>
      <c r="T48" s="12">
        <f>VLOOKUP($H48,'[2]2024_10'!$D:$AD,'[2]2024_10'!K$19,FALSE)</f>
        <v>1526</v>
      </c>
      <c r="U48" s="16" t="str">
        <f>VLOOKUP($H48,'[2]2024_10'!$D:$AD,'[2]2024_10'!T$19,FALSE)</f>
        <v>LIDO</v>
      </c>
      <c r="V48" s="17" t="str">
        <f>VLOOKUP($H48,'[2]2024_10'!$D:$AD,'[2]2024_10'!U$19,FALSE)</f>
        <v>Sem ocorrência</v>
      </c>
      <c r="W48" s="12">
        <f>VLOOKUP($H48,'[2]2024_10'!$D:$AD,'[2]2024_10'!L$19,FALSE)</f>
        <v>30450.42</v>
      </c>
      <c r="X48" s="12">
        <f>VLOOKUP($H48,'[2]2024_10'!$D:$AD,'[2]2024_10'!M$19,FALSE)</f>
        <v>30450.42</v>
      </c>
      <c r="Y48" s="18">
        <f>VLOOKUP($H48,'[2]2024_10'!$D:$AD,'[2]2024_10'!N$19,FALSE)</f>
        <v>-5835.09</v>
      </c>
      <c r="Z48" s="12">
        <f>VLOOKUP($H48,'[2]2024_10'!$D:$AD,'[2]2024_10'!O$19,FALSE)</f>
        <v>0</v>
      </c>
      <c r="AA48" s="12">
        <f>VLOOKUP($H48,'[2]2024_10'!$D:$AD,'[2]2024_10'!P$19,FALSE)</f>
        <v>846.11</v>
      </c>
      <c r="AB48" s="12">
        <f>VLOOKUP($H48,'[2]2024_10'!$D:$AD,'[2]2024_10'!Q$19,FALSE)</f>
        <v>55911.86</v>
      </c>
      <c r="AC48">
        <f t="shared" si="2"/>
        <v>55911.86</v>
      </c>
      <c r="AD48">
        <f t="shared" si="3"/>
        <v>0</v>
      </c>
    </row>
    <row r="49" spans="1:30" x14ac:dyDescent="0.25">
      <c r="A49" s="10" t="str">
        <f t="shared" si="0"/>
        <v>H056 2024 Outubro</v>
      </c>
      <c r="B49" s="10" t="str">
        <f>VLOOKUP(H49,[1]Auxiliar_referencia!E:F,2,FALSE)</f>
        <v>Medidor faturado pela UFSC</v>
      </c>
      <c r="C49" s="10">
        <v>2024</v>
      </c>
      <c r="D49" s="10" t="s">
        <v>121</v>
      </c>
      <c r="E49" s="10">
        <f>VLOOKUP(H49,[1]Auxiliar_referencia!$B:$X,3,FALSE)</f>
        <v>2296721</v>
      </c>
      <c r="F49" s="10" t="str">
        <f>VLOOKUP(H49,[1]Auxiliar_referencia!$B:$X,11,FALSE)</f>
        <v>Trindade</v>
      </c>
      <c r="G49" s="10" t="str">
        <f>VLOOKUP(H49,[1]Auxiliar_referencia!$B:$X,16,FALSE)</f>
        <v>E11C000742</v>
      </c>
      <c r="H49" s="11" t="s">
        <v>78</v>
      </c>
      <c r="I49" s="10" t="str">
        <f>VLOOKUP(H49,[1]Auxiliar_referencia!$B:$X,20,FALSE)</f>
        <v>CASAN</v>
      </c>
      <c r="J49" s="10" t="str">
        <f>VLOOKUP(H49,[1]Auxiliar_referencia!$B:$X,10,FALSE)</f>
        <v>Florianópolis - Trindade</v>
      </c>
      <c r="K49" s="10" t="str">
        <f>VLOOKUP(H49,[1]Auxiliar_referencia!$B:$X,12,FALSE)</f>
        <v>Restaurante Universitário 2</v>
      </c>
      <c r="L49" s="12">
        <f>VLOOKUP($H49,'[2]2024_10'!$D:$AD,'[2]2024_10'!Z$19,FALSE)</f>
        <v>1</v>
      </c>
      <c r="M49" s="12">
        <f>VLOOKUP($H49,'[2]2024_10'!$D:$AD,'[2]2024_10'!AA$19,FALSE)</f>
        <v>0</v>
      </c>
      <c r="N49" s="12">
        <f>VLOOKUP($H49,'[2]2024_10'!$D:$AD,'[2]2024_10'!AB$19,FALSE)</f>
        <v>1</v>
      </c>
      <c r="O49" s="12">
        <f>VLOOKUP($H49,'[2]2024_10'!$D:$AD,'[2]2024_10'!AC$19,FALSE)</f>
        <v>0</v>
      </c>
      <c r="P49" s="12">
        <f>VLOOKUP($H49,'[2]2024_10'!$D:$AD,'[2]2024_10'!AD$19,FALSE)</f>
        <v>2</v>
      </c>
      <c r="Q49" s="13">
        <f>VLOOKUP(H49,'[1]2024_09'!H:R,11,FALSE)</f>
        <v>138031</v>
      </c>
      <c r="R49" s="14">
        <f>VLOOKUP($H49,'[2]2024_10'!$D:$AD,'[2]2024_10'!J$19,FALSE)</f>
        <v>92947</v>
      </c>
      <c r="S49" s="15">
        <f t="shared" si="1"/>
        <v>-45084</v>
      </c>
      <c r="T49" s="12">
        <f>VLOOKUP($H49,'[2]2024_10'!$D:$AD,'[2]2024_10'!K$19,FALSE)</f>
        <v>1897</v>
      </c>
      <c r="U49" s="16" t="str">
        <f>VLOOKUP($H49,'[2]2024_10'!$D:$AD,'[2]2024_10'!T$19,FALSE)</f>
        <v>LIDO/REVISÃO</v>
      </c>
      <c r="V49" s="17" t="str">
        <f>VLOOKUP($H49,'[2]2024_10'!$D:$AD,'[2]2024_10'!U$19,FALSE)</f>
        <v>CONFIRMACAO LEITURA</v>
      </c>
      <c r="W49" s="12">
        <f>VLOOKUP($H49,'[2]2024_10'!$D:$AD,'[2]2024_10'!L$19,FALSE)</f>
        <v>37944.629999999997</v>
      </c>
      <c r="X49" s="12">
        <f>VLOOKUP($H49,'[2]2024_10'!$D:$AD,'[2]2024_10'!M$19,FALSE)</f>
        <v>37944.629999999997</v>
      </c>
      <c r="Y49" s="18">
        <f>VLOOKUP($H49,'[2]2024_10'!$D:$AD,'[2]2024_10'!N$19,FALSE)</f>
        <v>-7344.76</v>
      </c>
      <c r="Z49" s="12">
        <f>VLOOKUP($H49,'[2]2024_10'!$D:$AD,'[2]2024_10'!O$19,FALSE)</f>
        <v>0</v>
      </c>
      <c r="AA49" s="12">
        <f>VLOOKUP($H49,'[2]2024_10'!$D:$AD,'[2]2024_10'!P$19,FALSE)</f>
        <v>1833.1</v>
      </c>
      <c r="AB49" s="12">
        <f>VLOOKUP($H49,'[2]2024_10'!$D:$AD,'[2]2024_10'!Q$19,FALSE)</f>
        <v>70377.600000000006</v>
      </c>
      <c r="AC49">
        <f t="shared" si="2"/>
        <v>70377.600000000006</v>
      </c>
      <c r="AD49">
        <f t="shared" si="3"/>
        <v>0</v>
      </c>
    </row>
    <row r="50" spans="1:30" x14ac:dyDescent="0.25">
      <c r="A50" s="10" t="str">
        <f t="shared" si="0"/>
        <v>H057 2024 Outubro</v>
      </c>
      <c r="B50" s="10" t="str">
        <f>VLOOKUP(H50,[1]Auxiliar_referencia!E:F,2,FALSE)</f>
        <v>Medidor faturado pela UFSC</v>
      </c>
      <c r="C50" s="10">
        <v>2024</v>
      </c>
      <c r="D50" s="10" t="s">
        <v>121</v>
      </c>
      <c r="E50" s="10">
        <f>VLOOKUP(H50,[1]Auxiliar_referencia!$B:$X,3,FALSE)</f>
        <v>2297108</v>
      </c>
      <c r="F50" s="10" t="str">
        <f>VLOOKUP(H50,[1]Auxiliar_referencia!$B:$X,11,FALSE)</f>
        <v>Trindade</v>
      </c>
      <c r="G50" s="10" t="str">
        <f>VLOOKUP(H50,[1]Auxiliar_referencia!$B:$X,16,FALSE)</f>
        <v>A95L322012</v>
      </c>
      <c r="H50" s="11" t="s">
        <v>79</v>
      </c>
      <c r="I50" s="10" t="str">
        <f>VLOOKUP(H50,[1]Auxiliar_referencia!$B:$X,20,FALSE)</f>
        <v>CASAN</v>
      </c>
      <c r="J50" s="10" t="str">
        <f>VLOOKUP(H50,[1]Auxiliar_referencia!$B:$X,10,FALSE)</f>
        <v>Florianópolis - Trindade</v>
      </c>
      <c r="K50" s="10" t="str">
        <f>VLOOKUP(H50,[1]Auxiliar_referencia!$B:$X,12,FALSE)</f>
        <v>PU - Prefeitura Universitária - Oficina, Serralheria e Mecânica (PU11)</v>
      </c>
      <c r="L50" s="12">
        <f>VLOOKUP($H50,'[2]2024_10'!$D:$AD,'[2]2024_10'!Z$19,FALSE)</f>
        <v>1</v>
      </c>
      <c r="M50" s="12">
        <f>VLOOKUP($H50,'[2]2024_10'!$D:$AD,'[2]2024_10'!AA$19,FALSE)</f>
        <v>0</v>
      </c>
      <c r="N50" s="12">
        <f>VLOOKUP($H50,'[2]2024_10'!$D:$AD,'[2]2024_10'!AB$19,FALSE)</f>
        <v>0</v>
      </c>
      <c r="O50" s="12">
        <f>VLOOKUP($H50,'[2]2024_10'!$D:$AD,'[2]2024_10'!AC$19,FALSE)</f>
        <v>0</v>
      </c>
      <c r="P50" s="12">
        <f>VLOOKUP($H50,'[2]2024_10'!$D:$AD,'[2]2024_10'!AD$19,FALSE)</f>
        <v>1</v>
      </c>
      <c r="Q50" s="13">
        <f>VLOOKUP(H50,'[1]2024_09'!H:R,11,FALSE)</f>
        <v>2540</v>
      </c>
      <c r="R50" s="14">
        <f>VLOOKUP($H50,'[2]2024_10'!$D:$AD,'[2]2024_10'!J$19,FALSE)</f>
        <v>2601</v>
      </c>
      <c r="S50" s="15">
        <f t="shared" si="1"/>
        <v>61</v>
      </c>
      <c r="T50" s="12">
        <f>VLOOKUP($H50,'[2]2024_10'!$D:$AD,'[2]2024_10'!K$19,FALSE)</f>
        <v>61</v>
      </c>
      <c r="U50" s="16" t="str">
        <f>VLOOKUP($H50,'[2]2024_10'!$D:$AD,'[2]2024_10'!T$19,FALSE)</f>
        <v>LIDO</v>
      </c>
      <c r="V50" s="17" t="str">
        <f>VLOOKUP($H50,'[2]2024_10'!$D:$AD,'[2]2024_10'!U$19,FALSE)</f>
        <v>Sem ocorrência</v>
      </c>
      <c r="W50" s="12">
        <f>VLOOKUP($H50,'[2]2024_10'!$D:$AD,'[2]2024_10'!L$19,FALSE)</f>
        <v>1019.4</v>
      </c>
      <c r="X50" s="12">
        <f>VLOOKUP($H50,'[2]2024_10'!$D:$AD,'[2]2024_10'!M$19,FALSE)</f>
        <v>1019.4</v>
      </c>
      <c r="Y50" s="18">
        <f>VLOOKUP($H50,'[2]2024_10'!$D:$AD,'[2]2024_10'!N$19,FALSE)</f>
        <v>-200.88</v>
      </c>
      <c r="Z50" s="12">
        <f>VLOOKUP($H50,'[2]2024_10'!$D:$AD,'[2]2024_10'!O$19,FALSE)</f>
        <v>0</v>
      </c>
      <c r="AA50" s="12">
        <f>VLOOKUP($H50,'[2]2024_10'!$D:$AD,'[2]2024_10'!P$19,FALSE)</f>
        <v>86.82</v>
      </c>
      <c r="AB50" s="12">
        <f>VLOOKUP($H50,'[2]2024_10'!$D:$AD,'[2]2024_10'!Q$19,FALSE)</f>
        <v>1924.74</v>
      </c>
      <c r="AC50">
        <f t="shared" si="2"/>
        <v>1924.74</v>
      </c>
      <c r="AD50">
        <f t="shared" si="3"/>
        <v>0</v>
      </c>
    </row>
    <row r="51" spans="1:30" x14ac:dyDescent="0.25">
      <c r="A51" s="10" t="str">
        <f t="shared" si="0"/>
        <v>H058 2024 Outubro</v>
      </c>
      <c r="B51" s="10" t="str">
        <f>VLOOKUP(H51,[1]Auxiliar_referencia!E:F,2,FALSE)</f>
        <v>Medidor faturado pela UFSC</v>
      </c>
      <c r="C51" s="10">
        <v>2024</v>
      </c>
      <c r="D51" s="10" t="s">
        <v>121</v>
      </c>
      <c r="E51" s="10">
        <f>VLOOKUP(H51,[1]Auxiliar_referencia!$B:$X,3,FALSE)</f>
        <v>9611070</v>
      </c>
      <c r="F51" s="10" t="str">
        <f>VLOOKUP(H51,[1]Auxiliar_referencia!$B:$X,11,FALSE)</f>
        <v>Trindade</v>
      </c>
      <c r="G51" s="10" t="str">
        <f>VLOOKUP(H51,[1]Auxiliar_referencia!$B:$X,16,FALSE)</f>
        <v>C11C005856</v>
      </c>
      <c r="H51" s="11" t="s">
        <v>80</v>
      </c>
      <c r="I51" s="10" t="str">
        <f>VLOOKUP(H51,[1]Auxiliar_referencia!$B:$X,20,FALSE)</f>
        <v>CASAN</v>
      </c>
      <c r="J51" s="10" t="str">
        <f>VLOOKUP(H51,[1]Auxiliar_referencia!$B:$X,10,FALSE)</f>
        <v>Florianópolis - Trindade</v>
      </c>
      <c r="K51" s="10" t="str">
        <f>VLOOKUP(H51,[1]Auxiliar_referencia!$B:$X,12,FALSE)</f>
        <v>CCB - Blocos A, B, C e D - 2 - Córrego Grande</v>
      </c>
      <c r="L51" s="12">
        <f>VLOOKUP($H51,'[2]2024_10'!$D:$AD,'[2]2024_10'!Z$19,FALSE)</f>
        <v>1</v>
      </c>
      <c r="M51" s="12">
        <f>VLOOKUP($H51,'[2]2024_10'!$D:$AD,'[2]2024_10'!AA$19,FALSE)</f>
        <v>0</v>
      </c>
      <c r="N51" s="12">
        <f>VLOOKUP($H51,'[2]2024_10'!$D:$AD,'[2]2024_10'!AB$19,FALSE)</f>
        <v>0</v>
      </c>
      <c r="O51" s="12">
        <f>VLOOKUP($H51,'[2]2024_10'!$D:$AD,'[2]2024_10'!AC$19,FALSE)</f>
        <v>0</v>
      </c>
      <c r="P51" s="12">
        <f>VLOOKUP($H51,'[2]2024_10'!$D:$AD,'[2]2024_10'!AD$19,FALSE)</f>
        <v>1</v>
      </c>
      <c r="Q51" s="13">
        <f>VLOOKUP(H51,'[1]2024_09'!H:R,11,FALSE)</f>
        <v>20690</v>
      </c>
      <c r="R51" s="14">
        <f>VLOOKUP($H51,'[2]2024_10'!$D:$AD,'[2]2024_10'!J$19,FALSE)</f>
        <v>21296</v>
      </c>
      <c r="S51" s="15">
        <f t="shared" si="1"/>
        <v>606</v>
      </c>
      <c r="T51" s="12">
        <f>VLOOKUP($H51,'[2]2024_10'!$D:$AD,'[2]2024_10'!K$19,FALSE)</f>
        <v>606</v>
      </c>
      <c r="U51" s="16" t="str">
        <f>VLOOKUP($H51,'[2]2024_10'!$D:$AD,'[2]2024_10'!T$19,FALSE)</f>
        <v>LIDO</v>
      </c>
      <c r="V51" s="17" t="str">
        <f>VLOOKUP($H51,'[2]2024_10'!$D:$AD,'[2]2024_10'!U$19,FALSE)</f>
        <v>Sem ocorrência</v>
      </c>
      <c r="W51" s="12">
        <f>VLOOKUP($H51,'[2]2024_10'!$D:$AD,'[2]2024_10'!L$19,FALSE)</f>
        <v>10769.45</v>
      </c>
      <c r="X51" s="12">
        <f>VLOOKUP($H51,'[2]2024_10'!$D:$AD,'[2]2024_10'!M$19,FALSE)</f>
        <v>10769.45</v>
      </c>
      <c r="Y51" s="18">
        <f>VLOOKUP($H51,'[2]2024_10'!$D:$AD,'[2]2024_10'!N$19,FALSE)</f>
        <v>-2068.06</v>
      </c>
      <c r="Z51" s="12">
        <f>VLOOKUP($H51,'[2]2024_10'!$D:$AD,'[2]2024_10'!O$19,FALSE)</f>
        <v>0</v>
      </c>
      <c r="AA51" s="12">
        <f>VLOOKUP($H51,'[2]2024_10'!$D:$AD,'[2]2024_10'!P$19,FALSE)</f>
        <v>345.36</v>
      </c>
      <c r="AB51" s="12">
        <f>VLOOKUP($H51,'[2]2024_10'!$D:$AD,'[2]2024_10'!Q$19,FALSE)</f>
        <v>19816.2</v>
      </c>
      <c r="AC51">
        <f t="shared" si="2"/>
        <v>19816.2</v>
      </c>
      <c r="AD51">
        <f t="shared" si="3"/>
        <v>0</v>
      </c>
    </row>
    <row r="52" spans="1:30" x14ac:dyDescent="0.25">
      <c r="A52" s="10" t="str">
        <f t="shared" si="0"/>
        <v>H059 2024 Outubro</v>
      </c>
      <c r="B52" s="10" t="str">
        <f>VLOOKUP(H52,[1]Auxiliar_referencia!E:F,2,FALSE)</f>
        <v>Medidor faturado pela UFSC</v>
      </c>
      <c r="C52" s="10">
        <v>2024</v>
      </c>
      <c r="D52" s="10" t="s">
        <v>121</v>
      </c>
      <c r="E52" s="10">
        <f>VLOOKUP(H52,[1]Auxiliar_referencia!$B:$X,3,FALSE)</f>
        <v>2296675</v>
      </c>
      <c r="F52" s="10" t="str">
        <f>VLOOKUP(H52,[1]Auxiliar_referencia!$B:$X,11,FALSE)</f>
        <v>Trindade</v>
      </c>
      <c r="G52" s="10" t="str">
        <f>VLOOKUP(H52,[1]Auxiliar_referencia!$B:$X,16,FALSE)</f>
        <v>A13C020930</v>
      </c>
      <c r="H52" s="11" t="s">
        <v>81</v>
      </c>
      <c r="I52" s="10" t="str">
        <f>VLOOKUP(H52,[1]Auxiliar_referencia!$B:$X,20,FALSE)</f>
        <v>CASAN</v>
      </c>
      <c r="J52" s="10" t="str">
        <f>VLOOKUP(H52,[1]Auxiliar_referencia!$B:$X,10,FALSE)</f>
        <v>Florianópolis - Trindade</v>
      </c>
      <c r="K52" s="10" t="str">
        <f>VLOOKUP(H52,[1]Auxiliar_referencia!$B:$X,12,FALSE)</f>
        <v>CTC - Setic e Almoxarifado (CTC 8 e 14)</v>
      </c>
      <c r="L52" s="12">
        <f>VLOOKUP($H52,'[2]2024_10'!$D:$AD,'[2]2024_10'!Z$19,FALSE)</f>
        <v>1</v>
      </c>
      <c r="M52" s="12">
        <f>VLOOKUP($H52,'[2]2024_10'!$D:$AD,'[2]2024_10'!AA$19,FALSE)</f>
        <v>0</v>
      </c>
      <c r="N52" s="12">
        <f>VLOOKUP($H52,'[2]2024_10'!$D:$AD,'[2]2024_10'!AB$19,FALSE)</f>
        <v>0</v>
      </c>
      <c r="O52" s="12">
        <f>VLOOKUP($H52,'[2]2024_10'!$D:$AD,'[2]2024_10'!AC$19,FALSE)</f>
        <v>0</v>
      </c>
      <c r="P52" s="12">
        <f>VLOOKUP($H52,'[2]2024_10'!$D:$AD,'[2]2024_10'!AD$19,FALSE)</f>
        <v>1</v>
      </c>
      <c r="Q52" s="13">
        <f>VLOOKUP(H52,'[1]2024_09'!H:R,11,FALSE)</f>
        <v>22</v>
      </c>
      <c r="R52" s="14">
        <f>VLOOKUP($H52,'[2]2024_10'!$D:$AD,'[2]2024_10'!J$19,FALSE)</f>
        <v>34</v>
      </c>
      <c r="S52" s="15">
        <f t="shared" si="1"/>
        <v>12</v>
      </c>
      <c r="T52" s="12">
        <f>VLOOKUP($H52,'[2]2024_10'!$D:$AD,'[2]2024_10'!K$19,FALSE)</f>
        <v>12</v>
      </c>
      <c r="U52" s="16" t="str">
        <f>VLOOKUP($H52,'[2]2024_10'!$D:$AD,'[2]2024_10'!T$19,FALSE)</f>
        <v>LIDO</v>
      </c>
      <c r="V52" s="17" t="str">
        <f>VLOOKUP($H52,'[2]2024_10'!$D:$AD,'[2]2024_10'!U$19,FALSE)</f>
        <v>Sem ocorrência</v>
      </c>
      <c r="W52" s="12">
        <f>VLOOKUP($H52,'[2]2024_10'!$D:$AD,'[2]2024_10'!L$19,FALSE)</f>
        <v>142.79</v>
      </c>
      <c r="X52" s="12">
        <f>VLOOKUP($H52,'[2]2024_10'!$D:$AD,'[2]2024_10'!M$19,FALSE)</f>
        <v>142.79</v>
      </c>
      <c r="Y52" s="18">
        <f>VLOOKUP($H52,'[2]2024_10'!$D:$AD,'[2]2024_10'!N$19,FALSE)</f>
        <v>-27.53</v>
      </c>
      <c r="Z52" s="12">
        <f>VLOOKUP($H52,'[2]2024_10'!$D:$AD,'[2]2024_10'!O$19,FALSE)</f>
        <v>0</v>
      </c>
      <c r="AA52" s="12">
        <f>VLOOKUP($H52,'[2]2024_10'!$D:$AD,'[2]2024_10'!P$19,FALSE)</f>
        <v>5.82</v>
      </c>
      <c r="AB52" s="12">
        <f>VLOOKUP($H52,'[2]2024_10'!$D:$AD,'[2]2024_10'!Q$19,FALSE)</f>
        <v>263.87</v>
      </c>
      <c r="AC52">
        <f t="shared" si="2"/>
        <v>263.86999999999995</v>
      </c>
      <c r="AD52">
        <f t="shared" si="3"/>
        <v>0</v>
      </c>
    </row>
    <row r="53" spans="1:30" x14ac:dyDescent="0.25">
      <c r="A53" s="10" t="str">
        <f t="shared" si="0"/>
        <v>H060 2024 Outubro</v>
      </c>
      <c r="B53" s="10" t="str">
        <f>VLOOKUP(H53,[1]Auxiliar_referencia!E:F,2,FALSE)</f>
        <v>Medidor faturado pela UFSC</v>
      </c>
      <c r="C53" s="10">
        <v>2024</v>
      </c>
      <c r="D53" s="10" t="s">
        <v>121</v>
      </c>
      <c r="E53" s="10">
        <f>VLOOKUP(H53,[1]Auxiliar_referencia!$B:$X,3,FALSE)</f>
        <v>5329663</v>
      </c>
      <c r="F53" s="10" t="str">
        <f>VLOOKUP(H53,[1]Auxiliar_referencia!$B:$X,11,FALSE)</f>
        <v>Trindade</v>
      </c>
      <c r="G53" s="10" t="str">
        <f>VLOOKUP(H53,[1]Auxiliar_referencia!$B:$X,16,FALSE)</f>
        <v>A13C021299</v>
      </c>
      <c r="H53" s="11" t="s">
        <v>82</v>
      </c>
      <c r="I53" s="10" t="str">
        <f>VLOOKUP(H53,[1]Auxiliar_referencia!$B:$X,20,FALSE)</f>
        <v>CASAN</v>
      </c>
      <c r="J53" s="10" t="str">
        <f>VLOOKUP(H53,[1]Auxiliar_referencia!$B:$X,10,FALSE)</f>
        <v>Florianópolis - Trindade</v>
      </c>
      <c r="K53" s="10" t="str">
        <f>VLOOKUP(H53,[1]Auxiliar_referencia!$B:$X,12,FALSE)</f>
        <v>Reitoria II</v>
      </c>
      <c r="L53" s="12">
        <f>VLOOKUP($H53,'[2]2024_10'!$D:$AD,'[2]2024_10'!Z$19,FALSE)</f>
        <v>1</v>
      </c>
      <c r="M53" s="12">
        <f>VLOOKUP($H53,'[2]2024_10'!$D:$AD,'[2]2024_10'!AA$19,FALSE)</f>
        <v>0</v>
      </c>
      <c r="N53" s="12">
        <f>VLOOKUP($H53,'[2]2024_10'!$D:$AD,'[2]2024_10'!AB$19,FALSE)</f>
        <v>0</v>
      </c>
      <c r="O53" s="12">
        <f>VLOOKUP($H53,'[2]2024_10'!$D:$AD,'[2]2024_10'!AC$19,FALSE)</f>
        <v>0</v>
      </c>
      <c r="P53" s="12">
        <f>VLOOKUP($H53,'[2]2024_10'!$D:$AD,'[2]2024_10'!AD$19,FALSE)</f>
        <v>1</v>
      </c>
      <c r="Q53" s="13">
        <f>VLOOKUP(H53,'[1]2024_09'!H:R,11,FALSE)</f>
        <v>3581</v>
      </c>
      <c r="R53" s="14">
        <f>VLOOKUP($H53,'[2]2024_10'!$D:$AD,'[2]2024_10'!J$19,FALSE)</f>
        <v>3688</v>
      </c>
      <c r="S53" s="15">
        <f t="shared" si="1"/>
        <v>107</v>
      </c>
      <c r="T53" s="12">
        <f>VLOOKUP($H53,'[2]2024_10'!$D:$AD,'[2]2024_10'!K$19,FALSE)</f>
        <v>107</v>
      </c>
      <c r="U53" s="16" t="str">
        <f>VLOOKUP($H53,'[2]2024_10'!$D:$AD,'[2]2024_10'!T$19,FALSE)</f>
        <v>LIDO</v>
      </c>
      <c r="V53" s="17" t="str">
        <f>VLOOKUP($H53,'[2]2024_10'!$D:$AD,'[2]2024_10'!U$19,FALSE)</f>
        <v>Sem ocorrência</v>
      </c>
      <c r="W53" s="12">
        <f>VLOOKUP($H53,'[2]2024_10'!$D:$AD,'[2]2024_10'!L$19,FALSE)</f>
        <v>1842.34</v>
      </c>
      <c r="X53" s="12">
        <f>VLOOKUP($H53,'[2]2024_10'!$D:$AD,'[2]2024_10'!M$19,FALSE)</f>
        <v>1842.34</v>
      </c>
      <c r="Y53" s="18">
        <f>VLOOKUP($H53,'[2]2024_10'!$D:$AD,'[2]2024_10'!N$19,FALSE)</f>
        <v>-360.39</v>
      </c>
      <c r="Z53" s="12">
        <f>VLOOKUP($H53,'[2]2024_10'!$D:$AD,'[2]2024_10'!O$19,FALSE)</f>
        <v>0</v>
      </c>
      <c r="AA53" s="12">
        <f>VLOOKUP($H53,'[2]2024_10'!$D:$AD,'[2]2024_10'!P$19,FALSE)</f>
        <v>128.94</v>
      </c>
      <c r="AB53" s="12">
        <f>VLOOKUP($H53,'[2]2024_10'!$D:$AD,'[2]2024_10'!Q$19,FALSE)</f>
        <v>3453.23</v>
      </c>
      <c r="AC53">
        <f t="shared" si="2"/>
        <v>3453.23</v>
      </c>
      <c r="AD53">
        <f t="shared" si="3"/>
        <v>0</v>
      </c>
    </row>
    <row r="54" spans="1:30" x14ac:dyDescent="0.25">
      <c r="A54" s="10" t="str">
        <f t="shared" si="0"/>
        <v>H061 2024 Outubro</v>
      </c>
      <c r="B54" s="10" t="str">
        <f>VLOOKUP(H54,[1]Auxiliar_referencia!E:F,2,FALSE)</f>
        <v>Medidor faturado pela UFSC</v>
      </c>
      <c r="C54" s="10">
        <v>2024</v>
      </c>
      <c r="D54" s="10" t="s">
        <v>121</v>
      </c>
      <c r="E54" s="10">
        <f>VLOOKUP(H54,[1]Auxiliar_referencia!$B:$X,3,FALSE)</f>
        <v>2296870</v>
      </c>
      <c r="F54" s="10" t="str">
        <f>VLOOKUP(H54,[1]Auxiliar_referencia!$B:$X,11,FALSE)</f>
        <v>Trindade</v>
      </c>
      <c r="G54" s="10" t="str">
        <f>VLOOKUP(H54,[1]Auxiliar_referencia!$B:$X,16,FALSE)</f>
        <v>B10C013871</v>
      </c>
      <c r="H54" s="11" t="s">
        <v>83</v>
      </c>
      <c r="I54" s="10" t="str">
        <f>VLOOKUP(H54,[1]Auxiliar_referencia!$B:$X,20,FALSE)</f>
        <v>CASAN</v>
      </c>
      <c r="J54" s="10" t="str">
        <f>VLOOKUP(H54,[1]Auxiliar_referencia!$B:$X,10,FALSE)</f>
        <v>Florianópolis - Trindade</v>
      </c>
      <c r="K54" s="10" t="str">
        <f>VLOOKUP(H54,[1]Auxiliar_referencia!$B:$X,12,FALSE)</f>
        <v>CCB Anatômico</v>
      </c>
      <c r="L54" s="12">
        <f>VLOOKUP($H54,'[2]2024_10'!$D:$AD,'[2]2024_10'!Z$19,FALSE)</f>
        <v>1</v>
      </c>
      <c r="M54" s="12">
        <f>VLOOKUP($H54,'[2]2024_10'!$D:$AD,'[2]2024_10'!AA$19,FALSE)</f>
        <v>0</v>
      </c>
      <c r="N54" s="12">
        <f>VLOOKUP($H54,'[2]2024_10'!$D:$AD,'[2]2024_10'!AB$19,FALSE)</f>
        <v>1</v>
      </c>
      <c r="O54" s="12">
        <f>VLOOKUP($H54,'[2]2024_10'!$D:$AD,'[2]2024_10'!AC$19,FALSE)</f>
        <v>0</v>
      </c>
      <c r="P54" s="12">
        <f>VLOOKUP($H54,'[2]2024_10'!$D:$AD,'[2]2024_10'!AD$19,FALSE)</f>
        <v>2</v>
      </c>
      <c r="Q54" s="13">
        <f>VLOOKUP(H54,'[1]2024_09'!H:R,11,FALSE)</f>
        <v>434</v>
      </c>
      <c r="R54" s="14">
        <f>VLOOKUP($H54,'[2]2024_10'!$D:$AD,'[2]2024_10'!J$19,FALSE)</f>
        <v>480</v>
      </c>
      <c r="S54" s="15">
        <f t="shared" si="1"/>
        <v>46</v>
      </c>
      <c r="T54" s="12">
        <f>VLOOKUP($H54,'[2]2024_10'!$D:$AD,'[2]2024_10'!K$19,FALSE)</f>
        <v>46</v>
      </c>
      <c r="U54" s="16" t="str">
        <f>VLOOKUP($H54,'[2]2024_10'!$D:$AD,'[2]2024_10'!T$19,FALSE)</f>
        <v>LIDO</v>
      </c>
      <c r="V54" s="17" t="str">
        <f>VLOOKUP($H54,'[2]2024_10'!$D:$AD,'[2]2024_10'!U$19,FALSE)</f>
        <v>Sem ocorrência</v>
      </c>
      <c r="W54" s="12">
        <f>VLOOKUP($H54,'[2]2024_10'!$D:$AD,'[2]2024_10'!L$19,FALSE)</f>
        <v>679.16</v>
      </c>
      <c r="X54" s="12">
        <f>VLOOKUP($H54,'[2]2024_10'!$D:$AD,'[2]2024_10'!M$19,FALSE)</f>
        <v>679.16</v>
      </c>
      <c r="Y54" s="18">
        <f>VLOOKUP($H54,'[2]2024_10'!$D:$AD,'[2]2024_10'!N$19,FALSE)</f>
        <v>-129.21</v>
      </c>
      <c r="Z54" s="12">
        <f>VLOOKUP($H54,'[2]2024_10'!$D:$AD,'[2]2024_10'!O$19,FALSE)</f>
        <v>0</v>
      </c>
      <c r="AA54" s="12">
        <f>VLOOKUP($H54,'[2]2024_10'!$D:$AD,'[2]2024_10'!P$19,FALSE)</f>
        <v>9.0500000000000007</v>
      </c>
      <c r="AB54" s="12">
        <f>VLOOKUP($H54,'[2]2024_10'!$D:$AD,'[2]2024_10'!Q$19,FALSE)</f>
        <v>1238.1600000000001</v>
      </c>
      <c r="AC54">
        <f t="shared" si="2"/>
        <v>1238.1599999999999</v>
      </c>
      <c r="AD54">
        <f t="shared" si="3"/>
        <v>0</v>
      </c>
    </row>
    <row r="55" spans="1:30" x14ac:dyDescent="0.25">
      <c r="A55" s="10" t="str">
        <f>H55&amp;" "&amp;C55&amp;" "&amp;D55</f>
        <v>H062 2024 Outubro</v>
      </c>
      <c r="B55" s="10" t="str">
        <f>VLOOKUP(H55,[1]Auxiliar_referencia!E:F,2,FALSE)</f>
        <v>Medidor faturado pela UFSC</v>
      </c>
      <c r="C55" s="10">
        <v>2024</v>
      </c>
      <c r="D55" s="10" t="s">
        <v>121</v>
      </c>
      <c r="E55" s="10">
        <f>VLOOKUP(H55,[1]Auxiliar_referencia!$B:$X,3,FALSE)</f>
        <v>15023672</v>
      </c>
      <c r="F55" s="10" t="str">
        <f>VLOOKUP(H55,[1]Auxiliar_referencia!$B:$X,11,FALSE)</f>
        <v>Trindade</v>
      </c>
      <c r="G55" s="10" t="str">
        <f>VLOOKUP(H55,[1]Auxiliar_referencia!$B:$X,16,FALSE)</f>
        <v>C11C010415</v>
      </c>
      <c r="H55" s="11" t="s">
        <v>84</v>
      </c>
      <c r="I55" s="10" t="str">
        <f>VLOOKUP(H55,[1]Auxiliar_referencia!$B:$X,20,FALSE)</f>
        <v>CASAN</v>
      </c>
      <c r="J55" s="10" t="str">
        <f>VLOOKUP(H55,[1]Auxiliar_referencia!$B:$X,10,FALSE)</f>
        <v>Florianópolis - Trindade</v>
      </c>
      <c r="K55" s="10" t="str">
        <f>VLOOKUP(H55,[1]Auxiliar_referencia!$B:$X,12,FALSE)</f>
        <v>CFM  Bloco EFI</v>
      </c>
      <c r="L55" s="12">
        <f>VLOOKUP($H55,'[2]2024_10'!$D:$AD,'[2]2024_10'!Z$19,FALSE)</f>
        <v>1</v>
      </c>
      <c r="M55" s="12">
        <f>VLOOKUP($H55,'[2]2024_10'!$D:$AD,'[2]2024_10'!AA$19,FALSE)</f>
        <v>0</v>
      </c>
      <c r="N55" s="12">
        <f>VLOOKUP($H55,'[2]2024_10'!$D:$AD,'[2]2024_10'!AB$19,FALSE)</f>
        <v>0</v>
      </c>
      <c r="O55" s="12">
        <f>VLOOKUP($H55,'[2]2024_10'!$D:$AD,'[2]2024_10'!AC$19,FALSE)</f>
        <v>0</v>
      </c>
      <c r="P55" s="12">
        <f>VLOOKUP($H55,'[2]2024_10'!$D:$AD,'[2]2024_10'!AD$19,FALSE)</f>
        <v>1</v>
      </c>
      <c r="Q55" s="13">
        <f>VLOOKUP(H55,'[1]2024_09'!H:R,11,FALSE)</f>
        <v>17716</v>
      </c>
      <c r="R55" s="14">
        <f>VLOOKUP($H55,'[2]2024_10'!$D:$AD,'[2]2024_10'!J$19,FALSE)</f>
        <v>17809</v>
      </c>
      <c r="S55" s="15">
        <f t="shared" si="1"/>
        <v>93</v>
      </c>
      <c r="T55" s="12">
        <f>VLOOKUP($H55,'[2]2024_10'!$D:$AD,'[2]2024_10'!K$19,FALSE)</f>
        <v>93</v>
      </c>
      <c r="U55" s="16" t="str">
        <f>VLOOKUP($H55,'[2]2024_10'!$D:$AD,'[2]2024_10'!T$19,FALSE)</f>
        <v>LIDO/REVISÃO</v>
      </c>
      <c r="V55" s="17" t="str">
        <f>VLOOKUP($H55,'[2]2024_10'!$D:$AD,'[2]2024_10'!U$19,FALSE)</f>
        <v>CONFIRMACAO LEITURA</v>
      </c>
      <c r="W55" s="12">
        <f>VLOOKUP($H55,'[2]2024_10'!$D:$AD,'[2]2024_10'!L$19,FALSE)</f>
        <v>1591.88</v>
      </c>
      <c r="X55" s="12">
        <f>VLOOKUP($H55,'[2]2024_10'!$D:$AD,'[2]2024_10'!M$19,FALSE)</f>
        <v>1591.88</v>
      </c>
      <c r="Y55" s="18">
        <f>VLOOKUP($H55,'[2]2024_10'!$D:$AD,'[2]2024_10'!N$19,FALSE)</f>
        <v>-316.92</v>
      </c>
      <c r="Z55" s="12">
        <f>VLOOKUP($H55,'[2]2024_10'!$D:$AD,'[2]2024_10'!O$19,FALSE)</f>
        <v>0</v>
      </c>
      <c r="AA55" s="12">
        <f>VLOOKUP($H55,'[2]2024_10'!$D:$AD,'[2]2024_10'!P$19,FALSE)</f>
        <v>169.76</v>
      </c>
      <c r="AB55" s="12">
        <f>VLOOKUP($H55,'[2]2024_10'!$D:$AD,'[2]2024_10'!Q$19,FALSE)</f>
        <v>3036.6</v>
      </c>
      <c r="AC55">
        <f t="shared" si="2"/>
        <v>3036.6000000000004</v>
      </c>
      <c r="AD55">
        <f t="shared" si="3"/>
        <v>0</v>
      </c>
    </row>
    <row r="56" spans="1:30" x14ac:dyDescent="0.25">
      <c r="A56" s="10" t="str">
        <f t="shared" si="0"/>
        <v>H066 2024 Outubro</v>
      </c>
      <c r="B56" s="10" t="str">
        <f>VLOOKUP(H56,[1]Auxiliar_referencia!E:F,2,FALSE)</f>
        <v>Medidor faturado pela UFSC</v>
      </c>
      <c r="C56" s="10">
        <v>2024</v>
      </c>
      <c r="D56" s="10" t="s">
        <v>121</v>
      </c>
      <c r="E56" s="10">
        <f>VLOOKUP(H56,[1]Auxiliar_referencia!$B:$X,3,FALSE)</f>
        <v>17091764</v>
      </c>
      <c r="F56" s="10" t="str">
        <f>VLOOKUP(H56,[1]Auxiliar_referencia!$B:$X,11,FALSE)</f>
        <v>Trindade</v>
      </c>
      <c r="G56" s="10" t="str">
        <f>VLOOKUP(H56,[1]Auxiliar_referencia!$B:$X,16,FALSE)</f>
        <v>F11C000153</v>
      </c>
      <c r="H56" s="11" t="s">
        <v>85</v>
      </c>
      <c r="I56" s="10" t="str">
        <f>VLOOKUP(H56,[1]Auxiliar_referencia!$B:$X,20,FALSE)</f>
        <v>CASAN</v>
      </c>
      <c r="J56" s="10" t="str">
        <f>VLOOKUP(H56,[1]Auxiliar_referencia!$B:$X,10,FALSE)</f>
        <v>Florianópolis - Trindade</v>
      </c>
      <c r="K56" s="10" t="str">
        <f>VLOOKUP(H56,[1]Auxiliar_referencia!$B:$X,12,FALSE)</f>
        <v>CCB - Blocos E, F e G e Biotério (BIC 12)</v>
      </c>
      <c r="L56" s="12">
        <f>VLOOKUP($H56,'[2]2024_10'!$D:$AD,'[2]2024_10'!Z$19,FALSE)</f>
        <v>1</v>
      </c>
      <c r="M56" s="12">
        <f>VLOOKUP($H56,'[2]2024_10'!$D:$AD,'[2]2024_10'!AA$19,FALSE)</f>
        <v>0</v>
      </c>
      <c r="N56" s="12">
        <f>VLOOKUP($H56,'[2]2024_10'!$D:$AD,'[2]2024_10'!AB$19,FALSE)</f>
        <v>0</v>
      </c>
      <c r="O56" s="12">
        <f>VLOOKUP($H56,'[2]2024_10'!$D:$AD,'[2]2024_10'!AC$19,FALSE)</f>
        <v>0</v>
      </c>
      <c r="P56" s="12">
        <f>VLOOKUP($H56,'[2]2024_10'!$D:$AD,'[2]2024_10'!AD$19,FALSE)</f>
        <v>1</v>
      </c>
      <c r="Q56" s="13">
        <f>VLOOKUP(H56,'[1]2024_09'!H:R,11,FALSE)</f>
        <v>25815</v>
      </c>
      <c r="R56" s="14">
        <f>VLOOKUP($H56,'[2]2024_10'!$D:$AD,'[2]2024_10'!J$19,FALSE)</f>
        <v>26488</v>
      </c>
      <c r="S56" s="15">
        <f t="shared" si="1"/>
        <v>673</v>
      </c>
      <c r="T56" s="12">
        <f>VLOOKUP($H56,'[2]2024_10'!$D:$AD,'[2]2024_10'!K$19,FALSE)</f>
        <v>673</v>
      </c>
      <c r="U56" s="16" t="str">
        <f>VLOOKUP($H56,'[2]2024_10'!$D:$AD,'[2]2024_10'!T$19,FALSE)</f>
        <v>LIDO/REVISÃO</v>
      </c>
      <c r="V56" s="17" t="str">
        <f>VLOOKUP($H56,'[2]2024_10'!$D:$AD,'[2]2024_10'!U$19,FALSE)</f>
        <v>Alto Consumo</v>
      </c>
      <c r="W56" s="12">
        <f>VLOOKUP($H56,'[2]2024_10'!$D:$AD,'[2]2024_10'!L$19,FALSE)</f>
        <v>11968.08</v>
      </c>
      <c r="X56" s="12">
        <f>VLOOKUP($H56,'[2]2024_10'!$D:$AD,'[2]2024_10'!M$19,FALSE)</f>
        <v>11968.08</v>
      </c>
      <c r="Y56" s="18">
        <f>VLOOKUP($H56,'[2]2024_10'!$D:$AD,'[2]2024_10'!N$19,FALSE)</f>
        <v>-2289.5700000000002</v>
      </c>
      <c r="Z56" s="12">
        <f>VLOOKUP($H56,'[2]2024_10'!$D:$AD,'[2]2024_10'!O$19,FALSE)</f>
        <v>0</v>
      </c>
      <c r="AA56" s="12">
        <f>VLOOKUP($H56,'[2]2024_10'!$D:$AD,'[2]2024_10'!P$19,FALSE)</f>
        <v>292.23</v>
      </c>
      <c r="AB56" s="12">
        <f>VLOOKUP($H56,'[2]2024_10'!$D:$AD,'[2]2024_10'!Q$19,FALSE)</f>
        <v>21938.82</v>
      </c>
      <c r="AC56">
        <f t="shared" si="2"/>
        <v>21938.82</v>
      </c>
      <c r="AD56">
        <f t="shared" si="3"/>
        <v>0</v>
      </c>
    </row>
    <row r="57" spans="1:30" x14ac:dyDescent="0.25">
      <c r="A57" s="10" t="str">
        <f t="shared" si="0"/>
        <v>H072 2024 Outubro</v>
      </c>
      <c r="B57" s="10" t="str">
        <f>VLOOKUP(H57,[1]Auxiliar_referencia!E:F,2,FALSE)</f>
        <v>Medidor faturado pela UFSC</v>
      </c>
      <c r="C57" s="10">
        <v>2024</v>
      </c>
      <c r="D57" s="10" t="s">
        <v>121</v>
      </c>
      <c r="E57" s="10">
        <f>VLOOKUP(H57,[1]Auxiliar_referencia!$B:$X,3,FALSE)</f>
        <v>2297167</v>
      </c>
      <c r="F57" s="10" t="str">
        <f>VLOOKUP(H57,[1]Auxiliar_referencia!$B:$X,11,FALSE)</f>
        <v>CCA - Itacorubi</v>
      </c>
      <c r="G57" s="10" t="str">
        <f>VLOOKUP(H57,[1]Auxiliar_referencia!$B:$X,16,FALSE)</f>
        <v>B10C017343</v>
      </c>
      <c r="H57" s="11" t="s">
        <v>86</v>
      </c>
      <c r="I57" s="10" t="str">
        <f>VLOOKUP(H57,[1]Auxiliar_referencia!$B:$X,20,FALSE)</f>
        <v>CASAN</v>
      </c>
      <c r="J57" s="10" t="str">
        <f>VLOOKUP(H57,[1]Auxiliar_referencia!$B:$X,10,FALSE)</f>
        <v>Florianópolis - Outros</v>
      </c>
      <c r="K57" s="10" t="str">
        <f>VLOOKUP(H57,[1]Auxiliar_referencia!$B:$X,12,FALSE)</f>
        <v>CCA 1</v>
      </c>
      <c r="L57" s="12">
        <f>VLOOKUP($H57,'[2]2024_10'!$D:$AD,'[2]2024_10'!Z$19,FALSE)</f>
        <v>1</v>
      </c>
      <c r="M57" s="12">
        <f>VLOOKUP($H57,'[2]2024_10'!$D:$AD,'[2]2024_10'!AA$19,FALSE)</f>
        <v>0</v>
      </c>
      <c r="N57" s="12">
        <f>VLOOKUP($H57,'[2]2024_10'!$D:$AD,'[2]2024_10'!AB$19,FALSE)</f>
        <v>0</v>
      </c>
      <c r="O57" s="12">
        <f>VLOOKUP($H57,'[2]2024_10'!$D:$AD,'[2]2024_10'!AC$19,FALSE)</f>
        <v>0</v>
      </c>
      <c r="P57" s="12">
        <f>VLOOKUP($H57,'[2]2024_10'!$D:$AD,'[2]2024_10'!AD$19,FALSE)</f>
        <v>1</v>
      </c>
      <c r="Q57" s="13">
        <f>VLOOKUP(H57,'[1]2024_09'!H:R,11,FALSE)</f>
        <v>5023</v>
      </c>
      <c r="R57" s="14">
        <f>VLOOKUP($H57,'[2]2024_10'!$D:$AD,'[2]2024_10'!J$19,FALSE)</f>
        <v>7304</v>
      </c>
      <c r="S57" s="15">
        <f t="shared" si="1"/>
        <v>2281</v>
      </c>
      <c r="T57" s="12">
        <f>VLOOKUP($H57,'[2]2024_10'!$D:$AD,'[2]2024_10'!K$19,FALSE)</f>
        <v>2281</v>
      </c>
      <c r="U57" s="16" t="str">
        <f>VLOOKUP($H57,'[2]2024_10'!$D:$AD,'[2]2024_10'!T$19,FALSE)</f>
        <v>LIDO/REVISÃO</v>
      </c>
      <c r="V57" s="17" t="str">
        <f>VLOOKUP($H57,'[2]2024_10'!$D:$AD,'[2]2024_10'!U$19,FALSE)</f>
        <v>Alto Consumo</v>
      </c>
      <c r="W57" s="12">
        <f>VLOOKUP($H57,'[2]2024_10'!$D:$AD,'[2]2024_10'!L$19,FALSE)</f>
        <v>40735.199999999997</v>
      </c>
      <c r="X57" s="12">
        <f>VLOOKUP($H57,'[2]2024_10'!$D:$AD,'[2]2024_10'!M$19,FALSE)</f>
        <v>0</v>
      </c>
      <c r="Y57" s="18">
        <f>VLOOKUP($H57,'[2]2024_10'!$D:$AD,'[2]2024_10'!N$19,FALSE)</f>
        <v>-3878.19</v>
      </c>
      <c r="Z57" s="12">
        <f>VLOOKUP($H57,'[2]2024_10'!$D:$AD,'[2]2024_10'!O$19,FALSE)</f>
        <v>0</v>
      </c>
      <c r="AA57" s="12">
        <f>VLOOKUP($H57,'[2]2024_10'!$D:$AD,'[2]2024_10'!P$19,FALSE)</f>
        <v>303.89999999999998</v>
      </c>
      <c r="AB57" s="12">
        <f>VLOOKUP($H57,'[2]2024_10'!$D:$AD,'[2]2024_10'!Q$19,FALSE)</f>
        <v>37160.910000000003</v>
      </c>
      <c r="AC57">
        <f t="shared" si="2"/>
        <v>37160.909999999996</v>
      </c>
      <c r="AD57">
        <f t="shared" si="3"/>
        <v>0</v>
      </c>
    </row>
    <row r="58" spans="1:30" x14ac:dyDescent="0.25">
      <c r="A58" s="10" t="str">
        <f t="shared" si="0"/>
        <v>H073 2024 Outubro</v>
      </c>
      <c r="B58" s="10" t="str">
        <f>VLOOKUP(H58,[1]Auxiliar_referencia!E:F,2,FALSE)</f>
        <v>Medidor faturado pela UFSC</v>
      </c>
      <c r="C58" s="10">
        <v>2024</v>
      </c>
      <c r="D58" s="10" t="s">
        <v>121</v>
      </c>
      <c r="E58" s="10">
        <f>VLOOKUP(H58,[1]Auxiliar_referencia!$B:$X,3,FALSE)</f>
        <v>2297175</v>
      </c>
      <c r="F58" s="10" t="str">
        <f>VLOOKUP(H58,[1]Auxiliar_referencia!$B:$X,11,FALSE)</f>
        <v>CCA - Itacorubi</v>
      </c>
      <c r="G58" s="10" t="str">
        <f>VLOOKUP(H58,[1]Auxiliar_referencia!$B:$X,16,FALSE)</f>
        <v>A05S578217</v>
      </c>
      <c r="H58" s="11" t="s">
        <v>87</v>
      </c>
      <c r="I58" s="10" t="str">
        <f>VLOOKUP(H58,[1]Auxiliar_referencia!$B:$X,20,FALSE)</f>
        <v>CASAN</v>
      </c>
      <c r="J58" s="10" t="str">
        <f>VLOOKUP(H58,[1]Auxiliar_referencia!$B:$X,10,FALSE)</f>
        <v>Florianópolis - Outros</v>
      </c>
      <c r="K58" s="10" t="str">
        <f>VLOOKUP(H58,[1]Auxiliar_referencia!$B:$X,12,FALSE)</f>
        <v>CCA  Estação Experimental de Aquicultura</v>
      </c>
      <c r="L58" s="12">
        <f>VLOOKUP($H58,'[2]2024_10'!$D:$AD,'[2]2024_10'!Z$19,FALSE)</f>
        <v>1</v>
      </c>
      <c r="M58" s="12">
        <f>VLOOKUP($H58,'[2]2024_10'!$D:$AD,'[2]2024_10'!AA$19,FALSE)</f>
        <v>0</v>
      </c>
      <c r="N58" s="12">
        <f>VLOOKUP($H58,'[2]2024_10'!$D:$AD,'[2]2024_10'!AB$19,FALSE)</f>
        <v>0</v>
      </c>
      <c r="O58" s="12">
        <f>VLOOKUP($H58,'[2]2024_10'!$D:$AD,'[2]2024_10'!AC$19,FALSE)</f>
        <v>0</v>
      </c>
      <c r="P58" s="12">
        <f>VLOOKUP($H58,'[2]2024_10'!$D:$AD,'[2]2024_10'!AD$19,FALSE)</f>
        <v>1</v>
      </c>
      <c r="Q58" s="13">
        <f>VLOOKUP(H58,'[1]2024_09'!H:R,11,FALSE)</f>
        <v>4669</v>
      </c>
      <c r="R58" s="14">
        <f>VLOOKUP($H58,'[2]2024_10'!$D:$AD,'[2]2024_10'!J$19,FALSE)</f>
        <v>4689</v>
      </c>
      <c r="S58" s="15">
        <f t="shared" si="1"/>
        <v>20</v>
      </c>
      <c r="T58" s="12">
        <f>VLOOKUP($H58,'[2]2024_10'!$D:$AD,'[2]2024_10'!K$19,FALSE)</f>
        <v>20</v>
      </c>
      <c r="U58" s="16" t="str">
        <f>VLOOKUP($H58,'[2]2024_10'!$D:$AD,'[2]2024_10'!T$19,FALSE)</f>
        <v>LIDO/REVISÃO</v>
      </c>
      <c r="V58" s="17" t="str">
        <f>VLOOKUP($H58,'[2]2024_10'!$D:$AD,'[2]2024_10'!U$19,FALSE)</f>
        <v>CONFIRMACAO LEITURA</v>
      </c>
      <c r="W58" s="12">
        <f>VLOOKUP($H58,'[2]2024_10'!$D:$AD,'[2]2024_10'!L$19,FALSE)</f>
        <v>285.91000000000003</v>
      </c>
      <c r="X58" s="12">
        <f>VLOOKUP($H58,'[2]2024_10'!$D:$AD,'[2]2024_10'!M$19,FALSE)</f>
        <v>0</v>
      </c>
      <c r="Y58" s="18">
        <f>VLOOKUP($H58,'[2]2024_10'!$D:$AD,'[2]2024_10'!N$19,FALSE)</f>
        <v>-28.52</v>
      </c>
      <c r="Z58" s="12">
        <f>VLOOKUP($H58,'[2]2024_10'!$D:$AD,'[2]2024_10'!O$19,FALSE)</f>
        <v>0</v>
      </c>
      <c r="AA58" s="12">
        <f>VLOOKUP($H58,'[2]2024_10'!$D:$AD,'[2]2024_10'!P$19,FALSE)</f>
        <v>15.87</v>
      </c>
      <c r="AB58" s="12">
        <f>VLOOKUP($H58,'[2]2024_10'!$D:$AD,'[2]2024_10'!Q$19,FALSE)</f>
        <v>273.26</v>
      </c>
      <c r="AC58">
        <f t="shared" si="2"/>
        <v>273.26000000000005</v>
      </c>
      <c r="AD58">
        <f t="shared" si="3"/>
        <v>0</v>
      </c>
    </row>
    <row r="59" spans="1:30" x14ac:dyDescent="0.25">
      <c r="A59" s="10" t="str">
        <f t="shared" si="0"/>
        <v>H074 2024 Outubro</v>
      </c>
      <c r="B59" s="10" t="str">
        <f>VLOOKUP(H59,[1]Auxiliar_referencia!E:F,2,FALSE)</f>
        <v>Medidor faturado pela UFSC</v>
      </c>
      <c r="C59" s="10">
        <v>2024</v>
      </c>
      <c r="D59" s="10" t="s">
        <v>121</v>
      </c>
      <c r="E59" s="10">
        <f>VLOOKUP(H59,[1]Auxiliar_referencia!$B:$X,3,FALSE)</f>
        <v>2297183</v>
      </c>
      <c r="F59" s="10" t="str">
        <f>VLOOKUP(H59,[1]Auxiliar_referencia!$B:$X,11,FALSE)</f>
        <v>CCA - Itacorubi</v>
      </c>
      <c r="G59" s="10" t="str">
        <f>VLOOKUP(H59,[1]Auxiliar_referencia!$B:$X,16,FALSE)</f>
        <v>C11C010252</v>
      </c>
      <c r="H59" s="11" t="s">
        <v>88</v>
      </c>
      <c r="I59" s="10" t="str">
        <f>VLOOKUP(H59,[1]Auxiliar_referencia!$B:$X,20,FALSE)</f>
        <v>CASAN</v>
      </c>
      <c r="J59" s="10" t="str">
        <f>VLOOKUP(H59,[1]Auxiliar_referencia!$B:$X,10,FALSE)</f>
        <v>Florianópolis - Outros</v>
      </c>
      <c r="K59" s="10" t="str">
        <f>VLOOKUP(H59,[1]Auxiliar_referencia!$B:$X,12,FALSE)</f>
        <v>CCA 2</v>
      </c>
      <c r="L59" s="12">
        <f>VLOOKUP($H59,'[2]2024_10'!$D:$AD,'[2]2024_10'!Z$19,FALSE)</f>
        <v>1</v>
      </c>
      <c r="M59" s="12">
        <f>VLOOKUP($H59,'[2]2024_10'!$D:$AD,'[2]2024_10'!AA$19,FALSE)</f>
        <v>0</v>
      </c>
      <c r="N59" s="12">
        <f>VLOOKUP($H59,'[2]2024_10'!$D:$AD,'[2]2024_10'!AB$19,FALSE)</f>
        <v>0</v>
      </c>
      <c r="O59" s="12">
        <f>VLOOKUP($H59,'[2]2024_10'!$D:$AD,'[2]2024_10'!AC$19,FALSE)</f>
        <v>0</v>
      </c>
      <c r="P59" s="12">
        <f>VLOOKUP($H59,'[2]2024_10'!$D:$AD,'[2]2024_10'!AD$19,FALSE)</f>
        <v>1</v>
      </c>
      <c r="Q59" s="13">
        <f>VLOOKUP(H59,'[1]2024_09'!H:R,11,FALSE)</f>
        <v>12122</v>
      </c>
      <c r="R59" s="14">
        <f>VLOOKUP($H59,'[2]2024_10'!$D:$AD,'[2]2024_10'!J$19,FALSE)</f>
        <v>13737</v>
      </c>
      <c r="S59" s="15">
        <f t="shared" si="1"/>
        <v>1615</v>
      </c>
      <c r="T59" s="12">
        <f>VLOOKUP($H59,'[2]2024_10'!$D:$AD,'[2]2024_10'!K$19,FALSE)</f>
        <v>1615</v>
      </c>
      <c r="U59" s="16" t="str">
        <f>VLOOKUP($H59,'[2]2024_10'!$D:$AD,'[2]2024_10'!T$19,FALSE)</f>
        <v>LIDO/REVISÃO</v>
      </c>
      <c r="V59" s="17" t="str">
        <f>VLOOKUP($H59,'[2]2024_10'!$D:$AD,'[2]2024_10'!U$19,FALSE)</f>
        <v>Alto Consumo</v>
      </c>
      <c r="W59" s="12">
        <f>VLOOKUP($H59,'[2]2024_10'!$D:$AD,'[2]2024_10'!L$19,FALSE)</f>
        <v>28820.46</v>
      </c>
      <c r="X59" s="12">
        <f>VLOOKUP($H59,'[2]2024_10'!$D:$AD,'[2]2024_10'!M$19,FALSE)</f>
        <v>0</v>
      </c>
      <c r="Y59" s="18">
        <f>VLOOKUP($H59,'[2]2024_10'!$D:$AD,'[2]2024_10'!N$19,FALSE)</f>
        <v>-2751.3</v>
      </c>
      <c r="Z59" s="12">
        <f>VLOOKUP($H59,'[2]2024_10'!$D:$AD,'[2]2024_10'!O$19,FALSE)</f>
        <v>0</v>
      </c>
      <c r="AA59" s="12">
        <f>VLOOKUP($H59,'[2]2024_10'!$D:$AD,'[2]2024_10'!P$19,FALSE)</f>
        <v>293.85000000000002</v>
      </c>
      <c r="AB59" s="12">
        <f>VLOOKUP($H59,'[2]2024_10'!$D:$AD,'[2]2024_10'!Q$19,FALSE)</f>
        <v>26363.01</v>
      </c>
      <c r="AC59">
        <f t="shared" si="2"/>
        <v>26363.01</v>
      </c>
      <c r="AD59">
        <f t="shared" si="3"/>
        <v>0</v>
      </c>
    </row>
    <row r="60" spans="1:30" x14ac:dyDescent="0.25">
      <c r="A60" s="10" t="str">
        <f t="shared" si="0"/>
        <v>H076 2024 Outubro</v>
      </c>
      <c r="B60" s="10" t="str">
        <f>VLOOKUP(H60,[1]Auxiliar_referencia!E:F,2,FALSE)</f>
        <v>Medidor faturado pela UFSC</v>
      </c>
      <c r="C60" s="10">
        <v>2024</v>
      </c>
      <c r="D60" s="10" t="s">
        <v>121</v>
      </c>
      <c r="E60" s="10">
        <f>VLOOKUP(H60,[1]Auxiliar_referencia!$B:$X,3,FALSE)</f>
        <v>2297361</v>
      </c>
      <c r="F60" s="10" t="str">
        <f>VLOOKUP(H60,[1]Auxiliar_referencia!$B:$X,11,FALSE)</f>
        <v xml:space="preserve">CCA - Cidade das Abelhas </v>
      </c>
      <c r="G60" s="10" t="str">
        <f>VLOOKUP(H60,[1]Auxiliar_referencia!$B:$X,16,FALSE)</f>
        <v>A10C001421</v>
      </c>
      <c r="H60" s="11" t="s">
        <v>89</v>
      </c>
      <c r="I60" s="10" t="str">
        <f>VLOOKUP(H60,[1]Auxiliar_referencia!$B:$X,20,FALSE)</f>
        <v>CASAN</v>
      </c>
      <c r="J60" s="10" t="str">
        <f>VLOOKUP(H60,[1]Auxiliar_referencia!$B:$X,10,FALSE)</f>
        <v>Florianópolis - Outros</v>
      </c>
      <c r="K60" s="10" t="str">
        <f>VLOOKUP(H60,[1]Auxiliar_referencia!$B:$X,12,FALSE)</f>
        <v>Cidade das Abelhas  Rod. Virgílio Várzea, 2600</v>
      </c>
      <c r="L60" s="12">
        <f>VLOOKUP($H60,'[2]2024_10'!$D:$AD,'[2]2024_10'!Z$19,FALSE)</f>
        <v>1</v>
      </c>
      <c r="M60" s="12">
        <f>VLOOKUP($H60,'[2]2024_10'!$D:$AD,'[2]2024_10'!AA$19,FALSE)</f>
        <v>0</v>
      </c>
      <c r="N60" s="12">
        <f>VLOOKUP($H60,'[2]2024_10'!$D:$AD,'[2]2024_10'!AB$19,FALSE)</f>
        <v>0</v>
      </c>
      <c r="O60" s="12">
        <f>VLOOKUP($H60,'[2]2024_10'!$D:$AD,'[2]2024_10'!AC$19,FALSE)</f>
        <v>0</v>
      </c>
      <c r="P60" s="12">
        <f>VLOOKUP($H60,'[2]2024_10'!$D:$AD,'[2]2024_10'!AD$19,FALSE)</f>
        <v>1</v>
      </c>
      <c r="Q60" s="13">
        <f>VLOOKUP(H60,'[1]2024_09'!H:R,11,FALSE)</f>
        <v>1292</v>
      </c>
      <c r="R60" s="14">
        <f>VLOOKUP($H60,'[2]2024_10'!$D:$AD,'[2]2024_10'!J$19,FALSE)</f>
        <v>1324</v>
      </c>
      <c r="S60" s="15">
        <f t="shared" si="1"/>
        <v>32</v>
      </c>
      <c r="T60" s="12">
        <f>VLOOKUP($H60,'[2]2024_10'!$D:$AD,'[2]2024_10'!K$19,FALSE)</f>
        <v>32</v>
      </c>
      <c r="U60" s="16" t="str">
        <f>VLOOKUP($H60,'[2]2024_10'!$D:$AD,'[2]2024_10'!T$19,FALSE)</f>
        <v>MÉDIO</v>
      </c>
      <c r="V60" s="17" t="str">
        <f>VLOOKUP($H60,'[2]2024_10'!$D:$AD,'[2]2024_10'!U$19,FALSE)</f>
        <v>Média</v>
      </c>
      <c r="W60" s="12">
        <f>VLOOKUP($H60,'[2]2024_10'!$D:$AD,'[2]2024_10'!L$19,FALSE)</f>
        <v>500.59</v>
      </c>
      <c r="X60" s="12">
        <f>VLOOKUP($H60,'[2]2024_10'!$D:$AD,'[2]2024_10'!M$19,FALSE)</f>
        <v>0</v>
      </c>
      <c r="Y60" s="18">
        <f>VLOOKUP($H60,'[2]2024_10'!$D:$AD,'[2]2024_10'!N$19,FALSE)</f>
        <v>-48.63</v>
      </c>
      <c r="Z60" s="12">
        <f>VLOOKUP($H60,'[2]2024_10'!$D:$AD,'[2]2024_10'!O$19,FALSE)</f>
        <v>0</v>
      </c>
      <c r="AA60" s="12">
        <f>VLOOKUP($H60,'[2]2024_10'!$D:$AD,'[2]2024_10'!P$19,FALSE)</f>
        <v>13.93</v>
      </c>
      <c r="AB60" s="12">
        <f>VLOOKUP($H60,'[2]2024_10'!$D:$AD,'[2]2024_10'!Q$19,FALSE)</f>
        <v>465.89</v>
      </c>
      <c r="AC60">
        <f t="shared" si="2"/>
        <v>465.89</v>
      </c>
      <c r="AD60">
        <f t="shared" si="3"/>
        <v>0</v>
      </c>
    </row>
    <row r="61" spans="1:30" x14ac:dyDescent="0.25">
      <c r="A61" s="10" t="str">
        <f t="shared" si="0"/>
        <v>H081 2024 Outubro</v>
      </c>
      <c r="B61" s="10" t="str">
        <f>VLOOKUP(H61,[1]Auxiliar_referencia!E:F,2,FALSE)</f>
        <v>Medidor faturado pela UFSC</v>
      </c>
      <c r="C61" s="10">
        <v>2024</v>
      </c>
      <c r="D61" s="10" t="s">
        <v>121</v>
      </c>
      <c r="E61" s="10">
        <f>VLOOKUP(H61,[1]Auxiliar_referencia!$B:$X,3,FALSE)</f>
        <v>2295652</v>
      </c>
      <c r="F61" s="10" t="str">
        <f>VLOOKUP(H61,[1]Auxiliar_referencia!$B:$X,11,FALSE)</f>
        <v>SEAD - TV UFSC</v>
      </c>
      <c r="G61" s="10" t="str">
        <f>VLOOKUP(H61,[1]Auxiliar_referencia!$B:$X,16,FALSE)</f>
        <v>B17C002628</v>
      </c>
      <c r="H61" s="11" t="s">
        <v>90</v>
      </c>
      <c r="I61" s="10" t="str">
        <f>VLOOKUP(H61,[1]Auxiliar_referencia!$B:$X,20,FALSE)</f>
        <v>CASAN</v>
      </c>
      <c r="J61" s="10" t="str">
        <f>VLOOKUP(H61,[1]Auxiliar_referencia!$B:$X,10,FALSE)</f>
        <v>Florianópolis - Outros</v>
      </c>
      <c r="K61" s="10" t="str">
        <f>VLOOKUP(H61,[1]Auxiliar_referencia!$B:$X,12,FALSE)</f>
        <v>Rua Presidente Coutinho</v>
      </c>
      <c r="L61" s="12">
        <f>VLOOKUP($H61,'[2]2024_10'!$D:$AD,'[2]2024_10'!Z$19,FALSE)</f>
        <v>1</v>
      </c>
      <c r="M61" s="12">
        <f>VLOOKUP($H61,'[2]2024_10'!$D:$AD,'[2]2024_10'!AA$19,FALSE)</f>
        <v>0</v>
      </c>
      <c r="N61" s="12">
        <f>VLOOKUP($H61,'[2]2024_10'!$D:$AD,'[2]2024_10'!AB$19,FALSE)</f>
        <v>0</v>
      </c>
      <c r="O61" s="12">
        <f>VLOOKUP($H61,'[2]2024_10'!$D:$AD,'[2]2024_10'!AC$19,FALSE)</f>
        <v>0</v>
      </c>
      <c r="P61" s="12">
        <f>VLOOKUP($H61,'[2]2024_10'!$D:$AD,'[2]2024_10'!AD$19,FALSE)</f>
        <v>1</v>
      </c>
      <c r="Q61" s="13">
        <f>VLOOKUP(H61,'[1]2024_09'!H:R,11,FALSE)</f>
        <v>3159</v>
      </c>
      <c r="R61" s="14">
        <f>VLOOKUP($H61,'[2]2024_10'!$D:$AD,'[2]2024_10'!J$19,FALSE)</f>
        <v>3224</v>
      </c>
      <c r="S61" s="15">
        <f t="shared" si="1"/>
        <v>65</v>
      </c>
      <c r="T61" s="12">
        <f>VLOOKUP($H61,'[2]2024_10'!$D:$AD,'[2]2024_10'!K$19,FALSE)</f>
        <v>65</v>
      </c>
      <c r="U61" s="16" t="str">
        <f>VLOOKUP($H61,'[2]2024_10'!$D:$AD,'[2]2024_10'!T$19,FALSE)</f>
        <v>LIDO</v>
      </c>
      <c r="V61" s="17" t="str">
        <f>VLOOKUP($H61,'[2]2024_10'!$D:$AD,'[2]2024_10'!U$19,FALSE)</f>
        <v>Sem ocorrência</v>
      </c>
      <c r="W61" s="12">
        <f>VLOOKUP($H61,'[2]2024_10'!$D:$AD,'[2]2024_10'!L$19,FALSE)</f>
        <v>1090.96</v>
      </c>
      <c r="X61" s="12">
        <f>VLOOKUP($H61,'[2]2024_10'!$D:$AD,'[2]2024_10'!M$19,FALSE)</f>
        <v>1090.96</v>
      </c>
      <c r="Y61" s="18">
        <f>VLOOKUP($H61,'[2]2024_10'!$D:$AD,'[2]2024_10'!N$19,FALSE)</f>
        <v>-209.12</v>
      </c>
      <c r="Z61" s="12">
        <f>VLOOKUP($H61,'[2]2024_10'!$D:$AD,'[2]2024_10'!O$19,FALSE)</f>
        <v>0</v>
      </c>
      <c r="AA61" s="12">
        <f>VLOOKUP($H61,'[2]2024_10'!$D:$AD,'[2]2024_10'!P$19,FALSE)</f>
        <v>31.09</v>
      </c>
      <c r="AB61" s="12">
        <f>VLOOKUP($H61,'[2]2024_10'!$D:$AD,'[2]2024_10'!Q$19,FALSE)</f>
        <v>2003.89</v>
      </c>
      <c r="AC61">
        <f t="shared" si="2"/>
        <v>2003.89</v>
      </c>
      <c r="AD61">
        <f t="shared" si="3"/>
        <v>0</v>
      </c>
    </row>
    <row r="62" spans="1:30" x14ac:dyDescent="0.25">
      <c r="A62" s="10" t="str">
        <f t="shared" si="0"/>
        <v>H082 2024 Outubro</v>
      </c>
      <c r="B62" s="10" t="str">
        <f>VLOOKUP(H62,[1]Auxiliar_referencia!E:F,2,FALSE)</f>
        <v>Medidor faturado pela UFSC</v>
      </c>
      <c r="C62" s="10">
        <v>2024</v>
      </c>
      <c r="D62" s="10" t="s">
        <v>121</v>
      </c>
      <c r="E62" s="10">
        <f>VLOOKUP(H62,[1]Auxiliar_referencia!$B:$X,3,FALSE)</f>
        <v>5716594</v>
      </c>
      <c r="F62" s="10" t="str">
        <f>VLOOKUP(H62,[1]Auxiliar_referencia!$B:$X,11,FALSE)</f>
        <v>CCA - Tapera</v>
      </c>
      <c r="G62" s="10" t="str">
        <f>VLOOKUP(H62,[1]Auxiliar_referencia!$B:$X,16,FALSE)</f>
        <v>C11C010040</v>
      </c>
      <c r="H62" s="11" t="s">
        <v>91</v>
      </c>
      <c r="I62" s="10" t="str">
        <f>VLOOKUP(H62,[1]Auxiliar_referencia!$B:$X,20,FALSE)</f>
        <v>CASAN</v>
      </c>
      <c r="J62" s="10" t="str">
        <f>VLOOKUP(H62,[1]Auxiliar_referencia!$B:$X,10,FALSE)</f>
        <v>Florianópolis - Outros</v>
      </c>
      <c r="K62" s="10" t="str">
        <f>VLOOKUP(H62,[1]Auxiliar_referencia!$B:$X,12,FALSE)</f>
        <v>CCA Tapera - Fazenda Experimental da Ressacada</v>
      </c>
      <c r="L62" s="12">
        <f>VLOOKUP($H62,'[2]2024_10'!$D:$AD,'[2]2024_10'!Z$19,FALSE)</f>
        <v>1</v>
      </c>
      <c r="M62" s="12">
        <f>VLOOKUP($H62,'[2]2024_10'!$D:$AD,'[2]2024_10'!AA$19,FALSE)</f>
        <v>0</v>
      </c>
      <c r="N62" s="12">
        <f>VLOOKUP($H62,'[2]2024_10'!$D:$AD,'[2]2024_10'!AB$19,FALSE)</f>
        <v>0</v>
      </c>
      <c r="O62" s="12">
        <f>VLOOKUP($H62,'[2]2024_10'!$D:$AD,'[2]2024_10'!AC$19,FALSE)</f>
        <v>0</v>
      </c>
      <c r="P62" s="12">
        <f>VLOOKUP($H62,'[2]2024_10'!$D:$AD,'[2]2024_10'!AD$19,FALSE)</f>
        <v>1</v>
      </c>
      <c r="Q62" s="13">
        <f>VLOOKUP(H62,'[1]2024_09'!H:R,11,FALSE)</f>
        <v>30041</v>
      </c>
      <c r="R62" s="14">
        <f>VLOOKUP($H62,'[2]2024_10'!$D:$AD,'[2]2024_10'!J$19,FALSE)</f>
        <v>30506</v>
      </c>
      <c r="S62" s="15">
        <f t="shared" si="1"/>
        <v>465</v>
      </c>
      <c r="T62" s="12">
        <f>VLOOKUP($H62,'[2]2024_10'!$D:$AD,'[2]2024_10'!K$19,FALSE)</f>
        <v>465</v>
      </c>
      <c r="U62" s="16" t="str">
        <f>VLOOKUP($H62,'[2]2024_10'!$D:$AD,'[2]2024_10'!T$19,FALSE)</f>
        <v>MÉDIO</v>
      </c>
      <c r="V62" s="17" t="str">
        <f>VLOOKUP($H62,'[2]2024_10'!$D:$AD,'[2]2024_10'!U$19,FALSE)</f>
        <v>Média</v>
      </c>
      <c r="W62" s="12">
        <f>VLOOKUP($H62,'[2]2024_10'!$D:$AD,'[2]2024_10'!L$19,FALSE)</f>
        <v>8246.9599999999991</v>
      </c>
      <c r="X62" s="12">
        <f>VLOOKUP($H62,'[2]2024_10'!$D:$AD,'[2]2024_10'!M$19,FALSE)</f>
        <v>0</v>
      </c>
      <c r="Y62" s="18">
        <f>VLOOKUP($H62,'[2]2024_10'!$D:$AD,'[2]2024_10'!N$19,FALSE)</f>
        <v>-793.26</v>
      </c>
      <c r="Z62" s="12">
        <f>VLOOKUP($H62,'[2]2024_10'!$D:$AD,'[2]2024_10'!O$19,FALSE)</f>
        <v>0</v>
      </c>
      <c r="AA62" s="12">
        <f>VLOOKUP($H62,'[2]2024_10'!$D:$AD,'[2]2024_10'!P$19,FALSE)</f>
        <v>147.41</v>
      </c>
      <c r="AB62" s="12">
        <f>VLOOKUP($H62,'[2]2024_10'!$D:$AD,'[2]2024_10'!Q$19,FALSE)</f>
        <v>7601.11</v>
      </c>
      <c r="AC62">
        <f t="shared" si="2"/>
        <v>7601.1099999999988</v>
      </c>
      <c r="AD62">
        <f t="shared" si="3"/>
        <v>0</v>
      </c>
    </row>
    <row r="63" spans="1:30" x14ac:dyDescent="0.25">
      <c r="A63" s="10" t="str">
        <f t="shared" si="0"/>
        <v>H083 2024 Outubro</v>
      </c>
      <c r="B63" s="10" t="str">
        <f>VLOOKUP(H63,[1]Auxiliar_referencia!E:F,2,FALSE)</f>
        <v>Medidor faturado pela UFSC</v>
      </c>
      <c r="C63" s="10">
        <v>2024</v>
      </c>
      <c r="D63" s="10" t="s">
        <v>121</v>
      </c>
      <c r="E63" s="10">
        <f>VLOOKUP(H63,[1]Auxiliar_referencia!$B:$X,3,FALSE)</f>
        <v>6997937</v>
      </c>
      <c r="F63" s="10" t="str">
        <f>VLOOKUP(H63,[1]Auxiliar_referencia!$B:$X,11,FALSE)</f>
        <v>Casa da Arte</v>
      </c>
      <c r="G63" s="10" t="str">
        <f>VLOOKUP(H63,[1]Auxiliar_referencia!$B:$X,16,FALSE)</f>
        <v>A16S368708</v>
      </c>
      <c r="H63" s="11" t="s">
        <v>92</v>
      </c>
      <c r="I63" s="10" t="str">
        <f>VLOOKUP(H63,[1]Auxiliar_referencia!$B:$X,20,FALSE)</f>
        <v>CASAN</v>
      </c>
      <c r="J63" s="10" t="str">
        <f>VLOOKUP(H63,[1]Auxiliar_referencia!$B:$X,10,FALSE)</f>
        <v>Florianópolis - Outros</v>
      </c>
      <c r="K63" s="10" t="str">
        <f>VLOOKUP(H63,[1]Auxiliar_referencia!$B:$X,12,FALSE)</f>
        <v>Casa da Arte</v>
      </c>
      <c r="L63" s="12">
        <f>VLOOKUP($H63,'[2]2024_10'!$D:$AD,'[2]2024_10'!Z$19,FALSE)</f>
        <v>0</v>
      </c>
      <c r="M63" s="12">
        <f>VLOOKUP($H63,'[2]2024_10'!$D:$AD,'[2]2024_10'!AA$19,FALSE)</f>
        <v>0</v>
      </c>
      <c r="N63" s="12">
        <f>VLOOKUP($H63,'[2]2024_10'!$D:$AD,'[2]2024_10'!AB$19,FALSE)</f>
        <v>1</v>
      </c>
      <c r="O63" s="12">
        <f>VLOOKUP($H63,'[2]2024_10'!$D:$AD,'[2]2024_10'!AC$19,FALSE)</f>
        <v>0</v>
      </c>
      <c r="P63" s="12">
        <f>VLOOKUP($H63,'[2]2024_10'!$D:$AD,'[2]2024_10'!AD$19,FALSE)</f>
        <v>1</v>
      </c>
      <c r="Q63" s="13">
        <f>VLOOKUP(H63,'[1]2024_09'!H:R,11,FALSE)</f>
        <v>520</v>
      </c>
      <c r="R63" s="14">
        <f>VLOOKUP($H63,'[2]2024_10'!$D:$AD,'[2]2024_10'!J$19,FALSE)</f>
        <v>596</v>
      </c>
      <c r="S63" s="15">
        <f t="shared" si="1"/>
        <v>76</v>
      </c>
      <c r="T63" s="12">
        <f>VLOOKUP($H63,'[2]2024_10'!$D:$AD,'[2]2024_10'!K$19,FALSE)</f>
        <v>76</v>
      </c>
      <c r="U63" s="16" t="str">
        <f>VLOOKUP($H63,'[2]2024_10'!$D:$AD,'[2]2024_10'!T$19,FALSE)</f>
        <v>LIDO/REVISÃO</v>
      </c>
      <c r="V63" s="17" t="str">
        <f>VLOOKUP($H63,'[2]2024_10'!$D:$AD,'[2]2024_10'!U$19,FALSE)</f>
        <v>Alto Consumo</v>
      </c>
      <c r="W63" s="12">
        <f>VLOOKUP($H63,'[2]2024_10'!$D:$AD,'[2]2024_10'!L$19,FALSE)</f>
        <v>1407.87</v>
      </c>
      <c r="X63" s="12">
        <f>VLOOKUP($H63,'[2]2024_10'!$D:$AD,'[2]2024_10'!M$19,FALSE)</f>
        <v>1407.87</v>
      </c>
      <c r="Y63" s="18">
        <f>VLOOKUP($H63,'[2]2024_10'!$D:$AD,'[2]2024_10'!N$19,FALSE)</f>
        <v>-266.33999999999997</v>
      </c>
      <c r="Z63" s="12">
        <f>VLOOKUP($H63,'[2]2024_10'!$D:$AD,'[2]2024_10'!O$19,FALSE)</f>
        <v>0</v>
      </c>
      <c r="AA63" s="12">
        <f>VLOOKUP($H63,'[2]2024_10'!$D:$AD,'[2]2024_10'!P$19,FALSE)</f>
        <v>2.72</v>
      </c>
      <c r="AB63" s="12">
        <f>VLOOKUP($H63,'[2]2024_10'!$D:$AD,'[2]2024_10'!Q$19,FALSE)</f>
        <v>2552.12</v>
      </c>
      <c r="AC63">
        <f t="shared" si="2"/>
        <v>2552.1199999999994</v>
      </c>
      <c r="AD63">
        <f t="shared" si="3"/>
        <v>0</v>
      </c>
    </row>
    <row r="64" spans="1:30" x14ac:dyDescent="0.25">
      <c r="A64" s="10" t="str">
        <f t="shared" si="0"/>
        <v>H084 2024 Outubro</v>
      </c>
      <c r="B64" s="10" t="str">
        <f>VLOOKUP(H64,[1]Auxiliar_referencia!E:F,2,FALSE)</f>
        <v>Medidor faturado pela UFSC</v>
      </c>
      <c r="C64" s="10">
        <v>2024</v>
      </c>
      <c r="D64" s="10" t="s">
        <v>121</v>
      </c>
      <c r="E64" s="10">
        <f>VLOOKUP(H64,[1]Auxiliar_referencia!$B:$X,3,FALSE)</f>
        <v>9197419</v>
      </c>
      <c r="F64" s="10" t="str">
        <f>VLOOKUP(H64,[1]Auxiliar_referencia!$B:$X,11,FALSE)</f>
        <v>CCA - Barra da Lagoa - EMEB-AQI</v>
      </c>
      <c r="G64" s="10" t="str">
        <f>VLOOKUP(H64,[1]Auxiliar_referencia!$B:$X,16,FALSE)</f>
        <v>B11C024230</v>
      </c>
      <c r="H64" s="11" t="s">
        <v>93</v>
      </c>
      <c r="I64" s="10" t="str">
        <f>VLOOKUP(H64,[1]Auxiliar_referencia!$B:$X,20,FALSE)</f>
        <v>CASAN</v>
      </c>
      <c r="J64" s="10" t="str">
        <f>VLOOKUP(H64,[1]Auxiliar_referencia!$B:$X,10,FALSE)</f>
        <v>Florianópolis - Outros</v>
      </c>
      <c r="K64" s="10" t="str">
        <f>VLOOKUP(H64,[1]Auxiliar_referencia!$B:$X,12,FALSE)</f>
        <v>LMM Área de produção</v>
      </c>
      <c r="L64" s="12">
        <f>VLOOKUP($H64,'[2]2024_10'!$D:$AD,'[2]2024_10'!Z$19,FALSE)</f>
        <v>1</v>
      </c>
      <c r="M64" s="12">
        <f>VLOOKUP($H64,'[2]2024_10'!$D:$AD,'[2]2024_10'!AA$19,FALSE)</f>
        <v>0</v>
      </c>
      <c r="N64" s="12">
        <f>VLOOKUP($H64,'[2]2024_10'!$D:$AD,'[2]2024_10'!AB$19,FALSE)</f>
        <v>0</v>
      </c>
      <c r="O64" s="12">
        <f>VLOOKUP($H64,'[2]2024_10'!$D:$AD,'[2]2024_10'!AC$19,FALSE)</f>
        <v>0</v>
      </c>
      <c r="P64" s="12">
        <f>VLOOKUP($H64,'[2]2024_10'!$D:$AD,'[2]2024_10'!AD$19,FALSE)</f>
        <v>1</v>
      </c>
      <c r="Q64" s="13">
        <f>VLOOKUP(H64,'[1]2024_09'!H:R,11,FALSE)</f>
        <v>3764</v>
      </c>
      <c r="R64" s="14">
        <f>VLOOKUP($H64,'[2]2024_10'!$D:$AD,'[2]2024_10'!J$19,FALSE)</f>
        <v>3689</v>
      </c>
      <c r="S64" s="15">
        <f t="shared" si="1"/>
        <v>-75</v>
      </c>
      <c r="T64" s="12">
        <f>VLOOKUP($H64,'[2]2024_10'!$D:$AD,'[2]2024_10'!K$19,FALSE)</f>
        <v>0</v>
      </c>
      <c r="U64" s="16" t="str">
        <f>VLOOKUP($H64,'[2]2024_10'!$D:$AD,'[2]2024_10'!T$19,FALSE)</f>
        <v>LIDO/REVISÃO</v>
      </c>
      <c r="V64" s="17" t="str">
        <f>VLOOKUP($H64,'[2]2024_10'!$D:$AD,'[2]2024_10'!U$19,FALSE)</f>
        <v>CONFIRMACAO LEITURA</v>
      </c>
      <c r="W64" s="12">
        <f>VLOOKUP($H64,'[2]2024_10'!$D:$AD,'[2]2024_10'!L$19,FALSE)</f>
        <v>43.31</v>
      </c>
      <c r="X64" s="12">
        <f>VLOOKUP($H64,'[2]2024_10'!$D:$AD,'[2]2024_10'!M$19,FALSE)</f>
        <v>43.31</v>
      </c>
      <c r="Y64" s="18">
        <f>VLOOKUP($H64,'[2]2024_10'!$D:$AD,'[2]2024_10'!N$19,FALSE)</f>
        <v>-17.36</v>
      </c>
      <c r="Z64" s="12">
        <f>VLOOKUP($H64,'[2]2024_10'!$D:$AD,'[2]2024_10'!O$19,FALSE)</f>
        <v>0</v>
      </c>
      <c r="AA64" s="12">
        <f>VLOOKUP($H64,'[2]2024_10'!$D:$AD,'[2]2024_10'!P$19,FALSE)</f>
        <v>97.18</v>
      </c>
      <c r="AB64" s="12">
        <f>VLOOKUP($H64,'[2]2024_10'!$D:$AD,'[2]2024_10'!Q$19,FALSE)</f>
        <v>166.44</v>
      </c>
      <c r="AC64">
        <f t="shared" si="2"/>
        <v>166.44</v>
      </c>
      <c r="AD64">
        <f t="shared" si="3"/>
        <v>0</v>
      </c>
    </row>
    <row r="65" spans="1:30" x14ac:dyDescent="0.25">
      <c r="A65" s="10" t="str">
        <f t="shared" si="0"/>
        <v>H085 2024 Outubro</v>
      </c>
      <c r="B65" s="10" t="str">
        <f>VLOOKUP(H65,[1]Auxiliar_referencia!E:F,2,FALSE)</f>
        <v>Medidor faturado pela UFSC</v>
      </c>
      <c r="C65" s="10">
        <v>2024</v>
      </c>
      <c r="D65" s="10" t="s">
        <v>121</v>
      </c>
      <c r="E65" s="10">
        <f>VLOOKUP(H65,[1]Auxiliar_referencia!$B:$X,3,FALSE)</f>
        <v>12791172</v>
      </c>
      <c r="F65" s="10" t="str">
        <f>VLOOKUP(H65,[1]Auxiliar_referencia!$B:$X,11,FALSE)</f>
        <v>SECARTE - Praia do Forte</v>
      </c>
      <c r="G65" s="10" t="str">
        <f>VLOOKUP(H65,[1]Auxiliar_referencia!$B:$X,16,FALSE)</f>
        <v>Y11C048501</v>
      </c>
      <c r="H65" s="11" t="s">
        <v>94</v>
      </c>
      <c r="I65" s="10" t="str">
        <f>VLOOKUP(H65,[1]Auxiliar_referencia!$B:$X,20,FALSE)</f>
        <v>CASAN</v>
      </c>
      <c r="J65" s="10" t="str">
        <f>VLOOKUP(H65,[1]Auxiliar_referencia!$B:$X,10,FALSE)</f>
        <v>Florianópolis - Outros</v>
      </c>
      <c r="K65" s="10" t="str">
        <f>VLOOKUP(H65,[1]Auxiliar_referencia!$B:$X,12,FALSE)</f>
        <v>Fortaleza de São José da Ponta Grossa</v>
      </c>
      <c r="L65" s="12">
        <f>VLOOKUP($H65,'[2]2024_10'!$D:$AD,'[2]2024_10'!Z$19,FALSE)</f>
        <v>1</v>
      </c>
      <c r="M65" s="12">
        <f>VLOOKUP($H65,'[2]2024_10'!$D:$AD,'[2]2024_10'!AA$19,FALSE)</f>
        <v>0</v>
      </c>
      <c r="N65" s="12">
        <f>VLOOKUP($H65,'[2]2024_10'!$D:$AD,'[2]2024_10'!AB$19,FALSE)</f>
        <v>0</v>
      </c>
      <c r="O65" s="12">
        <f>VLOOKUP($H65,'[2]2024_10'!$D:$AD,'[2]2024_10'!AC$19,FALSE)</f>
        <v>0</v>
      </c>
      <c r="P65" s="12">
        <f>VLOOKUP($H65,'[2]2024_10'!$D:$AD,'[2]2024_10'!AD$19,FALSE)</f>
        <v>1</v>
      </c>
      <c r="Q65" s="13">
        <f>VLOOKUP(H65,'[1]2024_09'!H:R,11,FALSE)</f>
        <v>362</v>
      </c>
      <c r="R65" s="14">
        <f>VLOOKUP($H65,'[2]2024_10'!$D:$AD,'[2]2024_10'!J$19,FALSE)</f>
        <v>389</v>
      </c>
      <c r="S65" s="15">
        <f t="shared" si="1"/>
        <v>27</v>
      </c>
      <c r="T65" s="12">
        <f>VLOOKUP($H65,'[2]2024_10'!$D:$AD,'[2]2024_10'!K$19,FALSE)</f>
        <v>27</v>
      </c>
      <c r="U65" s="16" t="str">
        <f>VLOOKUP($H65,'[2]2024_10'!$D:$AD,'[2]2024_10'!T$19,FALSE)</f>
        <v>LIDO</v>
      </c>
      <c r="V65" s="17" t="str">
        <f>VLOOKUP($H65,'[2]2024_10'!$D:$AD,'[2]2024_10'!U$19,FALSE)</f>
        <v>Sem ocorrência</v>
      </c>
      <c r="W65" s="12">
        <f>VLOOKUP($H65,'[2]2024_10'!$D:$AD,'[2]2024_10'!L$19,FALSE)</f>
        <v>411.14</v>
      </c>
      <c r="X65" s="12">
        <f>VLOOKUP($H65,'[2]2024_10'!$D:$AD,'[2]2024_10'!M$19,FALSE)</f>
        <v>0</v>
      </c>
      <c r="Y65" s="18">
        <f>VLOOKUP($H65,'[2]2024_10'!$D:$AD,'[2]2024_10'!N$19,FALSE)</f>
        <v>-39.25</v>
      </c>
      <c r="Z65" s="12">
        <f>VLOOKUP($H65,'[2]2024_10'!$D:$AD,'[2]2024_10'!O$19,FALSE)</f>
        <v>0</v>
      </c>
      <c r="AA65" s="12">
        <f>VLOOKUP($H65,'[2]2024_10'!$D:$AD,'[2]2024_10'!P$19,FALSE)</f>
        <v>4.21</v>
      </c>
      <c r="AB65" s="12">
        <f>VLOOKUP($H65,'[2]2024_10'!$D:$AD,'[2]2024_10'!Q$19,FALSE)</f>
        <v>376.1</v>
      </c>
      <c r="AC65">
        <f t="shared" si="2"/>
        <v>376.09999999999997</v>
      </c>
      <c r="AD65">
        <f t="shared" si="3"/>
        <v>0</v>
      </c>
    </row>
    <row r="66" spans="1:30" x14ac:dyDescent="0.25">
      <c r="A66" s="10" t="str">
        <f t="shared" si="0"/>
        <v>H086 2024 Outubro</v>
      </c>
      <c r="B66" s="10" t="str">
        <f>VLOOKUP(H66,[1]Auxiliar_referencia!E:F,2,FALSE)</f>
        <v>Medidor faturado pela UFSC</v>
      </c>
      <c r="C66" s="10">
        <v>2024</v>
      </c>
      <c r="D66" s="10" t="s">
        <v>121</v>
      </c>
      <c r="E66" s="10">
        <f>VLOOKUP(H66,[1]Auxiliar_referencia!$B:$X,3,FALSE)</f>
        <v>12799408</v>
      </c>
      <c r="F66" s="10" t="str">
        <f>VLOOKUP(H66,[1]Auxiliar_referencia!$B:$X,11,FALSE)</f>
        <v>UFSC  Jurerê</v>
      </c>
      <c r="G66" s="10" t="str">
        <f>VLOOKUP(H66,[1]Auxiliar_referencia!$B:$X,16,FALSE)</f>
        <v>Y11C056745</v>
      </c>
      <c r="H66" s="11" t="s">
        <v>95</v>
      </c>
      <c r="I66" s="10" t="str">
        <f>VLOOKUP(H66,[1]Auxiliar_referencia!$B:$X,20,FALSE)</f>
        <v>CASAN</v>
      </c>
      <c r="J66" s="10" t="str">
        <f>VLOOKUP(H66,[1]Auxiliar_referencia!$B:$X,10,FALSE)</f>
        <v>Florianópolis - Outros</v>
      </c>
      <c r="K66" s="10" t="str">
        <f>VLOOKUP(H66,[1]Auxiliar_referencia!$B:$X,12,FALSE)</f>
        <v>UFSC  Jurerê</v>
      </c>
      <c r="L66" s="12">
        <f>VLOOKUP($H66,'[2]2024_10'!$D:$AD,'[2]2024_10'!Z$19,FALSE)</f>
        <v>1</v>
      </c>
      <c r="M66" s="12">
        <f>VLOOKUP($H66,'[2]2024_10'!$D:$AD,'[2]2024_10'!AA$19,FALSE)</f>
        <v>0</v>
      </c>
      <c r="N66" s="12">
        <f>VLOOKUP($H66,'[2]2024_10'!$D:$AD,'[2]2024_10'!AB$19,FALSE)</f>
        <v>0</v>
      </c>
      <c r="O66" s="12">
        <f>VLOOKUP($H66,'[2]2024_10'!$D:$AD,'[2]2024_10'!AC$19,FALSE)</f>
        <v>0</v>
      </c>
      <c r="P66" s="12">
        <f>VLOOKUP($H66,'[2]2024_10'!$D:$AD,'[2]2024_10'!AD$19,FALSE)</f>
        <v>1</v>
      </c>
      <c r="Q66" s="13">
        <f>VLOOKUP(H66,'[1]2024_09'!H:R,11,FALSE)</f>
        <v>523</v>
      </c>
      <c r="R66" s="14">
        <f>VLOOKUP($H66,'[2]2024_10'!$D:$AD,'[2]2024_10'!J$19,FALSE)</f>
        <v>521</v>
      </c>
      <c r="S66" s="15">
        <f t="shared" si="1"/>
        <v>-2</v>
      </c>
      <c r="T66" s="12">
        <f>VLOOKUP($H66,'[2]2024_10'!$D:$AD,'[2]2024_10'!K$19,FALSE)</f>
        <v>0</v>
      </c>
      <c r="U66" s="16" t="str">
        <f>VLOOKUP($H66,'[2]2024_10'!$D:$AD,'[2]2024_10'!T$19,FALSE)</f>
        <v>LIDO/REVISÃO</v>
      </c>
      <c r="V66" s="17" t="str">
        <f>VLOOKUP($H66,'[2]2024_10'!$D:$AD,'[2]2024_10'!U$19,FALSE)</f>
        <v>CONFIRMACAO LEITURA</v>
      </c>
      <c r="W66" s="12">
        <f>VLOOKUP($H66,'[2]2024_10'!$D:$AD,'[2]2024_10'!L$19,FALSE)</f>
        <v>43.31</v>
      </c>
      <c r="X66" s="12">
        <f>VLOOKUP($H66,'[2]2024_10'!$D:$AD,'[2]2024_10'!M$19,FALSE)</f>
        <v>0</v>
      </c>
      <c r="Y66" s="18">
        <f>VLOOKUP($H66,'[2]2024_10'!$D:$AD,'[2]2024_10'!N$19,FALSE)</f>
        <v>-4.1900000000000004</v>
      </c>
      <c r="Z66" s="12">
        <f>VLOOKUP($H66,'[2]2024_10'!$D:$AD,'[2]2024_10'!O$19,FALSE)</f>
        <v>0</v>
      </c>
      <c r="AA66" s="12">
        <f>VLOOKUP($H66,'[2]2024_10'!$D:$AD,'[2]2024_10'!P$19,FALSE)</f>
        <v>1.1299999999999999</v>
      </c>
      <c r="AB66" s="12">
        <f>VLOOKUP($H66,'[2]2024_10'!$D:$AD,'[2]2024_10'!Q$19,FALSE)</f>
        <v>40.25</v>
      </c>
      <c r="AC66">
        <f t="shared" si="2"/>
        <v>40.250000000000007</v>
      </c>
      <c r="AD66">
        <f t="shared" si="3"/>
        <v>0</v>
      </c>
    </row>
    <row r="67" spans="1:30" x14ac:dyDescent="0.25">
      <c r="A67" s="10" t="str">
        <f t="shared" ref="A67:A75" si="4">H67&amp;" "&amp;C67&amp;" "&amp;D67</f>
        <v>H087 2024 Outubro</v>
      </c>
      <c r="B67" s="10" t="str">
        <f>VLOOKUP(H67,[1]Auxiliar_referencia!E:F,2,FALSE)</f>
        <v>Medidor faturado pela UFSC</v>
      </c>
      <c r="C67" s="10">
        <v>2024</v>
      </c>
      <c r="D67" s="10" t="s">
        <v>121</v>
      </c>
      <c r="E67" s="10">
        <f>VLOOKUP(H67,[1]Auxiliar_referencia!$B:$X,3,FALSE)</f>
        <v>13018540</v>
      </c>
      <c r="F67" s="10" t="str">
        <f>VLOOKUP(H67,[1]Auxiliar_referencia!$B:$X,11,FALSE)</f>
        <v>UFSC  Sambaqui</v>
      </c>
      <c r="G67" s="10" t="str">
        <f>VLOOKUP(H67,[1]Auxiliar_referencia!$B:$X,16,FALSE)</f>
        <v>A06S080329</v>
      </c>
      <c r="H67" s="11" t="s">
        <v>96</v>
      </c>
      <c r="I67" s="10" t="str">
        <f>VLOOKUP(H67,[1]Auxiliar_referencia!$B:$X,20,FALSE)</f>
        <v>CASAN</v>
      </c>
      <c r="J67" s="10" t="str">
        <f>VLOOKUP(H67,[1]Auxiliar_referencia!$B:$X,10,FALSE)</f>
        <v>Florianópolis - Outros</v>
      </c>
      <c r="K67" s="10" t="str">
        <f>VLOOKUP(H67,[1]Auxiliar_referencia!$B:$X,12,FALSE)</f>
        <v>UFSC  Sambaqui</v>
      </c>
      <c r="L67" s="12">
        <f>VLOOKUP($H67,'[2]2024_10'!$D:$AD,'[2]2024_10'!Z$19,FALSE)</f>
        <v>1</v>
      </c>
      <c r="M67" s="12">
        <f>VLOOKUP($H67,'[2]2024_10'!$D:$AD,'[2]2024_10'!AA$19,FALSE)</f>
        <v>0</v>
      </c>
      <c r="N67" s="12">
        <f>VLOOKUP($H67,'[2]2024_10'!$D:$AD,'[2]2024_10'!AB$19,FALSE)</f>
        <v>0</v>
      </c>
      <c r="O67" s="12">
        <f>VLOOKUP($H67,'[2]2024_10'!$D:$AD,'[2]2024_10'!AC$19,FALSE)</f>
        <v>0</v>
      </c>
      <c r="P67" s="12">
        <f>VLOOKUP($H67,'[2]2024_10'!$D:$AD,'[2]2024_10'!AD$19,FALSE)</f>
        <v>1</v>
      </c>
      <c r="Q67" s="13">
        <f>VLOOKUP(H67,'[1]2024_09'!H:R,11,FALSE)</f>
        <v>2356</v>
      </c>
      <c r="R67" s="14">
        <f>VLOOKUP($H67,'[2]2024_10'!$D:$AD,'[2]2024_10'!J$19,FALSE)</f>
        <v>2399</v>
      </c>
      <c r="S67" s="15">
        <f t="shared" ref="S67:S86" si="5">R67-Q67</f>
        <v>43</v>
      </c>
      <c r="T67" s="12">
        <f>VLOOKUP($H67,'[2]2024_10'!$D:$AD,'[2]2024_10'!K$19,FALSE)</f>
        <v>43</v>
      </c>
      <c r="U67" s="16" t="str">
        <f>VLOOKUP($H67,'[2]2024_10'!$D:$AD,'[2]2024_10'!T$19,FALSE)</f>
        <v>LIDO</v>
      </c>
      <c r="V67" s="17" t="str">
        <f>VLOOKUP($H67,'[2]2024_10'!$D:$AD,'[2]2024_10'!U$19,FALSE)</f>
        <v>Sem ocorrência</v>
      </c>
      <c r="W67" s="12">
        <f>VLOOKUP($H67,'[2]2024_10'!$D:$AD,'[2]2024_10'!L$19,FALSE)</f>
        <v>697.38</v>
      </c>
      <c r="X67" s="12">
        <f>VLOOKUP($H67,'[2]2024_10'!$D:$AD,'[2]2024_10'!M$19,FALSE)</f>
        <v>0</v>
      </c>
      <c r="Y67" s="18">
        <f>VLOOKUP($H67,'[2]2024_10'!$D:$AD,'[2]2024_10'!N$19,FALSE)</f>
        <v>-67.260000000000005</v>
      </c>
      <c r="Z67" s="12">
        <f>VLOOKUP($H67,'[2]2024_10'!$D:$AD,'[2]2024_10'!O$19,FALSE)</f>
        <v>0</v>
      </c>
      <c r="AA67" s="12">
        <f>VLOOKUP($H67,'[2]2024_10'!$D:$AD,'[2]2024_10'!P$19,FALSE)</f>
        <v>14.25</v>
      </c>
      <c r="AB67" s="12">
        <f>VLOOKUP($H67,'[2]2024_10'!$D:$AD,'[2]2024_10'!Q$19,FALSE)</f>
        <v>644.37</v>
      </c>
      <c r="AC67">
        <f t="shared" ref="AC67:AC86" si="6">W67+X67+Y67+Z67+AA67</f>
        <v>644.37</v>
      </c>
      <c r="AD67">
        <f t="shared" ref="AD67:AD86" si="7">AB67-AC67</f>
        <v>0</v>
      </c>
    </row>
    <row r="68" spans="1:30" x14ac:dyDescent="0.25">
      <c r="A68" s="10" t="str">
        <f t="shared" si="4"/>
        <v>H088 2024 Outubro</v>
      </c>
      <c r="B68" s="10" t="str">
        <f>VLOOKUP(H68,[1]Auxiliar_referencia!E:F,2,FALSE)</f>
        <v>Medidor faturado pela UFSC</v>
      </c>
      <c r="C68" s="10">
        <v>2024</v>
      </c>
      <c r="D68" s="10" t="s">
        <v>121</v>
      </c>
      <c r="E68" s="10">
        <f>VLOOKUP(H68,[1]Auxiliar_referencia!$B:$X,3,FALSE)</f>
        <v>2294605</v>
      </c>
      <c r="F68" s="10" t="str">
        <f>VLOOKUP(H68,[1]Auxiliar_referencia!$B:$X,11,FALSE)</f>
        <v>Casa Vida e Saúde</v>
      </c>
      <c r="G68" s="10" t="str">
        <f>VLOOKUP(H68,[1]Auxiliar_referencia!$B:$X,16,FALSE)</f>
        <v>Y11C073654</v>
      </c>
      <c r="H68" s="11" t="s">
        <v>97</v>
      </c>
      <c r="I68" s="10" t="str">
        <f>VLOOKUP(H68,[1]Auxiliar_referencia!$B:$X,20,FALSE)</f>
        <v>CASAN</v>
      </c>
      <c r="J68" s="10" t="str">
        <f>VLOOKUP(H68,[1]Auxiliar_referencia!$B:$X,10,FALSE)</f>
        <v>Florianópolis - Outros</v>
      </c>
      <c r="K68" s="10" t="str">
        <f>VLOOKUP(H68,[1]Auxiliar_referencia!$B:$X,12,FALSE)</f>
        <v>Casa Vida e Saúde</v>
      </c>
      <c r="L68" s="12">
        <f>VLOOKUP($H68,'[2]2024_10'!$D:$AD,'[2]2024_10'!Z$19,FALSE)</f>
        <v>1</v>
      </c>
      <c r="M68" s="12">
        <f>VLOOKUP($H68,'[2]2024_10'!$D:$AD,'[2]2024_10'!AA$19,FALSE)</f>
        <v>0</v>
      </c>
      <c r="N68" s="12">
        <f>VLOOKUP($H68,'[2]2024_10'!$D:$AD,'[2]2024_10'!AB$19,FALSE)</f>
        <v>0</v>
      </c>
      <c r="O68" s="12">
        <f>VLOOKUP($H68,'[2]2024_10'!$D:$AD,'[2]2024_10'!AC$19,FALSE)</f>
        <v>0</v>
      </c>
      <c r="P68" s="12">
        <f>VLOOKUP($H68,'[2]2024_10'!$D:$AD,'[2]2024_10'!AD$19,FALSE)</f>
        <v>1</v>
      </c>
      <c r="Q68" s="13">
        <f>VLOOKUP(H68,'[1]2024_09'!H:R,11,FALSE)</f>
        <v>15</v>
      </c>
      <c r="R68" s="14">
        <f>VLOOKUP($H68,'[2]2024_10'!$D:$AD,'[2]2024_10'!J$19,FALSE)</f>
        <v>16</v>
      </c>
      <c r="S68" s="15">
        <f t="shared" si="5"/>
        <v>1</v>
      </c>
      <c r="T68" s="12">
        <f>VLOOKUP($H68,'[2]2024_10'!$D:$AD,'[2]2024_10'!K$19,FALSE)</f>
        <v>1</v>
      </c>
      <c r="U68" s="16" t="str">
        <f>VLOOKUP($H68,'[2]2024_10'!$D:$AD,'[2]2024_10'!T$19,FALSE)</f>
        <v>LIDO</v>
      </c>
      <c r="V68" s="17" t="str">
        <f>VLOOKUP($H68,'[2]2024_10'!$D:$AD,'[2]2024_10'!U$19,FALSE)</f>
        <v>Alto Consumo</v>
      </c>
      <c r="W68" s="12">
        <f>VLOOKUP($H68,'[2]2024_10'!$D:$AD,'[2]2024_10'!L$19,FALSE)</f>
        <v>49.68</v>
      </c>
      <c r="X68" s="12">
        <f>VLOOKUP($H68,'[2]2024_10'!$D:$AD,'[2]2024_10'!M$19,FALSE)</f>
        <v>49.68</v>
      </c>
      <c r="Y68" s="18">
        <f>VLOOKUP($H68,'[2]2024_10'!$D:$AD,'[2]2024_10'!N$19,FALSE)</f>
        <v>-9.5399999999999991</v>
      </c>
      <c r="Z68" s="12">
        <f>VLOOKUP($H68,'[2]2024_10'!$D:$AD,'[2]2024_10'!O$19,FALSE)</f>
        <v>0</v>
      </c>
      <c r="AA68" s="12">
        <f>VLOOKUP($H68,'[2]2024_10'!$D:$AD,'[2]2024_10'!P$19,FALSE)</f>
        <v>1.57</v>
      </c>
      <c r="AB68" s="12">
        <f>VLOOKUP($H68,'[2]2024_10'!$D:$AD,'[2]2024_10'!Q$19,FALSE)</f>
        <v>91.39</v>
      </c>
      <c r="AC68">
        <f t="shared" si="6"/>
        <v>91.389999999999986</v>
      </c>
      <c r="AD68">
        <f t="shared" si="7"/>
        <v>0</v>
      </c>
    </row>
    <row r="69" spans="1:30" x14ac:dyDescent="0.25">
      <c r="A69" s="10" t="str">
        <f t="shared" si="4"/>
        <v>H089 2024 Outubro</v>
      </c>
      <c r="B69" s="10" t="str">
        <f>VLOOKUP(H69,[1]Auxiliar_referencia!E:F,2,FALSE)</f>
        <v>Medidor faturado pela UFSC</v>
      </c>
      <c r="C69" s="10">
        <v>2024</v>
      </c>
      <c r="D69" s="10" t="s">
        <v>121</v>
      </c>
      <c r="E69" s="10">
        <f>VLOOKUP(H69,[1]Auxiliar_referencia!$B:$X,3,FALSE)</f>
        <v>2347660</v>
      </c>
      <c r="F69" s="10" t="str">
        <f>VLOOKUP(H69,[1]Auxiliar_referencia!$B:$X,11,FALSE)</f>
        <v>CCA - Barra da Lagoa - EMEB-AQI</v>
      </c>
      <c r="G69" s="10" t="str">
        <f>VLOOKUP(H69,[1]Auxiliar_referencia!$B:$X,16,FALSE)</f>
        <v>B17C007633</v>
      </c>
      <c r="H69" s="11" t="s">
        <v>98</v>
      </c>
      <c r="I69" s="10" t="str">
        <f>VLOOKUP(H69,[1]Auxiliar_referencia!$B:$X,20,FALSE)</f>
        <v>CASAN</v>
      </c>
      <c r="J69" s="10" t="str">
        <f>VLOOKUP(H69,[1]Auxiliar_referencia!$B:$X,10,FALSE)</f>
        <v>Florianópolis - Outros</v>
      </c>
      <c r="K69" s="10" t="str">
        <f>VLOOKUP(H69,[1]Auxiliar_referencia!$B:$X,12,FALSE)</f>
        <v>LAPOM, LAPMAR, LCM, LCA</v>
      </c>
      <c r="L69" s="12">
        <f>VLOOKUP($H69,'[2]2024_10'!$D:$AD,'[2]2024_10'!Z$19,FALSE)</f>
        <v>1</v>
      </c>
      <c r="M69" s="12">
        <f>VLOOKUP($H69,'[2]2024_10'!$D:$AD,'[2]2024_10'!AA$19,FALSE)</f>
        <v>0</v>
      </c>
      <c r="N69" s="12">
        <f>VLOOKUP($H69,'[2]2024_10'!$D:$AD,'[2]2024_10'!AB$19,FALSE)</f>
        <v>0</v>
      </c>
      <c r="O69" s="12">
        <f>VLOOKUP($H69,'[2]2024_10'!$D:$AD,'[2]2024_10'!AC$19,FALSE)</f>
        <v>0</v>
      </c>
      <c r="P69" s="12">
        <f>VLOOKUP($H69,'[2]2024_10'!$D:$AD,'[2]2024_10'!AD$19,FALSE)</f>
        <v>1</v>
      </c>
      <c r="Q69" s="13">
        <f>VLOOKUP(H69,'[1]2024_09'!H:R,11,FALSE)</f>
        <v>3528</v>
      </c>
      <c r="R69" s="14">
        <f>VLOOKUP($H69,'[2]2024_10'!$D:$AD,'[2]2024_10'!J$19,FALSE)</f>
        <v>3498</v>
      </c>
      <c r="S69" s="15">
        <f t="shared" si="5"/>
        <v>-30</v>
      </c>
      <c r="T69" s="12">
        <f>VLOOKUP($H69,'[2]2024_10'!$D:$AD,'[2]2024_10'!K$19,FALSE)</f>
        <v>0</v>
      </c>
      <c r="U69" s="16" t="str">
        <f>VLOOKUP($H69,'[2]2024_10'!$D:$AD,'[2]2024_10'!T$19,FALSE)</f>
        <v>LIDO/REVISÃO</v>
      </c>
      <c r="V69" s="17" t="str">
        <f>VLOOKUP($H69,'[2]2024_10'!$D:$AD,'[2]2024_10'!U$19,FALSE)</f>
        <v>CONFIRMACAO LEITURA</v>
      </c>
      <c r="W69" s="12">
        <f>VLOOKUP($H69,'[2]2024_10'!$D:$AD,'[2]2024_10'!L$19,FALSE)</f>
        <v>43.31</v>
      </c>
      <c r="X69" s="12">
        <f>VLOOKUP($H69,'[2]2024_10'!$D:$AD,'[2]2024_10'!M$19,FALSE)</f>
        <v>43.31</v>
      </c>
      <c r="Y69" s="18">
        <f>VLOOKUP($H69,'[2]2024_10'!$D:$AD,'[2]2024_10'!N$19,FALSE)</f>
        <v>-15.97</v>
      </c>
      <c r="Z69" s="12">
        <f>VLOOKUP($H69,'[2]2024_10'!$D:$AD,'[2]2024_10'!O$19,FALSE)</f>
        <v>0</v>
      </c>
      <c r="AA69" s="12">
        <f>VLOOKUP($H69,'[2]2024_10'!$D:$AD,'[2]2024_10'!P$19,FALSE)</f>
        <v>82.28</v>
      </c>
      <c r="AB69" s="12">
        <f>VLOOKUP($H69,'[2]2024_10'!$D:$AD,'[2]2024_10'!Q$19,FALSE)</f>
        <v>152.93</v>
      </c>
      <c r="AC69">
        <f t="shared" si="6"/>
        <v>152.93</v>
      </c>
      <c r="AD69">
        <f t="shared" si="7"/>
        <v>0</v>
      </c>
    </row>
    <row r="70" spans="1:30" x14ac:dyDescent="0.25">
      <c r="A70" s="10" t="str">
        <f t="shared" si="4"/>
        <v>H090 2024 Outubro</v>
      </c>
      <c r="B70" s="10" t="str">
        <f>VLOOKUP(H70,[1]Auxiliar_referencia!E:F,2,FALSE)</f>
        <v>Medidor faturado pela UFSC</v>
      </c>
      <c r="C70" s="10">
        <v>2024</v>
      </c>
      <c r="D70" s="10" t="s">
        <v>121</v>
      </c>
      <c r="E70" s="10">
        <f>VLOOKUP(H70,[1]Auxiliar_referencia!$B:$X,3,FALSE)</f>
        <v>2347679</v>
      </c>
      <c r="F70" s="10" t="str">
        <f>VLOOKUP(H70,[1]Auxiliar_referencia!$B:$X,11,FALSE)</f>
        <v>CCA - Barra da Lagoa - EMEB-AQI</v>
      </c>
      <c r="G70" s="10" t="str">
        <f>VLOOKUP(H70,[1]Auxiliar_referencia!$B:$X,16,FALSE)</f>
        <v>A15C030480</v>
      </c>
      <c r="H70" s="11" t="s">
        <v>99</v>
      </c>
      <c r="I70" s="10" t="str">
        <f>VLOOKUP(H70,[1]Auxiliar_referencia!$B:$X,20,FALSE)</f>
        <v>CASAN</v>
      </c>
      <c r="J70" s="10" t="str">
        <f>VLOOKUP(H70,[1]Auxiliar_referencia!$B:$X,10,FALSE)</f>
        <v>Florianópolis - Outros</v>
      </c>
      <c r="K70" s="10" t="str">
        <f>VLOOKUP(H70,[1]Auxiliar_referencia!$B:$X,12,FALSE)</f>
        <v>LMM - Guarita, convivência, oficina e escritórios</v>
      </c>
      <c r="L70" s="12">
        <f>VLOOKUP($H70,'[2]2024_10'!$D:$AD,'[2]2024_10'!Z$19,FALSE)</f>
        <v>1</v>
      </c>
      <c r="M70" s="12">
        <f>VLOOKUP($H70,'[2]2024_10'!$D:$AD,'[2]2024_10'!AA$19,FALSE)</f>
        <v>0</v>
      </c>
      <c r="N70" s="12">
        <f>VLOOKUP($H70,'[2]2024_10'!$D:$AD,'[2]2024_10'!AB$19,FALSE)</f>
        <v>0</v>
      </c>
      <c r="O70" s="12">
        <f>VLOOKUP($H70,'[2]2024_10'!$D:$AD,'[2]2024_10'!AC$19,FALSE)</f>
        <v>0</v>
      </c>
      <c r="P70" s="12">
        <f>VLOOKUP($H70,'[2]2024_10'!$D:$AD,'[2]2024_10'!AD$19,FALSE)</f>
        <v>1</v>
      </c>
      <c r="Q70" s="13">
        <f>VLOOKUP(H70,'[1]2024_09'!H:R,11,FALSE)</f>
        <v>663</v>
      </c>
      <c r="R70" s="14">
        <f>VLOOKUP($H70,'[2]2024_10'!$D:$AD,'[2]2024_10'!J$19,FALSE)</f>
        <v>673</v>
      </c>
      <c r="S70" s="15">
        <f t="shared" si="5"/>
        <v>10</v>
      </c>
      <c r="T70" s="12">
        <f>VLOOKUP($H70,'[2]2024_10'!$D:$AD,'[2]2024_10'!K$19,FALSE)</f>
        <v>10</v>
      </c>
      <c r="U70" s="16" t="str">
        <f>VLOOKUP($H70,'[2]2024_10'!$D:$AD,'[2]2024_10'!T$19,FALSE)</f>
        <v>LIDO</v>
      </c>
      <c r="V70" s="17" t="str">
        <f>VLOOKUP($H70,'[2]2024_10'!$D:$AD,'[2]2024_10'!U$19,FALSE)</f>
        <v>Sem ocorrência</v>
      </c>
      <c r="W70" s="12">
        <f>VLOOKUP($H70,'[2]2024_10'!$D:$AD,'[2]2024_10'!L$19,FALSE)</f>
        <v>107.01</v>
      </c>
      <c r="X70" s="12">
        <f>VLOOKUP($H70,'[2]2024_10'!$D:$AD,'[2]2024_10'!M$19,FALSE)</f>
        <v>107.01</v>
      </c>
      <c r="Y70" s="18">
        <f>VLOOKUP($H70,'[2]2024_10'!$D:$AD,'[2]2024_10'!N$19,FALSE)</f>
        <v>-25.79</v>
      </c>
      <c r="Z70" s="12">
        <f>VLOOKUP($H70,'[2]2024_10'!$D:$AD,'[2]2024_10'!O$19,FALSE)</f>
        <v>0</v>
      </c>
      <c r="AA70" s="12">
        <f>VLOOKUP($H70,'[2]2024_10'!$D:$AD,'[2]2024_10'!P$19,FALSE)</f>
        <v>58.95</v>
      </c>
      <c r="AB70" s="12">
        <f>VLOOKUP($H70,'[2]2024_10'!$D:$AD,'[2]2024_10'!Q$19,FALSE)</f>
        <v>247.18</v>
      </c>
      <c r="AC70">
        <f t="shared" si="6"/>
        <v>247.18</v>
      </c>
      <c r="AD70">
        <f t="shared" si="7"/>
        <v>0</v>
      </c>
    </row>
    <row r="71" spans="1:30" x14ac:dyDescent="0.25">
      <c r="A71" s="10" t="str">
        <f t="shared" si="4"/>
        <v>H106 2024 Outubro</v>
      </c>
      <c r="B71" s="10" t="str">
        <f>VLOOKUP(H71,[1]Auxiliar_referencia!E:F,2,FALSE)</f>
        <v>Medidor faturado pela UFSC</v>
      </c>
      <c r="C71" s="10">
        <v>2024</v>
      </c>
      <c r="D71" s="10" t="s">
        <v>121</v>
      </c>
      <c r="E71" s="10">
        <f>VLOOKUP(H71,[1]Auxiliar_referencia!$B:$X,3,FALSE)</f>
        <v>14948508</v>
      </c>
      <c r="F71" s="10" t="str">
        <f>VLOOKUP(H71,[1]Auxiliar_referencia!$B:$X,11,FALSE)</f>
        <v>CCA - Araquari - Barra do Sul</v>
      </c>
      <c r="G71" s="10" t="str">
        <f>VLOOKUP(H71,[1]Auxiliar_referencia!$B:$X,16,FALSE)</f>
        <v>B11C061116</v>
      </c>
      <c r="H71" s="11" t="s">
        <v>100</v>
      </c>
      <c r="I71" s="10" t="str">
        <f>VLOOKUP(H71,[1]Auxiliar_referencia!$B:$X,20,FALSE)</f>
        <v>CASAN</v>
      </c>
      <c r="J71" s="10" t="str">
        <f>VLOOKUP(H71,[1]Auxiliar_referencia!$B:$X,10,FALSE)</f>
        <v>Araquari</v>
      </c>
      <c r="K71" s="10" t="str">
        <f>VLOOKUP(H71,[1]Auxiliar_referencia!$B:$X,12,FALSE)</f>
        <v>Fazenda UFSC/Yakult - Lab. de Camarões Marinhos</v>
      </c>
      <c r="L71" s="12">
        <f>VLOOKUP($H71,'[2]2024_10'!$D:$AD,'[2]2024_10'!Z$19,FALSE)</f>
        <v>1</v>
      </c>
      <c r="M71" s="12">
        <f>VLOOKUP($H71,'[2]2024_10'!$D:$AD,'[2]2024_10'!AA$19,FALSE)</f>
        <v>0</v>
      </c>
      <c r="N71" s="12">
        <f>VLOOKUP($H71,'[2]2024_10'!$D:$AD,'[2]2024_10'!AB$19,FALSE)</f>
        <v>0</v>
      </c>
      <c r="O71" s="12">
        <f>VLOOKUP($H71,'[2]2024_10'!$D:$AD,'[2]2024_10'!AC$19,FALSE)</f>
        <v>0</v>
      </c>
      <c r="P71" s="12">
        <f>VLOOKUP($H71,'[2]2024_10'!$D:$AD,'[2]2024_10'!AD$19,FALSE)</f>
        <v>1</v>
      </c>
      <c r="Q71" s="13">
        <f>VLOOKUP(H71,'[1]2024_09'!H:R,11,FALSE)</f>
        <v>3670</v>
      </c>
      <c r="R71" s="14">
        <f>VLOOKUP($H71,'[2]2024_10'!$D:$AD,'[2]2024_10'!J$19,FALSE)</f>
        <v>2</v>
      </c>
      <c r="S71" s="15">
        <f t="shared" si="5"/>
        <v>-3668</v>
      </c>
      <c r="T71" s="12">
        <f>VLOOKUP($H71,'[2]2024_10'!$D:$AD,'[2]2024_10'!K$19,FALSE)</f>
        <v>2</v>
      </c>
      <c r="U71" s="16" t="str">
        <f>VLOOKUP($H71,'[2]2024_10'!$D:$AD,'[2]2024_10'!T$19,FALSE)</f>
        <v>LIDO</v>
      </c>
      <c r="V71" s="17" t="str">
        <f>VLOOKUP($H71,'[2]2024_10'!$D:$AD,'[2]2024_10'!U$19,FALSE)</f>
        <v>Sem ocorrência</v>
      </c>
      <c r="W71" s="12">
        <f>VLOOKUP($H71,'[2]2024_10'!$D:$AD,'[2]2024_10'!L$19,FALSE)</f>
        <v>56.05</v>
      </c>
      <c r="X71" s="12">
        <f>VLOOKUP($H71,'[2]2024_10'!$D:$AD,'[2]2024_10'!M$19,FALSE)</f>
        <v>0</v>
      </c>
      <c r="Y71" s="18">
        <f>VLOOKUP($H71,'[2]2024_10'!$D:$AD,'[2]2024_10'!N$19,FALSE)</f>
        <v>-5.48</v>
      </c>
      <c r="Z71" s="12">
        <f>VLOOKUP($H71,'[2]2024_10'!$D:$AD,'[2]2024_10'!O$19,FALSE)</f>
        <v>0</v>
      </c>
      <c r="AA71" s="12">
        <f>VLOOKUP($H71,'[2]2024_10'!$D:$AD,'[2]2024_10'!P$19,FALSE)</f>
        <v>1.94</v>
      </c>
      <c r="AB71" s="12">
        <f>VLOOKUP($H71,'[2]2024_10'!$D:$AD,'[2]2024_10'!Q$19,FALSE)</f>
        <v>52.51</v>
      </c>
      <c r="AC71">
        <f t="shared" si="6"/>
        <v>52.509999999999991</v>
      </c>
      <c r="AD71">
        <f t="shared" si="7"/>
        <v>0</v>
      </c>
    </row>
    <row r="72" spans="1:30" x14ac:dyDescent="0.25">
      <c r="A72" s="10" t="str">
        <f t="shared" si="4"/>
        <v>H108 2024 Outubro</v>
      </c>
      <c r="B72" s="10" t="str">
        <f>VLOOKUP(H72,[1]Auxiliar_referencia!E:F,2,FALSE)</f>
        <v>Medidor faturado pela UFSC</v>
      </c>
      <c r="C72" s="10">
        <v>2024</v>
      </c>
      <c r="D72" s="10" t="s">
        <v>121</v>
      </c>
      <c r="E72" s="10">
        <f>VLOOKUP(H72,[1]Auxiliar_referencia!$B:$X,3,FALSE)</f>
        <v>0</v>
      </c>
      <c r="F72" s="10" t="str">
        <f>VLOOKUP(H72,[1]Auxiliar_referencia!$B:$X,11,FALSE)</f>
        <v>Joinville - Perini B. P.</v>
      </c>
      <c r="G72" s="10" t="str">
        <f>VLOOKUP(H72,[1]Auxiliar_referencia!$B:$X,16,FALSE)</f>
        <v>A15B040774</v>
      </c>
      <c r="H72" s="11" t="s">
        <v>101</v>
      </c>
      <c r="I72" s="10" t="str">
        <f>VLOOKUP(H72,[1]Auxiliar_referencia!$B:$X,20,FALSE)</f>
        <v>Condomínio Perini</v>
      </c>
      <c r="J72" s="10" t="str">
        <f>VLOOKUP(H72,[1]Auxiliar_referencia!$B:$X,10,FALSE)</f>
        <v>Joinville</v>
      </c>
      <c r="K72" s="10" t="str">
        <f>VLOOKUP(H72,[1]Auxiliar_referencia!$B:$X,12,FALSE)</f>
        <v>Bloco U - RU LAV</v>
      </c>
      <c r="L72" s="12">
        <f>VLOOKUP($H72,'[2]2024_10'!$D:$AD,'[2]2024_10'!Z$19,FALSE)</f>
        <v>0</v>
      </c>
      <c r="M72" s="12">
        <f>VLOOKUP($H72,'[2]2024_10'!$D:$AD,'[2]2024_10'!AA$19,FALSE)</f>
        <v>0</v>
      </c>
      <c r="N72" s="12">
        <f>VLOOKUP($H72,'[2]2024_10'!$D:$AD,'[2]2024_10'!AB$19,FALSE)</f>
        <v>1</v>
      </c>
      <c r="O72" s="12">
        <f>VLOOKUP($H72,'[2]2024_10'!$D:$AD,'[2]2024_10'!AC$19,FALSE)</f>
        <v>0</v>
      </c>
      <c r="P72" s="12">
        <f>VLOOKUP($H72,'[2]2024_10'!$D:$AD,'[2]2024_10'!AD$19,FALSE)</f>
        <v>1</v>
      </c>
      <c r="Q72" s="13" t="str">
        <f>VLOOKUP(H72,'[1]2024_09'!H:R,11,FALSE)</f>
        <v>4483,12</v>
      </c>
      <c r="R72" s="14">
        <f>VLOOKUP($H72,'[2]2024_10'!$D:$AD,'[2]2024_10'!J$19,FALSE)</f>
        <v>4513.49</v>
      </c>
      <c r="S72" s="15">
        <f t="shared" si="5"/>
        <v>30.369999999999891</v>
      </c>
      <c r="T72" s="12">
        <f>VLOOKUP($H72,'[2]2024_10'!$D:$AD,'[2]2024_10'!K$19,FALSE)</f>
        <v>30.37</v>
      </c>
      <c r="U72" s="16">
        <f>VLOOKUP($H72,'[2]2024_10'!$D:$AD,'[2]2024_10'!T$19,FALSE)</f>
        <v>0</v>
      </c>
      <c r="V72" s="17">
        <f>VLOOKUP($H72,'[2]2024_10'!$D:$AD,'[2]2024_10'!U$19,FALSE)</f>
        <v>0</v>
      </c>
      <c r="W72" s="12">
        <f>VLOOKUP($H72,'[2]2024_10'!$D:$AD,'[2]2024_10'!L$19,FALSE)</f>
        <v>361.4</v>
      </c>
      <c r="X72" s="12">
        <f>VLOOKUP($H72,'[2]2024_10'!$D:$AD,'[2]2024_10'!M$19,FALSE)</f>
        <v>289.12</v>
      </c>
      <c r="Y72" s="18">
        <f>VLOOKUP($H72,'[2]2024_10'!$D:$AD,'[2]2024_10'!N$19,FALSE)</f>
        <v>0</v>
      </c>
      <c r="Z72" s="12">
        <f>VLOOKUP($H72,'[2]2024_10'!$D:$AD,'[2]2024_10'!O$19,FALSE)</f>
        <v>0</v>
      </c>
      <c r="AA72" s="12">
        <f>VLOOKUP($H72,'[2]2024_10'!$D:$AD,'[2]2024_10'!P$19,FALSE)</f>
        <v>0</v>
      </c>
      <c r="AB72" s="12">
        <f>VLOOKUP($H72,'[2]2024_10'!$D:$AD,'[2]2024_10'!Q$19,FALSE)</f>
        <v>650.52</v>
      </c>
      <c r="AC72">
        <f t="shared" si="6"/>
        <v>650.52</v>
      </c>
      <c r="AD72">
        <f t="shared" si="7"/>
        <v>0</v>
      </c>
    </row>
    <row r="73" spans="1:30" x14ac:dyDescent="0.25">
      <c r="A73" s="10" t="str">
        <f t="shared" si="4"/>
        <v>H109 2024 Outubro</v>
      </c>
      <c r="B73" s="10" t="str">
        <f>VLOOKUP(H73,[1]Auxiliar_referencia!E:F,2,FALSE)</f>
        <v>Medidor faturado pela UFSC</v>
      </c>
      <c r="C73" s="10">
        <v>2024</v>
      </c>
      <c r="D73" s="10" t="s">
        <v>121</v>
      </c>
      <c r="E73" s="10">
        <f>VLOOKUP(H73,[1]Auxiliar_referencia!$B:$X,3,FALSE)</f>
        <v>0</v>
      </c>
      <c r="F73" s="10" t="str">
        <f>VLOOKUP(H73,[1]Auxiliar_referencia!$B:$X,11,FALSE)</f>
        <v>Joinville - Perini B. P.</v>
      </c>
      <c r="G73" s="10" t="str">
        <f>VLOOKUP(H73,[1]Auxiliar_referencia!$B:$X,16,FALSE)</f>
        <v>F17B900021</v>
      </c>
      <c r="H73" s="11" t="s">
        <v>102</v>
      </c>
      <c r="I73" s="10" t="str">
        <f>VLOOKUP(H73,[1]Auxiliar_referencia!$B:$X,20,FALSE)</f>
        <v>Condomínio Perini</v>
      </c>
      <c r="J73" s="10" t="str">
        <f>VLOOKUP(H73,[1]Auxiliar_referencia!$B:$X,10,FALSE)</f>
        <v>Joinville</v>
      </c>
      <c r="K73" s="10" t="str">
        <f>VLOOKUP(H73,[1]Auxiliar_referencia!$B:$X,12,FALSE)</f>
        <v>Bloco O - O1</v>
      </c>
      <c r="L73" s="12">
        <f>VLOOKUP($H73,'[2]2024_10'!$D:$AD,'[2]2024_10'!Z$19,FALSE)</f>
        <v>0</v>
      </c>
      <c r="M73" s="12">
        <f>VLOOKUP($H73,'[2]2024_10'!$D:$AD,'[2]2024_10'!AA$19,FALSE)</f>
        <v>0</v>
      </c>
      <c r="N73" s="12">
        <f>VLOOKUP($H73,'[2]2024_10'!$D:$AD,'[2]2024_10'!AB$19,FALSE)</f>
        <v>1</v>
      </c>
      <c r="O73" s="12">
        <f>VLOOKUP($H73,'[2]2024_10'!$D:$AD,'[2]2024_10'!AC$19,FALSE)</f>
        <v>0</v>
      </c>
      <c r="P73" s="12">
        <f>VLOOKUP($H73,'[2]2024_10'!$D:$AD,'[2]2024_10'!AD$19,FALSE)</f>
        <v>1</v>
      </c>
      <c r="Q73" s="13" t="str">
        <f>VLOOKUP(H73,'[1]2024_09'!H:R,11,FALSE)</f>
        <v>1990,531</v>
      </c>
      <c r="R73" s="14">
        <f>VLOOKUP($H73,'[2]2024_10'!$D:$AD,'[2]2024_10'!J$19,FALSE)</f>
        <v>2030.9839999999999</v>
      </c>
      <c r="S73" s="15">
        <f t="shared" si="5"/>
        <v>40.452999999999975</v>
      </c>
      <c r="T73" s="12">
        <f>VLOOKUP($H73,'[2]2024_10'!$D:$AD,'[2]2024_10'!K$19,FALSE)</f>
        <v>40.453000000000003</v>
      </c>
      <c r="U73" s="16">
        <f>VLOOKUP($H73,'[2]2024_10'!$D:$AD,'[2]2024_10'!T$19,FALSE)</f>
        <v>0</v>
      </c>
      <c r="V73" s="17">
        <f>VLOOKUP($H73,'[2]2024_10'!$D:$AD,'[2]2024_10'!U$19,FALSE)</f>
        <v>0</v>
      </c>
      <c r="W73" s="12">
        <f>VLOOKUP($H73,'[2]2024_10'!$D:$AD,'[2]2024_10'!L$19,FALSE)</f>
        <v>481.39</v>
      </c>
      <c r="X73" s="12">
        <f>VLOOKUP($H73,'[2]2024_10'!$D:$AD,'[2]2024_10'!M$19,FALSE)</f>
        <v>385.11</v>
      </c>
      <c r="Y73" s="18">
        <f>VLOOKUP($H73,'[2]2024_10'!$D:$AD,'[2]2024_10'!N$19,FALSE)</f>
        <v>0</v>
      </c>
      <c r="Z73" s="12">
        <f>VLOOKUP($H73,'[2]2024_10'!$D:$AD,'[2]2024_10'!O$19,FALSE)</f>
        <v>0</v>
      </c>
      <c r="AA73" s="12">
        <f>VLOOKUP($H73,'[2]2024_10'!$D:$AD,'[2]2024_10'!P$19,FALSE)</f>
        <v>0</v>
      </c>
      <c r="AB73" s="12">
        <f>VLOOKUP($H73,'[2]2024_10'!$D:$AD,'[2]2024_10'!Q$19,FALSE)</f>
        <v>866.5</v>
      </c>
      <c r="AC73">
        <f t="shared" si="6"/>
        <v>866.5</v>
      </c>
      <c r="AD73">
        <f t="shared" si="7"/>
        <v>0</v>
      </c>
    </row>
    <row r="74" spans="1:30" x14ac:dyDescent="0.25">
      <c r="A74" s="10" t="str">
        <f t="shared" si="4"/>
        <v>H110 2024 Outubro</v>
      </c>
      <c r="B74" s="10" t="str">
        <f>VLOOKUP(H74,[1]Auxiliar_referencia!E:F,2,FALSE)</f>
        <v>Medidor faturado pela UFSC</v>
      </c>
      <c r="C74" s="10">
        <v>2024</v>
      </c>
      <c r="D74" s="10" t="s">
        <v>121</v>
      </c>
      <c r="E74" s="10">
        <f>VLOOKUP(H74,[1]Auxiliar_referencia!$B:$X,3,FALSE)</f>
        <v>0</v>
      </c>
      <c r="F74" s="10" t="str">
        <f>VLOOKUP(H74,[1]Auxiliar_referencia!$B:$X,11,FALSE)</f>
        <v>Joinville - Perini B. P.</v>
      </c>
      <c r="G74" s="10" t="str">
        <f>VLOOKUP(H74,[1]Auxiliar_referencia!$B:$X,16,FALSE)</f>
        <v>F17B900028</v>
      </c>
      <c r="H74" s="11" t="s">
        <v>103</v>
      </c>
      <c r="I74" s="10" t="str">
        <f>VLOOKUP(H74,[1]Auxiliar_referencia!$B:$X,20,FALSE)</f>
        <v>Condomínio Perini</v>
      </c>
      <c r="J74" s="10" t="str">
        <f>VLOOKUP(H74,[1]Auxiliar_referencia!$B:$X,10,FALSE)</f>
        <v>Joinville</v>
      </c>
      <c r="K74" s="10" t="str">
        <f>VLOOKUP(H74,[1]Auxiliar_referencia!$B:$X,12,FALSE)</f>
        <v>Bloco U - RU</v>
      </c>
      <c r="L74" s="12">
        <f>VLOOKUP($H74,'[2]2024_10'!$D:$AD,'[2]2024_10'!Z$19,FALSE)</f>
        <v>0</v>
      </c>
      <c r="M74" s="12">
        <f>VLOOKUP($H74,'[2]2024_10'!$D:$AD,'[2]2024_10'!AA$19,FALSE)</f>
        <v>0</v>
      </c>
      <c r="N74" s="12">
        <f>VLOOKUP($H74,'[2]2024_10'!$D:$AD,'[2]2024_10'!AB$19,FALSE)</f>
        <v>1</v>
      </c>
      <c r="O74" s="12">
        <f>VLOOKUP($H74,'[2]2024_10'!$D:$AD,'[2]2024_10'!AC$19,FALSE)</f>
        <v>0</v>
      </c>
      <c r="P74" s="12">
        <f>VLOOKUP($H74,'[2]2024_10'!$D:$AD,'[2]2024_10'!AD$19,FALSE)</f>
        <v>1</v>
      </c>
      <c r="Q74" s="13" t="str">
        <f>VLOOKUP(H74,'[1]2024_09'!H:R,11,FALSE)</f>
        <v>6151,72</v>
      </c>
      <c r="R74" s="14">
        <f>VLOOKUP($H74,'[2]2024_10'!$D:$AD,'[2]2024_10'!J$19,FALSE)</f>
        <v>6247.37</v>
      </c>
      <c r="S74" s="15">
        <f t="shared" si="5"/>
        <v>95.649999999999636</v>
      </c>
      <c r="T74" s="12">
        <f>VLOOKUP($H74,'[2]2024_10'!$D:$AD,'[2]2024_10'!K$19,FALSE)</f>
        <v>95.65</v>
      </c>
      <c r="U74" s="16">
        <f>VLOOKUP($H74,'[2]2024_10'!$D:$AD,'[2]2024_10'!T$19,FALSE)</f>
        <v>0</v>
      </c>
      <c r="V74" s="17">
        <f>VLOOKUP($H74,'[2]2024_10'!$D:$AD,'[2]2024_10'!U$19,FALSE)</f>
        <v>0</v>
      </c>
      <c r="W74" s="12">
        <f>VLOOKUP($H74,'[2]2024_10'!$D:$AD,'[2]2024_10'!L$19,FALSE)</f>
        <v>1138.24</v>
      </c>
      <c r="X74" s="12">
        <f>VLOOKUP($H74,'[2]2024_10'!$D:$AD,'[2]2024_10'!M$19,FALSE)</f>
        <v>910.59</v>
      </c>
      <c r="Y74" s="18">
        <f>VLOOKUP($H74,'[2]2024_10'!$D:$AD,'[2]2024_10'!N$19,FALSE)</f>
        <v>0</v>
      </c>
      <c r="Z74" s="12">
        <f>VLOOKUP($H74,'[2]2024_10'!$D:$AD,'[2]2024_10'!O$19,FALSE)</f>
        <v>0</v>
      </c>
      <c r="AA74" s="12">
        <f>VLOOKUP($H74,'[2]2024_10'!$D:$AD,'[2]2024_10'!P$19,FALSE)</f>
        <v>0</v>
      </c>
      <c r="AB74" s="12">
        <f>VLOOKUP($H74,'[2]2024_10'!$D:$AD,'[2]2024_10'!Q$19,FALSE)</f>
        <v>2048.83</v>
      </c>
      <c r="AC74">
        <f t="shared" si="6"/>
        <v>2048.83</v>
      </c>
      <c r="AD74">
        <f t="shared" si="7"/>
        <v>0</v>
      </c>
    </row>
    <row r="75" spans="1:30" x14ac:dyDescent="0.25">
      <c r="A75" s="10" t="str">
        <f t="shared" si="4"/>
        <v>H111 2024 Outubro</v>
      </c>
      <c r="B75" s="10" t="str">
        <f>VLOOKUP(H75,[1]Auxiliar_referencia!E:F,2,FALSE)</f>
        <v>Medidor faturado pela UFSC</v>
      </c>
      <c r="C75" s="10">
        <v>2024</v>
      </c>
      <c r="D75" s="10" t="s">
        <v>121</v>
      </c>
      <c r="E75" s="10">
        <f>VLOOKUP(H75,[1]Auxiliar_referencia!$B:$X,3,FALSE)</f>
        <v>0</v>
      </c>
      <c r="F75" s="10" t="str">
        <f>VLOOKUP(H75,[1]Auxiliar_referencia!$B:$X,11,FALSE)</f>
        <v>Joinville - Perini B. P.</v>
      </c>
      <c r="G75" s="10" t="str">
        <f>VLOOKUP(H75,[1]Auxiliar_referencia!$B:$X,16,FALSE)</f>
        <v>C16UB020205</v>
      </c>
      <c r="H75" s="11" t="s">
        <v>104</v>
      </c>
      <c r="I75" s="10" t="str">
        <f>VLOOKUP(H75,[1]Auxiliar_referencia!$B:$X,20,FALSE)</f>
        <v>Condomínio Perini</v>
      </c>
      <c r="J75" s="10" t="str">
        <f>VLOOKUP(H75,[1]Auxiliar_referencia!$B:$X,10,FALSE)</f>
        <v>Joinville</v>
      </c>
      <c r="K75" s="10" t="str">
        <f>VLOOKUP(H75,[1]Auxiliar_referencia!$B:$X,12,FALSE)</f>
        <v>Bloco U - U</v>
      </c>
      <c r="L75" s="12">
        <f>VLOOKUP($H75,'[2]2024_10'!$D:$AD,'[2]2024_10'!Z$19,FALSE)</f>
        <v>0</v>
      </c>
      <c r="M75" s="12">
        <f>VLOOKUP($H75,'[2]2024_10'!$D:$AD,'[2]2024_10'!AA$19,FALSE)</f>
        <v>0</v>
      </c>
      <c r="N75" s="12">
        <f>VLOOKUP($H75,'[2]2024_10'!$D:$AD,'[2]2024_10'!AB$19,FALSE)</f>
        <v>1</v>
      </c>
      <c r="O75" s="12">
        <f>VLOOKUP($H75,'[2]2024_10'!$D:$AD,'[2]2024_10'!AC$19,FALSE)</f>
        <v>0</v>
      </c>
      <c r="P75" s="12">
        <f>VLOOKUP($H75,'[2]2024_10'!$D:$AD,'[2]2024_10'!AD$19,FALSE)</f>
        <v>1</v>
      </c>
      <c r="Q75" s="13" t="str">
        <f>VLOOKUP(H75,'[1]2024_09'!H:R,11,FALSE)</f>
        <v>5241,143</v>
      </c>
      <c r="R75" s="14">
        <f>VLOOKUP($H75,'[2]2024_10'!$D:$AD,'[2]2024_10'!J$19,FALSE)</f>
        <v>5468.1679999999997</v>
      </c>
      <c r="S75" s="15">
        <f t="shared" si="5"/>
        <v>227.02499999999964</v>
      </c>
      <c r="T75" s="12">
        <f>VLOOKUP($H75,'[2]2024_10'!$D:$AD,'[2]2024_10'!K$19,FALSE)</f>
        <v>227.02500000000001</v>
      </c>
      <c r="U75" s="16">
        <f>VLOOKUP($H75,'[2]2024_10'!$D:$AD,'[2]2024_10'!T$19,FALSE)</f>
        <v>0</v>
      </c>
      <c r="V75" s="17">
        <f>VLOOKUP($H75,'[2]2024_10'!$D:$AD,'[2]2024_10'!U$19,FALSE)</f>
        <v>0</v>
      </c>
      <c r="W75" s="12">
        <f>VLOOKUP($H75,'[2]2024_10'!$D:$AD,'[2]2024_10'!L$19,FALSE)</f>
        <v>2701.6</v>
      </c>
      <c r="X75" s="12">
        <f>VLOOKUP($H75,'[2]2024_10'!$D:$AD,'[2]2024_10'!M$19,FALSE)</f>
        <v>2161.2800000000002</v>
      </c>
      <c r="Y75" s="18">
        <f>VLOOKUP($H75,'[2]2024_10'!$D:$AD,'[2]2024_10'!N$19,FALSE)</f>
        <v>0</v>
      </c>
      <c r="Z75" s="12">
        <f>VLOOKUP($H75,'[2]2024_10'!$D:$AD,'[2]2024_10'!O$19,FALSE)</f>
        <v>0</v>
      </c>
      <c r="AA75" s="12">
        <f>VLOOKUP($H75,'[2]2024_10'!$D:$AD,'[2]2024_10'!P$19,FALSE)</f>
        <v>0</v>
      </c>
      <c r="AB75" s="12">
        <f>VLOOKUP($H75,'[2]2024_10'!$D:$AD,'[2]2024_10'!Q$19,FALSE)</f>
        <v>4862.88</v>
      </c>
      <c r="AC75">
        <f t="shared" si="6"/>
        <v>4862.88</v>
      </c>
      <c r="AD75">
        <f t="shared" si="7"/>
        <v>0</v>
      </c>
    </row>
    <row r="76" spans="1:30" x14ac:dyDescent="0.25">
      <c r="A76" s="10" t="str">
        <f>H76&amp;" "&amp;C76&amp;" "&amp;D76</f>
        <v>H112 2024 Outubro</v>
      </c>
      <c r="B76" s="10" t="str">
        <f>VLOOKUP(H76,[1]Auxiliar_referencia!E:F,2,FALSE)</f>
        <v>Medidor faturado pela UFSC</v>
      </c>
      <c r="C76" s="10">
        <v>2024</v>
      </c>
      <c r="D76" s="10" t="s">
        <v>121</v>
      </c>
      <c r="E76" s="10">
        <f>VLOOKUP(H76,[1]Auxiliar_referencia!$B:$X,3,FALSE)</f>
        <v>0</v>
      </c>
      <c r="F76" s="10" t="str">
        <f>VLOOKUP(H76,[1]Auxiliar_referencia!$B:$X,11,FALSE)</f>
        <v>Joinville - Perini B. P.</v>
      </c>
      <c r="G76" s="10" t="str">
        <f>VLOOKUP(H76,[1]Auxiliar_referencia!$B:$X,16,FALSE)</f>
        <v/>
      </c>
      <c r="H76" s="11" t="s">
        <v>105</v>
      </c>
      <c r="I76" s="10" t="str">
        <f>VLOOKUP(H76,[1]Auxiliar_referencia!$B:$X,20,FALSE)</f>
        <v>Condomínio Perini</v>
      </c>
      <c r="J76" s="10" t="str">
        <f>VLOOKUP(H76,[1]Auxiliar_referencia!$B:$X,10,FALSE)</f>
        <v>Joinville</v>
      </c>
      <c r="K76" s="10" t="str">
        <f>VLOOKUP(H76,[1]Auxiliar_referencia!$B:$X,12,FALSE)</f>
        <v>Tunel de Vento - LAB 01</v>
      </c>
      <c r="L76" s="12">
        <f>VLOOKUP($H76,'[2]2024_10'!$D:$AD,'[2]2024_10'!Z$19,FALSE)</f>
        <v>0</v>
      </c>
      <c r="M76" s="12">
        <f>VLOOKUP($H76,'[2]2024_10'!$D:$AD,'[2]2024_10'!AA$19,FALSE)</f>
        <v>0</v>
      </c>
      <c r="N76" s="12">
        <f>VLOOKUP($H76,'[2]2024_10'!$D:$AD,'[2]2024_10'!AB$19,FALSE)</f>
        <v>1</v>
      </c>
      <c r="O76" s="12">
        <f>VLOOKUP($H76,'[2]2024_10'!$D:$AD,'[2]2024_10'!AC$19,FALSE)</f>
        <v>0</v>
      </c>
      <c r="P76" s="12">
        <f>VLOOKUP($H76,'[2]2024_10'!$D:$AD,'[2]2024_10'!AD$19,FALSE)</f>
        <v>1</v>
      </c>
      <c r="Q76" s="13" t="str">
        <f>VLOOKUP(H76,'[1]2024_09'!H:R,11,FALSE)</f>
        <v>497,157</v>
      </c>
      <c r="R76" s="14">
        <f>VLOOKUP($H76,'[2]2024_10'!$D:$AD,'[2]2024_10'!J$19,FALSE)</f>
        <v>499.07299999999998</v>
      </c>
      <c r="S76" s="15">
        <f t="shared" si="5"/>
        <v>1.9159999999999968</v>
      </c>
      <c r="T76" s="12">
        <f>VLOOKUP($H76,'[2]2024_10'!$D:$AD,'[2]2024_10'!K$19,FALSE)</f>
        <v>1.9159999999999999</v>
      </c>
      <c r="U76" s="16">
        <f>VLOOKUP($H76,'[2]2024_10'!$D:$AD,'[2]2024_10'!T$19,FALSE)</f>
        <v>0</v>
      </c>
      <c r="V76" s="17">
        <f>VLOOKUP($H76,'[2]2024_10'!$D:$AD,'[2]2024_10'!U$19,FALSE)</f>
        <v>0</v>
      </c>
      <c r="W76" s="12">
        <f>VLOOKUP($H76,'[2]2024_10'!$D:$AD,'[2]2024_10'!L$19,FALSE)</f>
        <v>119</v>
      </c>
      <c r="X76" s="12">
        <f>VLOOKUP($H76,'[2]2024_10'!$D:$AD,'[2]2024_10'!M$19,FALSE)</f>
        <v>95.2</v>
      </c>
      <c r="Y76" s="18">
        <f>VLOOKUP($H76,'[2]2024_10'!$D:$AD,'[2]2024_10'!N$19,FALSE)</f>
        <v>0</v>
      </c>
      <c r="Z76" s="12">
        <f>VLOOKUP($H76,'[2]2024_10'!$D:$AD,'[2]2024_10'!O$19,FALSE)</f>
        <v>0</v>
      </c>
      <c r="AA76" s="12">
        <f>VLOOKUP($H76,'[2]2024_10'!$D:$AD,'[2]2024_10'!P$19,FALSE)</f>
        <v>0</v>
      </c>
      <c r="AB76" s="12">
        <f>VLOOKUP($H76,'[2]2024_10'!$D:$AD,'[2]2024_10'!Q$19,FALSE)</f>
        <v>214.2</v>
      </c>
      <c r="AC76">
        <f t="shared" si="6"/>
        <v>214.2</v>
      </c>
      <c r="AD76">
        <f t="shared" si="7"/>
        <v>0</v>
      </c>
    </row>
    <row r="77" spans="1:30" ht="15" customHeight="1" x14ac:dyDescent="0.25">
      <c r="A77" s="10" t="str">
        <f t="shared" ref="A77" si="8">H77&amp;" "&amp;C77&amp;" "&amp;D77</f>
        <v>H113 2024 Outubro</v>
      </c>
      <c r="B77" s="10" t="str">
        <f>VLOOKUP(H77,[1]Auxiliar_referencia!E:F,2,FALSE)</f>
        <v>Medidor faturado pela UFSC</v>
      </c>
      <c r="C77" s="10">
        <v>2024</v>
      </c>
      <c r="D77" s="10" t="s">
        <v>121</v>
      </c>
      <c r="E77" s="10">
        <f>VLOOKUP(H77,[1]Auxiliar_referencia!$B:$X,3,FALSE)</f>
        <v>0</v>
      </c>
      <c r="F77" s="10" t="str">
        <f>VLOOKUP(H77,[1]Auxiliar_referencia!$B:$X,11,FALSE)</f>
        <v>Joinville - Perini B. P.</v>
      </c>
      <c r="G77" s="10" t="str">
        <f>VLOOKUP(H77,[1]Auxiliar_referencia!$B:$X,16,FALSE)</f>
        <v/>
      </c>
      <c r="H77" s="11" t="s">
        <v>106</v>
      </c>
      <c r="I77" s="10" t="str">
        <f>VLOOKUP(H77,[1]Auxiliar_referencia!$B:$X,20,FALSE)</f>
        <v>Condomínio Perini</v>
      </c>
      <c r="J77" s="10" t="str">
        <f>VLOOKUP(H77,[1]Auxiliar_referencia!$B:$X,10,FALSE)</f>
        <v>Joinville</v>
      </c>
      <c r="K77" s="10" t="str">
        <f>VLOOKUP(H77,[1]Auxiliar_referencia!$B:$X,12,FALSE)</f>
        <v>Bloco U - U LAB</v>
      </c>
      <c r="L77" s="12">
        <f>VLOOKUP($H77,'[2]2025_01'!$D:$AD,'[2]2025_01'!Z$19,FALSE)</f>
        <v>0</v>
      </c>
      <c r="M77" s="12">
        <f>VLOOKUP($H77,'[2]2025_01'!$D:$AD,'[2]2025_01'!AA$19,FALSE)</f>
        <v>0</v>
      </c>
      <c r="N77" s="12">
        <f>VLOOKUP($H77,'[2]2025_01'!$D:$AD,'[2]2025_01'!AB$19,FALSE)</f>
        <v>1</v>
      </c>
      <c r="O77" s="12">
        <f>VLOOKUP($H77,'[2]2025_01'!$D:$AD,'[2]2025_01'!AC$19,FALSE)</f>
        <v>0</v>
      </c>
      <c r="P77" s="12">
        <f>VLOOKUP($H77,'[2]2025_01'!$D:$AD,'[2]2025_01'!AD$19,FALSE)</f>
        <v>1</v>
      </c>
      <c r="Q77" s="13">
        <f>VLOOKUP(H77,'[1]2025_12'!H:R,11,FALSE)</f>
        <v>0</v>
      </c>
      <c r="R77" s="14">
        <f>VLOOKUP($H77,'[2]2025_01'!$D:$AD,'[2]2025_01'!J$19,FALSE)</f>
        <v>6414.2749999999996</v>
      </c>
      <c r="S77" s="15">
        <f t="shared" si="5"/>
        <v>6414.2749999999996</v>
      </c>
      <c r="T77" s="12">
        <f>VLOOKUP($H77,'[2]2025_01'!$D:$AD,'[2]2025_01'!K$19,FALSE)</f>
        <v>243.82300000000001</v>
      </c>
      <c r="U77" s="16" t="str">
        <f>VLOOKUP($H77,'[2]2025_01'!$D:$AD,'[2]2025_01'!T$19,FALSE)</f>
        <v>LIDO</v>
      </c>
      <c r="V77" s="17" t="str">
        <f>VLOOKUP($H77,'[2]2025_01'!$D:$AD,'[2]2025_01'!U$19,FALSE)</f>
        <v>Sem ocorrência</v>
      </c>
      <c r="W77" s="12">
        <f>VLOOKUP($H77,'[2]2025_01'!$D:$AD,'[2]2025_01'!L$19,FALSE)</f>
        <v>2901.49</v>
      </c>
      <c r="X77" s="12">
        <f>VLOOKUP($H77,'[2]2025_01'!$D:$AD,'[2]2025_01'!M$19,FALSE)</f>
        <v>2321.19</v>
      </c>
      <c r="Y77" s="18">
        <f>VLOOKUP($H77,'[2]2025_01'!$D:$AD,'[2]2025_01'!N$19,FALSE)</f>
        <v>0</v>
      </c>
      <c r="Z77" s="12">
        <f>VLOOKUP($H77,'[2]2025_01'!$D:$AD,'[2]2025_01'!O$19,FALSE)</f>
        <v>0</v>
      </c>
      <c r="AA77" s="12">
        <f>VLOOKUP($H77,'[2]2025_01'!$D:$AD,'[2]2025_01'!P$19,FALSE)</f>
        <v>0</v>
      </c>
      <c r="AB77" s="12">
        <f>VLOOKUP($H77,'[2]2025_01'!$D:$AD,'[2]2025_01'!Q$19,FALSE)</f>
        <v>5222.68</v>
      </c>
      <c r="AC77">
        <f t="shared" si="6"/>
        <v>5222.68</v>
      </c>
      <c r="AD77">
        <f t="shared" si="7"/>
        <v>0</v>
      </c>
    </row>
    <row r="78" spans="1:30" x14ac:dyDescent="0.25">
      <c r="A78" s="10" t="str">
        <f>H78&amp;" "&amp;C78&amp;" "&amp;D78</f>
        <v>H130 2024 Outubro</v>
      </c>
      <c r="B78" s="10" t="str">
        <f>VLOOKUP(H78,[1]Auxiliar_referencia!E:F,2,FALSE)</f>
        <v>Medidor faturado pela UFSC</v>
      </c>
      <c r="C78" s="10">
        <v>2024</v>
      </c>
      <c r="D78" s="10" t="s">
        <v>121</v>
      </c>
      <c r="E78" s="10">
        <f>VLOOKUP(H78,[1]Auxiliar_referencia!$B:$X,3,FALSE)</f>
        <v>0</v>
      </c>
      <c r="F78" s="10" t="str">
        <f>VLOOKUP(H78,[1]Auxiliar_referencia!$B:$X,11,FALSE)</f>
        <v>Sapiens Park</v>
      </c>
      <c r="G78" s="10" t="str">
        <f>VLOOKUP(H78,[1]Auxiliar_referencia!$B:$X,16,FALSE)</f>
        <v/>
      </c>
      <c r="H78" s="11" t="s">
        <v>107</v>
      </c>
      <c r="I78" s="10" t="str">
        <f>VLOOKUP(H78,[1]Auxiliar_referencia!$B:$X,20,FALSE)</f>
        <v>Condomínio Sapiens Park</v>
      </c>
      <c r="J78" s="10" t="str">
        <f>VLOOKUP(H78,[1]Auxiliar_referencia!$B:$X,10,FALSE)</f>
        <v>Florianópolis - Outros</v>
      </c>
      <c r="K78" s="10" t="str">
        <f>VLOOKUP(H78,[1]Auxiliar_referencia!$B:$X,12,FALSE)</f>
        <v>Sapiens Park - INPETRO</v>
      </c>
      <c r="L78" s="12">
        <f>VLOOKUP($H78,'[2]2024_10'!$D:$AD,'[2]2024_10'!Z$19,FALSE)</f>
        <v>0</v>
      </c>
      <c r="M78" s="12">
        <f>VLOOKUP($H78,'[2]2024_10'!$D:$AD,'[2]2024_10'!AA$19,FALSE)</f>
        <v>0</v>
      </c>
      <c r="N78" s="12">
        <f>VLOOKUP($H78,'[2]2024_10'!$D:$AD,'[2]2024_10'!AB$19,FALSE)</f>
        <v>1</v>
      </c>
      <c r="O78" s="12">
        <f>VLOOKUP($H78,'[2]2024_10'!$D:$AD,'[2]2024_10'!AC$19,FALSE)</f>
        <v>0</v>
      </c>
      <c r="P78" s="12">
        <f>VLOOKUP($H78,'[2]2024_10'!$D:$AD,'[2]2024_10'!AD$19,FALSE)</f>
        <v>1</v>
      </c>
      <c r="Q78" s="13">
        <f>VLOOKUP(H78,'[1]2024_09'!H:R,11,FALSE)</f>
        <v>3961</v>
      </c>
      <c r="R78" s="14">
        <f>VLOOKUP($H78,'[2]2024_10'!$D:$AD,'[2]2024_10'!J$19,FALSE)</f>
        <v>0</v>
      </c>
      <c r="S78" s="15">
        <f t="shared" si="5"/>
        <v>-3961</v>
      </c>
      <c r="T78" s="12">
        <f>VLOOKUP($H78,'[2]2024_10'!$D:$AD,'[2]2024_10'!K$19,FALSE)</f>
        <v>0</v>
      </c>
      <c r="U78" s="16">
        <f>VLOOKUP($H78,'[2]2024_10'!$D:$AD,'[2]2024_10'!T$19,FALSE)</f>
        <v>0</v>
      </c>
      <c r="V78" s="17">
        <f>VLOOKUP($H78,'[2]2024_10'!$D:$AD,'[2]2024_10'!U$19,FALSE)</f>
        <v>0</v>
      </c>
      <c r="W78" s="12">
        <f>VLOOKUP($H78,'[2]2024_10'!$D:$AD,'[2]2024_10'!L$19,FALSE)</f>
        <v>0</v>
      </c>
      <c r="X78" s="12">
        <f>VLOOKUP($H78,'[2]2024_10'!$D:$AD,'[2]2024_10'!M$19,FALSE)</f>
        <v>0</v>
      </c>
      <c r="Y78" s="18">
        <f>VLOOKUP($H78,'[2]2024_10'!$D:$AD,'[2]2024_10'!N$19,FALSE)</f>
        <v>0</v>
      </c>
      <c r="Z78" s="12">
        <f>VLOOKUP($H78,'[2]2024_10'!$D:$AD,'[2]2024_10'!O$19,FALSE)</f>
        <v>0</v>
      </c>
      <c r="AA78" s="12">
        <f>VLOOKUP($H78,'[2]2024_10'!$D:$AD,'[2]2024_10'!P$19,FALSE)</f>
        <v>0</v>
      </c>
      <c r="AB78" s="12">
        <f>VLOOKUP($H78,'[2]2024_10'!$D:$AD,'[2]2024_10'!Q$19,FALSE)</f>
        <v>0</v>
      </c>
      <c r="AC78">
        <f t="shared" si="6"/>
        <v>0</v>
      </c>
      <c r="AD78">
        <f t="shared" si="7"/>
        <v>0</v>
      </c>
    </row>
    <row r="79" spans="1:30" x14ac:dyDescent="0.25">
      <c r="A79" s="10" t="str">
        <f>H79&amp;" "&amp;C79&amp;" "&amp;D79</f>
        <v>H131 2024 Outubro</v>
      </c>
      <c r="B79" s="10" t="str">
        <f>VLOOKUP(H79,[1]Auxiliar_referencia!E:F,2,FALSE)</f>
        <v>Medidor faturado pela UFSC</v>
      </c>
      <c r="C79" s="10">
        <v>2024</v>
      </c>
      <c r="D79" s="10" t="s">
        <v>121</v>
      </c>
      <c r="E79" s="10">
        <f>VLOOKUP(H79,[1]Auxiliar_referencia!$B:$X,3,FALSE)</f>
        <v>0</v>
      </c>
      <c r="F79" s="10" t="str">
        <f>VLOOKUP(H79,[1]Auxiliar_referencia!$B:$X,11,FALSE)</f>
        <v>Sapiens Park</v>
      </c>
      <c r="G79" s="10" t="str">
        <f>VLOOKUP(H79,[1]Auxiliar_referencia!$B:$X,16,FALSE)</f>
        <v/>
      </c>
      <c r="H79" s="11" t="s">
        <v>108</v>
      </c>
      <c r="I79" s="10" t="str">
        <f>VLOOKUP(H79,[1]Auxiliar_referencia!$B:$X,20,FALSE)</f>
        <v>Condomínio Sapiens Park</v>
      </c>
      <c r="J79" s="10" t="str">
        <f>VLOOKUP(H79,[1]Auxiliar_referencia!$B:$X,10,FALSE)</f>
        <v>Florianópolis - Outros</v>
      </c>
      <c r="K79" s="10" t="str">
        <f>VLOOKUP(H79,[1]Auxiliar_referencia!$B:$X,12,FALSE)</f>
        <v>Sapiens Park - Fotovoltaica</v>
      </c>
      <c r="L79" s="12">
        <f>VLOOKUP($H79,'[2]2024_10'!$D:$AD,'[2]2024_10'!Z$19,FALSE)</f>
        <v>1</v>
      </c>
      <c r="M79" s="12">
        <f>VLOOKUP($H79,'[2]2024_10'!$D:$AD,'[2]2024_10'!AA$19,FALSE)</f>
        <v>0</v>
      </c>
      <c r="N79" s="12">
        <f>VLOOKUP($H79,'[2]2024_10'!$D:$AD,'[2]2024_10'!AB$19,FALSE)</f>
        <v>0</v>
      </c>
      <c r="O79" s="12">
        <f>VLOOKUP($H79,'[2]2024_10'!$D:$AD,'[2]2024_10'!AC$19,FALSE)</f>
        <v>0</v>
      </c>
      <c r="P79" s="12">
        <f>VLOOKUP($H79,'[2]2024_10'!$D:$AD,'[2]2024_10'!AD$19,FALSE)</f>
        <v>1</v>
      </c>
      <c r="Q79" s="13">
        <f>VLOOKUP(H79,'[1]2024_09'!H:R,11,FALSE)</f>
        <v>12373</v>
      </c>
      <c r="R79" s="14">
        <f>VLOOKUP($H79,'[2]2024_10'!$D:$AD,'[2]2024_10'!J$19,FALSE)</f>
        <v>0</v>
      </c>
      <c r="S79" s="15">
        <f t="shared" si="5"/>
        <v>-12373</v>
      </c>
      <c r="T79" s="12">
        <f>VLOOKUP($H79,'[2]2024_10'!$D:$AD,'[2]2024_10'!K$19,FALSE)</f>
        <v>0</v>
      </c>
      <c r="U79" s="16">
        <f>VLOOKUP($H79,'[2]2024_10'!$D:$AD,'[2]2024_10'!T$19,FALSE)</f>
        <v>0</v>
      </c>
      <c r="V79" s="17">
        <f>VLOOKUP($H79,'[2]2024_10'!$D:$AD,'[2]2024_10'!U$19,FALSE)</f>
        <v>0</v>
      </c>
      <c r="W79" s="12">
        <f>VLOOKUP($H79,'[2]2024_10'!$D:$AD,'[2]2024_10'!L$19,FALSE)</f>
        <v>0</v>
      </c>
      <c r="X79" s="12">
        <f>VLOOKUP($H79,'[2]2024_10'!$D:$AD,'[2]2024_10'!M$19,FALSE)</f>
        <v>0</v>
      </c>
      <c r="Y79" s="18">
        <f>VLOOKUP($H79,'[2]2024_10'!$D:$AD,'[2]2024_10'!N$19,FALSE)</f>
        <v>0</v>
      </c>
      <c r="Z79" s="12">
        <f>VLOOKUP($H79,'[2]2024_10'!$D:$AD,'[2]2024_10'!O$19,FALSE)</f>
        <v>0</v>
      </c>
      <c r="AA79" s="12">
        <f>VLOOKUP($H79,'[2]2024_10'!$D:$AD,'[2]2024_10'!P$19,FALSE)</f>
        <v>0</v>
      </c>
      <c r="AB79" s="12">
        <f>VLOOKUP($H79,'[2]2024_10'!$D:$AD,'[2]2024_10'!Q$19,FALSE)</f>
        <v>0</v>
      </c>
      <c r="AC79">
        <f t="shared" si="6"/>
        <v>0</v>
      </c>
      <c r="AD79">
        <f t="shared" si="7"/>
        <v>0</v>
      </c>
    </row>
    <row r="80" spans="1:30" x14ac:dyDescent="0.25">
      <c r="A80" s="10" t="str">
        <f t="shared" ref="A80:A86" si="9">H80&amp;" "&amp;C80&amp;" "&amp;D80</f>
        <v>H200 2024 Outubro</v>
      </c>
      <c r="B80" s="10" t="str">
        <f>VLOOKUP(H80,[1]Auxiliar_referencia!E:F,2,FALSE)</f>
        <v>Medidor faturado pela UFSC</v>
      </c>
      <c r="C80" s="10">
        <v>2024</v>
      </c>
      <c r="D80" s="10" t="s">
        <v>121</v>
      </c>
      <c r="E80" s="10">
        <f>VLOOKUP(H80,[1]Auxiliar_referencia!$B:$X,3,FALSE)</f>
        <v>15431797</v>
      </c>
      <c r="F80" s="10" t="str">
        <f>VLOOKUP(H80,[1]Auxiliar_referencia!$B:$X,11,FALSE)</f>
        <v>Centro</v>
      </c>
      <c r="G80" s="10" t="str">
        <f>VLOOKUP(H80,[1]Auxiliar_referencia!$B:$X,16,FALSE)</f>
        <v>B17C003784</v>
      </c>
      <c r="H80" s="11" t="s">
        <v>109</v>
      </c>
      <c r="I80" s="10" t="str">
        <f>VLOOKUP(H80,[1]Auxiliar_referencia!$B:$X,20,FALSE)</f>
        <v>CASAN</v>
      </c>
      <c r="J80" s="10" t="str">
        <f>VLOOKUP(H80,[1]Auxiliar_referencia!$B:$X,10,FALSE)</f>
        <v>Curitibanos</v>
      </c>
      <c r="K80" s="10" t="str">
        <f>VLOOKUP(H80,[1]Auxiliar_referencia!$B:$X,12,FALSE)</f>
        <v>Curitibanos CEDUP</v>
      </c>
      <c r="L80" s="12">
        <f>VLOOKUP($H80,'[2]2024_10'!$D:$AD,'[2]2024_10'!Z$19,FALSE)</f>
        <v>1</v>
      </c>
      <c r="M80" s="12">
        <f>VLOOKUP($H80,'[2]2024_10'!$D:$AD,'[2]2024_10'!AA$19,FALSE)</f>
        <v>0</v>
      </c>
      <c r="N80" s="12">
        <f>VLOOKUP($H80,'[2]2024_10'!$D:$AD,'[2]2024_10'!AB$19,FALSE)</f>
        <v>0</v>
      </c>
      <c r="O80" s="12">
        <f>VLOOKUP($H80,'[2]2024_10'!$D:$AD,'[2]2024_10'!AC$19,FALSE)</f>
        <v>0</v>
      </c>
      <c r="P80" s="12">
        <f>VLOOKUP($H80,'[2]2024_10'!$D:$AD,'[2]2024_10'!AD$19,FALSE)</f>
        <v>1</v>
      </c>
      <c r="Q80" s="13">
        <f>VLOOKUP(H80,'[1]2024_09'!H:R,11,FALSE)</f>
        <v>3142</v>
      </c>
      <c r="R80" s="14">
        <f>VLOOKUP($H80,'[2]2024_10'!$D:$AD,'[2]2024_10'!J$19,FALSE)</f>
        <v>3252</v>
      </c>
      <c r="S80" s="15">
        <f t="shared" si="5"/>
        <v>110</v>
      </c>
      <c r="T80" s="12">
        <f>VLOOKUP($H80,'[2]2024_10'!$D:$AD,'[2]2024_10'!K$19,FALSE)</f>
        <v>110</v>
      </c>
      <c r="U80" s="16">
        <f>VLOOKUP($H80,'[2]2024_10'!$D:$AD,'[2]2024_10'!T$19,FALSE)</f>
        <v>0</v>
      </c>
      <c r="V80" s="17">
        <f>VLOOKUP($H80,'[2]2024_10'!$D:$AD,'[2]2024_10'!U$19,FALSE)</f>
        <v>0</v>
      </c>
      <c r="W80" s="12">
        <f>VLOOKUP($H80,'[2]2024_10'!$D:$AD,'[2]2024_10'!L$19,FALSE)</f>
        <v>1896.01</v>
      </c>
      <c r="X80" s="12">
        <f>VLOOKUP($H80,'[2]2024_10'!$D:$AD,'[2]2024_10'!M$19,FALSE)</f>
        <v>0</v>
      </c>
      <c r="Y80" s="18">
        <f>VLOOKUP($H80,'[2]2024_10'!$D:$AD,'[2]2024_10'!N$19,FALSE)</f>
        <v>-182.01000000000002</v>
      </c>
      <c r="Z80" s="12">
        <f>VLOOKUP($H80,'[2]2024_10'!$D:$AD,'[2]2024_10'!O$19,FALSE)</f>
        <v>0</v>
      </c>
      <c r="AA80" s="12">
        <f>VLOOKUP($H80,'[2]2024_10'!$D:$AD,'[2]2024_10'!P$19,FALSE)</f>
        <v>30.13</v>
      </c>
      <c r="AB80" s="12">
        <f>VLOOKUP($H80,'[2]2024_10'!$D:$AD,'[2]2024_10'!Q$19,FALSE)</f>
        <v>1744.13</v>
      </c>
      <c r="AC80">
        <f t="shared" si="6"/>
        <v>1744.13</v>
      </c>
      <c r="AD80">
        <f t="shared" si="7"/>
        <v>0</v>
      </c>
    </row>
    <row r="81" spans="1:30" x14ac:dyDescent="0.25">
      <c r="A81" s="10" t="str">
        <f t="shared" si="9"/>
        <v>H201 2024 Outubro</v>
      </c>
      <c r="B81" s="10" t="str">
        <f>VLOOKUP(H81,[1]Auxiliar_referencia!E:F,2,FALSE)</f>
        <v>Medidor não instalado</v>
      </c>
      <c r="C81" s="10">
        <v>2024</v>
      </c>
      <c r="D81" s="10" t="s">
        <v>121</v>
      </c>
      <c r="E81" s="10">
        <f>VLOOKUP(H81,[1]Auxiliar_referencia!$B:$X,3,FALSE)</f>
        <v>0</v>
      </c>
      <c r="F81" s="10" t="str">
        <f>VLOOKUP(H81,[1]Auxiliar_referencia!$B:$X,11,FALSE)</f>
        <v>Área Sede</v>
      </c>
      <c r="G81" s="10" t="str">
        <f>VLOOKUP(H81,[1]Auxiliar_referencia!$B:$X,16,FALSE)</f>
        <v/>
      </c>
      <c r="H81" s="11" t="s">
        <v>110</v>
      </c>
      <c r="I81" s="10" t="str">
        <f>VLOOKUP(H81,[1]Auxiliar_referencia!$B:$X,20,FALSE)</f>
        <v>Interno</v>
      </c>
      <c r="J81" s="10" t="str">
        <f>VLOOKUP(H81,[1]Auxiliar_referencia!$B:$X,10,FALSE)</f>
        <v>Curitibanos</v>
      </c>
      <c r="K81" s="10" t="str">
        <f>VLOOKUP(H81,[1]Auxiliar_referencia!$B:$X,12,FALSE)</f>
        <v>Curitibanos SEDE - Água Subterrânea</v>
      </c>
      <c r="L81" s="12">
        <f>VLOOKUP($H81,'[2]2024_10'!$D:$AD,'[2]2024_10'!Z$19,FALSE)</f>
        <v>1</v>
      </c>
      <c r="M81" s="12">
        <f>VLOOKUP($H81,'[2]2024_10'!$D:$AD,'[2]2024_10'!AA$19,FALSE)</f>
        <v>0</v>
      </c>
      <c r="N81" s="12">
        <f>VLOOKUP($H81,'[2]2024_10'!$D:$AD,'[2]2024_10'!AB$19,FALSE)</f>
        <v>0</v>
      </c>
      <c r="O81" s="12">
        <f>VLOOKUP($H81,'[2]2024_10'!$D:$AD,'[2]2024_10'!AC$19,FALSE)</f>
        <v>0</v>
      </c>
      <c r="P81" s="12">
        <f>VLOOKUP($H81,'[2]2024_10'!$D:$AD,'[2]2024_10'!AD$19,FALSE)</f>
        <v>1</v>
      </c>
      <c r="Q81" s="13">
        <f>VLOOKUP(H81,'[1]2024_09'!H:R,11,FALSE)</f>
        <v>0</v>
      </c>
      <c r="R81" s="14">
        <f>VLOOKUP($H81,'[2]2024_10'!$D:$AD,'[2]2024_10'!J$19,FALSE)</f>
        <v>0</v>
      </c>
      <c r="S81" s="15">
        <f t="shared" si="5"/>
        <v>0</v>
      </c>
      <c r="T81" s="12">
        <f>VLOOKUP($H81,'[2]2024_10'!$D:$AD,'[2]2024_10'!K$19,FALSE)</f>
        <v>0</v>
      </c>
      <c r="U81" s="16">
        <f>VLOOKUP($H81,'[2]2024_10'!$D:$AD,'[2]2024_10'!T$19,FALSE)</f>
        <v>0</v>
      </c>
      <c r="V81" s="17">
        <f>VLOOKUP($H81,'[2]2024_10'!$D:$AD,'[2]2024_10'!U$19,FALSE)</f>
        <v>0</v>
      </c>
      <c r="W81" s="12">
        <f>VLOOKUP($H81,'[2]2024_10'!$D:$AD,'[2]2024_10'!L$19,FALSE)</f>
        <v>0</v>
      </c>
      <c r="X81" s="12">
        <f>VLOOKUP($H81,'[2]2024_10'!$D:$AD,'[2]2024_10'!M$19,FALSE)</f>
        <v>0</v>
      </c>
      <c r="Y81" s="18">
        <f>VLOOKUP($H81,'[2]2024_10'!$D:$AD,'[2]2024_10'!N$19,FALSE)</f>
        <v>0</v>
      </c>
      <c r="Z81" s="12">
        <f>VLOOKUP($H81,'[2]2024_10'!$D:$AD,'[2]2024_10'!O$19,FALSE)</f>
        <v>0</v>
      </c>
      <c r="AA81" s="12">
        <f>VLOOKUP($H81,'[2]2024_10'!$D:$AD,'[2]2024_10'!P$19,FALSE)</f>
        <v>0</v>
      </c>
      <c r="AB81" s="12">
        <f>VLOOKUP($H81,'[2]2024_10'!$D:$AD,'[2]2024_10'!Q$19,FALSE)</f>
        <v>0</v>
      </c>
      <c r="AC81">
        <f t="shared" si="6"/>
        <v>0</v>
      </c>
      <c r="AD81">
        <f t="shared" si="7"/>
        <v>0</v>
      </c>
    </row>
    <row r="82" spans="1:30" x14ac:dyDescent="0.25">
      <c r="A82" s="10" t="str">
        <f t="shared" si="9"/>
        <v>H202 2024 Outubro</v>
      </c>
      <c r="B82" s="10" t="str">
        <f>VLOOKUP(H82,[1]Auxiliar_referencia!E:F,2,FALSE)</f>
        <v>Medidor não instalado</v>
      </c>
      <c r="C82" s="10">
        <v>2024</v>
      </c>
      <c r="D82" s="10" t="s">
        <v>121</v>
      </c>
      <c r="E82" s="10">
        <f>VLOOKUP(H82,[1]Auxiliar_referencia!$B:$X,3,FALSE)</f>
        <v>0</v>
      </c>
      <c r="F82" s="10" t="str">
        <f>VLOOKUP(H82,[1]Auxiliar_referencia!$B:$X,11,FALSE)</f>
        <v>Área Sede</v>
      </c>
      <c r="G82" s="10" t="str">
        <f>VLOOKUP(H82,[1]Auxiliar_referencia!$B:$X,16,FALSE)</f>
        <v/>
      </c>
      <c r="H82" s="11" t="s">
        <v>111</v>
      </c>
      <c r="I82" s="10" t="str">
        <f>VLOOKUP(H82,[1]Auxiliar_referencia!$B:$X,20,FALSE)</f>
        <v>Interno</v>
      </c>
      <c r="J82" s="10" t="str">
        <f>VLOOKUP(H82,[1]Auxiliar_referencia!$B:$X,10,FALSE)</f>
        <v>Curitibanos</v>
      </c>
      <c r="K82" s="10" t="str">
        <f>VLOOKUP(H82,[1]Auxiliar_referencia!$B:$X,12,FALSE)</f>
        <v>Curitibanos SEDE - ETE</v>
      </c>
      <c r="L82" s="12">
        <f>VLOOKUP($H82,'[2]2024_10'!$D:$AD,'[2]2024_10'!Z$19,FALSE)</f>
        <v>0</v>
      </c>
      <c r="M82" s="12">
        <f>VLOOKUP($H82,'[2]2024_10'!$D:$AD,'[2]2024_10'!AA$19,FALSE)</f>
        <v>0</v>
      </c>
      <c r="N82" s="12">
        <f>VLOOKUP($H82,'[2]2024_10'!$D:$AD,'[2]2024_10'!AB$19,FALSE)</f>
        <v>0</v>
      </c>
      <c r="O82" s="12">
        <f>VLOOKUP($H82,'[2]2024_10'!$D:$AD,'[2]2024_10'!AC$19,FALSE)</f>
        <v>0</v>
      </c>
      <c r="P82" s="12">
        <f>VLOOKUP($H82,'[2]2024_10'!$D:$AD,'[2]2024_10'!AD$19,FALSE)</f>
        <v>0</v>
      </c>
      <c r="Q82" s="13">
        <f>VLOOKUP(H82,'[1]2024_09'!H:R,11,FALSE)</f>
        <v>0</v>
      </c>
      <c r="R82" s="14">
        <f>VLOOKUP($H82,'[2]2024_10'!$D:$AD,'[2]2024_10'!J$19,FALSE)</f>
        <v>0</v>
      </c>
      <c r="S82" s="15">
        <f t="shared" si="5"/>
        <v>0</v>
      </c>
      <c r="T82" s="12">
        <f>VLOOKUP($H82,'[2]2024_10'!$D:$AD,'[2]2024_10'!K$19,FALSE)</f>
        <v>0</v>
      </c>
      <c r="U82" s="16">
        <f>VLOOKUP($H82,'[2]2024_10'!$D:$AD,'[2]2024_10'!T$19,FALSE)</f>
        <v>0</v>
      </c>
      <c r="V82" s="17">
        <f>VLOOKUP($H82,'[2]2024_10'!$D:$AD,'[2]2024_10'!U$19,FALSE)</f>
        <v>0</v>
      </c>
      <c r="W82" s="12">
        <f>VLOOKUP($H82,'[2]2024_10'!$D:$AD,'[2]2024_10'!L$19,FALSE)</f>
        <v>0</v>
      </c>
      <c r="X82" s="12">
        <f>VLOOKUP($H82,'[2]2024_10'!$D:$AD,'[2]2024_10'!M$19,FALSE)</f>
        <v>0</v>
      </c>
      <c r="Y82" s="18">
        <f>VLOOKUP($H82,'[2]2024_10'!$D:$AD,'[2]2024_10'!N$19,FALSE)</f>
        <v>0</v>
      </c>
      <c r="Z82" s="12">
        <f>VLOOKUP($H82,'[2]2024_10'!$D:$AD,'[2]2024_10'!O$19,FALSE)</f>
        <v>0</v>
      </c>
      <c r="AA82" s="12">
        <f>VLOOKUP($H82,'[2]2024_10'!$D:$AD,'[2]2024_10'!P$19,FALSE)</f>
        <v>0</v>
      </c>
      <c r="AB82" s="12">
        <f>VLOOKUP($H82,'[2]2024_10'!$D:$AD,'[2]2024_10'!Q$19,FALSE)</f>
        <v>0</v>
      </c>
      <c r="AC82">
        <f t="shared" si="6"/>
        <v>0</v>
      </c>
      <c r="AD82">
        <f t="shared" si="7"/>
        <v>0</v>
      </c>
    </row>
    <row r="83" spans="1:30" x14ac:dyDescent="0.25">
      <c r="A83" s="10" t="str">
        <f t="shared" si="9"/>
        <v>H300 2024 Outubro</v>
      </c>
      <c r="B83" s="10" t="str">
        <f>VLOOKUP(H83,[1]Auxiliar_referencia!E:F,2,FALSE)</f>
        <v>Medidor faturado pela UFSC</v>
      </c>
      <c r="C83" s="10">
        <v>2024</v>
      </c>
      <c r="D83" s="10" t="s">
        <v>121</v>
      </c>
      <c r="E83" s="10">
        <f>VLOOKUP(H83,[1]Auxiliar_referencia!$B:$X,3,FALSE)</f>
        <v>196916</v>
      </c>
      <c r="F83" s="10" t="str">
        <f>VLOOKUP(H83,[1]Auxiliar_referencia!$B:$X,11,FALSE)</f>
        <v>Araranguá</v>
      </c>
      <c r="G83" s="10" t="str">
        <f>VLOOKUP(H83,[1]Auxiliar_referencia!$B:$X,16,FALSE)</f>
        <v>A15L279126</v>
      </c>
      <c r="H83" s="11" t="s">
        <v>112</v>
      </c>
      <c r="I83" s="10" t="str">
        <f>VLOOKUP(H83,[1]Auxiliar_referencia!$B:$X,20,FALSE)</f>
        <v>SAMAE ARARANGUÁ</v>
      </c>
      <c r="J83" s="10" t="str">
        <f>VLOOKUP(H83,[1]Auxiliar_referencia!$B:$X,10,FALSE)</f>
        <v>Araranguá</v>
      </c>
      <c r="K83" s="10" t="str">
        <f>VLOOKUP(H83,[1]Auxiliar_referencia!$B:$X,12,FALSE)</f>
        <v>SAMAE Araranguá  Mato Alto</v>
      </c>
      <c r="L83" s="12">
        <f>VLOOKUP($H83,'[2]2024_10'!$D:$AD,'[2]2024_10'!Z$19,FALSE)</f>
        <v>1</v>
      </c>
      <c r="M83" s="12">
        <f>VLOOKUP($H83,'[2]2024_10'!$D:$AD,'[2]2024_10'!AA$19,FALSE)</f>
        <v>0</v>
      </c>
      <c r="N83" s="12">
        <f>VLOOKUP($H83,'[2]2024_10'!$D:$AD,'[2]2024_10'!AB$19,FALSE)</f>
        <v>0</v>
      </c>
      <c r="O83" s="12">
        <f>VLOOKUP($H83,'[2]2024_10'!$D:$AD,'[2]2024_10'!AC$19,FALSE)</f>
        <v>0</v>
      </c>
      <c r="P83" s="12">
        <f>VLOOKUP($H83,'[2]2024_10'!$D:$AD,'[2]2024_10'!AD$19,FALSE)</f>
        <v>1</v>
      </c>
      <c r="Q83" s="13">
        <f>VLOOKUP(H83,'[1]2024_09'!H:R,11,FALSE)</f>
        <v>4236</v>
      </c>
      <c r="R83" s="14">
        <f>VLOOKUP($H83,'[2]2024_10'!$D:$AD,'[2]2024_10'!J$19,FALSE)</f>
        <v>4261</v>
      </c>
      <c r="S83" s="15">
        <f t="shared" si="5"/>
        <v>25</v>
      </c>
      <c r="T83" s="12">
        <f>VLOOKUP($H83,'[2]2024_10'!$D:$AD,'[2]2024_10'!K$19,FALSE)</f>
        <v>25</v>
      </c>
      <c r="U83" s="16">
        <f>VLOOKUP($H83,'[2]2024_10'!$D:$AD,'[2]2024_10'!T$19,FALSE)</f>
        <v>0</v>
      </c>
      <c r="V83" s="17">
        <f>VLOOKUP($H83,'[2]2024_10'!$D:$AD,'[2]2024_10'!U$19,FALSE)</f>
        <v>0</v>
      </c>
      <c r="W83" s="12">
        <f>VLOOKUP($H83,'[2]2024_10'!$D:$AD,'[2]2024_10'!L$19,FALSE)</f>
        <v>291.11</v>
      </c>
      <c r="X83" s="12">
        <f>VLOOKUP($H83,'[2]2024_10'!$D:$AD,'[2]2024_10'!M$19,FALSE)</f>
        <v>0</v>
      </c>
      <c r="Y83" s="18">
        <f>VLOOKUP($H83,'[2]2024_10'!$D:$AD,'[2]2024_10'!N$19,FALSE)</f>
        <v>0</v>
      </c>
      <c r="Z83" s="12">
        <f>VLOOKUP($H83,'[2]2024_10'!$D:$AD,'[2]2024_10'!O$19,FALSE)</f>
        <v>0</v>
      </c>
      <c r="AA83" s="12">
        <f>VLOOKUP($H83,'[2]2024_10'!$D:$AD,'[2]2024_10'!P$19,FALSE)</f>
        <v>0</v>
      </c>
      <c r="AB83" s="12">
        <f>VLOOKUP($H83,'[2]2024_10'!$D:$AD,'[2]2024_10'!Q$19,FALSE)</f>
        <v>291.11</v>
      </c>
      <c r="AC83">
        <f t="shared" si="6"/>
        <v>291.11</v>
      </c>
      <c r="AD83">
        <f t="shared" si="7"/>
        <v>0</v>
      </c>
    </row>
    <row r="84" spans="1:30" x14ac:dyDescent="0.25">
      <c r="A84" s="10" t="str">
        <f t="shared" si="9"/>
        <v>H302 2024 Outubro</v>
      </c>
      <c r="B84" s="10" t="str">
        <f>VLOOKUP(H84,[1]Auxiliar_referencia!E:F,2,FALSE)</f>
        <v>Medidor faturado pela UFSC</v>
      </c>
      <c r="C84" s="10">
        <v>2024</v>
      </c>
      <c r="D84" s="10" t="s">
        <v>121</v>
      </c>
      <c r="E84" s="10">
        <f>VLOOKUP(H84,[1]Auxiliar_referencia!$B:$X,3,FALSE)</f>
        <v>107568</v>
      </c>
      <c r="F84" s="10" t="str">
        <f>VLOOKUP(H84,[1]Auxiliar_referencia!$B:$X,11,FALSE)</f>
        <v>Araranguá</v>
      </c>
      <c r="G84" s="10" t="str">
        <f>VLOOKUP(H84,[1]Auxiliar_referencia!$B:$X,16,FALSE)</f>
        <v>A22LN0055338</v>
      </c>
      <c r="H84" s="11" t="s">
        <v>113</v>
      </c>
      <c r="I84" s="10" t="str">
        <f>VLOOKUP(H84,[1]Auxiliar_referencia!$B:$X,20,FALSE)</f>
        <v>SAMAE ARARANGUÁ</v>
      </c>
      <c r="J84" s="10" t="str">
        <f>VLOOKUP(H84,[1]Auxiliar_referencia!$B:$X,10,FALSE)</f>
        <v>Araranguá</v>
      </c>
      <c r="K84" s="10" t="str">
        <f>VLOOKUP(H84,[1]Auxiliar_referencia!$B:$X,12,FALSE)</f>
        <v>SAMAE Araranguá  R. Pedro M. Pacheco (Medicina)</v>
      </c>
      <c r="L84" s="12">
        <f>VLOOKUP($H84,'[2]2024_10'!$D:$AD,'[2]2024_10'!Z$19,FALSE)</f>
        <v>1</v>
      </c>
      <c r="M84" s="12">
        <f>VLOOKUP($H84,'[2]2024_10'!$D:$AD,'[2]2024_10'!AA$19,FALSE)</f>
        <v>0</v>
      </c>
      <c r="N84" s="12">
        <f>VLOOKUP($H84,'[2]2024_10'!$D:$AD,'[2]2024_10'!AB$19,FALSE)</f>
        <v>0</v>
      </c>
      <c r="O84" s="12">
        <f>VLOOKUP($H84,'[2]2024_10'!$D:$AD,'[2]2024_10'!AC$19,FALSE)</f>
        <v>0</v>
      </c>
      <c r="P84" s="12">
        <f>VLOOKUP($H84,'[2]2024_10'!$D:$AD,'[2]2024_10'!AD$19,FALSE)</f>
        <v>1</v>
      </c>
      <c r="Q84" s="13">
        <f>VLOOKUP(H84,'[1]2024_09'!H:R,11,FALSE)</f>
        <v>179</v>
      </c>
      <c r="R84" s="14">
        <f>VLOOKUP($H84,'[2]2024_10'!$D:$AD,'[2]2024_10'!J$19,FALSE)</f>
        <v>181</v>
      </c>
      <c r="S84" s="15">
        <f t="shared" si="5"/>
        <v>2</v>
      </c>
      <c r="T84" s="12">
        <f>VLOOKUP($H84,'[2]2024_10'!$D:$AD,'[2]2024_10'!K$19,FALSE)</f>
        <v>10</v>
      </c>
      <c r="U84" s="16">
        <f>VLOOKUP($H84,'[2]2024_10'!$D:$AD,'[2]2024_10'!T$19,FALSE)</f>
        <v>0</v>
      </c>
      <c r="V84" s="17">
        <f>VLOOKUP($H84,'[2]2024_10'!$D:$AD,'[2]2024_10'!U$19,FALSE)</f>
        <v>0</v>
      </c>
      <c r="W84" s="12">
        <f>VLOOKUP($H84,'[2]2024_10'!$D:$AD,'[2]2024_10'!L$19,FALSE)</f>
        <v>96.81</v>
      </c>
      <c r="X84" s="12">
        <f>VLOOKUP($H84,'[2]2024_10'!$D:$AD,'[2]2024_10'!M$19,FALSE)</f>
        <v>71.06</v>
      </c>
      <c r="Y84" s="18">
        <f>VLOOKUP($H84,'[2]2024_10'!$D:$AD,'[2]2024_10'!N$19,FALSE)</f>
        <v>0</v>
      </c>
      <c r="Z84" s="12">
        <f>VLOOKUP($H84,'[2]2024_10'!$D:$AD,'[2]2024_10'!O$19,FALSE)</f>
        <v>0</v>
      </c>
      <c r="AA84" s="12">
        <f>VLOOKUP($H84,'[2]2024_10'!$D:$AD,'[2]2024_10'!P$19,FALSE)</f>
        <v>0</v>
      </c>
      <c r="AB84" s="12">
        <f>VLOOKUP($H84,'[2]2024_10'!$D:$AD,'[2]2024_10'!Q$19,FALSE)</f>
        <v>167.87</v>
      </c>
      <c r="AC84">
        <f t="shared" si="6"/>
        <v>167.87</v>
      </c>
      <c r="AD84">
        <f t="shared" si="7"/>
        <v>0</v>
      </c>
    </row>
    <row r="85" spans="1:30" x14ac:dyDescent="0.25">
      <c r="A85" s="10" t="str">
        <f t="shared" si="9"/>
        <v>H401 2024 Outubro</v>
      </c>
      <c r="B85" s="10" t="str">
        <f>VLOOKUP(H85,[1]Auxiliar_referencia!E:F,2,FALSE)</f>
        <v>Medidor faturado pela UFSC</v>
      </c>
      <c r="C85" s="10">
        <v>2024</v>
      </c>
      <c r="D85" s="10" t="s">
        <v>121</v>
      </c>
      <c r="E85" s="10">
        <f>VLOOKUP(H85,[1]Auxiliar_referencia!$B:$X,3,FALSE)</f>
        <v>38988</v>
      </c>
      <c r="F85" s="10" t="str">
        <f>VLOOKUP(H85,[1]Auxiliar_referencia!$B:$X,11,FALSE)</f>
        <v>Blumenau</v>
      </c>
      <c r="G85" s="10" t="str">
        <f>VLOOKUP(H85,[1]Auxiliar_referencia!$B:$X,16,FALSE)</f>
        <v>A12S141289</v>
      </c>
      <c r="H85" s="11" t="s">
        <v>114</v>
      </c>
      <c r="I85" s="10" t="str">
        <f>VLOOKUP(H85,[1]Auxiliar_referencia!$B:$X,20,FALSE)</f>
        <v>SAMAE BLUMENAU</v>
      </c>
      <c r="J85" s="10" t="str">
        <f>VLOOKUP(H85,[1]Auxiliar_referencia!$B:$X,10,FALSE)</f>
        <v>Blumenau</v>
      </c>
      <c r="K85" s="10" t="str">
        <f>VLOOKUP(H85,[1]Auxiliar_referencia!$B:$X,12,FALSE)</f>
        <v>SAMAE Blumenau  Rua João Pessoa, 2750</v>
      </c>
      <c r="L85" s="12">
        <f>VLOOKUP($H85,'[2]2024_10'!$D:$AD,'[2]2024_10'!Z$19,FALSE)</f>
        <v>1</v>
      </c>
      <c r="M85" s="12">
        <f>VLOOKUP($H85,'[2]2024_10'!$D:$AD,'[2]2024_10'!AA$19,FALSE)</f>
        <v>0</v>
      </c>
      <c r="N85" s="12">
        <f>VLOOKUP($H85,'[2]2024_10'!$D:$AD,'[2]2024_10'!AB$19,FALSE)</f>
        <v>0</v>
      </c>
      <c r="O85" s="12">
        <f>VLOOKUP($H85,'[2]2024_10'!$D:$AD,'[2]2024_10'!AC$19,FALSE)</f>
        <v>0</v>
      </c>
      <c r="P85" s="12">
        <f>VLOOKUP($H85,'[2]2024_10'!$D:$AD,'[2]2024_10'!AD$19,FALSE)</f>
        <v>1</v>
      </c>
      <c r="Q85" s="13">
        <f>VLOOKUP(H85,'[1]2024_09'!H:R,11,FALSE)</f>
        <v>3494</v>
      </c>
      <c r="R85" s="14">
        <f>VLOOKUP($H85,'[2]2024_10'!$D:$AD,'[2]2024_10'!J$19,FALSE)</f>
        <v>3581</v>
      </c>
      <c r="S85" s="15">
        <f t="shared" si="5"/>
        <v>87</v>
      </c>
      <c r="T85" s="12">
        <f>VLOOKUP($H85,'[2]2024_10'!$D:$AD,'[2]2024_10'!K$19,FALSE)</f>
        <v>87</v>
      </c>
      <c r="U85" s="16">
        <f>VLOOKUP($H85,'[2]2024_10'!$D:$AD,'[2]2024_10'!T$19,FALSE)</f>
        <v>0</v>
      </c>
      <c r="V85" s="17">
        <f>VLOOKUP($H85,'[2]2024_10'!$D:$AD,'[2]2024_10'!U$19,FALSE)</f>
        <v>0</v>
      </c>
      <c r="W85" s="12">
        <f>VLOOKUP($H85,'[2]2024_10'!$D:$AD,'[2]2024_10'!L$19,FALSE)</f>
        <v>664.06</v>
      </c>
      <c r="X85" s="12">
        <f>VLOOKUP($H85,'[2]2024_10'!$D:$AD,'[2]2024_10'!M$19,FALSE)</f>
        <v>770.48</v>
      </c>
      <c r="Y85" s="18">
        <f>VLOOKUP($H85,'[2]2024_10'!$D:$AD,'[2]2024_10'!N$19,FALSE)</f>
        <v>-72.81</v>
      </c>
      <c r="Z85" s="12">
        <f>VLOOKUP($H85,'[2]2024_10'!$D:$AD,'[2]2024_10'!O$19,FALSE)</f>
        <v>0</v>
      </c>
      <c r="AA85" s="12">
        <f>VLOOKUP($H85,'[2]2024_10'!$D:$AD,'[2]2024_10'!P$19,FALSE)</f>
        <v>0</v>
      </c>
      <c r="AB85" s="12">
        <f>VLOOKUP($H85,'[2]2024_10'!$D:$AD,'[2]2024_10'!Q$19,FALSE)</f>
        <v>1361.73</v>
      </c>
      <c r="AC85">
        <f t="shared" si="6"/>
        <v>1361.73</v>
      </c>
      <c r="AD85">
        <f t="shared" si="7"/>
        <v>0</v>
      </c>
    </row>
    <row r="86" spans="1:30" x14ac:dyDescent="0.25">
      <c r="A86" s="10" t="str">
        <f t="shared" si="9"/>
        <v>H402 2024 Outubro</v>
      </c>
      <c r="B86" s="10" t="str">
        <f>VLOOKUP(H86,[1]Auxiliar_referencia!E:F,2,FALSE)</f>
        <v>Medidor faturado pela UFSC</v>
      </c>
      <c r="C86" s="10">
        <v>2024</v>
      </c>
      <c r="D86" s="10" t="s">
        <v>121</v>
      </c>
      <c r="E86" s="10">
        <f>VLOOKUP(H86,[1]Auxiliar_referencia!$B:$X,3,FALSE)</f>
        <v>55308</v>
      </c>
      <c r="F86" s="10" t="str">
        <f>VLOOKUP(H86,[1]Auxiliar_referencia!$B:$X,11,FALSE)</f>
        <v>Blumenau</v>
      </c>
      <c r="G86" s="10" t="str">
        <f>VLOOKUP(H86,[1]Auxiliar_referencia!$B:$X,16,FALSE)</f>
        <v>Y17AA00025980</v>
      </c>
      <c r="H86" s="11" t="s">
        <v>115</v>
      </c>
      <c r="I86" s="10" t="str">
        <f>VLOOKUP(H86,[1]Auxiliar_referencia!$B:$X,20,FALSE)</f>
        <v>SAMAE BLUMENAU</v>
      </c>
      <c r="J86" s="10" t="str">
        <f>VLOOKUP(H86,[1]Auxiliar_referencia!$B:$X,10,FALSE)</f>
        <v>Blumenau</v>
      </c>
      <c r="K86" s="10" t="str">
        <f>VLOOKUP(H86,[1]Auxiliar_referencia!$B:$X,12,FALSE)</f>
        <v>SAMAE Blumenau  Rua João Pessoa, 2514</v>
      </c>
      <c r="L86" s="12">
        <f>VLOOKUP($H86,'[2]2024_10'!$D:$AD,'[2]2024_10'!Z$19,FALSE)</f>
        <v>1</v>
      </c>
      <c r="M86" s="12">
        <f>VLOOKUP($H86,'[2]2024_10'!$D:$AD,'[2]2024_10'!AA$19,FALSE)</f>
        <v>0</v>
      </c>
      <c r="N86" s="12">
        <f>VLOOKUP($H86,'[2]2024_10'!$D:$AD,'[2]2024_10'!AB$19,FALSE)</f>
        <v>0</v>
      </c>
      <c r="O86" s="12">
        <f>VLOOKUP($H86,'[2]2024_10'!$D:$AD,'[2]2024_10'!AC$19,FALSE)</f>
        <v>0</v>
      </c>
      <c r="P86" s="12">
        <f>VLOOKUP($H86,'[2]2024_10'!$D:$AD,'[2]2024_10'!AD$19,FALSE)</f>
        <v>1</v>
      </c>
      <c r="Q86" s="13">
        <f>VLOOKUP(H86,'[1]2024_09'!H:R,11,FALSE)</f>
        <v>2203</v>
      </c>
      <c r="R86" s="14">
        <f>VLOOKUP($H86,'[2]2024_10'!$D:$AD,'[2]2024_10'!J$19,FALSE)</f>
        <v>0</v>
      </c>
      <c r="S86" s="15">
        <f t="shared" si="5"/>
        <v>-2203</v>
      </c>
      <c r="T86" s="12">
        <f>VLOOKUP($H86,'[2]2024_10'!$D:$AD,'[2]2024_10'!K$19,FALSE)</f>
        <v>0</v>
      </c>
      <c r="U86" s="16">
        <f>VLOOKUP($H86,'[2]2024_10'!$D:$AD,'[2]2024_10'!T$19,FALSE)</f>
        <v>0</v>
      </c>
      <c r="V86" s="17">
        <f>VLOOKUP($H86,'[2]2024_10'!$D:$AD,'[2]2024_10'!U$19,FALSE)</f>
        <v>0</v>
      </c>
      <c r="W86" s="12">
        <f>VLOOKUP($H86,'[2]2024_10'!$D:$AD,'[2]2024_10'!L$19,FALSE)</f>
        <v>0</v>
      </c>
      <c r="X86" s="12">
        <f>VLOOKUP($H86,'[2]2024_10'!$D:$AD,'[2]2024_10'!M$19,FALSE)</f>
        <v>0</v>
      </c>
      <c r="Y86" s="18">
        <f>VLOOKUP($H86,'[2]2024_10'!$D:$AD,'[2]2024_10'!N$19,FALSE)</f>
        <v>0</v>
      </c>
      <c r="Z86" s="12">
        <f>VLOOKUP($H86,'[2]2024_10'!$D:$AD,'[2]2024_10'!O$19,FALSE)</f>
        <v>0</v>
      </c>
      <c r="AA86" s="12">
        <f>VLOOKUP($H86,'[2]2024_10'!$D:$AD,'[2]2024_10'!P$19,FALSE)</f>
        <v>0</v>
      </c>
      <c r="AB86" s="12">
        <f>VLOOKUP($H86,'[2]2024_10'!$D:$AD,'[2]2024_10'!Q$19,FALSE)</f>
        <v>0</v>
      </c>
      <c r="AC86">
        <f t="shared" si="6"/>
        <v>0</v>
      </c>
      <c r="AD86">
        <f t="shared" si="7"/>
        <v>0</v>
      </c>
    </row>
    <row r="138" spans="1:29" customForma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27"/>
    </row>
  </sheetData>
  <autoFilter ref="A1:AD1" xr:uid="{00000000-0009-0000-0000-00001D000000}">
    <sortState xmlns:xlrd2="http://schemas.microsoft.com/office/spreadsheetml/2017/richdata2" ref="A2:AC75">
      <sortCondition ref="B1"/>
    </sortState>
  </autoFilter>
  <conditionalFormatting sqref="U1 U87:U1048576">
    <cfRule type="cellIs" dxfId="8" priority="9" operator="equal">
      <formula>"Média"</formula>
    </cfRule>
    <cfRule type="cellIs" dxfId="7" priority="10" operator="equal">
      <formula>"Mínimo"</formula>
    </cfRule>
  </conditionalFormatting>
  <conditionalFormatting sqref="U1:U1048576">
    <cfRule type="cellIs" dxfId="6" priority="3" operator="equal">
      <formula>"Informado"</formula>
    </cfRule>
  </conditionalFormatting>
  <conditionalFormatting sqref="U2:U86">
    <cfRule type="cellIs" dxfId="5" priority="1" operator="equal">
      <formula>"Média"</formula>
    </cfRule>
    <cfRule type="cellIs" dxfId="4" priority="2" operator="equal">
      <formula>"Mínimo"</formula>
    </cfRule>
    <cfRule type="cellIs" dxfId="3" priority="4" operator="equal">
      <formula>"Lido"</formula>
    </cfRule>
  </conditionalFormatting>
  <conditionalFormatting sqref="V1 V87:V1048576">
    <cfRule type="containsText" dxfId="2" priority="6" operator="containsText" text="fatura emitida pela média">
      <formula>NOT(ISERROR(SEARCH("fatura emitida pela média",V1)))</formula>
    </cfRule>
    <cfRule type="containsText" dxfId="1" priority="7" operator="containsText" text="ALTO CONSUMO">
      <formula>NOT(ISERROR(SEARCH("ALTO CONSUMO",V1)))</formula>
    </cfRule>
  </conditionalFormatting>
  <conditionalFormatting sqref="AD2:AD138">
    <cfRule type="cellIs" dxfId="0" priority="5" operator="not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2025_03</vt:lpstr>
      <vt:lpstr>2025_02</vt:lpstr>
      <vt:lpstr>2025_01</vt:lpstr>
      <vt:lpstr>2024_12</vt:lpstr>
      <vt:lpstr>2024_11</vt:lpstr>
      <vt:lpstr>2024_10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Djesser Sergio</dc:creator>
  <cp:lastModifiedBy>Djesser Sergio</cp:lastModifiedBy>
  <dcterms:created xsi:type="dcterms:W3CDTF">2025-04-14T14:25:29Z</dcterms:created>
  <dcterms:modified xsi:type="dcterms:W3CDTF">2025-04-14T14:27:42Z</dcterms:modified>
</cp:coreProperties>
</file>