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Umsatz" sheetId="1" state="visible" r:id="rId2"/>
    <sheet name="Kontaktdaten" sheetId="2" state="visible" r:id="rId3"/>
    <sheet name="Festlegungen" sheetId="3" state="visible" r:id="rId4"/>
    <sheet name="QS" sheetId="4" state="visible" r:id="rId5"/>
    <sheet name="Wochenmeldu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<sst xmlns="http://schemas.openxmlformats.org/spreadsheetml/2006/main" count="155" uniqueCount="136">
  <si>
    <t>Carexpert</t>
  </si>
  <si>
    <t>Kostenträger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</si>
  <si>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</si>
  <si>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</si>
  <si>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</si>
  <si>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</si>
  <si>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</si>
  <si>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</si>
  <si>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</si>
  <si>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</si>
  <si>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</si>
  <si>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</si>
  <si>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</si>
  <si>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</si>
  <si>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Gesamt</t>
  </si>
  <si>
    <t>Plan 2017</t>
  </si>
  <si>
    <t>Ist 2017</t>
  </si>
  <si>
    <t>Vorgaben</t>
  </si>
  <si>
    <t>Exklusiv-MA</t>
  </si>
  <si>
    <t> - </t>
  </si>
  <si>
    <t>Ziel</t>
  </si>
  <si>
    <t>1. Steigerung Umsatz 22%</t>
  </si>
  <si>
    <t>2. Schaffung Kapazitäten für Zusatzvolumen, 7 Mitarbeiter a 2500=15,5 T€ Monatsumsatz</t>
  </si>
  <si>
    <t>Maßnahmen</t>
  </si>
  <si>
    <t>1. laufender Kontakt zur Übernahme von Aufträgen mindestens wöchentlich</t>
  </si>
  <si>
    <t>2. Projektleiter Herr Gesing</t>
  </si>
  <si>
    <t>3. Ausbildung</t>
  </si>
  <si>
    <t>Vorname</t>
  </si>
  <si>
    <t>WeitereVornamen</t>
  </si>
  <si>
    <t>Nachname</t>
  </si>
  <si>
    <t>Firma</t>
  </si>
  <si>
    <t>Position</t>
  </si>
  <si>
    <t>Straßegeschäftlich</t>
  </si>
  <si>
    <t>Ortgeschäftlich</t>
  </si>
  <si>
    <t>Postleitzahlgeschäftlich</t>
  </si>
  <si>
    <t>Faxgeschäftlich</t>
  </si>
  <si>
    <t>Telefongeschäftlich</t>
  </si>
  <si>
    <t>Mobiltelefon</t>
  </si>
  <si>
    <t>EMailAdresse</t>
  </si>
  <si>
    <t>EMailAngezeigterName</t>
  </si>
  <si>
    <t>Annett</t>
  </si>
  <si>
    <t>Kapp</t>
  </si>
  <si>
    <t>Teamleiterin</t>
  </si>
  <si>
    <t> +49 (6123) 9777 11 132</t>
  </si>
  <si>
    <t>06123 - 97 77 - 232</t>
  </si>
  <si>
    <t>0172 - 61 31 401</t>
  </si>
  <si>
    <t>Annett.Kapp@carexpert.de</t>
  </si>
  <si>
    <t>Annett Kapp (Annett.Kapp@carexpert.de)</t>
  </si>
  <si>
    <t>Ralf</t>
  </si>
  <si>
    <t>Zender</t>
  </si>
  <si>
    <t>carexpert KFZ-Sachverständigen GmbH</t>
  </si>
  <si>
    <t>Leiter Zentrale Disposition und Innendienst-Sachverständige</t>
  </si>
  <si>
    <t>Am Klingenweg 4</t>
  </si>
  <si>
    <t>Walluf</t>
  </si>
  <si>
    <t>65396</t>
  </si>
  <si>
    <t>+49 (6123) 9777-141</t>
  </si>
  <si>
    <t>+49 (6123) 9777-341</t>
  </si>
  <si>
    <t>+49 (172) 61 31 004</t>
  </si>
  <si>
    <t>Ralf.Zender@carexpert.de</t>
  </si>
  <si>
    <t>Ralf Zender (Ralf.Zender@carexpert.de)</t>
  </si>
  <si>
    <t>IT</t>
  </si>
  <si>
    <t>Carexpert - neue Logins/Logins</t>
  </si>
  <si>
    <t>löschen</t>
  </si>
  <si>
    <t>support@carexpert.de</t>
  </si>
  <si>
    <t> (support@carexpert.de)</t>
  </si>
  <si>
    <t>IT-Störung</t>
  </si>
  <si>
    <t>hilfe@carexpert.de</t>
  </si>
  <si>
    <t> (hilfe@carexpert.de)</t>
  </si>
  <si>
    <t>Michael</t>
  </si>
  <si>
    <t>Philipp</t>
  </si>
  <si>
    <t>Teamleiter Dispo</t>
  </si>
  <si>
    <t>michael.philipp@carexpert.de</t>
  </si>
  <si>
    <t>Sammelmail</t>
  </si>
  <si>
    <t>Teamleitung</t>
  </si>
  <si>
    <t>ce-Teamleitung@carexpert.de</t>
  </si>
  <si>
    <t> (ce-Teamleitung@carexpert.de)</t>
  </si>
  <si>
    <t>Hartmut</t>
  </si>
  <si>
    <t>Boeden</t>
  </si>
  <si>
    <t>Teamleitung Disposition</t>
  </si>
  <si>
    <t>D-65396</t>
  </si>
  <si>
    <t>+49 (6123) 9777 133</t>
  </si>
  <si>
    <t>+49 (6123) 9777 352</t>
  </si>
  <si>
    <t>+49 (162) 21 31 907</t>
  </si>
  <si>
    <t>Hartmut.Boeden@carexpert.de</t>
  </si>
  <si>
    <t>Hartmut Boeden (Hartmut.Boeden@carexpert.de)</t>
  </si>
  <si>
    <t>Sebastian</t>
  </si>
  <si>
    <t>Denk</t>
  </si>
  <si>
    <t>Teamleiter IT-Systembetrieb</t>
  </si>
  <si>
    <t>+49 6123 9777 227</t>
  </si>
  <si>
    <t>+49 172 6144447</t>
  </si>
  <si>
    <t>Sebastian.Denk@carexpert.de</t>
  </si>
  <si>
    <t>Sebastian Denk (Sebastian.Denk@carexpert.de)</t>
  </si>
  <si>
    <t>Dirk</t>
  </si>
  <si>
    <t>Wiesner</t>
  </si>
  <si>
    <t>Teamleiter Disposition</t>
  </si>
  <si>
    <t>+49 (6123) 9777 11 339</t>
  </si>
  <si>
    <t>+49 (6123) 9777 339</t>
  </si>
  <si>
    <t>+49 (172) 37 28 005</t>
  </si>
  <si>
    <t>Dirk.Wiesner@carexpert.de</t>
  </si>
  <si>
    <t>Dirk Wiesner (Dirk.Wiesner@carexpert.de)</t>
  </si>
  <si>
    <t>Rickers</t>
  </si>
  <si>
    <t>T. 06123 9777209</t>
  </si>
  <si>
    <t>Coachingprotokolle</t>
  </si>
  <si>
    <t>Inbound</t>
  </si>
  <si>
    <t>Outbound</t>
  </si>
  <si>
    <t>Inbound – Außerhalb</t>
  </si>
  <si>
    <t>Umsatz</t>
  </si>
  <si>
    <t>Calls</t>
  </si>
  <si>
    <r>
      <rPr>
        <sz val="8"/>
        <color rgb="FF000000"/>
        <rFont val="Arial"/>
        <family val="2"/>
      </rPr>
      <t>Minuten</t>
    </r>
    <r>
      <rPr>
        <sz val="8"/>
        <color rgb="FF000000"/>
        <rFont val="Arial"/>
        <family val="2"/>
      </rPr>
      <t> (ACD+ACW)</t>
    </r>
  </si>
  <si>
    <t>Lost</t>
  </si>
  <si>
    <t>Inbound-Termin</t>
  </si>
  <si>
    <t>OB-Calls</t>
  </si>
  <si>
    <t>ne</t>
  </si>
  <si>
    <t>Outbound-Datensätze</t>
  </si>
  <si>
    <t>Outbound-Termin</t>
  </si>
  <si>
    <t>Umsatz IN</t>
  </si>
  <si>
    <t>Umsatz OUT</t>
  </si>
  <si>
    <r>
      <rPr>
        <sz val="8"/>
        <color rgb="FF000000"/>
        <rFont val="Arial"/>
        <family val="2"/>
      </rPr>
      <t>KW 9</t>
    </r>
    <r>
      <rPr>
        <sz val="8"/>
        <color rgb="FF000000"/>
        <rFont val="Arial"/>
        <family val="2"/>
      </rPr>
      <t>(01.-03.)</t>
    </r>
  </si>
  <si>
    <t>KW 10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</si>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</sst>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.00\ [$€-407];[RED]\-#,##0.00\ [$€-407]"/>
    <numFmt numFmtId="168" formatCode="DD/MM/YY"/>
    <numFmt numFmtId="169" formatCode="0.00%"/>
  </numFmts>
  <fonts count="12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800000"/>
      <name val="Arial"/>
      <family val="2"/>
      <charset val="1"/>
    </font>
    <font>
      <sz val="11"/>
      <color rgb="FF800000"/>
      <name val="Arial"/>
      <family val="2"/>
      <charset val="1"/>
    </font>
    <font>
      <b val="true"/>
      <sz val="1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1" width="10.7302325581395"/>
    <col collapsed="false" hidden="false" max="2" min="2" style="1" width="12.8"/>
    <col collapsed="false" hidden="false" max="15" min="3" style="1" width="10.730232558139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customFormat="false" ht="15.8" hidden="false" customHeight="false" outlineLevel="0" collapsed="false">
      <c r="A2" s="5" t="n">
        <v>2016</v>
      </c>
      <c r="B2" s="6" t="n">
        <v>10053</v>
      </c>
      <c r="C2" s="7" t="n">
        <v>1764</v>
      </c>
      <c r="D2" s="7" t="n">
        <v>968</v>
      </c>
      <c r="E2" s="7" t="n">
        <v>1996</v>
      </c>
      <c r="F2" s="7" t="n">
        <v>2520</v>
      </c>
      <c r="G2" s="7" t="n">
        <v>2459</v>
      </c>
      <c r="H2" s="7" t="n">
        <v>5304</v>
      </c>
      <c r="I2" s="7" t="n">
        <v>7231</v>
      </c>
      <c r="J2" s="7" t="n">
        <v>8805</v>
      </c>
      <c r="K2" s="7" t="n">
        <v>7033</v>
      </c>
      <c r="L2" s="7" t="n">
        <v>7800</v>
      </c>
      <c r="M2" s="7" t="n">
        <v>17118</v>
      </c>
      <c r="N2" s="7" t="n">
        <v>-2386</v>
      </c>
      <c r="O2" s="7" t="n">
        <f aca="false">SUM(C2:N2)</f>
        <v>60612</v>
      </c>
    </row>
    <row r="3" customFormat="false" ht="15.8" hidden="false" customHeight="false" outlineLevel="0" collapsed="false">
      <c r="A3" s="2" t="s">
        <v>15</v>
      </c>
      <c r="B3" s="2"/>
      <c r="C3" s="7" t="n">
        <v>4500</v>
      </c>
      <c r="D3" s="7" t="n">
        <v>6000</v>
      </c>
      <c r="E3" s="7" t="n">
        <v>7000</v>
      </c>
      <c r="F3" s="7" t="n">
        <v>7000</v>
      </c>
      <c r="G3" s="7" t="n">
        <v>7000</v>
      </c>
      <c r="H3" s="7" t="n">
        <v>7000</v>
      </c>
      <c r="I3" s="7" t="n">
        <v>7000</v>
      </c>
      <c r="J3" s="7" t="n">
        <v>7000</v>
      </c>
      <c r="K3" s="7" t="n">
        <v>7000</v>
      </c>
      <c r="L3" s="7" t="n">
        <v>7000</v>
      </c>
      <c r="M3" s="7" t="n">
        <v>7000</v>
      </c>
      <c r="N3" s="7" t="n">
        <v>7000</v>
      </c>
      <c r="O3" s="7" t="n">
        <f aca="false">SUM(C3:N3)</f>
        <v>80500</v>
      </c>
    </row>
    <row r="4" customFormat="false" ht="15" hidden="false" customHeight="false" outlineLevel="0" collapsed="false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5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customFormat="false" ht="15.8" hidden="false" customHeight="false" outlineLevel="0" collapsed="false">
      <c r="A6" s="8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5.8" hidden="false" customHeight="false" outlineLevel="0" collapsed="false">
      <c r="A7" s="8" t="s">
        <v>18</v>
      </c>
      <c r="B7" s="8"/>
      <c r="C7" s="9" t="s">
        <v>19</v>
      </c>
      <c r="D7" s="9" t="s">
        <v>19</v>
      </c>
      <c r="E7" s="8" t="n">
        <v>3</v>
      </c>
      <c r="F7" s="8" t="n">
        <v>3</v>
      </c>
      <c r="G7" s="8" t="n">
        <v>4</v>
      </c>
      <c r="H7" s="8"/>
      <c r="I7" s="8"/>
      <c r="J7" s="8"/>
      <c r="K7" s="8"/>
      <c r="L7" s="8"/>
      <c r="M7" s="8"/>
      <c r="N7" s="8"/>
      <c r="O7" s="8"/>
    </row>
    <row r="8" customFormat="false" ht="15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O9" s="0"/>
    </row>
    <row r="10" customFormat="false" ht="15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O10" s="10"/>
    </row>
    <row r="11" customFormat="false" ht="15.8" hidden="false" customHeight="false" outlineLevel="0" collapsed="false">
      <c r="A11" s="11" t="s">
        <v>20</v>
      </c>
      <c r="B11" s="12"/>
      <c r="C11" s="12"/>
      <c r="D11" s="12"/>
      <c r="E11" s="12"/>
      <c r="F11" s="12"/>
      <c r="G11" s="12"/>
      <c r="H11" s="12"/>
      <c r="I11" s="12"/>
    </row>
    <row r="12" customFormat="false" ht="15.8" hidden="false" customHeight="false" outlineLevel="0" collapsed="false">
      <c r="A12" s="12" t="s">
        <v>21</v>
      </c>
      <c r="B12" s="12"/>
      <c r="C12" s="12"/>
      <c r="D12" s="12"/>
      <c r="E12" s="12"/>
      <c r="F12" s="12"/>
      <c r="G12" s="12"/>
      <c r="H12" s="12"/>
      <c r="I12" s="12"/>
    </row>
    <row r="13" customFormat="false" ht="15.8" hidden="false" customHeight="false" outlineLevel="0" collapsed="false">
      <c r="A13" s="12" t="s">
        <v>22</v>
      </c>
      <c r="B13" s="12"/>
      <c r="C13" s="12"/>
      <c r="D13" s="12"/>
      <c r="E13" s="12"/>
      <c r="F13" s="12"/>
      <c r="G13" s="12"/>
      <c r="H13" s="12"/>
      <c r="I13" s="12"/>
    </row>
    <row r="14" customFormat="false" ht="15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</row>
    <row r="15" customFormat="false" ht="15.8" hidden="false" customHeight="false" outlineLevel="0" collapsed="false">
      <c r="A15" s="11" t="s">
        <v>23</v>
      </c>
      <c r="B15" s="12"/>
      <c r="C15" s="12"/>
      <c r="D15" s="12"/>
      <c r="E15" s="12"/>
      <c r="F15" s="12"/>
      <c r="G15" s="12"/>
      <c r="H15" s="12"/>
      <c r="I15" s="12"/>
    </row>
    <row r="16" customFormat="false" ht="15.8" hidden="false" customHeight="false" outlineLevel="0" collapsed="false">
      <c r="A16" s="12" t="s">
        <v>24</v>
      </c>
      <c r="B16" s="12"/>
      <c r="C16" s="12"/>
      <c r="D16" s="12"/>
      <c r="E16" s="12"/>
      <c r="F16" s="12"/>
      <c r="G16" s="12"/>
      <c r="H16" s="12"/>
      <c r="I16" s="12"/>
    </row>
    <row r="17" customFormat="false" ht="15.8" hidden="false" customHeight="false" outlineLevel="0" collapsed="false">
      <c r="A17" s="12" t="s">
        <v>25</v>
      </c>
      <c r="B17" s="12"/>
      <c r="C17" s="12"/>
      <c r="D17" s="12"/>
      <c r="E17" s="12"/>
      <c r="F17" s="12"/>
      <c r="G17" s="12"/>
      <c r="H17" s="12"/>
      <c r="I17" s="12"/>
    </row>
    <row r="18" customFormat="false" ht="15.8" hidden="false" customHeight="false" outlineLevel="0" collapsed="false">
      <c r="A18" s="12" t="s">
        <v>26</v>
      </c>
      <c r="B18" s="12"/>
      <c r="C18" s="12"/>
      <c r="D18" s="12"/>
      <c r="E18" s="12"/>
      <c r="F18" s="12"/>
      <c r="G18" s="12"/>
      <c r="H18" s="12"/>
      <c r="I18" s="12"/>
    </row>
    <row r="1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5" activeCellId="0" sqref="O5"/>
    </sheetView>
  </sheetViews>
  <sheetFormatPr defaultRowHeight="15.8"/>
  <cols>
    <col collapsed="false" hidden="false" max="2" min="2" style="0" width="19.1395348837209"/>
    <col collapsed="false" hidden="false" max="3" min="3" style="0" width="14.6604651162791"/>
    <col collapsed="false" hidden="false" max="4" min="4" style="0" width="17.106976744186"/>
    <col collapsed="false" hidden="false" max="5" min="5" style="0" width="20.2558139534884"/>
    <col collapsed="false" hidden="false" max="6" min="6" style="0" width="16.1860465116279"/>
    <col collapsed="false" hidden="false" max="9" min="9" style="0" width="22.2976744186046"/>
    <col collapsed="false" hidden="false" max="10" min="10" style="0" width="21.0744186046512"/>
    <col collapsed="false" hidden="false" max="11" min="11" style="0" width="20.4604651162791"/>
    <col collapsed="false" hidden="false" max="12" min="12" style="0" width="19.4418604651163"/>
    <col collapsed="false" hidden="false" max="13" min="13" style="0" width="32.0697674418605"/>
  </cols>
  <sheetData>
    <row r="1" customFormat="false" ht="37.95" hidden="false" customHeight="false" outlineLevel="0" collapsed="false">
      <c r="A1" s="13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  <c r="K1" s="13" t="s">
        <v>37</v>
      </c>
      <c r="L1" s="13" t="s">
        <v>38</v>
      </c>
      <c r="M1" s="13" t="s">
        <v>39</v>
      </c>
    </row>
    <row r="2" customFormat="false" ht="28.9" hidden="false" customHeight="false" outlineLevel="0" collapsed="false">
      <c r="A2" s="14" t="s">
        <v>40</v>
      </c>
      <c r="B2" s="15"/>
      <c r="C2" s="14" t="s">
        <v>41</v>
      </c>
      <c r="D2" s="15"/>
      <c r="E2" s="14" t="s">
        <v>42</v>
      </c>
      <c r="F2" s="15"/>
      <c r="G2" s="15"/>
      <c r="H2" s="15"/>
      <c r="I2" s="14" t="s">
        <v>43</v>
      </c>
      <c r="J2" s="14" t="s">
        <v>44</v>
      </c>
      <c r="K2" s="14" t="s">
        <v>45</v>
      </c>
      <c r="L2" s="14" t="s">
        <v>46</v>
      </c>
      <c r="M2" s="14" t="s">
        <v>47</v>
      </c>
    </row>
    <row r="3" customFormat="false" ht="54.2" hidden="false" customHeight="false" outlineLevel="0" collapsed="false">
      <c r="A3" s="14" t="s">
        <v>48</v>
      </c>
      <c r="B3" s="15"/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  <c r="H3" s="14" t="s">
        <v>54</v>
      </c>
      <c r="I3" s="14" t="s">
        <v>55</v>
      </c>
      <c r="J3" s="14" t="s">
        <v>56</v>
      </c>
      <c r="K3" s="14" t="s">
        <v>57</v>
      </c>
      <c r="L3" s="14" t="s">
        <v>58</v>
      </c>
      <c r="M3" s="14" t="s">
        <v>59</v>
      </c>
    </row>
    <row r="4" customFormat="false" ht="28.9" hidden="false" customHeight="false" outlineLevel="0" collapsed="false">
      <c r="A4" s="14" t="s">
        <v>60</v>
      </c>
      <c r="B4" s="14" t="s">
        <v>61</v>
      </c>
      <c r="C4" s="14" t="s">
        <v>62</v>
      </c>
      <c r="D4" s="15"/>
      <c r="E4" s="15"/>
      <c r="F4" s="15"/>
      <c r="G4" s="15"/>
      <c r="H4" s="15"/>
      <c r="I4" s="15"/>
      <c r="J4" s="15"/>
      <c r="K4" s="15"/>
      <c r="L4" s="14" t="s">
        <v>63</v>
      </c>
      <c r="M4" s="14" t="s">
        <v>64</v>
      </c>
    </row>
    <row r="5" customFormat="false" ht="16.25" hidden="false" customHeight="false" outlineLevel="0" collapsed="false">
      <c r="A5" s="15"/>
      <c r="B5" s="15"/>
      <c r="C5" s="14" t="s">
        <v>65</v>
      </c>
      <c r="D5" s="15"/>
      <c r="E5" s="15"/>
      <c r="F5" s="15"/>
      <c r="G5" s="15"/>
      <c r="H5" s="15"/>
      <c r="I5" s="15"/>
      <c r="J5" s="15"/>
      <c r="K5" s="15"/>
      <c r="L5" s="14" t="s">
        <v>66</v>
      </c>
      <c r="M5" s="14" t="s">
        <v>67</v>
      </c>
    </row>
    <row r="6" customFormat="false" ht="28.9" hidden="false" customHeight="false" outlineLevel="0" collapsed="false">
      <c r="A6" s="14" t="s">
        <v>68</v>
      </c>
      <c r="B6" s="15"/>
      <c r="C6" s="14" t="s">
        <v>69</v>
      </c>
      <c r="D6" s="14" t="s">
        <v>0</v>
      </c>
      <c r="E6" s="14" t="s">
        <v>70</v>
      </c>
      <c r="F6" s="15"/>
      <c r="G6" s="15"/>
      <c r="H6" s="15"/>
      <c r="I6" s="15"/>
      <c r="J6" s="15"/>
      <c r="K6" s="15"/>
      <c r="L6" s="14" t="s">
        <v>71</v>
      </c>
      <c r="M6" s="14" t="s">
        <v>71</v>
      </c>
    </row>
    <row r="7" customFormat="false" ht="41.55" hidden="false" customHeight="false" outlineLevel="0" collapsed="false">
      <c r="A7" s="14" t="s">
        <v>72</v>
      </c>
      <c r="B7" s="15"/>
      <c r="C7" s="14" t="s">
        <v>73</v>
      </c>
      <c r="D7" s="15"/>
      <c r="E7" s="15"/>
      <c r="F7" s="15"/>
      <c r="G7" s="15"/>
      <c r="H7" s="15"/>
      <c r="I7" s="15"/>
      <c r="J7" s="15"/>
      <c r="K7" s="15"/>
      <c r="L7" s="14" t="s">
        <v>74</v>
      </c>
      <c r="M7" s="14" t="s">
        <v>75</v>
      </c>
    </row>
    <row r="8" customFormat="false" ht="41.55" hidden="false" customHeight="false" outlineLevel="0" collapsed="false">
      <c r="A8" s="14" t="s">
        <v>76</v>
      </c>
      <c r="B8" s="15"/>
      <c r="C8" s="14" t="s">
        <v>77</v>
      </c>
      <c r="D8" s="14" t="s">
        <v>50</v>
      </c>
      <c r="E8" s="14" t="s">
        <v>78</v>
      </c>
      <c r="F8" s="14" t="s">
        <v>52</v>
      </c>
      <c r="G8" s="14" t="s">
        <v>53</v>
      </c>
      <c r="H8" s="14" t="s">
        <v>79</v>
      </c>
      <c r="I8" s="14" t="s">
        <v>80</v>
      </c>
      <c r="J8" s="14" t="s">
        <v>81</v>
      </c>
      <c r="K8" s="14" t="s">
        <v>82</v>
      </c>
      <c r="L8" s="14" t="s">
        <v>83</v>
      </c>
      <c r="M8" s="14" t="s">
        <v>84</v>
      </c>
    </row>
    <row r="9" customFormat="false" ht="41.55" hidden="false" customHeight="false" outlineLevel="0" collapsed="false">
      <c r="A9" s="14" t="s">
        <v>85</v>
      </c>
      <c r="B9" s="15"/>
      <c r="C9" s="14" t="s">
        <v>86</v>
      </c>
      <c r="D9" s="14" t="s">
        <v>50</v>
      </c>
      <c r="E9" s="14" t="s">
        <v>87</v>
      </c>
      <c r="F9" s="14" t="s">
        <v>52</v>
      </c>
      <c r="G9" s="14" t="s">
        <v>53</v>
      </c>
      <c r="H9" s="14" t="s">
        <v>79</v>
      </c>
      <c r="I9" s="15"/>
      <c r="J9" s="14" t="s">
        <v>88</v>
      </c>
      <c r="K9" s="14" t="s">
        <v>89</v>
      </c>
      <c r="L9" s="14" t="s">
        <v>90</v>
      </c>
      <c r="M9" s="14" t="s">
        <v>91</v>
      </c>
    </row>
    <row r="10" customFormat="false" ht="41.55" hidden="false" customHeight="false" outlineLevel="0" collapsed="false">
      <c r="A10" s="14" t="s">
        <v>92</v>
      </c>
      <c r="B10" s="15"/>
      <c r="C10" s="14" t="s">
        <v>93</v>
      </c>
      <c r="D10" s="14" t="s">
        <v>50</v>
      </c>
      <c r="E10" s="14" t="s">
        <v>94</v>
      </c>
      <c r="F10" s="14" t="s">
        <v>52</v>
      </c>
      <c r="G10" s="14" t="s">
        <v>53</v>
      </c>
      <c r="H10" s="14" t="s">
        <v>79</v>
      </c>
      <c r="I10" s="14" t="s">
        <v>95</v>
      </c>
      <c r="J10" s="14" t="s">
        <v>96</v>
      </c>
      <c r="K10" s="14" t="s">
        <v>97</v>
      </c>
      <c r="L10" s="14" t="s">
        <v>98</v>
      </c>
      <c r="M10" s="14" t="s">
        <v>99</v>
      </c>
    </row>
    <row r="11" customFormat="false" ht="16.25" hidden="false" customHeight="false" outlineLevel="0" collapsed="false">
      <c r="A11" s="15"/>
      <c r="B11" s="15"/>
      <c r="C11" s="14" t="s">
        <v>100</v>
      </c>
      <c r="D11" s="14" t="s">
        <v>0</v>
      </c>
      <c r="E11" s="15"/>
      <c r="F11" s="15"/>
      <c r="G11" s="15"/>
      <c r="H11" s="15"/>
      <c r="I11" s="15"/>
      <c r="J11" s="14" t="s">
        <v>101</v>
      </c>
      <c r="K11" s="15"/>
      <c r="L11" s="15"/>
      <c r="M11" s="1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24.6139534883721"/>
    <col collapsed="false" hidden="false" max="8" min="2" style="1" width="10.7302325581395"/>
  </cols>
  <sheetData>
    <row r="1" customFormat="false" ht="15" hidden="false" customHeight="false" outlineLevel="0" collapsed="false">
      <c r="A1" s="10" t="s">
        <v>102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2" activeCellId="0" sqref="S22"/>
    </sheetView>
  </sheetViews>
  <sheetFormatPr defaultRowHeight="15.8"/>
  <cols>
    <col collapsed="false" hidden="false" max="3" min="3" style="0" width="7.53023255813954"/>
    <col collapsed="false" hidden="false" max="4" min="4" style="0" width="8.75348837209302"/>
    <col collapsed="false" hidden="false" max="5" min="5" style="0" width="6.10232558139535"/>
    <col collapsed="false" hidden="false" max="6" min="6" style="0" width="9.16279069767442"/>
    <col collapsed="false" hidden="false" max="7" min="7" style="0" width="7.12093023255814"/>
    <col collapsed="false" hidden="false" max="8" min="8" style="0" width="7.53023255813954"/>
    <col collapsed="false" hidden="false" max="9" min="9" style="0" width="5.5953488372093"/>
    <col collapsed="false" hidden="false" max="11" min="11" style="0" width="11.1255813953488"/>
    <col collapsed="false" hidden="false" max="13" min="13" style="0" width="6.91627906976744"/>
    <col collapsed="false" hidden="false" max="15" min="15" style="0" width="9.26046511627907"/>
    <col collapsed="false" hidden="false" max="16" min="16" style="0" width="6.72093023255814"/>
    <col collapsed="false" hidden="false" max="17" min="17" style="0" width="4.67441860465116"/>
    <col collapsed="false" hidden="false" max="20" min="20" style="16" width="6.81860465116279"/>
  </cols>
  <sheetData>
    <row r="1" customFormat="false" ht="28.9" hidden="false" customHeight="false" outlineLevel="0" collapsed="false">
      <c r="A1" s="17"/>
      <c r="C1" s="18" t="s">
        <v>103</v>
      </c>
      <c r="D1" s="18"/>
      <c r="E1" s="18"/>
      <c r="F1" s="18"/>
      <c r="G1" s="17"/>
      <c r="H1" s="19" t="s">
        <v>104</v>
      </c>
      <c r="I1" s="19"/>
      <c r="J1" s="19"/>
      <c r="K1" s="19"/>
      <c r="L1" s="19"/>
      <c r="M1" s="17"/>
      <c r="N1" s="20" t="s">
        <v>105</v>
      </c>
      <c r="R1" s="0" t="s">
        <v>106</v>
      </c>
    </row>
    <row r="2" s="21" customFormat="true" ht="28.9" hidden="false" customHeight="false" outlineLevel="0" collapsed="false">
      <c r="A2" s="20" t="n">
        <v>2017</v>
      </c>
      <c r="B2" s="17"/>
      <c r="C2" s="20" t="s">
        <v>107</v>
      </c>
      <c r="D2" s="20" t="s">
        <v>108</v>
      </c>
      <c r="E2" s="20" t="s">
        <v>109</v>
      </c>
      <c r="F2" s="20" t="s">
        <v>110</v>
      </c>
      <c r="G2" s="20"/>
      <c r="H2" s="20" t="s">
        <v>111</v>
      </c>
      <c r="I2" s="20" t="s">
        <v>112</v>
      </c>
      <c r="J2" s="20" t="s">
        <v>108</v>
      </c>
      <c r="K2" s="20" t="s">
        <v>113</v>
      </c>
      <c r="L2" s="20" t="s">
        <v>114</v>
      </c>
      <c r="M2" s="20"/>
      <c r="N2" s="20" t="s">
        <v>107</v>
      </c>
      <c r="O2" s="20" t="s">
        <v>108</v>
      </c>
      <c r="P2" s="20" t="s">
        <v>109</v>
      </c>
      <c r="R2" s="20" t="s">
        <v>115</v>
      </c>
      <c r="S2" s="20" t="s">
        <v>116</v>
      </c>
      <c r="T2" s="22"/>
    </row>
    <row r="3" s="21" customFormat="true" ht="15.8" hidden="false" customHeight="false" outlineLevel="0" collapsed="false">
      <c r="A3" s="20"/>
      <c r="B3" s="17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R3" s="20"/>
      <c r="S3" s="20"/>
      <c r="T3" s="22"/>
    </row>
    <row r="4" customFormat="false" ht="16.25" hidden="false" customHeight="false" outlineLevel="0" collapsed="false">
      <c r="A4" s="17"/>
      <c r="B4" s="23" t="n">
        <v>42795</v>
      </c>
      <c r="C4" s="17" t="n">
        <v>23</v>
      </c>
      <c r="D4" s="17" t="n">
        <v>104.75</v>
      </c>
      <c r="E4" s="17" t="n">
        <v>10</v>
      </c>
      <c r="F4" s="17"/>
      <c r="G4" s="17"/>
      <c r="H4" s="17" t="n">
        <v>15</v>
      </c>
      <c r="I4" s="17" t="n">
        <v>13</v>
      </c>
      <c r="J4" s="17" t="n">
        <v>31.2</v>
      </c>
      <c r="K4" s="17"/>
      <c r="L4" s="17"/>
      <c r="M4" s="17"/>
      <c r="N4" s="17" t="n">
        <v>3</v>
      </c>
      <c r="O4" s="17" t="n">
        <v>6.5</v>
      </c>
      <c r="P4" s="17" t="n">
        <v>2</v>
      </c>
      <c r="R4" s="24" t="n">
        <f aca="false">(C4*2)+(F4*2)+(N4*1)</f>
        <v>49</v>
      </c>
      <c r="S4" s="24" t="n">
        <f aca="false">(K4*2)+(L4*4)</f>
        <v>0</v>
      </c>
      <c r="T4" s="0"/>
    </row>
    <row r="5" s="21" customFormat="true" ht="16.25" hidden="false" customHeight="false" outlineLevel="0" collapsed="false">
      <c r="A5" s="17"/>
      <c r="B5" s="23" t="n">
        <v>42796</v>
      </c>
      <c r="C5" s="20" t="n">
        <v>54</v>
      </c>
      <c r="D5" s="20" t="n">
        <v>245.25</v>
      </c>
      <c r="E5" s="20" t="n">
        <v>14</v>
      </c>
      <c r="F5" s="20"/>
      <c r="G5" s="25"/>
      <c r="H5" s="17" t="n">
        <v>22</v>
      </c>
      <c r="I5" s="17" t="n">
        <v>6</v>
      </c>
      <c r="J5" s="17" t="n">
        <v>73.45</v>
      </c>
      <c r="K5" s="20"/>
      <c r="L5" s="20"/>
      <c r="M5" s="25"/>
      <c r="N5" s="20" t="n">
        <v>4</v>
      </c>
      <c r="O5" s="20" t="n">
        <v>6.25</v>
      </c>
      <c r="P5" s="20" t="n">
        <v>3</v>
      </c>
      <c r="R5" s="24" t="n">
        <f aca="false">(C5*2)+(F5*2)+(N5*1)</f>
        <v>112</v>
      </c>
      <c r="S5" s="24" t="n">
        <f aca="false">(K5*2)+(L5*4)</f>
        <v>0</v>
      </c>
      <c r="T5" s="26"/>
    </row>
    <row r="6" s="21" customFormat="true" ht="16.25" hidden="false" customHeight="false" outlineLevel="0" collapsed="false">
      <c r="A6" s="17"/>
      <c r="B6" s="23" t="n">
        <v>42797</v>
      </c>
      <c r="C6" s="20" t="n">
        <v>32</v>
      </c>
      <c r="D6" s="20" t="n">
        <v>165.5</v>
      </c>
      <c r="E6" s="20" t="n">
        <v>7</v>
      </c>
      <c r="F6" s="20"/>
      <c r="G6" s="25"/>
      <c r="H6" s="17" t="n">
        <v>63</v>
      </c>
      <c r="I6" s="17" t="n">
        <v>15</v>
      </c>
      <c r="J6" s="17" t="n">
        <v>191.13</v>
      </c>
      <c r="K6" s="20"/>
      <c r="L6" s="20"/>
      <c r="M6" s="25"/>
      <c r="N6" s="20" t="n">
        <v>5</v>
      </c>
      <c r="O6" s="20" t="n">
        <v>8.5</v>
      </c>
      <c r="P6" s="20" t="n">
        <v>0</v>
      </c>
      <c r="R6" s="24" t="n">
        <f aca="false">(C6*2)+(F6*2)+(N6*1)</f>
        <v>69</v>
      </c>
      <c r="S6" s="24" t="n">
        <f aca="false">(K6*2)+(L6*4)</f>
        <v>0</v>
      </c>
      <c r="T6" s="26"/>
    </row>
    <row r="7" s="21" customFormat="true" ht="16.25" hidden="false" customHeight="false" outlineLevel="0" collapsed="false">
      <c r="A7" s="17"/>
      <c r="B7" s="23" t="n">
        <v>42798</v>
      </c>
      <c r="C7" s="20" t="n">
        <v>0</v>
      </c>
      <c r="D7" s="20" t="n">
        <v>0</v>
      </c>
      <c r="E7" s="20" t="n">
        <v>0</v>
      </c>
      <c r="F7" s="20"/>
      <c r="G7" s="25"/>
      <c r="H7" s="17" t="n">
        <v>0</v>
      </c>
      <c r="I7" s="17" t="n">
        <v>0</v>
      </c>
      <c r="J7" s="17" t="n">
        <v>0</v>
      </c>
      <c r="K7" s="20"/>
      <c r="L7" s="20"/>
      <c r="M7" s="25"/>
      <c r="N7" s="20" t="n">
        <v>19</v>
      </c>
      <c r="O7" s="20" t="n">
        <v>38.5</v>
      </c>
      <c r="P7" s="20" t="n">
        <v>5</v>
      </c>
      <c r="R7" s="24" t="n">
        <f aca="false">(C7*2)+(F7*2)+(N7*1)</f>
        <v>19</v>
      </c>
      <c r="S7" s="24" t="n">
        <f aca="false">(K7*2)+(L7*4)</f>
        <v>0</v>
      </c>
      <c r="T7" s="26"/>
    </row>
    <row r="8" s="21" customFormat="true" ht="16.25" hidden="false" customHeight="false" outlineLevel="0" collapsed="false">
      <c r="A8" s="17"/>
      <c r="B8" s="23" t="n">
        <v>42799</v>
      </c>
      <c r="C8" s="20" t="n">
        <v>0</v>
      </c>
      <c r="D8" s="20" t="n">
        <v>0</v>
      </c>
      <c r="E8" s="20" t="n">
        <v>0</v>
      </c>
      <c r="F8" s="20"/>
      <c r="G8" s="25"/>
      <c r="H8" s="17" t="n">
        <v>0</v>
      </c>
      <c r="I8" s="17" t="n">
        <v>0</v>
      </c>
      <c r="J8" s="17" t="n">
        <v>0</v>
      </c>
      <c r="K8" s="20"/>
      <c r="L8" s="20"/>
      <c r="M8" s="25"/>
      <c r="N8" s="20" t="n">
        <v>3</v>
      </c>
      <c r="O8" s="20" t="n">
        <v>6</v>
      </c>
      <c r="P8" s="20" t="n">
        <v>3</v>
      </c>
      <c r="R8" s="24" t="n">
        <f aca="false">(C8*2)+(F8*2)+(N8*1)</f>
        <v>3</v>
      </c>
      <c r="S8" s="24" t="n">
        <f aca="false">(K8*2)+(L8*4)</f>
        <v>0</v>
      </c>
      <c r="T8" s="26"/>
    </row>
    <row r="9" s="21" customFormat="true" ht="16.25" hidden="false" customHeight="false" outlineLevel="0" collapsed="false">
      <c r="A9" s="27" t="s">
        <v>117</v>
      </c>
      <c r="B9" s="28"/>
      <c r="C9" s="29" t="n">
        <f aca="false">C8+C7+C6+C5+C4</f>
        <v>109</v>
      </c>
      <c r="D9" s="29" t="n">
        <f aca="false">D8+D7+D6+D5+D4</f>
        <v>515.5</v>
      </c>
      <c r="E9" s="29" t="n">
        <f aca="false">E8+E7+E6+E5+E4</f>
        <v>31</v>
      </c>
      <c r="F9" s="29" t="n">
        <v>29</v>
      </c>
      <c r="G9" s="30" t="n">
        <f aca="false">F9/C9</f>
        <v>0.26605504587156</v>
      </c>
      <c r="H9" s="29" t="n">
        <f aca="false">H8+H7+H6+H5+H4</f>
        <v>100</v>
      </c>
      <c r="I9" s="29" t="n">
        <f aca="false">I8+I7+I6+I5+I4</f>
        <v>34</v>
      </c>
      <c r="J9" s="29" t="n">
        <f aca="false">J8+J7+J6+J5+J4</f>
        <v>295.78</v>
      </c>
      <c r="K9" s="29" t="n">
        <v>46</v>
      </c>
      <c r="L9" s="29" t="n">
        <v>40</v>
      </c>
      <c r="M9" s="30" t="n">
        <f aca="false">L9/(L9+K9)</f>
        <v>0.465116279069767</v>
      </c>
      <c r="N9" s="29" t="n">
        <f aca="false">N8+N7+N6+N5+N4</f>
        <v>34</v>
      </c>
      <c r="O9" s="29" t="n">
        <f aca="false">O8+O7+O6+O5+O4</f>
        <v>65.75</v>
      </c>
      <c r="P9" s="29" t="n">
        <v>13</v>
      </c>
      <c r="Q9" s="31"/>
      <c r="R9" s="32" t="n">
        <f aca="false">(C9*2)+(F9*2)+(N9*1)</f>
        <v>310</v>
      </c>
      <c r="S9" s="32" t="n">
        <f aca="false">(K9*2)+(L9*4)</f>
        <v>252</v>
      </c>
      <c r="T9" s="26" t="n">
        <f aca="false">R9/D9</f>
        <v>0.601357904946654</v>
      </c>
    </row>
    <row r="10" s="21" customFormat="true" ht="16.25" hidden="false" customHeight="false" outlineLevel="0" collapsed="false">
      <c r="A10" s="17"/>
      <c r="B10" s="23" t="n">
        <v>42800</v>
      </c>
      <c r="C10" s="20" t="n">
        <v>27</v>
      </c>
      <c r="D10" s="20" t="n">
        <v>112.25</v>
      </c>
      <c r="E10" s="20" t="n">
        <v>22</v>
      </c>
      <c r="F10" s="20" t="n">
        <v>9</v>
      </c>
      <c r="G10" s="33" t="n">
        <f aca="false">F10/C10</f>
        <v>0.333333333333333</v>
      </c>
      <c r="H10" s="17" t="n">
        <v>82</v>
      </c>
      <c r="I10" s="17" t="n">
        <v>22</v>
      </c>
      <c r="J10" s="17" t="n">
        <v>182.85</v>
      </c>
      <c r="K10" s="20" t="n">
        <v>43</v>
      </c>
      <c r="L10" s="20" t="n">
        <v>43</v>
      </c>
      <c r="M10" s="33" t="n">
        <f aca="false">L10/(L10+K10)</f>
        <v>0.5</v>
      </c>
      <c r="N10" s="20" t="n">
        <v>4</v>
      </c>
      <c r="O10" s="20" t="n">
        <v>0</v>
      </c>
      <c r="P10" s="20" t="n">
        <v>3</v>
      </c>
      <c r="R10" s="24" t="n">
        <f aca="false">(C10*2)+(F10*2)+(N10*1)</f>
        <v>76</v>
      </c>
      <c r="S10" s="24" t="n">
        <f aca="false">(K10*2)+(L10*4)</f>
        <v>258</v>
      </c>
      <c r="T10" s="26"/>
    </row>
    <row r="11" s="21" customFormat="true" ht="16.25" hidden="false" customHeight="false" outlineLevel="0" collapsed="false">
      <c r="A11" s="17"/>
      <c r="B11" s="23" t="n">
        <v>42801</v>
      </c>
      <c r="C11" s="20" t="n">
        <v>16</v>
      </c>
      <c r="D11" s="20" t="n">
        <v>45.75</v>
      </c>
      <c r="E11" s="20" t="n">
        <v>4</v>
      </c>
      <c r="F11" s="20"/>
      <c r="G11" s="33" t="n">
        <f aca="false">F11/C11</f>
        <v>0</v>
      </c>
      <c r="H11" s="17" t="n">
        <v>76</v>
      </c>
      <c r="I11" s="17" t="n">
        <v>16</v>
      </c>
      <c r="J11" s="17" t="n">
        <v>181.48</v>
      </c>
      <c r="K11" s="20"/>
      <c r="L11" s="20"/>
      <c r="M11" s="33" t="e">
        <f aca="false">L11/(L11+K11)</f>
        <v>#DIV/0!</v>
      </c>
      <c r="N11" s="20" t="n">
        <v>5</v>
      </c>
      <c r="O11" s="20" t="n">
        <v>8.5</v>
      </c>
      <c r="P11" s="20" t="n">
        <v>0</v>
      </c>
      <c r="R11" s="24" t="n">
        <f aca="false">(C11*2)+(F11*2)+(N11*1)</f>
        <v>37</v>
      </c>
      <c r="S11" s="24" t="n">
        <f aca="false">(K11*2)+(L11*4)</f>
        <v>0</v>
      </c>
      <c r="T11" s="26" t="n">
        <f aca="false">R11/D11</f>
        <v>0.808743169398907</v>
      </c>
    </row>
    <row r="12" customFormat="false" ht="16.25" hidden="false" customHeight="false" outlineLevel="0" collapsed="false">
      <c r="A12" s="17"/>
      <c r="B12" s="23" t="n">
        <v>42802</v>
      </c>
      <c r="C12" s="17"/>
      <c r="D12" s="17"/>
      <c r="E12" s="17"/>
      <c r="F12" s="17"/>
      <c r="G12" s="33" t="e">
        <f aca="false">F12/C12</f>
        <v>#DIV/0!</v>
      </c>
      <c r="H12" s="17"/>
      <c r="I12" s="17"/>
      <c r="J12" s="17"/>
      <c r="K12" s="17"/>
      <c r="L12" s="17"/>
      <c r="M12" s="33" t="e">
        <f aca="false">L12/(L12+K12)</f>
        <v>#DIV/0!</v>
      </c>
      <c r="N12" s="17"/>
      <c r="O12" s="17"/>
      <c r="P12" s="17"/>
      <c r="R12" s="24" t="n">
        <f aca="false">(C12*2)+(F12*2)+(N12*1)</f>
        <v>0</v>
      </c>
      <c r="S12" s="24" t="n">
        <f aca="false">(K12*2)+(L12*4)</f>
        <v>0</v>
      </c>
      <c r="T12" s="26" t="e">
        <f aca="false">R12/D12</f>
        <v>#DIV/0!</v>
      </c>
    </row>
    <row r="13" customFormat="false" ht="16.25" hidden="false" customHeight="false" outlineLevel="0" collapsed="false">
      <c r="A13" s="17"/>
      <c r="B13" s="23" t="n">
        <v>42803</v>
      </c>
      <c r="C13" s="17"/>
      <c r="D13" s="17"/>
      <c r="E13" s="17"/>
      <c r="F13" s="17"/>
      <c r="G13" s="33" t="e">
        <f aca="false">F13/C13</f>
        <v>#DIV/0!</v>
      </c>
      <c r="H13" s="17"/>
      <c r="I13" s="17"/>
      <c r="J13" s="17"/>
      <c r="K13" s="17"/>
      <c r="L13" s="17"/>
      <c r="M13" s="33" t="e">
        <f aca="false">L13/(L13+K13)</f>
        <v>#DIV/0!</v>
      </c>
      <c r="N13" s="17"/>
      <c r="O13" s="17"/>
      <c r="P13" s="17"/>
      <c r="R13" s="24" t="n">
        <f aca="false">(C13*2)+(F13*2)+(N13*1)</f>
        <v>0</v>
      </c>
      <c r="S13" s="24" t="n">
        <f aca="false">(K13*2)+(L13*4)</f>
        <v>0</v>
      </c>
      <c r="T13" s="26" t="e">
        <f aca="false">R13/D13</f>
        <v>#DIV/0!</v>
      </c>
    </row>
    <row r="14" customFormat="false" ht="16.25" hidden="false" customHeight="false" outlineLevel="0" collapsed="false">
      <c r="A14" s="17"/>
      <c r="B14" s="23" t="n">
        <v>42804</v>
      </c>
      <c r="C14" s="17"/>
      <c r="D14" s="17"/>
      <c r="E14" s="17"/>
      <c r="F14" s="17"/>
      <c r="G14" s="33" t="e">
        <f aca="false">F14/C14</f>
        <v>#DIV/0!</v>
      </c>
      <c r="H14" s="17"/>
      <c r="I14" s="17"/>
      <c r="J14" s="17"/>
      <c r="K14" s="17"/>
      <c r="L14" s="17"/>
      <c r="M14" s="33" t="e">
        <f aca="false">L14/(L14+K14)</f>
        <v>#DIV/0!</v>
      </c>
      <c r="N14" s="17"/>
      <c r="O14" s="17"/>
      <c r="P14" s="17"/>
      <c r="R14" s="24" t="n">
        <f aca="false">(C14*2)+(F14*2)+(N14*1)</f>
        <v>0</v>
      </c>
      <c r="S14" s="24" t="n">
        <f aca="false">(K14*2)+(L14*4)</f>
        <v>0</v>
      </c>
      <c r="T14" s="26"/>
    </row>
    <row r="15" customFormat="false" ht="16.25" hidden="false" customHeight="false" outlineLevel="0" collapsed="false">
      <c r="A15" s="17"/>
      <c r="B15" s="23" t="n">
        <v>42805</v>
      </c>
      <c r="C15" s="17"/>
      <c r="D15" s="17"/>
      <c r="E15" s="17"/>
      <c r="F15" s="17"/>
      <c r="G15" s="33" t="e">
        <f aca="false">F15/C15</f>
        <v>#DIV/0!</v>
      </c>
      <c r="H15" s="17"/>
      <c r="I15" s="17"/>
      <c r="J15" s="17"/>
      <c r="K15" s="17"/>
      <c r="L15" s="17"/>
      <c r="M15" s="33" t="e">
        <f aca="false">L15/(L15+K15)</f>
        <v>#DIV/0!</v>
      </c>
      <c r="N15" s="17"/>
      <c r="O15" s="17"/>
      <c r="P15" s="17"/>
      <c r="R15" s="24" t="n">
        <f aca="false">(C15*2)+(F15*2)+(N15*1)</f>
        <v>0</v>
      </c>
      <c r="S15" s="24" t="n">
        <f aca="false">(K15*2)+(L15*4)</f>
        <v>0</v>
      </c>
      <c r="T15" s="26"/>
    </row>
    <row r="16" customFormat="false" ht="16.25" hidden="false" customHeight="false" outlineLevel="0" collapsed="false">
      <c r="A16" s="17"/>
      <c r="B16" s="23" t="n">
        <v>42806</v>
      </c>
      <c r="C16" s="17"/>
      <c r="D16" s="17"/>
      <c r="E16" s="17"/>
      <c r="F16" s="17"/>
      <c r="G16" s="33" t="e">
        <f aca="false">F16/C16</f>
        <v>#DIV/0!</v>
      </c>
      <c r="H16" s="17"/>
      <c r="I16" s="17"/>
      <c r="J16" s="17"/>
      <c r="K16" s="17"/>
      <c r="L16" s="17"/>
      <c r="M16" s="33" t="e">
        <f aca="false">L16/(L16+K16)</f>
        <v>#DIV/0!</v>
      </c>
      <c r="N16" s="17"/>
      <c r="O16" s="17"/>
      <c r="P16" s="17"/>
      <c r="R16" s="24" t="n">
        <f aca="false">(C16*2)+(F16*2)+(N16*1)</f>
        <v>0</v>
      </c>
      <c r="S16" s="24" t="n">
        <f aca="false">(K16*2)+(L16*4)</f>
        <v>0</v>
      </c>
      <c r="T16" s="26" t="e">
        <f aca="false">R16/D16</f>
        <v>#DIV/0!</v>
      </c>
    </row>
    <row r="17" customFormat="false" ht="15.8" hidden="false" customHeight="false" outlineLevel="0" collapsed="false">
      <c r="A17" s="27" t="s">
        <v>118</v>
      </c>
      <c r="B17" s="34"/>
      <c r="C17" s="27" t="n">
        <f aca="false">C16+C15+C14+C13+C12+C11+C10</f>
        <v>43</v>
      </c>
      <c r="D17" s="27" t="n">
        <f aca="false">D16+D15+D14+D13+D12+D11+D10</f>
        <v>158</v>
      </c>
      <c r="E17" s="27" t="n">
        <f aca="false">E16+E15+E14+E13+E12+E11+E10</f>
        <v>26</v>
      </c>
      <c r="F17" s="27" t="n">
        <f aca="false">F16+F15+F14+F13+F12+F11+F10</f>
        <v>9</v>
      </c>
      <c r="G17" s="35"/>
      <c r="H17" s="27" t="n">
        <f aca="false">H16+H15+H14+H13+H12+H11+H10</f>
        <v>158</v>
      </c>
      <c r="I17" s="27" t="n">
        <f aca="false">I16+I15+I14+I13+I12+I11+I10</f>
        <v>38</v>
      </c>
      <c r="J17" s="35"/>
      <c r="K17" s="27" t="n">
        <f aca="false">K10+K11+K12+K13+K14+K15+K16</f>
        <v>43</v>
      </c>
      <c r="L17" s="27" t="n">
        <f aca="false">L10+L11+L12+L13+L14+L15+L16</f>
        <v>43</v>
      </c>
      <c r="M17" s="27"/>
      <c r="N17" s="34" t="n">
        <f aca="false">N16+N15+N14+N13+N12+N11+N10</f>
        <v>9</v>
      </c>
      <c r="O17" s="34" t="n">
        <f aca="false">O16+O15+O14+O13+O12+O11+O10</f>
        <v>8.5</v>
      </c>
      <c r="P17" s="34" t="n">
        <f aca="false">P16+P15+P14+P13+P12+P11+P10</f>
        <v>3</v>
      </c>
      <c r="R17" s="36" t="n">
        <f aca="false">R16+R13+R12+R11+R9</f>
        <v>347</v>
      </c>
      <c r="S17" s="36" t="n">
        <f aca="false">S16+S13+S12+S11+S9</f>
        <v>252</v>
      </c>
      <c r="T17" s="26" t="n">
        <f aca="false">R17/D17</f>
        <v>2.19620253164557</v>
      </c>
    </row>
    <row r="18" customFormat="false" ht="15.8" hidden="false" customHeight="false" outlineLevel="0" collapsed="false">
      <c r="A18" s="17" t="s">
        <v>119</v>
      </c>
      <c r="B18" s="17"/>
      <c r="C18" s="17"/>
      <c r="D18" s="17"/>
      <c r="E18" s="17"/>
      <c r="F18" s="17"/>
      <c r="G18" s="37"/>
      <c r="H18" s="37"/>
      <c r="I18" s="37"/>
      <c r="J18" s="37"/>
      <c r="K18" s="17"/>
      <c r="L18" s="17"/>
      <c r="M18" s="17"/>
      <c r="N18" s="17"/>
      <c r="O18" s="17"/>
      <c r="P18" s="17"/>
      <c r="R18" s="17"/>
      <c r="S18" s="17"/>
    </row>
    <row r="19" customFormat="false" ht="15.8" hidden="false" customHeight="false" outlineLevel="0" collapsed="false">
      <c r="A19" s="17" t="s">
        <v>120</v>
      </c>
      <c r="B19" s="17"/>
      <c r="C19" s="17"/>
      <c r="D19" s="17"/>
      <c r="E19" s="17"/>
      <c r="F19" s="17"/>
      <c r="G19" s="37"/>
      <c r="H19" s="37"/>
      <c r="I19" s="37"/>
      <c r="J19" s="37"/>
      <c r="K19" s="17"/>
      <c r="L19" s="17"/>
      <c r="M19" s="17"/>
      <c r="N19" s="17"/>
      <c r="O19" s="17"/>
      <c r="P19" s="17"/>
      <c r="R19" s="17"/>
      <c r="S19" s="17"/>
    </row>
    <row r="20" customFormat="false" ht="15.8" hidden="false" customHeight="false" outlineLevel="0" collapsed="false">
      <c r="A20" s="17" t="s">
        <v>121</v>
      </c>
      <c r="B20" s="17"/>
      <c r="C20" s="17"/>
      <c r="D20" s="17"/>
      <c r="E20" s="17"/>
      <c r="F20" s="17"/>
      <c r="G20" s="37"/>
      <c r="H20" s="37"/>
      <c r="I20" s="37"/>
      <c r="J20" s="37"/>
      <c r="K20" s="17"/>
      <c r="L20" s="17"/>
      <c r="M20" s="17"/>
      <c r="N20" s="17"/>
      <c r="O20" s="17"/>
      <c r="P20" s="17"/>
      <c r="R20" s="17"/>
      <c r="S20" s="17"/>
    </row>
    <row r="21" customFormat="false" ht="15.8" hidden="false" customHeight="false" outlineLevel="0" collapsed="false">
      <c r="A21" s="17" t="s">
        <v>122</v>
      </c>
      <c r="B21" s="17"/>
      <c r="C21" s="17"/>
      <c r="D21" s="17"/>
      <c r="E21" s="17"/>
      <c r="F21" s="17"/>
      <c r="G21" s="37"/>
      <c r="H21" s="37"/>
      <c r="I21" s="37"/>
      <c r="J21" s="37"/>
      <c r="K21" s="17"/>
      <c r="L21" s="17"/>
      <c r="M21" s="17"/>
      <c r="N21" s="17"/>
      <c r="O21" s="17"/>
      <c r="P21" s="17"/>
      <c r="R21" s="17"/>
      <c r="S21" s="17"/>
    </row>
    <row r="22" customFormat="false" ht="15.8" hidden="false" customHeight="false" outlineLevel="0" collapsed="false">
      <c r="A22" s="17" t="s">
        <v>123</v>
      </c>
      <c r="B22" s="17"/>
      <c r="C22" s="17"/>
      <c r="D22" s="17"/>
      <c r="E22" s="17"/>
      <c r="F22" s="17"/>
      <c r="G22" s="37"/>
      <c r="H22" s="37"/>
      <c r="I22" s="37"/>
      <c r="J22" s="37"/>
      <c r="K22" s="17"/>
      <c r="L22" s="17"/>
      <c r="M22" s="17"/>
      <c r="N22" s="17"/>
      <c r="O22" s="17"/>
      <c r="P22" s="17"/>
      <c r="R22" s="17"/>
      <c r="S22" s="17"/>
    </row>
    <row r="23" customFormat="false" ht="15.8" hidden="false" customHeight="false" outlineLevel="0" collapsed="false">
      <c r="A23" s="17" t="s">
        <v>124</v>
      </c>
      <c r="B23" s="17"/>
      <c r="C23" s="17"/>
      <c r="D23" s="17"/>
      <c r="E23" s="17"/>
      <c r="F23" s="17"/>
      <c r="G23" s="37"/>
      <c r="H23" s="37"/>
      <c r="I23" s="37"/>
      <c r="J23" s="37"/>
      <c r="K23" s="17"/>
      <c r="L23" s="17"/>
      <c r="M23" s="17"/>
      <c r="N23" s="17"/>
      <c r="O23" s="17"/>
      <c r="P23" s="17"/>
      <c r="R23" s="17"/>
      <c r="S23" s="17"/>
    </row>
    <row r="24" customFormat="false" ht="15.8" hidden="false" customHeight="false" outlineLevel="0" collapsed="false">
      <c r="A24" s="17" t="s">
        <v>125</v>
      </c>
      <c r="B24" s="17"/>
      <c r="C24" s="17"/>
      <c r="D24" s="17"/>
      <c r="E24" s="17"/>
      <c r="F24" s="17"/>
      <c r="G24" s="37"/>
      <c r="H24" s="37"/>
      <c r="I24" s="37"/>
      <c r="J24" s="37"/>
      <c r="K24" s="17"/>
      <c r="L24" s="17"/>
      <c r="M24" s="17"/>
      <c r="N24" s="17"/>
      <c r="O24" s="17"/>
      <c r="P24" s="17"/>
      <c r="R24" s="17"/>
      <c r="S24" s="17"/>
    </row>
    <row r="25" customFormat="false" ht="15.8" hidden="false" customHeight="false" outlineLevel="0" collapsed="false">
      <c r="A25" s="17" t="s">
        <v>126</v>
      </c>
      <c r="B25" s="17"/>
      <c r="C25" s="17"/>
      <c r="D25" s="17"/>
      <c r="E25" s="17"/>
      <c r="F25" s="17"/>
      <c r="G25" s="37"/>
      <c r="H25" s="37"/>
      <c r="I25" s="37"/>
      <c r="J25" s="37"/>
      <c r="K25" s="17"/>
      <c r="L25" s="17"/>
      <c r="M25" s="17"/>
      <c r="N25" s="17"/>
      <c r="O25" s="17"/>
      <c r="P25" s="17"/>
      <c r="R25" s="17"/>
      <c r="S25" s="17"/>
    </row>
    <row r="26" customFormat="false" ht="15.8" hidden="false" customHeight="false" outlineLevel="0" collapsed="false">
      <c r="A26" s="17" t="s">
        <v>127</v>
      </c>
      <c r="B26" s="17"/>
      <c r="C26" s="17"/>
      <c r="D26" s="17"/>
      <c r="E26" s="17"/>
      <c r="F26" s="17"/>
      <c r="G26" s="37"/>
      <c r="H26" s="37"/>
      <c r="I26" s="37"/>
      <c r="J26" s="37"/>
      <c r="K26" s="17"/>
      <c r="L26" s="17"/>
      <c r="M26" s="17"/>
      <c r="N26" s="17"/>
      <c r="O26" s="17"/>
      <c r="P26" s="17"/>
      <c r="R26" s="17"/>
      <c r="S26" s="17"/>
    </row>
    <row r="27" customFormat="false" ht="15.8" hidden="false" customHeight="false" outlineLevel="0" collapsed="false">
      <c r="A27" s="17" t="s">
        <v>128</v>
      </c>
      <c r="B27" s="17"/>
      <c r="C27" s="17"/>
      <c r="D27" s="17"/>
      <c r="E27" s="17"/>
      <c r="F27" s="17"/>
      <c r="G27" s="37"/>
      <c r="H27" s="37"/>
      <c r="I27" s="37"/>
      <c r="J27" s="37"/>
      <c r="K27" s="17"/>
      <c r="L27" s="17"/>
      <c r="M27" s="17"/>
      <c r="N27" s="17"/>
      <c r="O27" s="17"/>
      <c r="P27" s="17"/>
      <c r="R27" s="17"/>
      <c r="S27" s="17"/>
    </row>
    <row r="28" customFormat="false" ht="15.8" hidden="false" customHeight="false" outlineLevel="0" collapsed="false">
      <c r="A28" s="17" t="s">
        <v>129</v>
      </c>
      <c r="B28" s="17"/>
      <c r="C28" s="17"/>
      <c r="D28" s="17"/>
      <c r="E28" s="17"/>
      <c r="F28" s="17"/>
      <c r="G28" s="37"/>
      <c r="H28" s="37"/>
      <c r="I28" s="37"/>
      <c r="J28" s="37"/>
      <c r="K28" s="17"/>
      <c r="L28" s="17"/>
      <c r="M28" s="17"/>
      <c r="N28" s="17"/>
      <c r="O28" s="17"/>
      <c r="P28" s="17"/>
      <c r="R28" s="17"/>
      <c r="S28" s="17"/>
    </row>
    <row r="29" customFormat="false" ht="15.8" hidden="false" customHeight="false" outlineLevel="0" collapsed="false">
      <c r="A29" s="17" t="s">
        <v>130</v>
      </c>
      <c r="B29" s="17"/>
      <c r="C29" s="17"/>
      <c r="D29" s="17"/>
      <c r="E29" s="17"/>
      <c r="F29" s="17"/>
      <c r="G29" s="37"/>
      <c r="H29" s="37"/>
      <c r="I29" s="37"/>
      <c r="J29" s="37"/>
      <c r="K29" s="17"/>
      <c r="L29" s="17"/>
      <c r="M29" s="17"/>
      <c r="N29" s="17"/>
      <c r="O29" s="17"/>
      <c r="P29" s="17"/>
      <c r="R29" s="17"/>
      <c r="S29" s="17"/>
    </row>
    <row r="30" customFormat="false" ht="15.8" hidden="false" customHeight="false" outlineLevel="0" collapsed="false">
      <c r="A30" s="17" t="s">
        <v>131</v>
      </c>
      <c r="B30" s="17"/>
      <c r="C30" s="17"/>
      <c r="D30" s="17"/>
      <c r="E30" s="17"/>
      <c r="F30" s="17"/>
      <c r="G30" s="37"/>
      <c r="H30" s="37"/>
      <c r="I30" s="37"/>
      <c r="J30" s="37"/>
      <c r="K30" s="17"/>
      <c r="L30" s="17"/>
      <c r="M30" s="17"/>
      <c r="N30" s="17"/>
      <c r="O30" s="17"/>
      <c r="P30" s="17"/>
      <c r="R30" s="17"/>
      <c r="S30" s="17"/>
    </row>
    <row r="31" customFormat="false" ht="15.8" hidden="false" customHeight="false" outlineLevel="0" collapsed="false">
      <c r="A31" s="17" t="s">
        <v>132</v>
      </c>
      <c r="B31" s="17"/>
      <c r="C31" s="17"/>
      <c r="D31" s="17"/>
      <c r="E31" s="17"/>
      <c r="F31" s="17"/>
      <c r="G31" s="37"/>
      <c r="H31" s="37"/>
      <c r="I31" s="37"/>
      <c r="J31" s="37"/>
      <c r="K31" s="17"/>
      <c r="L31" s="17"/>
      <c r="M31" s="17"/>
      <c r="N31" s="17"/>
      <c r="O31" s="17"/>
      <c r="P31" s="17"/>
      <c r="R31" s="17"/>
      <c r="S31" s="17"/>
    </row>
    <row r="32" customFormat="false" ht="15.8" hidden="false" customHeight="false" outlineLevel="0" collapsed="false">
      <c r="A32" s="17" t="s">
        <v>133</v>
      </c>
      <c r="B32" s="17"/>
      <c r="C32" s="17"/>
      <c r="D32" s="17"/>
      <c r="E32" s="17"/>
      <c r="F32" s="17"/>
      <c r="G32" s="37"/>
      <c r="H32" s="37"/>
      <c r="I32" s="37"/>
      <c r="J32" s="37"/>
      <c r="K32" s="17"/>
      <c r="L32" s="17"/>
      <c r="M32" s="17"/>
      <c r="N32" s="17"/>
      <c r="O32" s="17"/>
      <c r="P32" s="17"/>
      <c r="R32" s="17"/>
      <c r="S32" s="17"/>
    </row>
    <row r="33" customFormat="false" ht="15.8" hidden="false" customHeight="false" outlineLevel="0" collapsed="false">
      <c r="A33" s="17" t="s">
        <v>134</v>
      </c>
      <c r="B33" s="17"/>
      <c r="C33" s="17"/>
      <c r="D33" s="17"/>
      <c r="E33" s="17"/>
      <c r="F33" s="17"/>
      <c r="G33" s="37"/>
      <c r="H33" s="37"/>
      <c r="I33" s="37"/>
      <c r="J33" s="37"/>
      <c r="K33" s="17"/>
      <c r="L33" s="17"/>
      <c r="M33" s="17"/>
      <c r="N33" s="17"/>
      <c r="O33" s="17"/>
      <c r="P33" s="17"/>
      <c r="R33" s="17"/>
      <c r="S33" s="17"/>
    </row>
    <row r="34" customFormat="false" ht="15.8" hidden="false" customHeight="false" outlineLevel="0" collapsed="false">
      <c r="A34" s="17" t="s">
        <v>135</v>
      </c>
      <c r="B34" s="17"/>
      <c r="C34" s="17"/>
      <c r="D34" s="17"/>
      <c r="E34" s="17"/>
      <c r="F34" s="17"/>
      <c r="G34" s="37"/>
      <c r="H34" s="37"/>
      <c r="I34" s="37"/>
      <c r="J34" s="37"/>
      <c r="K34" s="17"/>
      <c r="L34" s="17"/>
      <c r="M34" s="17"/>
      <c r="N34" s="17"/>
      <c r="O34" s="17"/>
      <c r="P34" s="17"/>
      <c r="R34" s="17"/>
      <c r="S34" s="17"/>
    </row>
  </sheetData>
  <mergeCells count="2">
    <mergeCell ref="C1:F1"/>
    <mergeCell ref="H1:L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2017-02-19T14:37:28Z</dcterms:created>
  <dc:creator>Wolfgang Kolley</dc:creator>
  <dc:language>de-DE</dc:language>
  <cp:lastPrinted>2017-03-08T13:12:19Z</cp:lastPrinted>
  <dcterms:modified xsi:type="dcterms:W3CDTF">2017-03-08T15:54:09Z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