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A164F47-22D2-491B-BFFF-1E4027D9DC8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J35" i="1"/>
  <c r="J34" i="1"/>
  <c r="J33" i="1"/>
  <c r="J32" i="1"/>
</calcChain>
</file>

<file path=xl/sharedStrings.xml><?xml version="1.0" encoding="utf-8"?>
<sst xmlns="http://schemas.openxmlformats.org/spreadsheetml/2006/main" count="43" uniqueCount="21">
  <si>
    <t>Anno Accademico</t>
  </si>
  <si>
    <t>2013-2014</t>
  </si>
  <si>
    <t>2012-2013</t>
  </si>
  <si>
    <t>2011-2012</t>
  </si>
  <si>
    <t>2016-2017</t>
  </si>
  <si>
    <t>2015-2016</t>
  </si>
  <si>
    <t>2010-2011</t>
  </si>
  <si>
    <t>2014-2015</t>
  </si>
  <si>
    <t>Coorte Immatricolazione</t>
  </si>
  <si>
    <t>Valutazione Complessiva Insegnamenti</t>
  </si>
  <si>
    <t>Percentuale Valutazioni Sufficienti</t>
  </si>
  <si>
    <t>Numero Valutazioni</t>
  </si>
  <si>
    <t>Valutazione Complessiva</t>
  </si>
  <si>
    <t>Deviazione Standard Complessiva</t>
  </si>
  <si>
    <t>Numero Studenti</t>
  </si>
  <si>
    <t>Voto Medio</t>
  </si>
  <si>
    <t>Valutazione Media Test Ingresso</t>
  </si>
  <si>
    <t>Percentuale Studenti Laureati</t>
  </si>
  <si>
    <t>Ritardo Medio [semestri]</t>
  </si>
  <si>
    <t>Val. Media Test Ingresso [norm]</t>
  </si>
  <si>
    <t>Voto Medio Esami di Profitto [norm]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</si>
</sst>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Valutazione Complessiva Insegnamenti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Sheet1!$A$12:$A$18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7.54</c:v>
                </c:pt>
                <c:pt idx="1">
                  <c:v>7.93</c:v>
                </c:pt>
                <c:pt idx="2">
                  <c:v>7.98</c:v>
                </c:pt>
                <c:pt idx="3">
                  <c:v>7.7</c:v>
                </c:pt>
                <c:pt idx="4">
                  <c:v>7.94</c:v>
                </c:pt>
                <c:pt idx="5">
                  <c:v>8.01</c:v>
                </c:pt>
                <c:pt idx="6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9-47F9-87D9-C38AC0AAA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329568"/>
        <c:axId val="341161200"/>
      </c:lineChart>
      <c:catAx>
        <c:axId val="3433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1200"/>
        <c:crosses val="autoZero"/>
        <c:auto val="1"/>
        <c:lblAlgn val="ctr"/>
        <c:lblOffset val="100"/>
        <c:noMultiLvlLbl val="0"/>
      </c:catAx>
      <c:valAx>
        <c:axId val="341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Percentuale Valutazioni Sufficienti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Sheet1!$A$21:$A$27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82.14</c:v>
                </c:pt>
                <c:pt idx="1">
                  <c:v>90.68</c:v>
                </c:pt>
                <c:pt idx="2">
                  <c:v>90.55</c:v>
                </c:pt>
                <c:pt idx="3">
                  <c:v>87.17</c:v>
                </c:pt>
                <c:pt idx="4">
                  <c:v>89.36</c:v>
                </c:pt>
                <c:pt idx="5">
                  <c:v>89.94</c:v>
                </c:pt>
                <c:pt idx="6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935-AC0B-8625488790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282160"/>
        <c:axId val="264829632"/>
      </c:lineChart>
      <c:catAx>
        <c:axId val="43328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29632"/>
        <c:crosses val="autoZero"/>
        <c:auto val="1"/>
        <c:lblAlgn val="ctr"/>
        <c:lblOffset val="100"/>
        <c:noMultiLvlLbl val="0"/>
      </c:catAx>
      <c:valAx>
        <c:axId val="264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2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Valutazioni Insegnamenti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Valutazione Complessiva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7.54</c:v>
                </c:pt>
                <c:pt idx="1">
                  <c:v>7.93</c:v>
                </c:pt>
                <c:pt idx="2">
                  <c:v>7.98</c:v>
                </c:pt>
                <c:pt idx="3">
                  <c:v>7.7</c:v>
                </c:pt>
                <c:pt idx="4">
                  <c:v>7.94</c:v>
                </c:pt>
                <c:pt idx="5">
                  <c:v>8.01</c:v>
                </c:pt>
                <c:pt idx="6">
                  <c:v>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0-4201-84D8-25F0068FD8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Deviazione Standard Complessiva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1.74</c:v>
                </c:pt>
                <c:pt idx="1">
                  <c:v>1.61</c:v>
                </c:pt>
                <c:pt idx="2">
                  <c:v>1.7</c:v>
                </c:pt>
                <c:pt idx="3">
                  <c:v>1.77</c:v>
                </c:pt>
                <c:pt idx="4">
                  <c:v>1.77</c:v>
                </c:pt>
                <c:pt idx="5">
                  <c:v>1.76</c:v>
                </c:pt>
                <c:pt idx="6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0-4201-84D8-25F0068FD8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Percentuale Valutazioni Sufficienti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82.14</c:v>
                </c:pt>
                <c:pt idx="1">
                  <c:v>90.68</c:v>
                </c:pt>
                <c:pt idx="2">
                  <c:v>90.55</c:v>
                </c:pt>
                <c:pt idx="3">
                  <c:v>87.17</c:v>
                </c:pt>
                <c:pt idx="4">
                  <c:v>89.36</c:v>
                </c:pt>
                <c:pt idx="5">
                  <c:v>89.94</c:v>
                </c:pt>
                <c:pt idx="6">
                  <c:v>89.34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0-4201-84D8-25F0068FD8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Numero Valutazioni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17</c:v>
                </c:pt>
                <c:pt idx="1">
                  <c:v>26</c:v>
                </c:pt>
                <c:pt idx="2">
                  <c:v>30</c:v>
                </c:pt>
                <c:pt idx="3">
                  <c:v>47</c:v>
                </c:pt>
                <c:pt idx="4">
                  <c:v>51</c:v>
                </c:pt>
                <c:pt idx="5">
                  <c:v>49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0-4201-84D8-25F0068F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975344"/>
        <c:axId val="332409152"/>
      </c:barChart>
      <c:catAx>
        <c:axId val="33597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9152"/>
        <c:crosses val="autoZero"/>
        <c:auto val="1"/>
        <c:lblAlgn val="ctr"/>
        <c:lblOffset val="100"/>
        <c:noMultiLvlLbl val="0"/>
      </c:catAx>
      <c:valAx>
        <c:axId val="33240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7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Produttività degli Studenti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Numero Studenti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30</c:v>
                </c:pt>
                <c:pt idx="1">
                  <c:v>39</c:v>
                </c:pt>
                <c:pt idx="2">
                  <c:v>58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5-4A32-A18A-33EFC43A7CEE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Percentuale Studenti Laureati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6.67</c:v>
                </c:pt>
                <c:pt idx="1">
                  <c:v>10.26</c:v>
                </c:pt>
                <c:pt idx="2">
                  <c:v>25.86</c:v>
                </c:pt>
                <c:pt idx="3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5-4A32-A18A-33EFC43A7CEE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Valutazione Media Test Ingresso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15.4</c:v>
                </c:pt>
                <c:pt idx="1">
                  <c:v>13.26</c:v>
                </c:pt>
                <c:pt idx="2">
                  <c:v>14.05</c:v>
                </c:pt>
                <c:pt idx="3">
                  <c:v>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5-4A32-A18A-33EFC43A7CEE}"/>
            </c:ext>
          </c:extLst>
        </c:ser>
        <c:ser>
          <c:idx val="4"/>
          <c:order val="3"/>
          <c:tx>
            <c:strRef>
              <c:f>Sheet1!$M$1</c:f>
              <c:strCache>
                <c:ptCount val="1"/>
                <c:pt idx="0">
                  <c:v>Voto Medio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25.5</c:v>
                </c:pt>
                <c:pt idx="1">
                  <c:v>24.81</c:v>
                </c:pt>
                <c:pt idx="2">
                  <c:v>24.79</c:v>
                </c:pt>
                <c:pt idx="3">
                  <c:v>24.98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5-4A32-A18A-33EFC43A7CEE}"/>
            </c:ext>
          </c:extLst>
        </c:ser>
        <c:ser>
          <c:idx val="5"/>
          <c:order val="4"/>
          <c:tx>
            <c:strRef>
              <c:f>Sheet1!$N$1</c:f>
              <c:strCache>
                <c:ptCount val="1"/>
                <c:pt idx="0">
                  <c:v>Ritardo Medio [semestri]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0.81</c:v>
                </c:pt>
                <c:pt idx="1">
                  <c:v>1.07</c:v>
                </c:pt>
                <c:pt idx="2">
                  <c:v>1.01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F5-4A32-A18A-33EFC43A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185472"/>
        <c:axId val="430994208"/>
      </c:barChart>
      <c:catAx>
        <c:axId val="4751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94208"/>
        <c:crosses val="autoZero"/>
        <c:auto val="1"/>
        <c:lblAlgn val="ctr"/>
        <c:lblOffset val="100"/>
        <c:noMultiLvlLbl val="0"/>
      </c:catAx>
      <c:valAx>
        <c:axId val="43099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518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Sheet1!$J$31</c:f>
              <c:strCache>
                <c:ptCount val="1"/>
                <c:pt idx="0">
                  <c:v>Val. Media Test Ingresso [norm]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Sheet1!$I$32:$I$35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Sheet1!$J$32:$J$35</c:f>
              <c:numCache>
                <c:formatCode>0.00</c:formatCode>
                <c:ptCount val="4"/>
                <c:pt idx="0">
                  <c:v>0.61599999999999999</c:v>
                </c:pt>
                <c:pt idx="1">
                  <c:v>0.53039999999999998</c:v>
                </c:pt>
                <c:pt idx="2">
                  <c:v>0.56200000000000006</c:v>
                </c:pt>
                <c:pt idx="3">
                  <c:v>0.5756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6-48DE-AABF-41F0FA6D2582}"/>
            </c:ext>
          </c:extLst>
        </c:ser>
        <c:ser>
          <c:idx val="2"/>
          <c:order val="2"/>
          <c:tx>
            <c:strRef>
              <c:f>Sheet1!$K$31</c:f>
              <c:strCache>
                <c:ptCount val="1"/>
                <c:pt idx="0">
                  <c:v>Voto Medio Esami di Profitto [norm]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Sheet1!$I$32:$I$35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Sheet1!$K$32:$K$35</c:f>
              <c:numCache>
                <c:formatCode>0.00</c:formatCode>
                <c:ptCount val="4"/>
                <c:pt idx="0">
                  <c:v>0.82258064516129037</c:v>
                </c:pt>
                <c:pt idx="1">
                  <c:v>0.80032258064516126</c:v>
                </c:pt>
                <c:pt idx="2">
                  <c:v>0.79967741935483871</c:v>
                </c:pt>
                <c:pt idx="3">
                  <c:v>0.80580645161290321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6-48DE-AABF-41F0FA6D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63488"/>
        <c:axId val="54435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Sheet1!$I$31</c15:sqref>
                        </c15:formulaRef>
                      </c:ext>
                    </c:extLst>
                    <c:strCache>
                      <c:ptCount val="1"/>
                      <c:pt idx="0">
                        <c:v>Coorte Immatricolazione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Sheet1!$I$32:$I$35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Sheet1!$I$32:$I$35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B6-48DE-AABF-41F0FA6D2582}"/>
                  </c:ext>
                </c:extLst>
              </c15:ser>
            </c15:filteredLineSeries>
          </c:ext>
        </c:extLst>
      </c:lineChart>
      <c:catAx>
        <c:axId val="4271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4288"/>
        <c:crosses val="autoZero"/>
        <c:auto val="1"/>
        <c:lblAlgn val="ctr"/>
        <c:lblOffset val="100"/>
        <c:noMultiLvlLbl val="0"/>
      </c:catAx>
      <c:valAx>
        <c:axId val="544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Sheet1!$J$61</c:f>
              <c:strCache>
                <c:ptCount val="1"/>
                <c:pt idx="0">
                  <c:v>Ritardo Medio [semestri]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Sheet1!$I$62:$I$65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Sheet1!$J$62:$J$65</c:f>
              <c:numCache>
                <c:formatCode>General</c:formatCode>
                <c:ptCount val="4"/>
                <c:pt idx="0">
                  <c:v>0.81</c:v>
                </c:pt>
                <c:pt idx="1">
                  <c:v>1.07</c:v>
                </c:pt>
                <c:pt idx="2">
                  <c:v>1.01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C13-B795-791E9BE8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47824"/>
        <c:axId val="329539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Sheet1!$I$61</c15:sqref>
                        </c15:formulaRef>
                      </c:ext>
                    </c:extLst>
                    <c:strCache>
                      <c:ptCount val="1"/>
                      <c:pt idx="0">
                        <c:v>Coorte Immatricolazione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Sheet1!$I$62:$I$65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Sheet1!$I$62:$I$65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84-4C13-B795-791E9BE8C543}"/>
                  </c:ext>
                </c:extLst>
              </c15:ser>
            </c15:filteredLineSeries>
          </c:ext>
        </c:extLst>
      </c:lineChart>
      <c:catAx>
        <c:axId val="2662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9328"/>
        <c:crosses val="autoZero"/>
        <c:auto val="1"/>
        <c:lblAlgn val="ctr"/>
        <c:lblOffset val="100"/>
        <c:noMultiLvlLbl val="0"/>
      </c:catAx>
      <c:valAx>
        <c:axId val="32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Sheet1!$J$94</c:f>
              <c:strCache>
                <c:ptCount val="1"/>
                <c:pt idx="0">
                  <c:v>Percentuale Studenti Laureati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Sheet1!$I$95:$I$98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Sheet1!$J$95:$J$98</c:f>
              <c:numCache>
                <c:formatCode>General</c:formatCode>
                <c:ptCount val="4"/>
                <c:pt idx="0">
                  <c:v>6.67</c:v>
                </c:pt>
                <c:pt idx="1">
                  <c:v>10.26</c:v>
                </c:pt>
                <c:pt idx="2">
                  <c:v>25.86</c:v>
                </c:pt>
                <c:pt idx="3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3C3-919D-7A64BCAF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15312"/>
        <c:axId val="58935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Sheet1!$I$94</c15:sqref>
                        </c15:formulaRef>
                      </c:ext>
                    </c:extLst>
                    <c:strCache>
                      <c:ptCount val="1"/>
                      <c:pt idx="0">
                        <c:v>Coorte Immatricolazione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Sheet1!$I$95:$I$98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Sheet1!$I$95:$I$98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EF-43C3-919D-7A64BCAFB934}"/>
                  </c:ext>
                </c:extLst>
              </c15:ser>
            </c15:filteredLineSeries>
          </c:ext>
        </c:extLst>
      </c:lineChart>
      <c:catAx>
        <c:axId val="1928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0512"/>
        <c:crosses val="autoZero"/>
        <c:auto val="1"/>
        <c:lblAlgn val="ctr"/>
        <c:lblOffset val="100"/>
        <c:noMultiLvlLbl val="0"/>
      </c:catAx>
      <c:valAx>
        <c:axId val="589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9</xdr:row>
      <xdr:rowOff>176214</xdr:rowOff>
    </xdr:from>
    <xdr:to>
      <xdr:col>4</xdr:col>
      <xdr:colOff>1552574</xdr:colOff>
      <xdr:row>31</xdr:row>
      <xdr:rowOff>100014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B4C213-2204-4F8A-BE31-48039791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857249</xdr:colOff>
      <xdr:row>32</xdr:row>
      <xdr:rowOff>128587</xdr:rowOff>
    </xdr:from>
    <xdr:to>
      <xdr:col>4</xdr:col>
      <xdr:colOff>1562099</xdr:colOff>
      <xdr:row>54</xdr:row>
      <xdr:rowOff>52387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7213A26-BDE0-427F-A223-ABEF2CF9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866774</xdr:colOff>
      <xdr:row>55</xdr:row>
      <xdr:rowOff>71436</xdr:rowOff>
    </xdr:from>
    <xdr:to>
      <xdr:col>4</xdr:col>
      <xdr:colOff>1571624</xdr:colOff>
      <xdr:row>76</xdr:row>
      <xdr:rowOff>185736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8BD6DB-E4CE-436A-9493-732064B5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223837</xdr:colOff>
      <xdr:row>6</xdr:row>
      <xdr:rowOff>138112</xdr:rowOff>
    </xdr:from>
    <xdr:to>
      <xdr:col>13</xdr:col>
      <xdr:colOff>1995487</xdr:colOff>
      <xdr:row>28</xdr:row>
      <xdr:rowOff>61912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F53E202-3953-4AE2-8D9E-988F6EE7C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271462</xdr:colOff>
      <xdr:row>36</xdr:row>
      <xdr:rowOff>4762</xdr:rowOff>
    </xdr:from>
    <xdr:to>
      <xdr:col>13</xdr:col>
      <xdr:colOff>2043112</xdr:colOff>
      <xdr:row>57</xdr:row>
      <xdr:rowOff>119062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3630C8-0B5C-46E2-9CCD-027CAB7B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233362</xdr:colOff>
      <xdr:row>65</xdr:row>
      <xdr:rowOff>14287</xdr:rowOff>
    </xdr:from>
    <xdr:to>
      <xdr:col>13</xdr:col>
      <xdr:colOff>2005012</xdr:colOff>
      <xdr:row>86</xdr:row>
      <xdr:rowOff>128587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73207AD-9A5A-40FB-A51E-94216191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233362</xdr:colOff>
      <xdr:row>95</xdr:row>
      <xdr:rowOff>128587</xdr:rowOff>
    </xdr:from>
    <xdr:to>
      <xdr:col>13</xdr:col>
      <xdr:colOff>2005012</xdr:colOff>
      <xdr:row>117</xdr:row>
      <xdr:rowOff>52387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57A4913-8962-4B8C-8F6F-5A7307AC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J23" zoomScale="85" zoomScaleNormal="85" workbookViewId="0">
      <selection activeCell="L33" sqref="L33"/>
    </sheetView>
  </sheetViews>
  <sheetFormatPr defaultRowHeight="15" x14ac:dyDescent="0.25"/>
  <cols>
    <col min="1" max="1" width="16.85546875" bestFit="1" customWidth="1"/>
    <col min="2" max="2" width="46.7109375" bestFit="1" customWidth="1"/>
    <col min="3" max="3" width="45.5703125" bestFit="1" customWidth="1"/>
    <col min="4" max="4" width="46.7109375" bestFit="1" customWidth="1"/>
    <col min="5" max="5" width="26.7109375" bestFit="1" customWidth="1"/>
    <col min="9" max="9" width="23.28515625" bestFit="1" customWidth="1"/>
    <col min="10" max="10" width="30.28515625" bestFit="1" customWidth="1"/>
    <col min="11" max="11" width="25.28515625" bestFit="1" customWidth="1"/>
    <col min="12" max="12" width="31.7109375" bestFit="1" customWidth="1"/>
    <col min="13" max="13" width="19.28515625" bestFit="1" customWidth="1"/>
    <col min="14" max="14" width="31.14062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10</v>
      </c>
      <c r="E1" t="s">
        <v>11</v>
      </c>
      <c r="I1" t="s">
        <v>8</v>
      </c>
      <c r="J1" t="s">
        <v>14</v>
      </c>
      <c r="K1" t="s">
        <v>17</v>
      </c>
      <c r="L1" t="s">
        <v>16</v>
      </c>
      <c r="M1" t="s">
        <v>15</v>
      </c>
      <c r="N1" t="s">
        <v>18</v>
      </c>
    </row>
    <row r="2" spans="1:16" x14ac:dyDescent="0.25">
      <c r="A2" t="s">
        <v>6</v>
      </c>
      <c r="B2">
        <v>7.54</v>
      </c>
      <c r="C2">
        <v>1.74</v>
      </c>
      <c r="D2">
        <v>82.14</v>
      </c>
      <c r="E2">
        <v>17</v>
      </c>
      <c r="I2">
        <v>2010</v>
      </c>
      <c r="J2">
        <v>30</v>
      </c>
      <c r="K2">
        <v>6.67</v>
      </c>
      <c r="L2">
        <v>15.4</v>
      </c>
      <c r="M2">
        <v>25.5</v>
      </c>
      <c r="N2">
        <v>0.81</v>
      </c>
    </row>
    <row r="3" spans="1:16" x14ac:dyDescent="0.25">
      <c r="A3" t="s">
        <v>3</v>
      </c>
      <c r="B3">
        <v>7.93</v>
      </c>
      <c r="C3">
        <v>1.61</v>
      </c>
      <c r="D3">
        <v>90.68</v>
      </c>
      <c r="E3">
        <v>26</v>
      </c>
      <c r="I3">
        <v>2011</v>
      </c>
      <c r="J3">
        <v>39</v>
      </c>
      <c r="K3">
        <v>10.26</v>
      </c>
      <c r="L3">
        <v>13.26</v>
      </c>
      <c r="M3">
        <v>24.81</v>
      </c>
      <c r="N3">
        <v>1.07</v>
      </c>
    </row>
    <row r="4" spans="1:16" x14ac:dyDescent="0.25">
      <c r="A4" t="s">
        <v>2</v>
      </c>
      <c r="B4">
        <v>7.98</v>
      </c>
      <c r="C4">
        <v>1.7</v>
      </c>
      <c r="D4">
        <v>90.55</v>
      </c>
      <c r="E4">
        <v>30</v>
      </c>
      <c r="I4">
        <v>2012</v>
      </c>
      <c r="J4">
        <v>58</v>
      </c>
      <c r="K4">
        <v>25.86</v>
      </c>
      <c r="L4">
        <v>14.05</v>
      </c>
      <c r="M4">
        <v>24.79</v>
      </c>
      <c r="N4">
        <v>1.01</v>
      </c>
    </row>
    <row r="5" spans="1:16" x14ac:dyDescent="0.25">
      <c r="A5" t="s">
        <v>1</v>
      </c>
      <c r="B5">
        <v>7.7</v>
      </c>
      <c r="C5">
        <v>1.77</v>
      </c>
      <c r="D5">
        <v>87.17</v>
      </c>
      <c r="E5">
        <v>47</v>
      </c>
      <c r="I5">
        <v>2013</v>
      </c>
      <c r="J5">
        <v>80</v>
      </c>
      <c r="K5">
        <v>11.25</v>
      </c>
      <c r="L5">
        <v>14.39</v>
      </c>
      <c r="M5">
        <v>24.98</v>
      </c>
      <c r="N5">
        <v>0.77</v>
      </c>
    </row>
    <row r="6" spans="1:16" x14ac:dyDescent="0.25">
      <c r="A6" t="s">
        <v>7</v>
      </c>
      <c r="B6">
        <v>7.94</v>
      </c>
      <c r="C6">
        <v>1.77</v>
      </c>
      <c r="D6">
        <v>89.36</v>
      </c>
      <c r="E6">
        <v>51</v>
      </c>
    </row>
    <row r="7" spans="1:16" x14ac:dyDescent="0.25">
      <c r="A7" t="s">
        <v>5</v>
      </c>
      <c r="B7">
        <v>8.01</v>
      </c>
      <c r="C7">
        <v>1.76</v>
      </c>
      <c r="D7">
        <v>89.94</v>
      </c>
      <c r="E7">
        <v>49</v>
      </c>
    </row>
    <row r="8" spans="1:16" x14ac:dyDescent="0.25">
      <c r="A8" t="s">
        <v>4</v>
      </c>
      <c r="B8">
        <v>8.01</v>
      </c>
      <c r="C8">
        <v>1.82</v>
      </c>
      <c r="D8">
        <v>89.34</v>
      </c>
      <c r="E8">
        <v>53</v>
      </c>
    </row>
    <row r="11" spans="1:16" x14ac:dyDescent="0.25">
      <c r="A11" t="s">
        <v>0</v>
      </c>
      <c r="B11" t="s">
        <v>9</v>
      </c>
    </row>
    <row r="12" spans="1:16" x14ac:dyDescent="0.25">
      <c r="A12" t="s">
        <v>6</v>
      </c>
      <c r="B12">
        <v>7.54</v>
      </c>
      <c r="P12" s="1"/>
    </row>
    <row r="13" spans="1:16" x14ac:dyDescent="0.25">
      <c r="A13" t="s">
        <v>3</v>
      </c>
      <c r="B13">
        <v>7.93</v>
      </c>
    </row>
    <row r="14" spans="1:16" x14ac:dyDescent="0.25">
      <c r="A14" t="s">
        <v>2</v>
      </c>
      <c r="B14">
        <v>7.98</v>
      </c>
    </row>
    <row r="15" spans="1:16" x14ac:dyDescent="0.25">
      <c r="A15" t="s">
        <v>1</v>
      </c>
      <c r="B15">
        <v>7.7</v>
      </c>
    </row>
    <row r="16" spans="1:16" x14ac:dyDescent="0.25">
      <c r="A16" t="s">
        <v>7</v>
      </c>
      <c r="B16">
        <v>7.94</v>
      </c>
    </row>
    <row r="17" spans="1:13" x14ac:dyDescent="0.25">
      <c r="A17" t="s">
        <v>5</v>
      </c>
      <c r="B17">
        <v>8.01</v>
      </c>
    </row>
    <row r="18" spans="1:13" x14ac:dyDescent="0.25">
      <c r="A18" t="s">
        <v>4</v>
      </c>
      <c r="B18">
        <v>8.01</v>
      </c>
    </row>
    <row r="20" spans="1:13" x14ac:dyDescent="0.25">
      <c r="A20" t="s">
        <v>0</v>
      </c>
      <c r="B20" t="s">
        <v>10</v>
      </c>
    </row>
    <row r="21" spans="1:13" x14ac:dyDescent="0.25">
      <c r="A21" t="s">
        <v>6</v>
      </c>
      <c r="B21">
        <v>82.14</v>
      </c>
    </row>
    <row r="22" spans="1:13" x14ac:dyDescent="0.25">
      <c r="A22" t="s">
        <v>3</v>
      </c>
      <c r="B22">
        <v>90.68</v>
      </c>
    </row>
    <row r="23" spans="1:13" x14ac:dyDescent="0.25">
      <c r="A23" t="s">
        <v>2</v>
      </c>
      <c r="B23">
        <v>90.55</v>
      </c>
    </row>
    <row r="24" spans="1:13" x14ac:dyDescent="0.25">
      <c r="A24" t="s">
        <v>1</v>
      </c>
      <c r="B24">
        <v>87.17</v>
      </c>
    </row>
    <row r="25" spans="1:13" x14ac:dyDescent="0.25">
      <c r="A25" t="s">
        <v>7</v>
      </c>
      <c r="B25">
        <v>89.36</v>
      </c>
    </row>
    <row r="26" spans="1:13" x14ac:dyDescent="0.25">
      <c r="A26" t="s">
        <v>5</v>
      </c>
      <c r="B26">
        <v>89.94</v>
      </c>
    </row>
    <row r="27" spans="1:13" x14ac:dyDescent="0.25">
      <c r="A27" t="s">
        <v>4</v>
      </c>
      <c r="B27">
        <v>89.34</v>
      </c>
    </row>
    <row r="31" spans="1:13" x14ac:dyDescent="0.25">
      <c r="I31" t="s">
        <v>8</v>
      </c>
      <c r="J31" t="s">
        <v>19</v>
      </c>
      <c r="K31" t="s">
        <v>20</v>
      </c>
      <c r="L31">
        <v>25</v>
      </c>
      <c r="M31">
        <v>30</v>
      </c>
    </row>
    <row r="32" spans="1:13" x14ac:dyDescent="0.25">
      <c r="I32">
        <v>2010</v>
      </c>
      <c r="J32" s="2">
        <f>15.4/$L$31</f>
        <v>0.61599999999999999</v>
      </c>
      <c r="K32" s="2">
        <f>25.5/31</f>
        <v>0.82258064516129037</v>
      </c>
    </row>
    <row r="33" spans="9:11" x14ac:dyDescent="0.25">
      <c r="I33">
        <v>2011</v>
      </c>
      <c r="J33" s="2">
        <f>13.26/25</f>
        <v>0.53039999999999998</v>
      </c>
      <c r="K33" s="2">
        <f>24.81/31</f>
        <v>0.80032258064516126</v>
      </c>
    </row>
    <row r="34" spans="9:11" x14ac:dyDescent="0.25">
      <c r="I34">
        <v>2012</v>
      </c>
      <c r="J34" s="2">
        <f>14.05/25</f>
        <v>0.56200000000000006</v>
      </c>
      <c r="K34" s="2">
        <f>24.79/31</f>
        <v>0.79967741935483871</v>
      </c>
    </row>
    <row r="35" spans="9:11" x14ac:dyDescent="0.25">
      <c r="I35">
        <v>2013</v>
      </c>
      <c r="J35" s="2">
        <f>14.39/25</f>
        <v>0.5756</v>
      </c>
      <c r="K35" s="2">
        <f>24.98/31</f>
        <v>0.80580645161290321</v>
      </c>
    </row>
    <row r="61" spans="9:10" x14ac:dyDescent="0.25">
      <c r="I61" t="s">
        <v>8</v>
      </c>
      <c r="J61" t="s">
        <v>18</v>
      </c>
    </row>
    <row r="62" spans="9:10" x14ac:dyDescent="0.25">
      <c r="I62">
        <v>2010</v>
      </c>
      <c r="J62">
        <v>0.81</v>
      </c>
    </row>
    <row r="63" spans="9:10" x14ac:dyDescent="0.25">
      <c r="I63">
        <v>2011</v>
      </c>
      <c r="J63">
        <v>1.07</v>
      </c>
    </row>
    <row r="64" spans="9:10" x14ac:dyDescent="0.25">
      <c r="I64">
        <v>2012</v>
      </c>
      <c r="J64">
        <v>1.01</v>
      </c>
    </row>
    <row r="65" spans="9:10" x14ac:dyDescent="0.25">
      <c r="I65">
        <v>2013</v>
      </c>
      <c r="J65">
        <v>0.77</v>
      </c>
    </row>
    <row r="94" spans="9:10" x14ac:dyDescent="0.25">
      <c r="I94" t="s">
        <v>8</v>
      </c>
      <c r="J94" t="s">
        <v>17</v>
      </c>
    </row>
    <row r="95" spans="9:10" x14ac:dyDescent="0.25">
      <c r="I95">
        <v>2010</v>
      </c>
      <c r="J95">
        <v>6.67</v>
      </c>
    </row>
    <row r="96" spans="9:10" x14ac:dyDescent="0.25">
      <c r="I96">
        <v>2011</v>
      </c>
      <c r="J96">
        <v>10.26</v>
      </c>
    </row>
    <row r="97" spans="9:10" x14ac:dyDescent="0.25">
      <c r="I97">
        <v>2012</v>
      </c>
      <c r="J97">
        <v>25.86</v>
      </c>
    </row>
    <row r="98" spans="9:10" x14ac:dyDescent="0.25">
      <c r="I98">
        <v>2013</v>
      </c>
      <c r="J98">
        <v>11.25</v>
      </c>
    </row>
  </sheetData>
  <sortState ref="I2:N5">
    <sortCondition ref="I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2018-07-26T09:48:54Z</dcterms:modified>
</cp:coreProperties>
</file>