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8_{23A15ED4-F407-450E-9B11-B435AE5C8451}" xr6:coauthVersionLast="47" xr6:coauthVersionMax="47" xr10:uidLastSave="{00000000-0000-0000-0000-000000000000}"/>
  <bookViews>
    <workbookView xWindow="-120" yWindow="-120" windowWidth="29040" windowHeight="1644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E24" i="11"/>
  <c r="F16" i="11"/>
  <c r="H10" i="11" s="1"/>
  <c r="F15" i="11"/>
  <c r="H15" i="11" s="1"/>
  <c r="F13" i="11"/>
  <c r="H13" i="11" s="1"/>
  <c r="F11" i="11"/>
  <c r="E12" i="11" s="1"/>
  <c r="J5" i="11"/>
  <c r="K5" i="11" s="1"/>
  <c r="L5" i="11" s="1"/>
  <c r="M5" i="11" s="1"/>
  <c r="N5" i="11" s="1"/>
  <c r="O5" i="11" s="1"/>
  <c r="P5" i="11" s="1"/>
  <c r="I4" i="11"/>
  <c r="H23" i="11" l="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<sst xmlns="http://schemas.openxmlformats.org/spreadsheetml/2006/main" count="62" uniqueCount="47">
  <si>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</si>
  <si>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</si>
  <si>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</si>
  <si>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</si>
  <si>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</si>
  <si>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</si>
  <si>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</si>
  <si>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</si>
  <si>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</si>
  <si>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</si>
  <si>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</si>
  <si>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</si>
  <si>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</si>
  <si>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</si>
  <si>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</si>
  <si>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</si>
  <si>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</si>
  <si>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</si>
  <si>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</si>
  <si>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</si>
  <si>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Inserte nuevas filas ENCIMA de ésta</t>
  </si>
  <si>
    <t>Inicio del proyecto:</t>
  </si>
  <si>
    <t>Semana para mostrar:</t>
  </si>
  <si>
    <t>ASIGNADO
A</t>
  </si>
  <si>
    <t>Nombre</t>
  </si>
  <si>
    <t>PROGRESO</t>
  </si>
  <si>
    <t>INICIO</t>
  </si>
  <si>
    <t>fecha</t>
  </si>
  <si>
    <t>FIN</t>
  </si>
  <si>
    <t>DÍAS</t>
  </si>
  <si>
    <t>FAMOSSO BARBER</t>
  </si>
  <si>
    <t>Famosso barber</t>
  </si>
  <si>
    <t>Alexandre Ribeiro y Víctor Pérez</t>
  </si>
  <si>
    <t>Análisis y Requisitos</t>
  </si>
  <si>
    <t>Planificació inicial del proyecto</t>
  </si>
  <si>
    <t>Introducción</t>
  </si>
  <si>
    <t>Temporización, planificación y costes</t>
  </si>
  <si>
    <t xml:space="preserve">Índice y Justificación </t>
  </si>
  <si>
    <t>Abstract y Objetivos</t>
  </si>
  <si>
    <t>Desarrollo del proyecto</t>
  </si>
  <si>
    <t>Mapa Web</t>
  </si>
  <si>
    <t>Página servicios y calendario</t>
  </si>
  <si>
    <t>Página contacto y sobre nosotros</t>
  </si>
  <si>
    <t>Página de login e includes</t>
  </si>
  <si>
    <t>Retoques de servicios y calendarios</t>
  </si>
  <si>
    <t>Desarrollo e implementación</t>
  </si>
  <si>
    <t>Conclusiones y mejoras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</si>
</sst>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9" fillId="3" borderId="2" xfId="10" applyFill="1">
      <alignment horizontal="center" vertical="center"/>
    </xf>
    <xf numFmtId="168" fontId="9" fillId="4" borderId="2" xfId="10" applyFill="1">
      <alignment horizontal="center" vertical="center"/>
    </xf>
    <xf numFmtId="168" fontId="9" fillId="10" borderId="2" xfId="10" applyFill="1">
      <alignment horizontal="center" vertical="center"/>
    </xf>
    <xf numFmtId="168" fontId="9" fillId="0" borderId="2" xfId="10">
      <alignment horizontal="center"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7" activePane="bottomLeft" state="frozen"/>
      <selection pane="bottomLeft" activeCell="C21" sqref="C21"/>
    </sheetView>
  </sheetViews>
  <sheetFormatPr baseColWidth="10" defaultColWidth="9.140625" defaultRowHeight="30" customHeight="1" x14ac:dyDescent="0.25"/>
  <cols>
    <col min="1" max="1" width="2.7109375" style="35" customWidth="1"/>
    <col min="2" max="2" width="32.710937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36" t="s">
        <v>0</v>
      </c>
      <c r="B1" s="39" t="s">
        <v>30</v>
      </c>
      <c r="C1" s="1"/>
      <c r="D1" s="2"/>
      <c r="E1" s="4"/>
      <c r="F1" s="34"/>
      <c r="H1" s="2"/>
      <c r="I1" s="57"/>
    </row>
    <row r="2" spans="1:64" ht="30" customHeight="1" x14ac:dyDescent="0.3">
      <c r="A2" s="35" t="s">
        <v>1</v>
      </c>
      <c r="B2" s="40" t="s">
        <v>31</v>
      </c>
      <c r="I2" s="58"/>
    </row>
    <row r="3" spans="1:64" ht="30" customHeight="1" x14ac:dyDescent="0.25">
      <c r="A3" s="35" t="s">
        <v>2</v>
      </c>
      <c r="B3" s="41" t="s">
        <v>32</v>
      </c>
      <c r="C3" s="77" t="s">
        <v>21</v>
      </c>
      <c r="D3" s="78"/>
      <c r="E3" s="82">
        <v>44642</v>
      </c>
      <c r="F3" s="82"/>
    </row>
    <row r="4" spans="1:64" ht="30" customHeight="1" x14ac:dyDescent="0.25">
      <c r="A4" s="36" t="s">
        <v>3</v>
      </c>
      <c r="C4" s="77" t="s">
        <v>22</v>
      </c>
      <c r="D4" s="78"/>
      <c r="E4" s="7">
        <v>2</v>
      </c>
      <c r="I4" s="79">
        <f>I5</f>
        <v>44648</v>
      </c>
      <c r="J4" s="80"/>
      <c r="K4" s="80"/>
      <c r="L4" s="80"/>
      <c r="M4" s="80"/>
      <c r="N4" s="80"/>
      <c r="O4" s="81"/>
      <c r="P4" s="79">
        <f>P5</f>
        <v>44655</v>
      </c>
      <c r="Q4" s="80"/>
      <c r="R4" s="80"/>
      <c r="S4" s="80"/>
      <c r="T4" s="80"/>
      <c r="U4" s="80"/>
      <c r="V4" s="81"/>
      <c r="W4" s="79">
        <f>W5</f>
        <v>44662</v>
      </c>
      <c r="X4" s="80"/>
      <c r="Y4" s="80"/>
      <c r="Z4" s="80"/>
      <c r="AA4" s="80"/>
      <c r="AB4" s="80"/>
      <c r="AC4" s="81"/>
      <c r="AD4" s="79">
        <f>AD5</f>
        <v>44669</v>
      </c>
      <c r="AE4" s="80"/>
      <c r="AF4" s="80"/>
      <c r="AG4" s="80"/>
      <c r="AH4" s="80"/>
      <c r="AI4" s="80"/>
      <c r="AJ4" s="81"/>
      <c r="AK4" s="79">
        <f>AK5</f>
        <v>44676</v>
      </c>
      <c r="AL4" s="80"/>
      <c r="AM4" s="80"/>
      <c r="AN4" s="80"/>
      <c r="AO4" s="80"/>
      <c r="AP4" s="80"/>
      <c r="AQ4" s="81"/>
      <c r="AR4" s="79">
        <f>AR5</f>
        <v>44683</v>
      </c>
      <c r="AS4" s="80"/>
      <c r="AT4" s="80"/>
      <c r="AU4" s="80"/>
      <c r="AV4" s="80"/>
      <c r="AW4" s="80"/>
      <c r="AX4" s="81"/>
      <c r="AY4" s="79">
        <f>AY5</f>
        <v>44690</v>
      </c>
      <c r="AZ4" s="80"/>
      <c r="BA4" s="80"/>
      <c r="BB4" s="80"/>
      <c r="BC4" s="80"/>
      <c r="BD4" s="80"/>
      <c r="BE4" s="81"/>
      <c r="BF4" s="79">
        <f>BF5</f>
        <v>44697</v>
      </c>
      <c r="BG4" s="80"/>
      <c r="BH4" s="80"/>
      <c r="BI4" s="80"/>
      <c r="BJ4" s="80"/>
      <c r="BK4" s="80"/>
      <c r="BL4" s="81"/>
    </row>
    <row r="5" spans="1:64" ht="15" customHeight="1" x14ac:dyDescent="0.25">
      <c r="A5" s="36" t="s">
        <v>4</v>
      </c>
      <c r="B5" s="56"/>
      <c r="C5" s="56"/>
      <c r="D5" s="56"/>
      <c r="E5" s="56"/>
      <c r="F5" s="56"/>
      <c r="G5" s="56"/>
      <c r="I5" s="70">
        <f>Inicio_del_proyecto-WEEKDAY(Inicio_del_proyecto,1)+2+7*(Semana_para_mostrar-1)</f>
        <v>44648</v>
      </c>
      <c r="J5" s="71">
        <f>I5+1</f>
        <v>44649</v>
      </c>
      <c r="K5" s="71">
        <f t="shared" ref="K5:AX5" si="0">J5+1</f>
        <v>44650</v>
      </c>
      <c r="L5" s="71">
        <f t="shared" si="0"/>
        <v>44651</v>
      </c>
      <c r="M5" s="71">
        <f t="shared" si="0"/>
        <v>44652</v>
      </c>
      <c r="N5" s="71">
        <f t="shared" si="0"/>
        <v>44653</v>
      </c>
      <c r="O5" s="72">
        <f t="shared" si="0"/>
        <v>44654</v>
      </c>
      <c r="P5" s="70">
        <f>O5+1</f>
        <v>44655</v>
      </c>
      <c r="Q5" s="71">
        <f>P5+1</f>
        <v>44656</v>
      </c>
      <c r="R5" s="71">
        <f t="shared" si="0"/>
        <v>44657</v>
      </c>
      <c r="S5" s="71">
        <f t="shared" si="0"/>
        <v>44658</v>
      </c>
      <c r="T5" s="71">
        <f t="shared" si="0"/>
        <v>44659</v>
      </c>
      <c r="U5" s="71">
        <f t="shared" si="0"/>
        <v>44660</v>
      </c>
      <c r="V5" s="72">
        <f t="shared" si="0"/>
        <v>44661</v>
      </c>
      <c r="W5" s="70">
        <f>V5+1</f>
        <v>44662</v>
      </c>
      <c r="X5" s="71">
        <f>W5+1</f>
        <v>44663</v>
      </c>
      <c r="Y5" s="71">
        <f t="shared" si="0"/>
        <v>44664</v>
      </c>
      <c r="Z5" s="71">
        <f t="shared" si="0"/>
        <v>44665</v>
      </c>
      <c r="AA5" s="71">
        <f t="shared" si="0"/>
        <v>44666</v>
      </c>
      <c r="AB5" s="71">
        <f t="shared" si="0"/>
        <v>44667</v>
      </c>
      <c r="AC5" s="72">
        <f t="shared" si="0"/>
        <v>44668</v>
      </c>
      <c r="AD5" s="70">
        <f>AC5+1</f>
        <v>44669</v>
      </c>
      <c r="AE5" s="71">
        <f>AD5+1</f>
        <v>44670</v>
      </c>
      <c r="AF5" s="71">
        <f t="shared" si="0"/>
        <v>44671</v>
      </c>
      <c r="AG5" s="71">
        <f t="shared" si="0"/>
        <v>44672</v>
      </c>
      <c r="AH5" s="71">
        <f t="shared" si="0"/>
        <v>44673</v>
      </c>
      <c r="AI5" s="71">
        <f t="shared" si="0"/>
        <v>44674</v>
      </c>
      <c r="AJ5" s="72">
        <f t="shared" si="0"/>
        <v>44675</v>
      </c>
      <c r="AK5" s="70">
        <f>AJ5+1</f>
        <v>44676</v>
      </c>
      <c r="AL5" s="71">
        <f>AK5+1</f>
        <v>44677</v>
      </c>
      <c r="AM5" s="71">
        <f t="shared" si="0"/>
        <v>44678</v>
      </c>
      <c r="AN5" s="71">
        <f t="shared" si="0"/>
        <v>44679</v>
      </c>
      <c r="AO5" s="71">
        <f t="shared" si="0"/>
        <v>44680</v>
      </c>
      <c r="AP5" s="71">
        <f t="shared" si="0"/>
        <v>44681</v>
      </c>
      <c r="AQ5" s="72">
        <f t="shared" si="0"/>
        <v>44682</v>
      </c>
      <c r="AR5" s="70">
        <f>AQ5+1</f>
        <v>44683</v>
      </c>
      <c r="AS5" s="71">
        <f>AR5+1</f>
        <v>44684</v>
      </c>
      <c r="AT5" s="71">
        <f t="shared" si="0"/>
        <v>44685</v>
      </c>
      <c r="AU5" s="71">
        <f t="shared" si="0"/>
        <v>44686</v>
      </c>
      <c r="AV5" s="71">
        <f t="shared" si="0"/>
        <v>44687</v>
      </c>
      <c r="AW5" s="71">
        <f t="shared" si="0"/>
        <v>44688</v>
      </c>
      <c r="AX5" s="72">
        <f t="shared" si="0"/>
        <v>44689</v>
      </c>
      <c r="AY5" s="70">
        <f>AX5+1</f>
        <v>44690</v>
      </c>
      <c r="AZ5" s="71">
        <f>AY5+1</f>
        <v>44691</v>
      </c>
      <c r="BA5" s="71">
        <f t="shared" ref="BA5:BE5" si="1">AZ5+1</f>
        <v>44692</v>
      </c>
      <c r="BB5" s="71">
        <f t="shared" si="1"/>
        <v>44693</v>
      </c>
      <c r="BC5" s="71">
        <f t="shared" si="1"/>
        <v>44694</v>
      </c>
      <c r="BD5" s="71">
        <f t="shared" si="1"/>
        <v>44695</v>
      </c>
      <c r="BE5" s="72">
        <f t="shared" si="1"/>
        <v>44696</v>
      </c>
      <c r="BF5" s="70">
        <f>BE5+1</f>
        <v>44697</v>
      </c>
      <c r="BG5" s="71">
        <f>BF5+1</f>
        <v>44698</v>
      </c>
      <c r="BH5" s="71">
        <f t="shared" ref="BH5:BL5" si="2">BG5+1</f>
        <v>44699</v>
      </c>
      <c r="BI5" s="71">
        <f t="shared" si="2"/>
        <v>44700</v>
      </c>
      <c r="BJ5" s="71">
        <f t="shared" si="2"/>
        <v>44701</v>
      </c>
      <c r="BK5" s="71">
        <f t="shared" si="2"/>
        <v>44702</v>
      </c>
      <c r="BL5" s="72">
        <f t="shared" si="2"/>
        <v>44703</v>
      </c>
    </row>
    <row r="6" spans="1:64" ht="30" customHeight="1" thickBot="1" x14ac:dyDescent="0.3">
      <c r="A6" s="36" t="s">
        <v>5</v>
      </c>
      <c r="B6" s="8" t="s">
        <v>14</v>
      </c>
      <c r="C6" s="9" t="s">
        <v>23</v>
      </c>
      <c r="D6" s="9" t="s">
        <v>25</v>
      </c>
      <c r="E6" s="9" t="s">
        <v>26</v>
      </c>
      <c r="F6" s="9" t="s">
        <v>28</v>
      </c>
      <c r="G6" s="9"/>
      <c r="H6" s="9" t="s">
        <v>29</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6" t="s">
        <v>7</v>
      </c>
      <c r="B8" s="15" t="s">
        <v>33</v>
      </c>
      <c r="C8" s="42"/>
      <c r="D8" s="16"/>
      <c r="E8" s="59"/>
      <c r="F8" s="60"/>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6" t="s">
        <v>8</v>
      </c>
      <c r="B9" s="51" t="s">
        <v>34</v>
      </c>
      <c r="C9" s="43" t="s">
        <v>24</v>
      </c>
      <c r="D9" s="17">
        <v>0.5</v>
      </c>
      <c r="E9" s="73">
        <f>Inicio_del_proyecto</f>
        <v>44642</v>
      </c>
      <c r="F9" s="73">
        <f>E9+3</f>
        <v>44645</v>
      </c>
      <c r="G9" s="14"/>
      <c r="H9" s="14">
        <f t="shared"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6" t="s">
        <v>9</v>
      </c>
      <c r="B10" s="51" t="s">
        <v>35</v>
      </c>
      <c r="C10" s="43"/>
      <c r="D10" s="17">
        <v>0.6</v>
      </c>
      <c r="E10" s="73">
        <f>F9</f>
        <v>44645</v>
      </c>
      <c r="F10" s="73">
        <f>E10+2</f>
        <v>44647</v>
      </c>
      <c r="G10" s="14"/>
      <c r="H10" s="14">
        <f t="shared"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5"/>
      <c r="B11" s="51" t="s">
        <v>37</v>
      </c>
      <c r="C11" s="43"/>
      <c r="D11" s="17">
        <v>0.5</v>
      </c>
      <c r="E11" s="73">
        <f>F10</f>
        <v>44647</v>
      </c>
      <c r="F11" s="73">
        <f>E11+4</f>
        <v>44651</v>
      </c>
      <c r="G11" s="14"/>
      <c r="H11" s="14">
        <f t="shared"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35"/>
      <c r="B12" s="51" t="s">
        <v>38</v>
      </c>
      <c r="C12" s="43"/>
      <c r="D12" s="17">
        <v>0.25</v>
      </c>
      <c r="E12" s="73">
        <f>F11</f>
        <v>44651</v>
      </c>
      <c r="F12" s="73">
        <f>E12+5</f>
        <v>44656</v>
      </c>
      <c r="G12" s="14"/>
      <c r="H12" s="14">
        <f t="shared"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35"/>
      <c r="B13" s="51" t="s">
        <v>36</v>
      </c>
      <c r="C13" s="43"/>
      <c r="D13" s="17"/>
      <c r="E13" s="73">
        <f>E10+1</f>
        <v>44646</v>
      </c>
      <c r="F13" s="73">
        <f>E13+2</f>
        <v>44648</v>
      </c>
      <c r="G13" s="14"/>
      <c r="H13" s="14">
        <f t="shared"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6" t="s">
        <v>10</v>
      </c>
      <c r="B14" s="18" t="s">
        <v>39</v>
      </c>
      <c r="C14" s="44"/>
      <c r="D14" s="19"/>
      <c r="E14" s="61"/>
      <c r="F14" s="62"/>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6"/>
      <c r="B15" s="52" t="s">
        <v>40</v>
      </c>
      <c r="C15" s="45"/>
      <c r="D15" s="20">
        <v>0.5</v>
      </c>
      <c r="E15" s="74">
        <f>E13+1</f>
        <v>44647</v>
      </c>
      <c r="F15" s="74">
        <f>E15+4</f>
        <v>44651</v>
      </c>
      <c r="G15" s="14"/>
      <c r="H15" s="14">
        <f t="shared"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5"/>
      <c r="B16" s="52" t="s">
        <v>41</v>
      </c>
      <c r="C16" s="45"/>
      <c r="D16" s="20">
        <v>0.5</v>
      </c>
      <c r="E16" s="74">
        <f>E15+2</f>
        <v>44649</v>
      </c>
      <c r="F16" s="74">
        <f>E16+5</f>
        <v>44654</v>
      </c>
      <c r="G16" s="14"/>
      <c r="H16" s="14">
        <f t="shared"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52" t="s">
        <v>42</v>
      </c>
      <c r="C17" s="45"/>
      <c r="D17" s="20"/>
      <c r="E17" s="74">
        <f>F16</f>
        <v>44654</v>
      </c>
      <c r="F17" s="74">
        <f>E17+3</f>
        <v>44657</v>
      </c>
      <c r="G17" s="14"/>
      <c r="H17" s="14">
        <f t="shared"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c r="B18" s="52" t="s">
        <v>43</v>
      </c>
      <c r="C18" s="45"/>
      <c r="D18" s="20"/>
      <c r="E18" s="74">
        <f>E17</f>
        <v>44654</v>
      </c>
      <c r="F18" s="74">
        <f>E18+2</f>
        <v>44656</v>
      </c>
      <c r="G18" s="14"/>
      <c r="H18" s="14">
        <f t="shared"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5"/>
      <c r="B19" s="52" t="s">
        <v>44</v>
      </c>
      <c r="C19" s="45"/>
      <c r="D19" s="20"/>
      <c r="E19" s="74">
        <f>E18</f>
        <v>44654</v>
      </c>
      <c r="F19" s="74">
        <f>E19+3</f>
        <v>44657</v>
      </c>
      <c r="G19" s="14"/>
      <c r="H19" s="14">
        <f t="shared"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t="s">
        <v>11</v>
      </c>
      <c r="B20" s="21" t="s">
        <v>45</v>
      </c>
      <c r="C20" s="46"/>
      <c r="D20" s="22"/>
      <c r="E20" s="63"/>
      <c r="F20" s="64"/>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5"/>
      <c r="B21" s="53" t="s">
        <v>15</v>
      </c>
      <c r="C21" s="47"/>
      <c r="D21" s="23"/>
      <c r="E21" s="65">
        <f>E9+15</f>
        <v>44657</v>
      </c>
      <c r="F21" s="65">
        <f>E21+5</f>
        <v>44662</v>
      </c>
      <c r="G21" s="14"/>
      <c r="H21" s="14">
        <f t="shared"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35"/>
      <c r="B22" s="53" t="s">
        <v>16</v>
      </c>
      <c r="C22" s="47"/>
      <c r="D22" s="23"/>
      <c r="E22" s="65">
        <f>F21+1</f>
        <v>44663</v>
      </c>
      <c r="F22" s="65">
        <f>E22+4</f>
        <v>44667</v>
      </c>
      <c r="G22" s="14"/>
      <c r="H22" s="14">
        <f t="shared"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35"/>
      <c r="B23" s="53" t="s">
        <v>17</v>
      </c>
      <c r="C23" s="47"/>
      <c r="D23" s="23"/>
      <c r="E23" s="65">
        <f>E22+5</f>
        <v>44668</v>
      </c>
      <c r="F23" s="65">
        <f>E23+5</f>
        <v>44673</v>
      </c>
      <c r="G23" s="14"/>
      <c r="H23" s="14">
        <f t="shared"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35"/>
      <c r="B24" s="53" t="s">
        <v>18</v>
      </c>
      <c r="C24" s="47"/>
      <c r="D24" s="23"/>
      <c r="E24" s="65">
        <f>F23+1</f>
        <v>44674</v>
      </c>
      <c r="F24" s="65">
        <f>E24+4</f>
        <v>44678</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5"/>
      <c r="B25" s="53" t="s">
        <v>19</v>
      </c>
      <c r="C25" s="47"/>
      <c r="D25" s="23"/>
      <c r="E25" s="65">
        <f>E23</f>
        <v>44668</v>
      </c>
      <c r="F25" s="65">
        <f>E25+4</f>
        <v>44672</v>
      </c>
      <c r="G25" s="14"/>
      <c r="H25" s="14">
        <f t="shared"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t="s">
        <v>11</v>
      </c>
      <c r="B26" s="24" t="s">
        <v>46</v>
      </c>
      <c r="C26" s="48"/>
      <c r="D26" s="25"/>
      <c r="E26" s="66"/>
      <c r="F26" s="67"/>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54" t="s">
        <v>15</v>
      </c>
      <c r="C27" s="49"/>
      <c r="D27" s="26"/>
      <c r="E27" s="75" t="s">
        <v>27</v>
      </c>
      <c r="F27" s="75" t="s">
        <v>27</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5"/>
      <c r="B28" s="54" t="s">
        <v>16</v>
      </c>
      <c r="C28" s="49"/>
      <c r="D28" s="26"/>
      <c r="E28" s="75" t="s">
        <v>27</v>
      </c>
      <c r="F28" s="75" t="s">
        <v>27</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5"/>
      <c r="B29" s="54" t="s">
        <v>17</v>
      </c>
      <c r="C29" s="49"/>
      <c r="D29" s="26"/>
      <c r="E29" s="75" t="s">
        <v>27</v>
      </c>
      <c r="F29" s="75" t="s">
        <v>27</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35"/>
      <c r="B30" s="54" t="s">
        <v>18</v>
      </c>
      <c r="C30" s="49"/>
      <c r="D30" s="26"/>
      <c r="E30" s="75" t="s">
        <v>27</v>
      </c>
      <c r="F30" s="75" t="s">
        <v>27</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5"/>
      <c r="B31" s="54" t="s">
        <v>19</v>
      </c>
      <c r="C31" s="49"/>
      <c r="D31" s="26"/>
      <c r="E31" s="75" t="s">
        <v>27</v>
      </c>
      <c r="F31" s="75" t="s">
        <v>27</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35" t="s">
        <v>12</v>
      </c>
      <c r="B32" s="55"/>
      <c r="C32" s="50"/>
      <c r="D32" s="13"/>
      <c r="E32" s="76"/>
      <c r="F32" s="76"/>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36" t="s">
        <v>13</v>
      </c>
      <c r="B33" s="27" t="s">
        <v>20</v>
      </c>
      <c r="C33" s="28"/>
      <c r="D33" s="29"/>
      <c r="E33" s="68"/>
      <c r="F33" s="69"/>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5">
      <c r="G34" s="6"/>
    </row>
    <row r="35" spans="1:64" ht="30" customHeight="1" x14ac:dyDescent="0.25">
      <c r="C35" s="11"/>
      <c r="F35" s="37"/>
    </row>
    <row r="36" spans="1:64" ht="30" customHeight="1" x14ac:dyDescent="0.25">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2022-04-06T14:58:52Z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