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01810240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1" l="1"/>
  <c r="J16" i="1"/>
  <c r="H16" i="1"/>
  <c r="F16" i="1"/>
  <c r="D16" i="1"/>
  <c r="F11" i="1"/>
  <c r="G10" i="1"/>
  <c r="F13" i="1"/>
  <c r="G9" i="1"/>
  <c r="D11" i="1" l="1"/>
  <c r="E10" i="1"/>
  <c r="E9" i="1"/>
  <c r="E14" i="1"/>
  <c r="L13" i="1"/>
  <c r="J13" i="1"/>
  <c r="H13" i="1"/>
  <c r="D13" i="1"/>
  <c r="L11" i="1"/>
  <c r="J11" i="1"/>
  <c r="H11" i="1"/>
  <c r="M10" i="1"/>
  <c r="K10" i="1"/>
  <c r="I10" i="1"/>
  <c r="M9" i="1" l="1"/>
  <c r="K9" i="1"/>
  <c r="I9" i="1"/>
  <c r="I14" i="1"/>
  <c r="M14" i="1"/>
  <c r="K14" i="1"/>
  <c r="G14" i="1"/>
  <c r="D3" i="1"/>
  <c r="C2" i="2"/>
  <c r="C3" i="2"/>
  <c r="C4" i="2"/>
  <c r="C5" i="2"/>
  <c r="C6" i="2"/>
  <c r="C7" i="2"/>
  <c r="C8" i="2"/>
  <c r="C9" i="2"/>
  <c r="C10" i="2"/>
  <c r="C1" i="2"/>
</calcChain>
</file>

<file path=xl/sharedStrings.xml><?xml version="1.0" encoding="utf-8"?>
<sst xmlns="http://schemas.openxmlformats.org/spreadsheetml/2006/main" count="56" uniqueCount="25">
  <si>
    <t>Level Karyawan</t>
  </si>
  <si>
    <t>Masa Kerja</t>
  </si>
  <si>
    <t>Plafon</t>
  </si>
  <si>
    <t>Staff</t>
  </si>
  <si>
    <t>Section/Unit Head</t>
  </si>
  <si>
    <t>Dept Head/BM/AAM</t>
  </si>
  <si>
    <t>Div Head/ABM</t>
  </si>
  <si>
    <t>Director/Deputy Dir/Advisor</t>
  </si>
  <si>
    <t>≥ 3 tahun</t>
  </si>
  <si>
    <t>&lt;3 tahun</t>
  </si>
  <si>
    <t>:</t>
  </si>
  <si>
    <t>Min Transaksi</t>
  </si>
  <si>
    <t>PH (Pokok Hutang)</t>
  </si>
  <si>
    <t>Bunga</t>
  </si>
  <si>
    <t>Pokok + Bunga</t>
  </si>
  <si>
    <t>Angsuran</t>
  </si>
  <si>
    <t>Refund</t>
  </si>
  <si>
    <t>Administrasi - Asuransi</t>
  </si>
  <si>
    <t>Jangka Waktu</t>
  </si>
  <si>
    <t>1 Bulan</t>
  </si>
  <si>
    <t>3 Bulan</t>
  </si>
  <si>
    <t>6 Bulan</t>
  </si>
  <si>
    <t>9 Bulan</t>
  </si>
  <si>
    <t>12 Bulan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</si>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</sst>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Tahoma"/>
      <family val="2"/>
    </font>
    <font>
      <b/>
      <sz val="10"/>
      <color indexed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30"/>
        <bgColor indexed="26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164" fontId="0" fillId="0" borderId="0" xfId="1" applyNumberFormat="1" applyFont="1"/>
    <xf numFmtId="10" fontId="0" fillId="0" borderId="1" xfId="2" applyNumberFormat="1" applyFont="1" applyBorder="1"/>
    <xf numFmtId="164" fontId="0" fillId="0" borderId="1" xfId="1" applyNumberFormat="1" applyFont="1" applyBorder="1"/>
    <xf numFmtId="164" fontId="0" fillId="0" borderId="1" xfId="0" applyNumberFormat="1" applyBorder="1"/>
    <xf numFmtId="165" fontId="0" fillId="0" borderId="1" xfId="2" applyNumberFormat="1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0" fontId="2" fillId="4" borderId="0" xfId="0" applyFont="1" applyFill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0" fontId="4" fillId="2" borderId="1" xfId="0" applyFont="1" applyFill="1" applyBorder="1" applyAlignment="1" applyProtection="1">
      <alignment horizontal="center" vertical="center"/>
      <protection hidden="1"/>
    </xf>
    <xf numFmtId="0" fontId="5" fillId="2" borderId="1" xfId="0" applyFont="1" applyFill="1" applyBorder="1" applyAlignment="1" applyProtection="1">
      <alignment horizontal="center" vertical="center"/>
      <protection hidden="1"/>
    </xf>
    <xf numFmtId="0" fontId="5" fillId="3" borderId="1" xfId="0" applyFont="1" applyFill="1" applyBorder="1" applyAlignment="1" applyProtection="1">
      <alignment horizontal="center" vertical="center"/>
      <protection hidden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tabSelected="1" workbookViewId="0">
      <selection activeCell="L16" sqref="L16"/>
    </sheetView>
  </sheetViews>
  <sheetFormatPr defaultRowHeight="15" x14ac:dyDescent="0.25"/>
  <cols>
    <col min="2" max="2" width="21.7109375" bestFit="1" customWidth="1"/>
    <col min="3" max="3" width="1.5703125" bestFit="1" customWidth="1"/>
    <col min="4" max="5" width="9.140625" customWidth="1"/>
    <col min="7" max="7" width="9.140625" customWidth="1"/>
    <col min="9" max="9" width="9.140625" customWidth="1"/>
    <col min="11" max="11" width="9.140625" customWidth="1"/>
    <col min="13" max="13" width="9.140625" customWidth="1"/>
    <col min="15" max="15" width="9.140625" hidden="1" customWidth="1"/>
  </cols>
  <sheetData>
    <row r="1" spans="2:15" x14ac:dyDescent="0.25">
      <c r="B1" s="7" t="s">
        <v>0</v>
      </c>
      <c r="C1" s="7" t="s">
        <v>10</v>
      </c>
      <c r="D1" s="12" t="s">
        <v>3</v>
      </c>
      <c r="E1" s="12"/>
      <c r="O1" t="s">
        <v>3</v>
      </c>
    </row>
    <row r="2" spans="2:15" x14ac:dyDescent="0.25">
      <c r="B2" s="7" t="s">
        <v>1</v>
      </c>
      <c r="C2" s="7" t="s">
        <v>10</v>
      </c>
      <c r="D2" s="12" t="s">
        <v>9</v>
      </c>
      <c r="E2" s="12"/>
      <c r="O2" t="s">
        <v>4</v>
      </c>
    </row>
    <row r="3" spans="2:15" x14ac:dyDescent="0.25">
      <c r="B3" s="7" t="s">
        <v>2</v>
      </c>
      <c r="C3" s="7" t="s">
        <v>10</v>
      </c>
      <c r="D3" s="13">
        <f>VLOOKUP($D$1&amp;$D$2,Sheet2!$C$1:$D$10,2,0)</f>
        <v>2000000</v>
      </c>
      <c r="E3" s="13"/>
      <c r="O3" t="s">
        <v>5</v>
      </c>
    </row>
    <row r="4" spans="2:15" x14ac:dyDescent="0.25">
      <c r="O4" t="s">
        <v>6</v>
      </c>
    </row>
    <row r="5" spans="2:15" x14ac:dyDescent="0.25">
      <c r="O5" t="s">
        <v>7</v>
      </c>
    </row>
    <row r="6" spans="2:15" x14ac:dyDescent="0.25">
      <c r="B6" s="19" t="s">
        <v>24</v>
      </c>
      <c r="C6" s="19"/>
      <c r="D6" s="20" t="s">
        <v>19</v>
      </c>
      <c r="E6" s="20"/>
      <c r="F6" s="20" t="s">
        <v>20</v>
      </c>
      <c r="G6" s="20"/>
      <c r="H6" s="21" t="s">
        <v>21</v>
      </c>
      <c r="I6" s="21"/>
      <c r="J6" s="20" t="s">
        <v>22</v>
      </c>
      <c r="K6" s="20"/>
      <c r="L6" s="20" t="s">
        <v>23</v>
      </c>
      <c r="M6" s="20"/>
    </row>
    <row r="7" spans="2:15" x14ac:dyDescent="0.25">
      <c r="B7" s="8" t="s">
        <v>11</v>
      </c>
      <c r="C7" s="9" t="s">
        <v>10</v>
      </c>
      <c r="D7" s="17">
        <v>100000</v>
      </c>
      <c r="E7" s="17"/>
      <c r="F7" s="17">
        <v>500000</v>
      </c>
      <c r="G7" s="17"/>
      <c r="H7" s="17">
        <v>500000</v>
      </c>
      <c r="I7" s="17"/>
      <c r="J7" s="17">
        <v>500000</v>
      </c>
      <c r="K7" s="17"/>
      <c r="L7" s="17">
        <v>500000</v>
      </c>
      <c r="M7" s="17"/>
      <c r="O7" s="1" t="s">
        <v>8</v>
      </c>
    </row>
    <row r="8" spans="2:15" x14ac:dyDescent="0.25">
      <c r="B8" s="8" t="s">
        <v>12</v>
      </c>
      <c r="C8" s="9" t="s">
        <v>10</v>
      </c>
      <c r="D8" s="18">
        <v>1000000</v>
      </c>
      <c r="E8" s="18"/>
      <c r="F8" s="18">
        <v>1000000</v>
      </c>
      <c r="G8" s="18"/>
      <c r="H8" s="18">
        <v>1000000</v>
      </c>
      <c r="I8" s="18"/>
      <c r="J8" s="18">
        <v>1000000</v>
      </c>
      <c r="K8" s="18"/>
      <c r="L8" s="18">
        <v>1000000</v>
      </c>
      <c r="M8" s="18"/>
      <c r="O8" s="1" t="s">
        <v>9</v>
      </c>
    </row>
    <row r="9" spans="2:15" x14ac:dyDescent="0.25">
      <c r="B9" s="8" t="s">
        <v>17</v>
      </c>
      <c r="C9" s="9" t="s">
        <v>10</v>
      </c>
      <c r="D9" s="3">
        <v>5.0000000000000001E-3</v>
      </c>
      <c r="E9" s="4">
        <f>D9*D8</f>
        <v>5000</v>
      </c>
      <c r="F9" s="3">
        <v>8.9999999999999993E-3</v>
      </c>
      <c r="G9" s="4">
        <f>F9*F8</f>
        <v>9000</v>
      </c>
      <c r="H9" s="3">
        <v>1.7000000000000001E-2</v>
      </c>
      <c r="I9" s="4">
        <f>H9*H8</f>
        <v>17000</v>
      </c>
      <c r="J9" s="3">
        <v>2.4500000000000001E-2</v>
      </c>
      <c r="K9" s="4">
        <f>J9*J8</f>
        <v>24500</v>
      </c>
      <c r="L9" s="3">
        <v>3.2000000000000001E-2</v>
      </c>
      <c r="M9" s="4">
        <f>L9*L8</f>
        <v>32000</v>
      </c>
    </row>
    <row r="10" spans="2:15" x14ac:dyDescent="0.25">
      <c r="B10" s="8" t="s">
        <v>13</v>
      </c>
      <c r="C10" s="9" t="s">
        <v>10</v>
      </c>
      <c r="D10" s="3">
        <v>5.0000000000000001E-3</v>
      </c>
      <c r="E10" s="4">
        <f>(D8+E9)*(D10*D12)</f>
        <v>5025</v>
      </c>
      <c r="F10" s="3">
        <v>5.0000000000000001E-3</v>
      </c>
      <c r="G10" s="4">
        <f>(F8+G9)*(F10*F12)</f>
        <v>15135</v>
      </c>
      <c r="H10" s="3">
        <v>5.0000000000000001E-3</v>
      </c>
      <c r="I10" s="4">
        <f>(H8+I9)*(H10*H12)</f>
        <v>30510</v>
      </c>
      <c r="J10" s="3">
        <v>5.0000000000000001E-3</v>
      </c>
      <c r="K10" s="4">
        <f>(J8+K9)*(J10*J12)</f>
        <v>46102.5</v>
      </c>
      <c r="L10" s="3">
        <v>7.4999999999999997E-3</v>
      </c>
      <c r="M10" s="4">
        <f>(L8+M9)*(L10*L12)</f>
        <v>92880</v>
      </c>
    </row>
    <row r="11" spans="2:15" x14ac:dyDescent="0.25">
      <c r="B11" s="8" t="s">
        <v>14</v>
      </c>
      <c r="C11" s="9" t="s">
        <v>10</v>
      </c>
      <c r="D11" s="15">
        <f>D8+E9+E10</f>
        <v>1010025</v>
      </c>
      <c r="E11" s="16"/>
      <c r="F11" s="15">
        <f>F8+G9+G10</f>
        <v>1024135</v>
      </c>
      <c r="G11" s="16"/>
      <c r="H11" s="15">
        <f>H8+I9+I10</f>
        <v>1047510</v>
      </c>
      <c r="I11" s="16"/>
      <c r="J11" s="15">
        <f>J8+K9+K10</f>
        <v>1070602.5</v>
      </c>
      <c r="K11" s="16"/>
      <c r="L11" s="15">
        <f>L8+M9+M10</f>
        <v>1124880</v>
      </c>
      <c r="M11" s="16"/>
    </row>
    <row r="12" spans="2:15" x14ac:dyDescent="0.25">
      <c r="B12" s="8" t="s">
        <v>18</v>
      </c>
      <c r="C12" s="9"/>
      <c r="D12" s="14">
        <v>1</v>
      </c>
      <c r="E12" s="14"/>
      <c r="F12" s="14">
        <v>3</v>
      </c>
      <c r="G12" s="14"/>
      <c r="H12" s="14">
        <v>6</v>
      </c>
      <c r="I12" s="14"/>
      <c r="J12" s="14">
        <v>9</v>
      </c>
      <c r="K12" s="14"/>
      <c r="L12" s="14">
        <v>12</v>
      </c>
      <c r="M12" s="14"/>
    </row>
    <row r="13" spans="2:15" x14ac:dyDescent="0.25">
      <c r="B13" s="8" t="s">
        <v>15</v>
      </c>
      <c r="C13" s="9" t="s">
        <v>10</v>
      </c>
      <c r="D13" s="10">
        <f>CEILING((D11/D12),1000)</f>
        <v>1011000</v>
      </c>
      <c r="E13" s="11"/>
      <c r="F13" s="10">
        <f>CEILING((F11/F12),1000)</f>
        <v>342000</v>
      </c>
      <c r="G13" s="11"/>
      <c r="H13" s="10">
        <f>CEILING((H11/H12),1000)</f>
        <v>175000</v>
      </c>
      <c r="I13" s="11"/>
      <c r="J13" s="10">
        <f>CEILING((J11/J12),1000)</f>
        <v>119000</v>
      </c>
      <c r="K13" s="11"/>
      <c r="L13" s="10">
        <f>CEILING((L11/L12),1000)</f>
        <v>94000</v>
      </c>
      <c r="M13" s="11"/>
    </row>
    <row r="14" spans="2:15" x14ac:dyDescent="0.25">
      <c r="B14" s="8" t="s">
        <v>16</v>
      </c>
      <c r="C14" s="9" t="s">
        <v>10</v>
      </c>
      <c r="D14" s="3">
        <v>1.5E-3</v>
      </c>
      <c r="E14" s="5">
        <f>D14*D8</f>
        <v>1500</v>
      </c>
      <c r="F14" s="3">
        <v>5.0000000000000001E-3</v>
      </c>
      <c r="G14" s="5">
        <f>F14*F8</f>
        <v>5000</v>
      </c>
      <c r="H14" s="3">
        <v>7.4999999999999997E-3</v>
      </c>
      <c r="I14" s="5">
        <f>H14*H8</f>
        <v>7500</v>
      </c>
      <c r="J14" s="6">
        <v>8.7500000000000008E-3</v>
      </c>
      <c r="K14" s="5">
        <f>J14*J8</f>
        <v>8750</v>
      </c>
      <c r="L14" s="3">
        <v>0.01</v>
      </c>
      <c r="M14" s="5">
        <f>L14*L8</f>
        <v>10000</v>
      </c>
    </row>
    <row r="16" spans="2:15" x14ac:dyDescent="0.25">
      <c r="D16">
        <f>0.5/100</f>
        <v>5.0000000000000001E-3</v>
      </c>
      <c r="F16">
        <f>0.9/100</f>
        <v>9.0000000000000011E-3</v>
      </c>
      <c r="H16">
        <f>1.7/100</f>
        <v>1.7000000000000001E-2</v>
      </c>
      <c r="J16">
        <f>2.45/100</f>
        <v>2.4500000000000001E-2</v>
      </c>
      <c r="L16">
        <f>3.2/100</f>
        <v>3.2000000000000001E-2</v>
      </c>
    </row>
  </sheetData>
  <mergeCells count="34">
    <mergeCell ref="L6:M6"/>
    <mergeCell ref="B6:C6"/>
    <mergeCell ref="D6:E6"/>
    <mergeCell ref="F6:G6"/>
    <mergeCell ref="H6:I6"/>
    <mergeCell ref="J6:K6"/>
    <mergeCell ref="H7:I7"/>
    <mergeCell ref="J7:K7"/>
    <mergeCell ref="L7:M7"/>
    <mergeCell ref="D8:E8"/>
    <mergeCell ref="F8:G8"/>
    <mergeCell ref="H8:I8"/>
    <mergeCell ref="J8:K8"/>
    <mergeCell ref="L8:M8"/>
    <mergeCell ref="H12:I12"/>
    <mergeCell ref="J12:K12"/>
    <mergeCell ref="L12:M12"/>
    <mergeCell ref="D11:E11"/>
    <mergeCell ref="F11:G11"/>
    <mergeCell ref="H11:I11"/>
    <mergeCell ref="J11:K11"/>
    <mergeCell ref="L11:M11"/>
    <mergeCell ref="D1:E1"/>
    <mergeCell ref="D2:E2"/>
    <mergeCell ref="D3:E3"/>
    <mergeCell ref="D12:E12"/>
    <mergeCell ref="F12:G12"/>
    <mergeCell ref="D7:E7"/>
    <mergeCell ref="F7:G7"/>
    <mergeCell ref="D13:E13"/>
    <mergeCell ref="F13:G13"/>
    <mergeCell ref="H13:I13"/>
    <mergeCell ref="J13:K13"/>
    <mergeCell ref="L13:M13"/>
  </mergeCells>
  <dataValidations count="2">
    <dataValidation type="list" allowBlank="1" showInputMessage="1" showErrorMessage="1" sqref="D1:E1">
      <formula1>$O$1:$O$5</formula1>
    </dataValidation>
    <dataValidation type="list" allowBlank="1" showInputMessage="1" showErrorMessage="1" sqref="D2:E2">
      <formula1>$O$7:$O$8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:D10"/>
    </sheetView>
  </sheetViews>
  <sheetFormatPr defaultRowHeight="15" x14ac:dyDescent="0.25"/>
  <cols>
    <col min="1" max="1" width="26.5703125" bestFit="1" customWidth="1"/>
    <col min="3" max="3" width="34.85546875" bestFit="1" customWidth="1"/>
    <col min="4" max="4" width="14.28515625" bestFit="1" customWidth="1"/>
  </cols>
  <sheetData>
    <row r="1" spans="1:4" x14ac:dyDescent="0.25">
      <c r="A1" t="s">
        <v>3</v>
      </c>
      <c r="B1" s="1" t="s">
        <v>8</v>
      </c>
      <c r="C1" t="str">
        <f>CONCATENATE(A1,B1)</f>
        <v>Staff≥ 3 tahun</v>
      </c>
      <c r="D1" s="2">
        <v>4000000</v>
      </c>
    </row>
    <row r="2" spans="1:4" x14ac:dyDescent="0.25">
      <c r="A2" t="s">
        <v>3</v>
      </c>
      <c r="B2" s="1" t="s">
        <v>9</v>
      </c>
      <c r="C2" t="str">
        <f t="shared" ref="C2:C10" si="0">CONCATENATE(A2,B2)</f>
        <v>Staff&lt;3 tahun</v>
      </c>
      <c r="D2" s="2">
        <v>2000000</v>
      </c>
    </row>
    <row r="3" spans="1:4" x14ac:dyDescent="0.25">
      <c r="A3" t="s">
        <v>4</v>
      </c>
      <c r="B3" s="1" t="s">
        <v>8</v>
      </c>
      <c r="C3" t="str">
        <f t="shared" si="0"/>
        <v>Section/Unit Head≥ 3 tahun</v>
      </c>
      <c r="D3" s="2">
        <v>7000000</v>
      </c>
    </row>
    <row r="4" spans="1:4" x14ac:dyDescent="0.25">
      <c r="A4" t="s">
        <v>4</v>
      </c>
      <c r="B4" s="1" t="s">
        <v>9</v>
      </c>
      <c r="C4" t="str">
        <f t="shared" si="0"/>
        <v>Section/Unit Head&lt;3 tahun</v>
      </c>
      <c r="D4" s="2">
        <v>5000000</v>
      </c>
    </row>
    <row r="5" spans="1:4" x14ac:dyDescent="0.25">
      <c r="A5" t="s">
        <v>5</v>
      </c>
      <c r="B5" s="1" t="s">
        <v>8</v>
      </c>
      <c r="C5" t="str">
        <f t="shared" si="0"/>
        <v>Dept Head/BM/AAM≥ 3 tahun</v>
      </c>
      <c r="D5" s="2">
        <v>8000000</v>
      </c>
    </row>
    <row r="6" spans="1:4" x14ac:dyDescent="0.25">
      <c r="A6" t="s">
        <v>5</v>
      </c>
      <c r="B6" s="1" t="s">
        <v>9</v>
      </c>
      <c r="C6" t="str">
        <f t="shared" si="0"/>
        <v>Dept Head/BM/AAM&lt;3 tahun</v>
      </c>
      <c r="D6" s="2">
        <v>8000000</v>
      </c>
    </row>
    <row r="7" spans="1:4" x14ac:dyDescent="0.25">
      <c r="A7" t="s">
        <v>6</v>
      </c>
      <c r="B7" s="1" t="s">
        <v>8</v>
      </c>
      <c r="C7" t="str">
        <f t="shared" si="0"/>
        <v>Div Head/ABM≥ 3 tahun</v>
      </c>
      <c r="D7" s="2">
        <v>15000000</v>
      </c>
    </row>
    <row r="8" spans="1:4" x14ac:dyDescent="0.25">
      <c r="A8" t="s">
        <v>6</v>
      </c>
      <c r="B8" s="1" t="s">
        <v>9</v>
      </c>
      <c r="C8" t="str">
        <f t="shared" si="0"/>
        <v>Div Head/ABM&lt;3 tahun</v>
      </c>
      <c r="D8" s="2">
        <v>15000000</v>
      </c>
    </row>
    <row r="9" spans="1:4" x14ac:dyDescent="0.25">
      <c r="A9" t="s">
        <v>7</v>
      </c>
      <c r="B9" s="1" t="s">
        <v>8</v>
      </c>
      <c r="C9" t="str">
        <f t="shared" si="0"/>
        <v>Director/Deputy Dir/Advisor≥ 3 tahun</v>
      </c>
      <c r="D9" s="2">
        <v>20000000</v>
      </c>
    </row>
    <row r="10" spans="1:4" x14ac:dyDescent="0.25">
      <c r="A10" t="s">
        <v>7</v>
      </c>
      <c r="B10" s="1" t="s">
        <v>9</v>
      </c>
      <c r="C10" t="str">
        <f t="shared" si="0"/>
        <v>Director/Deputy Dir/Advisor&lt;3 tahun</v>
      </c>
      <c r="D10" s="2">
        <v>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Tjakra Nirwana</dc:creator>
  <cp:lastModifiedBy>Taufan Septaufani  </cp:lastModifiedBy>
  <dcterms:created xsi:type="dcterms:W3CDTF">2020-04-20T04:08:43Z</dcterms:created>
  <dcterms:modified xsi:type="dcterms:W3CDTF">2020-04-23T04:04:47Z</dcterms:modified>
</cp:coreProperties>
</file>